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81B447F0-B0AD-4D2B-8FDF-7BC3352DFA8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  <sheet name="SO 01 P4" sheetId="16" r:id="rId8"/>
    <sheet name="SO 01 P5" sheetId="17" r:id="rId9"/>
    <sheet name="SO 01 P6" sheetId="18" r:id="rId10"/>
    <sheet name="SO 01 P7" sheetId="19" r:id="rId11"/>
    <sheet name="SO 01 P8" sheetId="20" r:id="rId12"/>
    <sheet name="SO 01 P9" sheetId="21" r:id="rId13"/>
  </sheets>
  <externalReferences>
    <externalReference r:id="rId14"/>
  </externalReferences>
  <definedNames>
    <definedName name="_xlnm._FilterDatabase" localSheetId="4" hidden="1">'SO 01 P1'!$A$9:$V$243</definedName>
    <definedName name="_xlnm._FilterDatabase" localSheetId="5" hidden="1">'SO 01 P2'!$A$8:$V$38</definedName>
    <definedName name="_xlnm._FilterDatabase" localSheetId="6" hidden="1">'SO 01 P3'!$A$9:$V$269</definedName>
    <definedName name="_xlnm._FilterDatabase" localSheetId="7" hidden="1">'SO 01 P4'!$A$9:$V$240</definedName>
    <definedName name="_xlnm._FilterDatabase" localSheetId="8" hidden="1">'SO 01 P5'!$A$9:$V$181</definedName>
    <definedName name="_xlnm._FilterDatabase" localSheetId="9" hidden="1">'SO 01 P6'!$A$9:$V$181</definedName>
    <definedName name="_xlnm._FilterDatabase" localSheetId="10" hidden="1">'SO 01 P7'!$A$9:$V$166</definedName>
    <definedName name="_xlnm._FilterDatabase" localSheetId="11" hidden="1">'SO 01 P8'!$A$9:$V$242</definedName>
    <definedName name="_xlnm._FilterDatabase" localSheetId="3" hidden="1">'SO 01 Pol'!$A$9:$V$266</definedName>
    <definedName name="CelkemDPHVypocet" localSheetId="1">Stavba!$H$43</definedName>
    <definedName name="CenaCelkem">Stavba!$G$21</definedName>
    <definedName name="CenaCelkemBezDPH">Stavba!$G$20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7">'SO 01 P4'!$1:$7</definedName>
    <definedName name="_xlnm.Print_Titles" localSheetId="8">'SO 01 P5'!$1:$7</definedName>
    <definedName name="_xlnm.Print_Titles" localSheetId="9">'SO 01 P6'!$1:$7</definedName>
    <definedName name="_xlnm.Print_Titles" localSheetId="10">'SO 01 P7'!$1:$7</definedName>
    <definedName name="_xlnm.Print_Titles" localSheetId="11">'SO 01 P8'!$1:$7</definedName>
    <definedName name="_xlnm.Print_Titles" localSheetId="12">'SO 01 P9'!$1:$7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P1'!$A$1:$X$245</definedName>
    <definedName name="_xlnm.Print_Area" localSheetId="5">'SO 01 P2'!$A$1:$X$40</definedName>
    <definedName name="_xlnm.Print_Area" localSheetId="6">'SO 01 P3'!$A$1:$X$271</definedName>
    <definedName name="_xlnm.Print_Area" localSheetId="7">'SO 01 P4'!$A$1:$X$242</definedName>
    <definedName name="_xlnm.Print_Area" localSheetId="8">'SO 01 P5'!$A$1:$X$183</definedName>
    <definedName name="_xlnm.Print_Area" localSheetId="9">'SO 01 P6'!$A$1:$X$183</definedName>
    <definedName name="_xlnm.Print_Area" localSheetId="10">'SO 01 P7'!$A$1:$X$168</definedName>
    <definedName name="_xlnm.Print_Area" localSheetId="11">'SO 01 P8'!$A$1:$X$244</definedName>
    <definedName name="_xlnm.Print_Area" localSheetId="12">'SO 01 P9'!$A$1:$X$18</definedName>
    <definedName name="_xlnm.Print_Area" localSheetId="3">'SO 01 Pol'!$A$1:$X$268</definedName>
    <definedName name="_xlnm.Print_Area" localSheetId="1">Stavba!$A$1:$J$46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Stavba!$F$43</definedName>
    <definedName name="ZakladDPHZakl">Stavba!$G$17</definedName>
    <definedName name="ZakladDPHZaklVypocet" localSheetId="1">Stavba!$G$43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25" i="14" l="1"/>
  <c r="Q25" i="14"/>
  <c r="O25" i="14"/>
  <c r="K25" i="14"/>
  <c r="I25" i="14"/>
  <c r="G25" i="14"/>
  <c r="M25" i="14" s="1"/>
  <c r="G9" i="21"/>
  <c r="M9" i="21" s="1"/>
  <c r="I9" i="21"/>
  <c r="I8" i="21" s="1"/>
  <c r="K9" i="21"/>
  <c r="K8" i="21" s="1"/>
  <c r="O9" i="21"/>
  <c r="O8" i="21" s="1"/>
  <c r="Q9" i="21"/>
  <c r="V9" i="21"/>
  <c r="V8" i="21" s="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Q13" i="21"/>
  <c r="Q8" i="21" s="1"/>
  <c r="V13" i="21"/>
  <c r="G14" i="21"/>
  <c r="I14" i="21"/>
  <c r="K14" i="21"/>
  <c r="M14" i="21"/>
  <c r="O14" i="21"/>
  <c r="Q14" i="21"/>
  <c r="V14" i="21"/>
  <c r="G15" i="21"/>
  <c r="M15" i="21" s="1"/>
  <c r="I15" i="21"/>
  <c r="K15" i="21"/>
  <c r="O15" i="21"/>
  <c r="Q15" i="21"/>
  <c r="V15" i="21"/>
  <c r="G16" i="21"/>
  <c r="I16" i="21"/>
  <c r="K16" i="21"/>
  <c r="O16" i="21"/>
  <c r="Q16" i="21"/>
  <c r="V16" i="21"/>
  <c r="G9" i="20"/>
  <c r="M9" i="20" s="1"/>
  <c r="I9" i="20"/>
  <c r="K9" i="20"/>
  <c r="K8" i="20" s="1"/>
  <c r="O9" i="20"/>
  <c r="Q9" i="20"/>
  <c r="V9" i="20"/>
  <c r="G10" i="20"/>
  <c r="M10" i="20" s="1"/>
  <c r="I10" i="20"/>
  <c r="K10" i="20"/>
  <c r="O10" i="20"/>
  <c r="Q10" i="20"/>
  <c r="V10" i="20"/>
  <c r="G13" i="20"/>
  <c r="M13" i="20" s="1"/>
  <c r="I13" i="20"/>
  <c r="K13" i="20"/>
  <c r="O13" i="20"/>
  <c r="Q13" i="20"/>
  <c r="V13" i="20"/>
  <c r="V12" i="20" s="1"/>
  <c r="G14" i="20"/>
  <c r="M14" i="20" s="1"/>
  <c r="I14" i="20"/>
  <c r="K14" i="20"/>
  <c r="O14" i="20"/>
  <c r="Q14" i="20"/>
  <c r="V14" i="20"/>
  <c r="G16" i="20"/>
  <c r="M16" i="20" s="1"/>
  <c r="I16" i="20"/>
  <c r="K16" i="20"/>
  <c r="O16" i="20"/>
  <c r="Q16" i="20"/>
  <c r="V16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2" i="20"/>
  <c r="M22" i="20" s="1"/>
  <c r="I22" i="20"/>
  <c r="I21" i="20" s="1"/>
  <c r="K22" i="20"/>
  <c r="O22" i="20"/>
  <c r="Q22" i="20"/>
  <c r="Q21" i="20" s="1"/>
  <c r="V22" i="20"/>
  <c r="G24" i="20"/>
  <c r="M24" i="20" s="1"/>
  <c r="I24" i="20"/>
  <c r="K24" i="20"/>
  <c r="O24" i="20"/>
  <c r="Q24" i="20"/>
  <c r="V24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30" i="20"/>
  <c r="I30" i="20"/>
  <c r="K30" i="20"/>
  <c r="O30" i="20"/>
  <c r="Q30" i="20"/>
  <c r="V30" i="20"/>
  <c r="G32" i="20"/>
  <c r="M32" i="20" s="1"/>
  <c r="M31" i="20" s="1"/>
  <c r="I32" i="20"/>
  <c r="I31" i="20" s="1"/>
  <c r="K32" i="20"/>
  <c r="K31" i="20" s="1"/>
  <c r="O32" i="20"/>
  <c r="O31" i="20" s="1"/>
  <c r="Q32" i="20"/>
  <c r="Q31" i="20" s="1"/>
  <c r="V32" i="20"/>
  <c r="V31" i="20" s="1"/>
  <c r="G38" i="20"/>
  <c r="M38" i="20" s="1"/>
  <c r="I38" i="20"/>
  <c r="K38" i="20"/>
  <c r="O38" i="20"/>
  <c r="Q38" i="20"/>
  <c r="V38" i="20"/>
  <c r="G40" i="20"/>
  <c r="M40" i="20" s="1"/>
  <c r="I40" i="20"/>
  <c r="I37" i="20" s="1"/>
  <c r="K40" i="20"/>
  <c r="O40" i="20"/>
  <c r="Q40" i="20"/>
  <c r="V40" i="20"/>
  <c r="G42" i="20"/>
  <c r="M42" i="20" s="1"/>
  <c r="I42" i="20"/>
  <c r="K42" i="20"/>
  <c r="O42" i="20"/>
  <c r="Q42" i="20"/>
  <c r="V42" i="20"/>
  <c r="G44" i="20"/>
  <c r="M44" i="20" s="1"/>
  <c r="I44" i="20"/>
  <c r="K44" i="20"/>
  <c r="O44" i="20"/>
  <c r="Q44" i="20"/>
  <c r="V44" i="20"/>
  <c r="G47" i="20"/>
  <c r="G46" i="20" s="1"/>
  <c r="I47" i="20"/>
  <c r="I46" i="20" s="1"/>
  <c r="K47" i="20"/>
  <c r="K46" i="20" s="1"/>
  <c r="O47" i="20"/>
  <c r="O46" i="20" s="1"/>
  <c r="Q47" i="20"/>
  <c r="Q46" i="20" s="1"/>
  <c r="V47" i="20"/>
  <c r="V46" i="20" s="1"/>
  <c r="G49" i="20"/>
  <c r="M49" i="20" s="1"/>
  <c r="I49" i="20"/>
  <c r="K49" i="20"/>
  <c r="K48" i="20" s="1"/>
  <c r="O49" i="20"/>
  <c r="Q49" i="20"/>
  <c r="V49" i="20"/>
  <c r="V48" i="20" s="1"/>
  <c r="G52" i="20"/>
  <c r="I52" i="20"/>
  <c r="K52" i="20"/>
  <c r="O52" i="20"/>
  <c r="Q52" i="20"/>
  <c r="V52" i="20"/>
  <c r="G55" i="20"/>
  <c r="M55" i="20" s="1"/>
  <c r="I55" i="20"/>
  <c r="I48" i="20" s="1"/>
  <c r="K55" i="20"/>
  <c r="O55" i="20"/>
  <c r="Q55" i="20"/>
  <c r="V55" i="20"/>
  <c r="G57" i="20"/>
  <c r="M57" i="20" s="1"/>
  <c r="M56" i="20" s="1"/>
  <c r="I57" i="20"/>
  <c r="I56" i="20" s="1"/>
  <c r="K57" i="20"/>
  <c r="K56" i="20" s="1"/>
  <c r="O57" i="20"/>
  <c r="O56" i="20" s="1"/>
  <c r="Q57" i="20"/>
  <c r="Q56" i="20" s="1"/>
  <c r="V57" i="20"/>
  <c r="V56" i="20" s="1"/>
  <c r="G59" i="20"/>
  <c r="I59" i="20"/>
  <c r="I58" i="20" s="1"/>
  <c r="K59" i="20"/>
  <c r="O59" i="20"/>
  <c r="Q59" i="20"/>
  <c r="V59" i="20"/>
  <c r="G60" i="20"/>
  <c r="M60" i="20" s="1"/>
  <c r="I60" i="20"/>
  <c r="K60" i="20"/>
  <c r="O60" i="20"/>
  <c r="O58" i="20" s="1"/>
  <c r="Q60" i="20"/>
  <c r="V60" i="20"/>
  <c r="G62" i="20"/>
  <c r="I62" i="20"/>
  <c r="K62" i="20"/>
  <c r="M62" i="20"/>
  <c r="O62" i="20"/>
  <c r="Q62" i="20"/>
  <c r="V62" i="20"/>
  <c r="G63" i="20"/>
  <c r="M63" i="20" s="1"/>
  <c r="I63" i="20"/>
  <c r="K63" i="20"/>
  <c r="O63" i="20"/>
  <c r="Q63" i="20"/>
  <c r="V63" i="20"/>
  <c r="G64" i="20"/>
  <c r="M64" i="20" s="1"/>
  <c r="I64" i="20"/>
  <c r="K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M68" i="20" s="1"/>
  <c r="I68" i="20"/>
  <c r="K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G73" i="20"/>
  <c r="M73" i="20" s="1"/>
  <c r="I73" i="20"/>
  <c r="K73" i="20"/>
  <c r="O73" i="20"/>
  <c r="Q73" i="20"/>
  <c r="V73" i="20"/>
  <c r="G75" i="20"/>
  <c r="M75" i="20" s="1"/>
  <c r="I75" i="20"/>
  <c r="K75" i="20"/>
  <c r="O75" i="20"/>
  <c r="Q75" i="20"/>
  <c r="V75" i="20"/>
  <c r="G76" i="20"/>
  <c r="M76" i="20" s="1"/>
  <c r="I76" i="20"/>
  <c r="K76" i="20"/>
  <c r="O76" i="20"/>
  <c r="Q76" i="20"/>
  <c r="V76" i="20"/>
  <c r="G77" i="20"/>
  <c r="M77" i="20" s="1"/>
  <c r="I77" i="20"/>
  <c r="K77" i="20"/>
  <c r="O77" i="20"/>
  <c r="Q77" i="20"/>
  <c r="V77" i="20"/>
  <c r="G78" i="20"/>
  <c r="M78" i="20" s="1"/>
  <c r="I78" i="20"/>
  <c r="K78" i="20"/>
  <c r="O78" i="20"/>
  <c r="Q78" i="20"/>
  <c r="V78" i="20"/>
  <c r="G79" i="20"/>
  <c r="I79" i="20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I81" i="20"/>
  <c r="K81" i="20"/>
  <c r="M81" i="20"/>
  <c r="O81" i="20"/>
  <c r="Q81" i="20"/>
  <c r="V81" i="20"/>
  <c r="G82" i="20"/>
  <c r="M82" i="20" s="1"/>
  <c r="I82" i="20"/>
  <c r="K82" i="20"/>
  <c r="O82" i="20"/>
  <c r="Q82" i="20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O84" i="20"/>
  <c r="Q84" i="20"/>
  <c r="V84" i="20"/>
  <c r="V85" i="20"/>
  <c r="G86" i="20"/>
  <c r="M86" i="20" s="1"/>
  <c r="I86" i="20"/>
  <c r="K86" i="20"/>
  <c r="O86" i="20"/>
  <c r="Q86" i="20"/>
  <c r="V86" i="20"/>
  <c r="G87" i="20"/>
  <c r="G85" i="20" s="1"/>
  <c r="I87" i="20"/>
  <c r="K87" i="20"/>
  <c r="M87" i="20"/>
  <c r="O87" i="20"/>
  <c r="Q87" i="20"/>
  <c r="Q85" i="20" s="1"/>
  <c r="V87" i="20"/>
  <c r="G89" i="20"/>
  <c r="M89" i="20" s="1"/>
  <c r="I89" i="20"/>
  <c r="K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M92" i="20" s="1"/>
  <c r="I92" i="20"/>
  <c r="K92" i="20"/>
  <c r="O92" i="20"/>
  <c r="Q92" i="20"/>
  <c r="V92" i="20"/>
  <c r="G93" i="20"/>
  <c r="M93" i="20" s="1"/>
  <c r="I93" i="20"/>
  <c r="K93" i="20"/>
  <c r="O93" i="20"/>
  <c r="Q93" i="20"/>
  <c r="V93" i="20"/>
  <c r="G94" i="20"/>
  <c r="M94" i="20" s="1"/>
  <c r="I94" i="20"/>
  <c r="K94" i="20"/>
  <c r="O94" i="20"/>
  <c r="Q94" i="20"/>
  <c r="V94" i="20"/>
  <c r="G107" i="20"/>
  <c r="M107" i="20" s="1"/>
  <c r="I107" i="20"/>
  <c r="K107" i="20"/>
  <c r="O107" i="20"/>
  <c r="Q107" i="20"/>
  <c r="V107" i="20"/>
  <c r="G109" i="20"/>
  <c r="M109" i="20" s="1"/>
  <c r="I109" i="20"/>
  <c r="K109" i="20"/>
  <c r="O109" i="20"/>
  <c r="Q109" i="20"/>
  <c r="V109" i="20"/>
  <c r="G112" i="20"/>
  <c r="M112" i="20" s="1"/>
  <c r="I112" i="20"/>
  <c r="K112" i="20"/>
  <c r="O112" i="20"/>
  <c r="Q112" i="20"/>
  <c r="V112" i="20"/>
  <c r="G115" i="20"/>
  <c r="M115" i="20" s="1"/>
  <c r="I115" i="20"/>
  <c r="K115" i="20"/>
  <c r="O115" i="20"/>
  <c r="Q115" i="20"/>
  <c r="V115" i="20"/>
  <c r="G118" i="20"/>
  <c r="M118" i="20" s="1"/>
  <c r="I118" i="20"/>
  <c r="K118" i="20"/>
  <c r="O118" i="20"/>
  <c r="Q118" i="20"/>
  <c r="V118" i="20"/>
  <c r="G120" i="20"/>
  <c r="M120" i="20" s="1"/>
  <c r="I120" i="20"/>
  <c r="K120" i="20"/>
  <c r="O120" i="20"/>
  <c r="Q120" i="20"/>
  <c r="V120" i="20"/>
  <c r="G123" i="20"/>
  <c r="M123" i="20" s="1"/>
  <c r="I123" i="20"/>
  <c r="K123" i="20"/>
  <c r="O123" i="20"/>
  <c r="Q123" i="20"/>
  <c r="V123" i="20"/>
  <c r="G126" i="20"/>
  <c r="M126" i="20" s="1"/>
  <c r="I126" i="20"/>
  <c r="K126" i="20"/>
  <c r="O126" i="20"/>
  <c r="Q126" i="20"/>
  <c r="V126" i="20"/>
  <c r="G128" i="20"/>
  <c r="I128" i="20"/>
  <c r="K128" i="20"/>
  <c r="O128" i="20"/>
  <c r="Q128" i="20"/>
  <c r="V128" i="20"/>
  <c r="G129" i="20"/>
  <c r="M129" i="20" s="1"/>
  <c r="I129" i="20"/>
  <c r="K129" i="20"/>
  <c r="O129" i="20"/>
  <c r="Q129" i="20"/>
  <c r="V129" i="20"/>
  <c r="G135" i="20"/>
  <c r="M135" i="20" s="1"/>
  <c r="I135" i="20"/>
  <c r="K135" i="20"/>
  <c r="O135" i="20"/>
  <c r="Q135" i="20"/>
  <c r="V135" i="20"/>
  <c r="G137" i="20"/>
  <c r="I137" i="20"/>
  <c r="K137" i="20"/>
  <c r="O137" i="20"/>
  <c r="Q137" i="20"/>
  <c r="V137" i="20"/>
  <c r="G141" i="20"/>
  <c r="M141" i="20" s="1"/>
  <c r="I141" i="20"/>
  <c r="K141" i="20"/>
  <c r="O141" i="20"/>
  <c r="Q141" i="20"/>
  <c r="V141" i="20"/>
  <c r="G145" i="20"/>
  <c r="M145" i="20" s="1"/>
  <c r="I145" i="20"/>
  <c r="K145" i="20"/>
  <c r="O145" i="20"/>
  <c r="Q145" i="20"/>
  <c r="V145" i="20"/>
  <c r="G149" i="20"/>
  <c r="M149" i="20" s="1"/>
  <c r="I149" i="20"/>
  <c r="K149" i="20"/>
  <c r="O149" i="20"/>
  <c r="Q149" i="20"/>
  <c r="V149" i="20"/>
  <c r="G153" i="20"/>
  <c r="M153" i="20" s="1"/>
  <c r="I153" i="20"/>
  <c r="K153" i="20"/>
  <c r="O153" i="20"/>
  <c r="Q153" i="20"/>
  <c r="V153" i="20"/>
  <c r="G155" i="20"/>
  <c r="M155" i="20" s="1"/>
  <c r="I155" i="20"/>
  <c r="K155" i="20"/>
  <c r="O155" i="20"/>
  <c r="Q155" i="20"/>
  <c r="V155" i="20"/>
  <c r="G162" i="20"/>
  <c r="I162" i="20"/>
  <c r="K162" i="20"/>
  <c r="M162" i="20"/>
  <c r="O162" i="20"/>
  <c r="Q162" i="20"/>
  <c r="V162" i="20"/>
  <c r="G166" i="20"/>
  <c r="M166" i="20" s="1"/>
  <c r="I166" i="20"/>
  <c r="K166" i="20"/>
  <c r="O166" i="20"/>
  <c r="Q166" i="20"/>
  <c r="V166" i="20"/>
  <c r="G167" i="20"/>
  <c r="M167" i="20" s="1"/>
  <c r="I167" i="20"/>
  <c r="K167" i="20"/>
  <c r="O167" i="20"/>
  <c r="Q167" i="20"/>
  <c r="V167" i="20"/>
  <c r="G171" i="20"/>
  <c r="M171" i="20" s="1"/>
  <c r="I171" i="20"/>
  <c r="K171" i="20"/>
  <c r="O171" i="20"/>
  <c r="Q171" i="20"/>
  <c r="V171" i="20"/>
  <c r="G173" i="20"/>
  <c r="I173" i="20"/>
  <c r="K173" i="20"/>
  <c r="M173" i="20"/>
  <c r="O173" i="20"/>
  <c r="Q173" i="20"/>
  <c r="V173" i="20"/>
  <c r="G175" i="20"/>
  <c r="M175" i="20" s="1"/>
  <c r="I175" i="20"/>
  <c r="K175" i="20"/>
  <c r="O175" i="20"/>
  <c r="Q175" i="20"/>
  <c r="V175" i="20"/>
  <c r="G177" i="20"/>
  <c r="M177" i="20" s="1"/>
  <c r="I177" i="20"/>
  <c r="K177" i="20"/>
  <c r="O177" i="20"/>
  <c r="Q177" i="20"/>
  <c r="V177" i="20"/>
  <c r="G179" i="20"/>
  <c r="M179" i="20" s="1"/>
  <c r="I179" i="20"/>
  <c r="K179" i="20"/>
  <c r="O179" i="20"/>
  <c r="Q179" i="20"/>
  <c r="V179" i="20"/>
  <c r="G181" i="20"/>
  <c r="M181" i="20" s="1"/>
  <c r="I181" i="20"/>
  <c r="K181" i="20"/>
  <c r="O181" i="20"/>
  <c r="Q181" i="20"/>
  <c r="V181" i="20"/>
  <c r="G183" i="20"/>
  <c r="M183" i="20" s="1"/>
  <c r="I183" i="20"/>
  <c r="K183" i="20"/>
  <c r="O183" i="20"/>
  <c r="Q183" i="20"/>
  <c r="V183" i="20"/>
  <c r="G185" i="20"/>
  <c r="M185" i="20" s="1"/>
  <c r="I185" i="20"/>
  <c r="K185" i="20"/>
  <c r="O185" i="20"/>
  <c r="Q185" i="20"/>
  <c r="V185" i="20"/>
  <c r="G186" i="20"/>
  <c r="M186" i="20" s="1"/>
  <c r="I186" i="20"/>
  <c r="K186" i="20"/>
  <c r="O186" i="20"/>
  <c r="Q186" i="20"/>
  <c r="V186" i="20"/>
  <c r="G188" i="20"/>
  <c r="G187" i="20" s="1"/>
  <c r="I188" i="20"/>
  <c r="K188" i="20"/>
  <c r="O188" i="20"/>
  <c r="Q188" i="20"/>
  <c r="V188" i="20"/>
  <c r="V187" i="20" s="1"/>
  <c r="G189" i="20"/>
  <c r="M189" i="20" s="1"/>
  <c r="I189" i="20"/>
  <c r="K189" i="20"/>
  <c r="O189" i="20"/>
  <c r="Q189" i="20"/>
  <c r="V189" i="20"/>
  <c r="G192" i="20"/>
  <c r="M192" i="20" s="1"/>
  <c r="I192" i="20"/>
  <c r="K192" i="20"/>
  <c r="O192" i="20"/>
  <c r="Q192" i="20"/>
  <c r="V192" i="20"/>
  <c r="G203" i="20"/>
  <c r="I203" i="20"/>
  <c r="K203" i="20"/>
  <c r="O203" i="20"/>
  <c r="Q203" i="20"/>
  <c r="V203" i="20"/>
  <c r="G214" i="20"/>
  <c r="M214" i="20" s="1"/>
  <c r="I214" i="20"/>
  <c r="K214" i="20"/>
  <c r="K191" i="20" s="1"/>
  <c r="O214" i="20"/>
  <c r="Q214" i="20"/>
  <c r="V214" i="20"/>
  <c r="G220" i="20"/>
  <c r="M220" i="20" s="1"/>
  <c r="I220" i="20"/>
  <c r="K220" i="20"/>
  <c r="K219" i="20" s="1"/>
  <c r="O220" i="20"/>
  <c r="Q220" i="20"/>
  <c r="V220" i="20"/>
  <c r="G221" i="20"/>
  <c r="M221" i="20" s="1"/>
  <c r="I221" i="20"/>
  <c r="K221" i="20"/>
  <c r="O221" i="20"/>
  <c r="Q221" i="20"/>
  <c r="V221" i="20"/>
  <c r="G224" i="20"/>
  <c r="M224" i="20" s="1"/>
  <c r="I224" i="20"/>
  <c r="K224" i="20"/>
  <c r="O224" i="20"/>
  <c r="Q224" i="20"/>
  <c r="V224" i="20"/>
  <c r="G225" i="20"/>
  <c r="M225" i="20" s="1"/>
  <c r="I225" i="20"/>
  <c r="K225" i="20"/>
  <c r="O225" i="20"/>
  <c r="Q225" i="20"/>
  <c r="V225" i="20"/>
  <c r="G228" i="20"/>
  <c r="M228" i="20" s="1"/>
  <c r="I228" i="20"/>
  <c r="K228" i="20"/>
  <c r="O228" i="20"/>
  <c r="Q228" i="20"/>
  <c r="V228" i="20"/>
  <c r="G229" i="20"/>
  <c r="M229" i="20" s="1"/>
  <c r="I229" i="20"/>
  <c r="K229" i="20"/>
  <c r="O229" i="20"/>
  <c r="Q229" i="20"/>
  <c r="V229" i="20"/>
  <c r="G230" i="20"/>
  <c r="M230" i="20" s="1"/>
  <c r="I230" i="20"/>
  <c r="K230" i="20"/>
  <c r="O230" i="20"/>
  <c r="Q230" i="20"/>
  <c r="V230" i="20"/>
  <c r="G232" i="20"/>
  <c r="M232" i="20" s="1"/>
  <c r="I232" i="20"/>
  <c r="K232" i="20"/>
  <c r="O232" i="20"/>
  <c r="Q232" i="20"/>
  <c r="V232" i="20"/>
  <c r="G233" i="20"/>
  <c r="M233" i="20" s="1"/>
  <c r="I233" i="20"/>
  <c r="K233" i="20"/>
  <c r="O233" i="20"/>
  <c r="Q233" i="20"/>
  <c r="V233" i="20"/>
  <c r="G234" i="20"/>
  <c r="M234" i="20" s="1"/>
  <c r="I234" i="20"/>
  <c r="K234" i="20"/>
  <c r="O234" i="20"/>
  <c r="Q234" i="20"/>
  <c r="V234" i="20"/>
  <c r="G236" i="20"/>
  <c r="M236" i="20" s="1"/>
  <c r="I236" i="20"/>
  <c r="K236" i="20"/>
  <c r="O236" i="20"/>
  <c r="Q236" i="20"/>
  <c r="V236" i="20"/>
  <c r="G237" i="20"/>
  <c r="M237" i="20" s="1"/>
  <c r="I237" i="20"/>
  <c r="K237" i="20"/>
  <c r="O237" i="20"/>
  <c r="Q237" i="20"/>
  <c r="V237" i="20"/>
  <c r="G238" i="20"/>
  <c r="I238" i="20"/>
  <c r="K238" i="20"/>
  <c r="M238" i="20"/>
  <c r="O238" i="20"/>
  <c r="Q238" i="20"/>
  <c r="V238" i="20"/>
  <c r="G239" i="20"/>
  <c r="M239" i="20" s="1"/>
  <c r="I239" i="20"/>
  <c r="K239" i="20"/>
  <c r="O239" i="20"/>
  <c r="Q239" i="20"/>
  <c r="V239" i="20"/>
  <c r="G240" i="20"/>
  <c r="M240" i="20" s="1"/>
  <c r="I240" i="20"/>
  <c r="K240" i="20"/>
  <c r="O240" i="20"/>
  <c r="Q240" i="20"/>
  <c r="V240" i="20"/>
  <c r="G241" i="20"/>
  <c r="I241" i="20"/>
  <c r="K241" i="20"/>
  <c r="O241" i="20"/>
  <c r="Q241" i="20"/>
  <c r="V241" i="20"/>
  <c r="G242" i="20"/>
  <c r="I242" i="20"/>
  <c r="K242" i="20"/>
  <c r="M242" i="20"/>
  <c r="O242" i="20"/>
  <c r="Q242" i="20"/>
  <c r="V242" i="20"/>
  <c r="G8" i="19"/>
  <c r="G9" i="19"/>
  <c r="M9" i="19" s="1"/>
  <c r="M8" i="19" s="1"/>
  <c r="I9" i="19"/>
  <c r="I8" i="19" s="1"/>
  <c r="K9" i="19"/>
  <c r="K8" i="19" s="1"/>
  <c r="O9" i="19"/>
  <c r="O8" i="19" s="1"/>
  <c r="Q9" i="19"/>
  <c r="Q8" i="19" s="1"/>
  <c r="V9" i="19"/>
  <c r="V8" i="19" s="1"/>
  <c r="G11" i="19"/>
  <c r="M11" i="19" s="1"/>
  <c r="I11" i="19"/>
  <c r="K11" i="19"/>
  <c r="O11" i="19"/>
  <c r="Q11" i="19"/>
  <c r="V11" i="19"/>
  <c r="G12" i="19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8" i="19"/>
  <c r="M18" i="19" s="1"/>
  <c r="I18" i="19"/>
  <c r="I17" i="19" s="1"/>
  <c r="K18" i="19"/>
  <c r="O18" i="19"/>
  <c r="Q18" i="19"/>
  <c r="V18" i="19"/>
  <c r="G19" i="19"/>
  <c r="G17" i="19" s="1"/>
  <c r="I19" i="19"/>
  <c r="K19" i="19"/>
  <c r="O19" i="19"/>
  <c r="Q19" i="19"/>
  <c r="V19" i="19"/>
  <c r="G21" i="19"/>
  <c r="M21" i="19" s="1"/>
  <c r="M20" i="19" s="1"/>
  <c r="I21" i="19"/>
  <c r="I20" i="19" s="1"/>
  <c r="K21" i="19"/>
  <c r="K20" i="19" s="1"/>
  <c r="O21" i="19"/>
  <c r="O20" i="19" s="1"/>
  <c r="Q21" i="19"/>
  <c r="Q20" i="19" s="1"/>
  <c r="V21" i="19"/>
  <c r="V20" i="19" s="1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Q26" i="19" s="1"/>
  <c r="V29" i="19"/>
  <c r="G31" i="19"/>
  <c r="I31" i="19"/>
  <c r="K31" i="19"/>
  <c r="O31" i="19"/>
  <c r="Q31" i="19"/>
  <c r="V31" i="19"/>
  <c r="G34" i="19"/>
  <c r="G33" i="19" s="1"/>
  <c r="I34" i="19"/>
  <c r="I33" i="19" s="1"/>
  <c r="K34" i="19"/>
  <c r="K33" i="19" s="1"/>
  <c r="O34" i="19"/>
  <c r="O33" i="19" s="1"/>
  <c r="Q34" i="19"/>
  <c r="Q33" i="19" s="1"/>
  <c r="V34" i="19"/>
  <c r="V33" i="19" s="1"/>
  <c r="G36" i="19"/>
  <c r="M36" i="19" s="1"/>
  <c r="M35" i="19" s="1"/>
  <c r="I36" i="19"/>
  <c r="I35" i="19" s="1"/>
  <c r="K36" i="19"/>
  <c r="K35" i="19" s="1"/>
  <c r="O36" i="19"/>
  <c r="O35" i="19" s="1"/>
  <c r="Q36" i="19"/>
  <c r="Q35" i="19" s="1"/>
  <c r="V36" i="19"/>
  <c r="V35" i="19" s="1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8" i="19"/>
  <c r="I58" i="19"/>
  <c r="I57" i="19" s="1"/>
  <c r="K58" i="19"/>
  <c r="O58" i="19"/>
  <c r="O57" i="19" s="1"/>
  <c r="Q58" i="19"/>
  <c r="V58" i="19"/>
  <c r="G59" i="19"/>
  <c r="M59" i="19" s="1"/>
  <c r="I59" i="19"/>
  <c r="K59" i="19"/>
  <c r="O59" i="19"/>
  <c r="Q59" i="19"/>
  <c r="V59" i="19"/>
  <c r="V57" i="19" s="1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M63" i="19" s="1"/>
  <c r="I63" i="19"/>
  <c r="K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G68" i="19"/>
  <c r="M68" i="19" s="1"/>
  <c r="I68" i="19"/>
  <c r="K68" i="19"/>
  <c r="O68" i="19"/>
  <c r="Q68" i="19"/>
  <c r="V68" i="19"/>
  <c r="G69" i="19"/>
  <c r="I69" i="19"/>
  <c r="K69" i="19"/>
  <c r="O69" i="19"/>
  <c r="Q69" i="19"/>
  <c r="Q67" i="19" s="1"/>
  <c r="V69" i="19"/>
  <c r="G72" i="19"/>
  <c r="M72" i="19" s="1"/>
  <c r="I72" i="19"/>
  <c r="K72" i="19"/>
  <c r="O72" i="19"/>
  <c r="Q72" i="19"/>
  <c r="V72" i="19"/>
  <c r="G74" i="19"/>
  <c r="M74" i="19" s="1"/>
  <c r="I74" i="19"/>
  <c r="K74" i="19"/>
  <c r="O74" i="19"/>
  <c r="Q74" i="19"/>
  <c r="V74" i="19"/>
  <c r="G78" i="19"/>
  <c r="M78" i="19" s="1"/>
  <c r="I78" i="19"/>
  <c r="K78" i="19"/>
  <c r="O78" i="19"/>
  <c r="Q78" i="19"/>
  <c r="V78" i="19"/>
  <c r="G82" i="19"/>
  <c r="M82" i="19" s="1"/>
  <c r="I82" i="19"/>
  <c r="K82" i="19"/>
  <c r="O82" i="19"/>
  <c r="Q82" i="19"/>
  <c r="V82" i="19"/>
  <c r="G86" i="19"/>
  <c r="M86" i="19" s="1"/>
  <c r="I86" i="19"/>
  <c r="K86" i="19"/>
  <c r="O86" i="19"/>
  <c r="Q86" i="19"/>
  <c r="V86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99" i="19"/>
  <c r="I99" i="19"/>
  <c r="K99" i="19"/>
  <c r="M99" i="19"/>
  <c r="O99" i="19"/>
  <c r="Q99" i="19"/>
  <c r="V99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8" i="19"/>
  <c r="M108" i="19" s="1"/>
  <c r="I108" i="19"/>
  <c r="K108" i="19"/>
  <c r="O108" i="19"/>
  <c r="Q108" i="19"/>
  <c r="V108" i="19"/>
  <c r="G110" i="19"/>
  <c r="I110" i="19"/>
  <c r="I109" i="19" s="1"/>
  <c r="K110" i="19"/>
  <c r="O110" i="19"/>
  <c r="Q110" i="19"/>
  <c r="V110" i="19"/>
  <c r="G111" i="19"/>
  <c r="M111" i="19" s="1"/>
  <c r="I111" i="19"/>
  <c r="K111" i="19"/>
  <c r="O111" i="19"/>
  <c r="Q111" i="19"/>
  <c r="V111" i="19"/>
  <c r="G114" i="19"/>
  <c r="M114" i="19" s="1"/>
  <c r="I114" i="19"/>
  <c r="K114" i="19"/>
  <c r="O114" i="19"/>
  <c r="Q114" i="19"/>
  <c r="V114" i="19"/>
  <c r="G125" i="19"/>
  <c r="I125" i="19"/>
  <c r="K125" i="19"/>
  <c r="O125" i="19"/>
  <c r="Q125" i="19"/>
  <c r="V125" i="19"/>
  <c r="G136" i="19"/>
  <c r="M136" i="19" s="1"/>
  <c r="I136" i="19"/>
  <c r="K136" i="19"/>
  <c r="O136" i="19"/>
  <c r="Q136" i="19"/>
  <c r="V136" i="19"/>
  <c r="V113" i="19" s="1"/>
  <c r="G142" i="19"/>
  <c r="G141" i="19" s="1"/>
  <c r="I142" i="19"/>
  <c r="K142" i="19"/>
  <c r="K141" i="19" s="1"/>
  <c r="O142" i="19"/>
  <c r="Q142" i="19"/>
  <c r="V142" i="19"/>
  <c r="G143" i="19"/>
  <c r="M143" i="19" s="1"/>
  <c r="I143" i="19"/>
  <c r="K143" i="19"/>
  <c r="O143" i="19"/>
  <c r="Q143" i="19"/>
  <c r="V143" i="19"/>
  <c r="G148" i="19"/>
  <c r="M148" i="19" s="1"/>
  <c r="I148" i="19"/>
  <c r="K148" i="19"/>
  <c r="O148" i="19"/>
  <c r="Q148" i="19"/>
  <c r="V148" i="19"/>
  <c r="G149" i="19"/>
  <c r="M149" i="19" s="1"/>
  <c r="I149" i="19"/>
  <c r="K149" i="19"/>
  <c r="O149" i="19"/>
  <c r="Q149" i="19"/>
  <c r="V149" i="19"/>
  <c r="G152" i="19"/>
  <c r="I152" i="19"/>
  <c r="K152" i="19"/>
  <c r="M152" i="19"/>
  <c r="O152" i="19"/>
  <c r="Q152" i="19"/>
  <c r="V152" i="19"/>
  <c r="G153" i="19"/>
  <c r="M153" i="19" s="1"/>
  <c r="I153" i="19"/>
  <c r="K153" i="19"/>
  <c r="O153" i="19"/>
  <c r="Q153" i="19"/>
  <c r="V153" i="19"/>
  <c r="G154" i="19"/>
  <c r="M154" i="19" s="1"/>
  <c r="I154" i="19"/>
  <c r="K154" i="19"/>
  <c r="O154" i="19"/>
  <c r="Q154" i="19"/>
  <c r="V154" i="19"/>
  <c r="G156" i="19"/>
  <c r="M156" i="19" s="1"/>
  <c r="I156" i="19"/>
  <c r="K156" i="19"/>
  <c r="O156" i="19"/>
  <c r="Q156" i="19"/>
  <c r="V156" i="19"/>
  <c r="G157" i="19"/>
  <c r="M157" i="19" s="1"/>
  <c r="I157" i="19"/>
  <c r="K157" i="19"/>
  <c r="O157" i="19"/>
  <c r="Q157" i="19"/>
  <c r="V157" i="19"/>
  <c r="G158" i="19"/>
  <c r="M158" i="19" s="1"/>
  <c r="I158" i="19"/>
  <c r="K158" i="19"/>
  <c r="O158" i="19"/>
  <c r="Q158" i="19"/>
  <c r="V158" i="19"/>
  <c r="G160" i="19"/>
  <c r="M160" i="19" s="1"/>
  <c r="I160" i="19"/>
  <c r="K160" i="19"/>
  <c r="O160" i="19"/>
  <c r="Q160" i="19"/>
  <c r="V160" i="19"/>
  <c r="G161" i="19"/>
  <c r="I161" i="19"/>
  <c r="K161" i="19"/>
  <c r="M161" i="19"/>
  <c r="O161" i="19"/>
  <c r="Q161" i="19"/>
  <c r="V161" i="19"/>
  <c r="G162" i="19"/>
  <c r="M162" i="19" s="1"/>
  <c r="I162" i="19"/>
  <c r="K162" i="19"/>
  <c r="O162" i="19"/>
  <c r="Q162" i="19"/>
  <c r="V162" i="19"/>
  <c r="G163" i="19"/>
  <c r="M163" i="19" s="1"/>
  <c r="I163" i="19"/>
  <c r="K163" i="19"/>
  <c r="O163" i="19"/>
  <c r="Q163" i="19"/>
  <c r="V163" i="19"/>
  <c r="G164" i="19"/>
  <c r="M164" i="19" s="1"/>
  <c r="I164" i="19"/>
  <c r="K164" i="19"/>
  <c r="O164" i="19"/>
  <c r="Q164" i="19"/>
  <c r="V164" i="19"/>
  <c r="G165" i="19"/>
  <c r="M165" i="19" s="1"/>
  <c r="I165" i="19"/>
  <c r="K165" i="19"/>
  <c r="O165" i="19"/>
  <c r="Q165" i="19"/>
  <c r="V165" i="19"/>
  <c r="G166" i="19"/>
  <c r="M166" i="19" s="1"/>
  <c r="I166" i="19"/>
  <c r="K166" i="19"/>
  <c r="O166" i="19"/>
  <c r="Q166" i="19"/>
  <c r="V166" i="19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I12" i="18"/>
  <c r="K12" i="18"/>
  <c r="K10" i="18" s="1"/>
  <c r="O12" i="18"/>
  <c r="Q12" i="18"/>
  <c r="V12" i="18"/>
  <c r="G13" i="18"/>
  <c r="M13" i="18" s="1"/>
  <c r="I13" i="18"/>
  <c r="K13" i="18"/>
  <c r="O13" i="18"/>
  <c r="Q13" i="18"/>
  <c r="Q10" i="18" s="1"/>
  <c r="V13" i="18"/>
  <c r="G18" i="18"/>
  <c r="M18" i="18" s="1"/>
  <c r="I18" i="18"/>
  <c r="I17" i="18" s="1"/>
  <c r="K18" i="18"/>
  <c r="O18" i="18"/>
  <c r="O17" i="18" s="1"/>
  <c r="Q18" i="18"/>
  <c r="Q17" i="18" s="1"/>
  <c r="V18" i="18"/>
  <c r="G19" i="18"/>
  <c r="G17" i="18" s="1"/>
  <c r="I19" i="18"/>
  <c r="K19" i="18"/>
  <c r="O19" i="18"/>
  <c r="Q19" i="18"/>
  <c r="V19" i="18"/>
  <c r="I20" i="18"/>
  <c r="V20" i="18"/>
  <c r="G21" i="18"/>
  <c r="M21" i="18" s="1"/>
  <c r="M20" i="18" s="1"/>
  <c r="I21" i="18"/>
  <c r="K21" i="18"/>
  <c r="K20" i="18" s="1"/>
  <c r="O21" i="18"/>
  <c r="O20" i="18" s="1"/>
  <c r="Q21" i="18"/>
  <c r="Q20" i="18" s="1"/>
  <c r="V21" i="18"/>
  <c r="G27" i="18"/>
  <c r="M27" i="18" s="1"/>
  <c r="I27" i="18"/>
  <c r="K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4" i="18"/>
  <c r="G33" i="18" s="1"/>
  <c r="I34" i="18"/>
  <c r="I33" i="18" s="1"/>
  <c r="K34" i="18"/>
  <c r="K33" i="18" s="1"/>
  <c r="O34" i="18"/>
  <c r="O33" i="18" s="1"/>
  <c r="Q34" i="18"/>
  <c r="Q33" i="18" s="1"/>
  <c r="V34" i="18"/>
  <c r="V33" i="18" s="1"/>
  <c r="G36" i="18"/>
  <c r="M36" i="18" s="1"/>
  <c r="M35" i="18" s="1"/>
  <c r="I36" i="18"/>
  <c r="I35" i="18" s="1"/>
  <c r="K36" i="18"/>
  <c r="K35" i="18" s="1"/>
  <c r="O36" i="18"/>
  <c r="O35" i="18" s="1"/>
  <c r="Q36" i="18"/>
  <c r="Q35" i="18" s="1"/>
  <c r="V36" i="18"/>
  <c r="V35" i="18" s="1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9" i="18"/>
  <c r="I49" i="18"/>
  <c r="K49" i="18"/>
  <c r="M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59" i="18"/>
  <c r="I59" i="18"/>
  <c r="K59" i="18"/>
  <c r="O59" i="18"/>
  <c r="Q59" i="18"/>
  <c r="V59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81" i="18"/>
  <c r="M81" i="18" s="1"/>
  <c r="I81" i="18"/>
  <c r="K81" i="18"/>
  <c r="O81" i="18"/>
  <c r="Q81" i="18"/>
  <c r="V81" i="18"/>
  <c r="G83" i="18"/>
  <c r="M83" i="18" s="1"/>
  <c r="I83" i="18"/>
  <c r="K83" i="18"/>
  <c r="O83" i="18"/>
  <c r="O82" i="18" s="1"/>
  <c r="Q83" i="18"/>
  <c r="V83" i="18"/>
  <c r="G84" i="18"/>
  <c r="M84" i="18" s="1"/>
  <c r="I84" i="18"/>
  <c r="K84" i="18"/>
  <c r="O84" i="18"/>
  <c r="Q84" i="18"/>
  <c r="V84" i="18"/>
  <c r="G87" i="18"/>
  <c r="M87" i="18" s="1"/>
  <c r="I87" i="18"/>
  <c r="K87" i="18"/>
  <c r="O87" i="18"/>
  <c r="Q87" i="18"/>
  <c r="V87" i="18"/>
  <c r="G89" i="18"/>
  <c r="I89" i="18"/>
  <c r="K89" i="18"/>
  <c r="O89" i="18"/>
  <c r="Q89" i="18"/>
  <c r="V89" i="18"/>
  <c r="G93" i="18"/>
  <c r="M93" i="18" s="1"/>
  <c r="I93" i="18"/>
  <c r="K93" i="18"/>
  <c r="O93" i="18"/>
  <c r="Q93" i="18"/>
  <c r="V93" i="18"/>
  <c r="G97" i="18"/>
  <c r="M97" i="18" s="1"/>
  <c r="I97" i="18"/>
  <c r="K97" i="18"/>
  <c r="O97" i="18"/>
  <c r="Q97" i="18"/>
  <c r="V97" i="18"/>
  <c r="G101" i="18"/>
  <c r="M101" i="18" s="1"/>
  <c r="I101" i="18"/>
  <c r="K101" i="18"/>
  <c r="O101" i="18"/>
  <c r="Q101" i="18"/>
  <c r="V101" i="18"/>
  <c r="G105" i="18"/>
  <c r="M105" i="18" s="1"/>
  <c r="I105" i="18"/>
  <c r="K105" i="18"/>
  <c r="O105" i="18"/>
  <c r="Q105" i="18"/>
  <c r="V105" i="18"/>
  <c r="G107" i="18"/>
  <c r="M107" i="18" s="1"/>
  <c r="I107" i="18"/>
  <c r="K107" i="18"/>
  <c r="O107" i="18"/>
  <c r="Q107" i="18"/>
  <c r="V107" i="18"/>
  <c r="G114" i="18"/>
  <c r="M114" i="18" s="1"/>
  <c r="I114" i="18"/>
  <c r="K114" i="18"/>
  <c r="O114" i="18"/>
  <c r="Q114" i="18"/>
  <c r="V114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3" i="18"/>
  <c r="M123" i="18" s="1"/>
  <c r="I123" i="18"/>
  <c r="K123" i="18"/>
  <c r="O123" i="18"/>
  <c r="Q123" i="18"/>
  <c r="V123" i="18"/>
  <c r="G125" i="18"/>
  <c r="M125" i="18" s="1"/>
  <c r="I125" i="18"/>
  <c r="K125" i="18"/>
  <c r="O125" i="18"/>
  <c r="O124" i="18" s="1"/>
  <c r="Q125" i="18"/>
  <c r="V125" i="18"/>
  <c r="G126" i="18"/>
  <c r="M126" i="18" s="1"/>
  <c r="I126" i="18"/>
  <c r="K126" i="18"/>
  <c r="O126" i="18"/>
  <c r="Q126" i="18"/>
  <c r="V126" i="18"/>
  <c r="V124" i="18" s="1"/>
  <c r="G129" i="18"/>
  <c r="M129" i="18" s="1"/>
  <c r="I129" i="18"/>
  <c r="K129" i="18"/>
  <c r="O129" i="18"/>
  <c r="Q129" i="18"/>
  <c r="V129" i="18"/>
  <c r="V128" i="18" s="1"/>
  <c r="G140" i="18"/>
  <c r="M140" i="18" s="1"/>
  <c r="I140" i="18"/>
  <c r="K140" i="18"/>
  <c r="O140" i="18"/>
  <c r="Q140" i="18"/>
  <c r="V140" i="18"/>
  <c r="G151" i="18"/>
  <c r="M151" i="18" s="1"/>
  <c r="I151" i="18"/>
  <c r="K151" i="18"/>
  <c r="O151" i="18"/>
  <c r="Q151" i="18"/>
  <c r="V151" i="18"/>
  <c r="G157" i="18"/>
  <c r="M157" i="18" s="1"/>
  <c r="I157" i="18"/>
  <c r="K157" i="18"/>
  <c r="O157" i="18"/>
  <c r="O156" i="18" s="1"/>
  <c r="Q157" i="18"/>
  <c r="V157" i="18"/>
  <c r="G158" i="18"/>
  <c r="M158" i="18" s="1"/>
  <c r="I158" i="18"/>
  <c r="K158" i="18"/>
  <c r="O158" i="18"/>
  <c r="Q158" i="18"/>
  <c r="V158" i="18"/>
  <c r="G163" i="18"/>
  <c r="I163" i="18"/>
  <c r="K163" i="18"/>
  <c r="O163" i="18"/>
  <c r="Q163" i="18"/>
  <c r="V163" i="18"/>
  <c r="G164" i="18"/>
  <c r="I164" i="18"/>
  <c r="K164" i="18"/>
  <c r="M164" i="18"/>
  <c r="O164" i="18"/>
  <c r="Q164" i="18"/>
  <c r="V164" i="18"/>
  <c r="G167" i="18"/>
  <c r="M167" i="18" s="1"/>
  <c r="I167" i="18"/>
  <c r="K167" i="18"/>
  <c r="O167" i="18"/>
  <c r="Q167" i="18"/>
  <c r="V167" i="18"/>
  <c r="G168" i="18"/>
  <c r="M168" i="18" s="1"/>
  <c r="I168" i="18"/>
  <c r="K168" i="18"/>
  <c r="O168" i="18"/>
  <c r="Q168" i="18"/>
  <c r="V168" i="18"/>
  <c r="G169" i="18"/>
  <c r="M169" i="18" s="1"/>
  <c r="I169" i="18"/>
  <c r="K169" i="18"/>
  <c r="O169" i="18"/>
  <c r="Q169" i="18"/>
  <c r="V169" i="18"/>
  <c r="G171" i="18"/>
  <c r="M171" i="18" s="1"/>
  <c r="I171" i="18"/>
  <c r="K171" i="18"/>
  <c r="O171" i="18"/>
  <c r="Q171" i="18"/>
  <c r="V171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5" i="18"/>
  <c r="M175" i="18" s="1"/>
  <c r="I175" i="18"/>
  <c r="K175" i="18"/>
  <c r="O175" i="18"/>
  <c r="Q175" i="18"/>
  <c r="V175" i="18"/>
  <c r="G176" i="18"/>
  <c r="M176" i="18" s="1"/>
  <c r="I176" i="18"/>
  <c r="K176" i="18"/>
  <c r="O176" i="18"/>
  <c r="Q176" i="18"/>
  <c r="V176" i="18"/>
  <c r="G177" i="18"/>
  <c r="M177" i="18" s="1"/>
  <c r="I177" i="18"/>
  <c r="K177" i="18"/>
  <c r="O177" i="18"/>
  <c r="Q177" i="18"/>
  <c r="V177" i="18"/>
  <c r="G178" i="18"/>
  <c r="M178" i="18" s="1"/>
  <c r="I178" i="18"/>
  <c r="K178" i="18"/>
  <c r="O178" i="18"/>
  <c r="Q178" i="18"/>
  <c r="V178" i="18"/>
  <c r="G179" i="18"/>
  <c r="M179" i="18" s="1"/>
  <c r="I179" i="18"/>
  <c r="K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M181" i="18" s="1"/>
  <c r="I181" i="18"/>
  <c r="K181" i="18"/>
  <c r="O181" i="18"/>
  <c r="Q181" i="18"/>
  <c r="V181" i="18"/>
  <c r="G8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V8" i="17" s="1"/>
  <c r="G11" i="17"/>
  <c r="M11" i="17" s="1"/>
  <c r="I11" i="17"/>
  <c r="K11" i="17"/>
  <c r="O11" i="17"/>
  <c r="Q11" i="17"/>
  <c r="V11" i="17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8" i="17"/>
  <c r="M18" i="17" s="1"/>
  <c r="I18" i="17"/>
  <c r="K18" i="17"/>
  <c r="O18" i="17"/>
  <c r="O17" i="17" s="1"/>
  <c r="Q18" i="17"/>
  <c r="V18" i="17"/>
  <c r="G19" i="17"/>
  <c r="I19" i="17"/>
  <c r="K19" i="17"/>
  <c r="O19" i="17"/>
  <c r="Q19" i="17"/>
  <c r="V19" i="17"/>
  <c r="G21" i="17"/>
  <c r="M21" i="17" s="1"/>
  <c r="M20" i="17" s="1"/>
  <c r="I21" i="17"/>
  <c r="I20" i="17" s="1"/>
  <c r="K21" i="17"/>
  <c r="K20" i="17" s="1"/>
  <c r="O21" i="17"/>
  <c r="O20" i="17" s="1"/>
  <c r="Q21" i="17"/>
  <c r="Q20" i="17" s="1"/>
  <c r="V21" i="17"/>
  <c r="V20" i="17" s="1"/>
  <c r="G27" i="17"/>
  <c r="M27" i="17" s="1"/>
  <c r="I27" i="17"/>
  <c r="I26" i="17" s="1"/>
  <c r="K27" i="17"/>
  <c r="K26" i="17" s="1"/>
  <c r="O27" i="17"/>
  <c r="Q27" i="17"/>
  <c r="V27" i="17"/>
  <c r="G29" i="17"/>
  <c r="I29" i="17"/>
  <c r="K29" i="17"/>
  <c r="M29" i="17"/>
  <c r="O29" i="17"/>
  <c r="Q29" i="17"/>
  <c r="V29" i="17"/>
  <c r="G31" i="17"/>
  <c r="G26" i="17" s="1"/>
  <c r="I31" i="17"/>
  <c r="K31" i="17"/>
  <c r="O31" i="17"/>
  <c r="Q31" i="17"/>
  <c r="V31" i="17"/>
  <c r="G34" i="17"/>
  <c r="G33" i="17" s="1"/>
  <c r="I34" i="17"/>
  <c r="I33" i="17" s="1"/>
  <c r="K34" i="17"/>
  <c r="K33" i="17" s="1"/>
  <c r="O34" i="17"/>
  <c r="O33" i="17" s="1"/>
  <c r="Q34" i="17"/>
  <c r="Q33" i="17" s="1"/>
  <c r="V34" i="17"/>
  <c r="V33" i="17" s="1"/>
  <c r="G36" i="17"/>
  <c r="M36" i="17" s="1"/>
  <c r="M35" i="17" s="1"/>
  <c r="I36" i="17"/>
  <c r="I35" i="17" s="1"/>
  <c r="K36" i="17"/>
  <c r="K35" i="17" s="1"/>
  <c r="O36" i="17"/>
  <c r="O35" i="17" s="1"/>
  <c r="Q36" i="17"/>
  <c r="Q35" i="17" s="1"/>
  <c r="V36" i="17"/>
  <c r="V35" i="17" s="1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O57" i="17" s="1"/>
  <c r="Q58" i="17"/>
  <c r="V58" i="17"/>
  <c r="G59" i="17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7" i="17"/>
  <c r="M87" i="17" s="1"/>
  <c r="I87" i="17"/>
  <c r="K87" i="17"/>
  <c r="O87" i="17"/>
  <c r="Q87" i="17"/>
  <c r="V87" i="17"/>
  <c r="G89" i="17"/>
  <c r="I89" i="17"/>
  <c r="K89" i="17"/>
  <c r="O89" i="17"/>
  <c r="Q89" i="17"/>
  <c r="V89" i="17"/>
  <c r="G93" i="17"/>
  <c r="M93" i="17" s="1"/>
  <c r="I93" i="17"/>
  <c r="K93" i="17"/>
  <c r="O93" i="17"/>
  <c r="Q93" i="17"/>
  <c r="V93" i="17"/>
  <c r="G97" i="17"/>
  <c r="M97" i="17" s="1"/>
  <c r="I97" i="17"/>
  <c r="K97" i="17"/>
  <c r="O97" i="17"/>
  <c r="Q97" i="17"/>
  <c r="V97" i="17"/>
  <c r="G101" i="17"/>
  <c r="M101" i="17" s="1"/>
  <c r="I101" i="17"/>
  <c r="K101" i="17"/>
  <c r="O101" i="17"/>
  <c r="Q101" i="17"/>
  <c r="V101" i="17"/>
  <c r="G105" i="17"/>
  <c r="M105" i="17" s="1"/>
  <c r="I105" i="17"/>
  <c r="K105" i="17"/>
  <c r="O105" i="17"/>
  <c r="Q105" i="17"/>
  <c r="V105" i="17"/>
  <c r="G107" i="17"/>
  <c r="M107" i="17" s="1"/>
  <c r="I107" i="17"/>
  <c r="K107" i="17"/>
  <c r="O107" i="17"/>
  <c r="Q107" i="17"/>
  <c r="V107" i="17"/>
  <c r="G114" i="17"/>
  <c r="I114" i="17"/>
  <c r="K114" i="17"/>
  <c r="M114" i="17"/>
  <c r="O114" i="17"/>
  <c r="Q114" i="17"/>
  <c r="V114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O119" i="17"/>
  <c r="Q119" i="17"/>
  <c r="V119" i="17"/>
  <c r="G123" i="17"/>
  <c r="M123" i="17" s="1"/>
  <c r="I123" i="17"/>
  <c r="K123" i="17"/>
  <c r="O123" i="17"/>
  <c r="Q123" i="17"/>
  <c r="V123" i="17"/>
  <c r="G125" i="17"/>
  <c r="M125" i="17" s="1"/>
  <c r="I125" i="17"/>
  <c r="K125" i="17"/>
  <c r="K124" i="17" s="1"/>
  <c r="O125" i="17"/>
  <c r="Q125" i="17"/>
  <c r="V125" i="17"/>
  <c r="G126" i="17"/>
  <c r="M126" i="17" s="1"/>
  <c r="I126" i="17"/>
  <c r="K126" i="17"/>
  <c r="O126" i="17"/>
  <c r="Q126" i="17"/>
  <c r="V126" i="17"/>
  <c r="G129" i="17"/>
  <c r="G128" i="17" s="1"/>
  <c r="I129" i="17"/>
  <c r="K129" i="17"/>
  <c r="O129" i="17"/>
  <c r="Q129" i="17"/>
  <c r="Q128" i="17" s="1"/>
  <c r="V129" i="17"/>
  <c r="G140" i="17"/>
  <c r="M140" i="17" s="1"/>
  <c r="I140" i="17"/>
  <c r="K140" i="17"/>
  <c r="O140" i="17"/>
  <c r="Q140" i="17"/>
  <c r="V140" i="17"/>
  <c r="G151" i="17"/>
  <c r="M151" i="17" s="1"/>
  <c r="I151" i="17"/>
  <c r="K151" i="17"/>
  <c r="O151" i="17"/>
  <c r="Q151" i="17"/>
  <c r="V151" i="17"/>
  <c r="G157" i="17"/>
  <c r="M157" i="17" s="1"/>
  <c r="I157" i="17"/>
  <c r="K157" i="17"/>
  <c r="O157" i="17"/>
  <c r="O156" i="17" s="1"/>
  <c r="Q157" i="17"/>
  <c r="V157" i="17"/>
  <c r="G158" i="17"/>
  <c r="M158" i="17" s="1"/>
  <c r="I158" i="17"/>
  <c r="K158" i="17"/>
  <c r="O158" i="17"/>
  <c r="Q158" i="17"/>
  <c r="V158" i="17"/>
  <c r="G163" i="17"/>
  <c r="I163" i="17"/>
  <c r="K163" i="17"/>
  <c r="O163" i="17"/>
  <c r="Q163" i="17"/>
  <c r="V163" i="17"/>
  <c r="G164" i="17"/>
  <c r="M164" i="17" s="1"/>
  <c r="I164" i="17"/>
  <c r="K164" i="17"/>
  <c r="O164" i="17"/>
  <c r="Q164" i="17"/>
  <c r="V164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9" i="16"/>
  <c r="M9" i="16" s="1"/>
  <c r="I9" i="16"/>
  <c r="K9" i="16"/>
  <c r="O9" i="16"/>
  <c r="Q9" i="16"/>
  <c r="V9" i="16"/>
  <c r="V8" i="16" s="1"/>
  <c r="G12" i="16"/>
  <c r="M12" i="16" s="1"/>
  <c r="I12" i="16"/>
  <c r="K12" i="16"/>
  <c r="O12" i="16"/>
  <c r="O8" i="16" s="1"/>
  <c r="Q12" i="16"/>
  <c r="V12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6" i="16"/>
  <c r="I26" i="16"/>
  <c r="K26" i="16"/>
  <c r="K25" i="16" s="1"/>
  <c r="O26" i="16"/>
  <c r="Q26" i="16"/>
  <c r="V26" i="16"/>
  <c r="V25" i="16" s="1"/>
  <c r="G28" i="16"/>
  <c r="M28" i="16" s="1"/>
  <c r="I28" i="16"/>
  <c r="K28" i="16"/>
  <c r="O28" i="16"/>
  <c r="Q28" i="16"/>
  <c r="V28" i="16"/>
  <c r="G31" i="16"/>
  <c r="M31" i="16" s="1"/>
  <c r="M30" i="16" s="1"/>
  <c r="I31" i="16"/>
  <c r="I30" i="16" s="1"/>
  <c r="K31" i="16"/>
  <c r="K30" i="16" s="1"/>
  <c r="O31" i="16"/>
  <c r="O30" i="16" s="1"/>
  <c r="Q31" i="16"/>
  <c r="Q30" i="16" s="1"/>
  <c r="V31" i="16"/>
  <c r="V30" i="16" s="1"/>
  <c r="G37" i="16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M41" i="16" s="1"/>
  <c r="I41" i="16"/>
  <c r="K41" i="16"/>
  <c r="K36" i="16" s="1"/>
  <c r="O41" i="16"/>
  <c r="Q41" i="16"/>
  <c r="V41" i="16"/>
  <c r="G43" i="16"/>
  <c r="M43" i="16" s="1"/>
  <c r="I43" i="16"/>
  <c r="K43" i="16"/>
  <c r="O43" i="16"/>
  <c r="Q43" i="16"/>
  <c r="V43" i="16"/>
  <c r="G46" i="16"/>
  <c r="G45" i="16" s="1"/>
  <c r="I46" i="16"/>
  <c r="I45" i="16" s="1"/>
  <c r="K46" i="16"/>
  <c r="K45" i="16" s="1"/>
  <c r="M46" i="16"/>
  <c r="M45" i="16" s="1"/>
  <c r="O46" i="16"/>
  <c r="O45" i="16" s="1"/>
  <c r="Q46" i="16"/>
  <c r="Q45" i="16" s="1"/>
  <c r="V46" i="16"/>
  <c r="V45" i="16" s="1"/>
  <c r="G48" i="16"/>
  <c r="M48" i="16" s="1"/>
  <c r="I48" i="16"/>
  <c r="K48" i="16"/>
  <c r="O48" i="16"/>
  <c r="O47" i="16" s="1"/>
  <c r="Q48" i="16"/>
  <c r="Q47" i="16" s="1"/>
  <c r="V48" i="16"/>
  <c r="G51" i="16"/>
  <c r="M51" i="16" s="1"/>
  <c r="I51" i="16"/>
  <c r="K51" i="16"/>
  <c r="O51" i="16"/>
  <c r="Q51" i="16"/>
  <c r="V51" i="16"/>
  <c r="G55" i="16"/>
  <c r="M55" i="16" s="1"/>
  <c r="I55" i="16"/>
  <c r="I47" i="16" s="1"/>
  <c r="K55" i="16"/>
  <c r="O55" i="16"/>
  <c r="Q55" i="16"/>
  <c r="V55" i="16"/>
  <c r="G57" i="16"/>
  <c r="G56" i="16" s="1"/>
  <c r="I57" i="16"/>
  <c r="I56" i="16" s="1"/>
  <c r="K57" i="16"/>
  <c r="K56" i="16" s="1"/>
  <c r="O57" i="16"/>
  <c r="O56" i="16" s="1"/>
  <c r="Q57" i="16"/>
  <c r="Q56" i="16" s="1"/>
  <c r="V57" i="16"/>
  <c r="V56" i="16" s="1"/>
  <c r="G59" i="16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O82" i="16" s="1"/>
  <c r="Q83" i="16"/>
  <c r="V83" i="16"/>
  <c r="V82" i="16" s="1"/>
  <c r="G84" i="16"/>
  <c r="G82" i="16" s="1"/>
  <c r="I84" i="16"/>
  <c r="K84" i="16"/>
  <c r="O84" i="16"/>
  <c r="Q84" i="16"/>
  <c r="V84" i="16"/>
  <c r="G86" i="16"/>
  <c r="M86" i="16" s="1"/>
  <c r="I86" i="16"/>
  <c r="K86" i="16"/>
  <c r="O86" i="16"/>
  <c r="Q86" i="16"/>
  <c r="V86" i="16"/>
  <c r="G87" i="16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105" i="16"/>
  <c r="M105" i="16" s="1"/>
  <c r="I105" i="16"/>
  <c r="K105" i="16"/>
  <c r="O105" i="16"/>
  <c r="Q105" i="16"/>
  <c r="V105" i="16"/>
  <c r="G107" i="16"/>
  <c r="I107" i="16"/>
  <c r="K107" i="16"/>
  <c r="O107" i="16"/>
  <c r="Q107" i="16"/>
  <c r="V107" i="16"/>
  <c r="G110" i="16"/>
  <c r="M110" i="16" s="1"/>
  <c r="I110" i="16"/>
  <c r="K110" i="16"/>
  <c r="O110" i="16"/>
  <c r="Q110" i="16"/>
  <c r="V110" i="16"/>
  <c r="G113" i="16"/>
  <c r="M113" i="16" s="1"/>
  <c r="I113" i="16"/>
  <c r="K113" i="16"/>
  <c r="O113" i="16"/>
  <c r="Q113" i="16"/>
  <c r="V113" i="16"/>
  <c r="G116" i="16"/>
  <c r="M116" i="16" s="1"/>
  <c r="I116" i="16"/>
  <c r="K116" i="16"/>
  <c r="O116" i="16"/>
  <c r="Q116" i="16"/>
  <c r="V116" i="16"/>
  <c r="G119" i="16"/>
  <c r="M119" i="16" s="1"/>
  <c r="I119" i="16"/>
  <c r="K119" i="16"/>
  <c r="O119" i="16"/>
  <c r="Q119" i="16"/>
  <c r="V119" i="16"/>
  <c r="G122" i="16"/>
  <c r="M122" i="16" s="1"/>
  <c r="I122" i="16"/>
  <c r="K122" i="16"/>
  <c r="O122" i="16"/>
  <c r="Q122" i="16"/>
  <c r="V122" i="16"/>
  <c r="G125" i="16"/>
  <c r="M125" i="16" s="1"/>
  <c r="I125" i="16"/>
  <c r="K125" i="16"/>
  <c r="O125" i="16"/>
  <c r="Q125" i="16"/>
  <c r="V125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2" i="16"/>
  <c r="M132" i="16" s="1"/>
  <c r="I132" i="16"/>
  <c r="K132" i="16"/>
  <c r="O132" i="16"/>
  <c r="Q132" i="16"/>
  <c r="V132" i="16"/>
  <c r="G134" i="16"/>
  <c r="M134" i="16" s="1"/>
  <c r="I134" i="16"/>
  <c r="K134" i="16"/>
  <c r="O134" i="16"/>
  <c r="Q134" i="16"/>
  <c r="V134" i="16"/>
  <c r="G138" i="16"/>
  <c r="M138" i="16" s="1"/>
  <c r="I138" i="16"/>
  <c r="K138" i="16"/>
  <c r="O138" i="16"/>
  <c r="Q138" i="16"/>
  <c r="V138" i="16"/>
  <c r="G142" i="16"/>
  <c r="M142" i="16" s="1"/>
  <c r="I142" i="16"/>
  <c r="K142" i="16"/>
  <c r="O142" i="16"/>
  <c r="Q142" i="16"/>
  <c r="V142" i="16"/>
  <c r="G146" i="16"/>
  <c r="M146" i="16" s="1"/>
  <c r="I146" i="16"/>
  <c r="K146" i="16"/>
  <c r="O146" i="16"/>
  <c r="Q146" i="16"/>
  <c r="V146" i="16"/>
  <c r="G150" i="16"/>
  <c r="M150" i="16" s="1"/>
  <c r="I150" i="16"/>
  <c r="K150" i="16"/>
  <c r="O150" i="16"/>
  <c r="Q150" i="16"/>
  <c r="V150" i="16"/>
  <c r="G152" i="16"/>
  <c r="M152" i="16" s="1"/>
  <c r="I152" i="16"/>
  <c r="K152" i="16"/>
  <c r="O152" i="16"/>
  <c r="Q152" i="16"/>
  <c r="V152" i="16"/>
  <c r="G159" i="16"/>
  <c r="M159" i="16" s="1"/>
  <c r="I159" i="16"/>
  <c r="K159" i="16"/>
  <c r="O159" i="16"/>
  <c r="Q159" i="16"/>
  <c r="V159" i="16"/>
  <c r="G163" i="16"/>
  <c r="M163" i="16" s="1"/>
  <c r="I163" i="16"/>
  <c r="K163" i="16"/>
  <c r="O163" i="16"/>
  <c r="Q163" i="16"/>
  <c r="V163" i="16"/>
  <c r="G164" i="16"/>
  <c r="M164" i="16" s="1"/>
  <c r="I164" i="16"/>
  <c r="K164" i="16"/>
  <c r="O164" i="16"/>
  <c r="Q164" i="16"/>
  <c r="V164" i="16"/>
  <c r="G168" i="16"/>
  <c r="M168" i="16" s="1"/>
  <c r="I168" i="16"/>
  <c r="K168" i="16"/>
  <c r="O168" i="16"/>
  <c r="Q168" i="16"/>
  <c r="V168" i="16"/>
  <c r="G170" i="16"/>
  <c r="M170" i="16" s="1"/>
  <c r="I170" i="16"/>
  <c r="K170" i="16"/>
  <c r="O170" i="16"/>
  <c r="Q170" i="16"/>
  <c r="V170" i="16"/>
  <c r="G172" i="16"/>
  <c r="M172" i="16" s="1"/>
  <c r="I172" i="16"/>
  <c r="K172" i="16"/>
  <c r="O172" i="16"/>
  <c r="Q172" i="16"/>
  <c r="V172" i="16"/>
  <c r="G174" i="16"/>
  <c r="M174" i="16" s="1"/>
  <c r="I174" i="16"/>
  <c r="K174" i="16"/>
  <c r="O174" i="16"/>
  <c r="Q174" i="16"/>
  <c r="V174" i="16"/>
  <c r="G176" i="16"/>
  <c r="M176" i="16" s="1"/>
  <c r="I176" i="16"/>
  <c r="K176" i="16"/>
  <c r="O176" i="16"/>
  <c r="Q176" i="16"/>
  <c r="V176" i="16"/>
  <c r="G178" i="16"/>
  <c r="M178" i="16" s="1"/>
  <c r="I178" i="16"/>
  <c r="K178" i="16"/>
  <c r="O178" i="16"/>
  <c r="Q178" i="16"/>
  <c r="V178" i="16"/>
  <c r="G180" i="16"/>
  <c r="M180" i="16" s="1"/>
  <c r="I180" i="16"/>
  <c r="K180" i="16"/>
  <c r="O180" i="16"/>
  <c r="Q180" i="16"/>
  <c r="V180" i="16"/>
  <c r="G182" i="16"/>
  <c r="M182" i="16" s="1"/>
  <c r="I182" i="16"/>
  <c r="K182" i="16"/>
  <c r="O182" i="16"/>
  <c r="Q182" i="16"/>
  <c r="V182" i="16"/>
  <c r="G183" i="16"/>
  <c r="M183" i="16" s="1"/>
  <c r="I183" i="16"/>
  <c r="K183" i="16"/>
  <c r="O183" i="16"/>
  <c r="Q183" i="16"/>
  <c r="V183" i="16"/>
  <c r="G185" i="16"/>
  <c r="M185" i="16" s="1"/>
  <c r="I185" i="16"/>
  <c r="K185" i="16"/>
  <c r="K184" i="16" s="1"/>
  <c r="O185" i="16"/>
  <c r="O184" i="16" s="1"/>
  <c r="Q185" i="16"/>
  <c r="V185" i="16"/>
  <c r="G186" i="16"/>
  <c r="M186" i="16" s="1"/>
  <c r="I186" i="16"/>
  <c r="I184" i="16" s="1"/>
  <c r="K186" i="16"/>
  <c r="O186" i="16"/>
  <c r="Q186" i="16"/>
  <c r="V186" i="16"/>
  <c r="G189" i="16"/>
  <c r="M189" i="16" s="1"/>
  <c r="I189" i="16"/>
  <c r="K189" i="16"/>
  <c r="O189" i="16"/>
  <c r="Q189" i="16"/>
  <c r="V189" i="16"/>
  <c r="G200" i="16"/>
  <c r="M200" i="16" s="1"/>
  <c r="I200" i="16"/>
  <c r="K200" i="16"/>
  <c r="O200" i="16"/>
  <c r="O188" i="16" s="1"/>
  <c r="Q200" i="16"/>
  <c r="V200" i="16"/>
  <c r="G211" i="16"/>
  <c r="I211" i="16"/>
  <c r="K211" i="16"/>
  <c r="M211" i="16"/>
  <c r="O211" i="16"/>
  <c r="Q211" i="16"/>
  <c r="V211" i="16"/>
  <c r="G217" i="16"/>
  <c r="M217" i="16" s="1"/>
  <c r="I217" i="16"/>
  <c r="K217" i="16"/>
  <c r="O217" i="16"/>
  <c r="O216" i="16" s="1"/>
  <c r="Q217" i="16"/>
  <c r="V217" i="16"/>
  <c r="G218" i="16"/>
  <c r="M218" i="16" s="1"/>
  <c r="I218" i="16"/>
  <c r="K218" i="16"/>
  <c r="O218" i="16"/>
  <c r="Q218" i="16"/>
  <c r="V218" i="16"/>
  <c r="G222" i="16"/>
  <c r="I222" i="16"/>
  <c r="K222" i="16"/>
  <c r="O222" i="16"/>
  <c r="Q222" i="16"/>
  <c r="V222" i="16"/>
  <c r="G223" i="16"/>
  <c r="M223" i="16" s="1"/>
  <c r="I223" i="16"/>
  <c r="K223" i="16"/>
  <c r="O223" i="16"/>
  <c r="Q223" i="16"/>
  <c r="V223" i="16"/>
  <c r="G226" i="16"/>
  <c r="I226" i="16"/>
  <c r="K226" i="16"/>
  <c r="M226" i="16"/>
  <c r="O226" i="16"/>
  <c r="Q226" i="16"/>
  <c r="V226" i="16"/>
  <c r="G227" i="16"/>
  <c r="M227" i="16" s="1"/>
  <c r="I227" i="16"/>
  <c r="K227" i="16"/>
  <c r="O227" i="16"/>
  <c r="Q227" i="16"/>
  <c r="V227" i="16"/>
  <c r="G228" i="16"/>
  <c r="M228" i="16" s="1"/>
  <c r="I228" i="16"/>
  <c r="K228" i="16"/>
  <c r="O228" i="16"/>
  <c r="Q228" i="16"/>
  <c r="V228" i="16"/>
  <c r="G230" i="16"/>
  <c r="M230" i="16" s="1"/>
  <c r="I230" i="16"/>
  <c r="K230" i="16"/>
  <c r="O230" i="16"/>
  <c r="Q230" i="16"/>
  <c r="V230" i="16"/>
  <c r="G231" i="16"/>
  <c r="M231" i="16" s="1"/>
  <c r="I231" i="16"/>
  <c r="K231" i="16"/>
  <c r="O231" i="16"/>
  <c r="Q231" i="16"/>
  <c r="V231" i="16"/>
  <c r="G232" i="16"/>
  <c r="I232" i="16"/>
  <c r="K232" i="16"/>
  <c r="M232" i="16"/>
  <c r="O232" i="16"/>
  <c r="Q232" i="16"/>
  <c r="V232" i="16"/>
  <c r="G234" i="16"/>
  <c r="M234" i="16" s="1"/>
  <c r="I234" i="16"/>
  <c r="K234" i="16"/>
  <c r="O234" i="16"/>
  <c r="Q234" i="16"/>
  <c r="V234" i="16"/>
  <c r="G235" i="16"/>
  <c r="M235" i="16" s="1"/>
  <c r="I235" i="16"/>
  <c r="K235" i="16"/>
  <c r="O235" i="16"/>
  <c r="Q235" i="16"/>
  <c r="V235" i="16"/>
  <c r="V233" i="16" s="1"/>
  <c r="G236" i="16"/>
  <c r="M236" i="16" s="1"/>
  <c r="I236" i="16"/>
  <c r="K236" i="16"/>
  <c r="O236" i="16"/>
  <c r="Q236" i="16"/>
  <c r="V236" i="16"/>
  <c r="G237" i="16"/>
  <c r="M237" i="16" s="1"/>
  <c r="I237" i="16"/>
  <c r="K237" i="16"/>
  <c r="O237" i="16"/>
  <c r="Q237" i="16"/>
  <c r="V237" i="16"/>
  <c r="G238" i="16"/>
  <c r="M238" i="16" s="1"/>
  <c r="I238" i="16"/>
  <c r="K238" i="16"/>
  <c r="O238" i="16"/>
  <c r="Q238" i="16"/>
  <c r="V238" i="16"/>
  <c r="G239" i="16"/>
  <c r="M239" i="16" s="1"/>
  <c r="I239" i="16"/>
  <c r="K239" i="16"/>
  <c r="O239" i="16"/>
  <c r="Q239" i="16"/>
  <c r="V239" i="16"/>
  <c r="G240" i="16"/>
  <c r="M240" i="16" s="1"/>
  <c r="I240" i="16"/>
  <c r="K240" i="16"/>
  <c r="O240" i="16"/>
  <c r="Q240" i="16"/>
  <c r="V240" i="16"/>
  <c r="G8" i="15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3" i="15"/>
  <c r="I13" i="15"/>
  <c r="K13" i="15"/>
  <c r="M13" i="15"/>
  <c r="O13" i="15"/>
  <c r="Q13" i="15"/>
  <c r="V13" i="15"/>
  <c r="G15" i="15"/>
  <c r="I15" i="15"/>
  <c r="K15" i="15"/>
  <c r="O15" i="15"/>
  <c r="Q15" i="15"/>
  <c r="V15" i="15"/>
  <c r="G16" i="15"/>
  <c r="I16" i="15"/>
  <c r="K16" i="15"/>
  <c r="M16" i="15"/>
  <c r="O16" i="15"/>
  <c r="Q16" i="15"/>
  <c r="V16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7" i="15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4" i="15"/>
  <c r="I34" i="15"/>
  <c r="I33" i="15" s="1"/>
  <c r="K34" i="15"/>
  <c r="O34" i="15"/>
  <c r="Q34" i="15"/>
  <c r="V34" i="15"/>
  <c r="G35" i="15"/>
  <c r="M35" i="15" s="1"/>
  <c r="I35" i="15"/>
  <c r="K35" i="15"/>
  <c r="O35" i="15"/>
  <c r="Q35" i="15"/>
  <c r="V35" i="15"/>
  <c r="V33" i="15" s="1"/>
  <c r="V36" i="15"/>
  <c r="G37" i="15"/>
  <c r="G36" i="15" s="1"/>
  <c r="I37" i="15"/>
  <c r="I36" i="15" s="1"/>
  <c r="K37" i="15"/>
  <c r="K36" i="15" s="1"/>
  <c r="M37" i="15"/>
  <c r="M36" i="15" s="1"/>
  <c r="O37" i="15"/>
  <c r="O36" i="15" s="1"/>
  <c r="Q37" i="15"/>
  <c r="Q36" i="15" s="1"/>
  <c r="V37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8" i="15"/>
  <c r="G59" i="15"/>
  <c r="M59" i="15" s="1"/>
  <c r="M58" i="15" s="1"/>
  <c r="I59" i="15"/>
  <c r="I58" i="15" s="1"/>
  <c r="K59" i="15"/>
  <c r="K58" i="15" s="1"/>
  <c r="O59" i="15"/>
  <c r="O58" i="15" s="1"/>
  <c r="Q59" i="15"/>
  <c r="Q58" i="15" s="1"/>
  <c r="V59" i="15"/>
  <c r="V58" i="15" s="1"/>
  <c r="G61" i="15"/>
  <c r="M61" i="15" s="1"/>
  <c r="I61" i="15"/>
  <c r="K61" i="15"/>
  <c r="O61" i="15"/>
  <c r="Q61" i="15"/>
  <c r="V61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70" i="15"/>
  <c r="G69" i="15" s="1"/>
  <c r="I70" i="15"/>
  <c r="I69" i="15" s="1"/>
  <c r="K70" i="15"/>
  <c r="K69" i="15" s="1"/>
  <c r="O70" i="15"/>
  <c r="O69" i="15" s="1"/>
  <c r="Q70" i="15"/>
  <c r="Q69" i="15" s="1"/>
  <c r="V70" i="15"/>
  <c r="V69" i="15" s="1"/>
  <c r="G72" i="15"/>
  <c r="M72" i="15" s="1"/>
  <c r="I72" i="15"/>
  <c r="K72" i="15"/>
  <c r="K71" i="15" s="1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9" i="15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5" i="15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1" i="15"/>
  <c r="I111" i="15"/>
  <c r="K111" i="15"/>
  <c r="O111" i="15"/>
  <c r="Q111" i="15"/>
  <c r="V111" i="15"/>
  <c r="V110" i="15" s="1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5" i="15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M118" i="15" s="1"/>
  <c r="I118" i="15"/>
  <c r="K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34" i="15"/>
  <c r="M134" i="15" s="1"/>
  <c r="I134" i="15"/>
  <c r="K134" i="15"/>
  <c r="O134" i="15"/>
  <c r="Q134" i="15"/>
  <c r="V134" i="15"/>
  <c r="G136" i="15"/>
  <c r="M136" i="15" s="1"/>
  <c r="I136" i="15"/>
  <c r="K136" i="15"/>
  <c r="O136" i="15"/>
  <c r="Q136" i="15"/>
  <c r="V136" i="15"/>
  <c r="G139" i="15"/>
  <c r="I139" i="15"/>
  <c r="K139" i="15"/>
  <c r="M139" i="15"/>
  <c r="O139" i="15"/>
  <c r="Q139" i="15"/>
  <c r="V139" i="15"/>
  <c r="G142" i="15"/>
  <c r="I142" i="15"/>
  <c r="K142" i="15"/>
  <c r="M142" i="15"/>
  <c r="O142" i="15"/>
  <c r="Q142" i="15"/>
  <c r="V142" i="15"/>
  <c r="G145" i="15"/>
  <c r="M145" i="15" s="1"/>
  <c r="I145" i="15"/>
  <c r="K145" i="15"/>
  <c r="O145" i="15"/>
  <c r="Q145" i="15"/>
  <c r="V145" i="15"/>
  <c r="G148" i="15"/>
  <c r="M148" i="15" s="1"/>
  <c r="I148" i="15"/>
  <c r="K148" i="15"/>
  <c r="O148" i="15"/>
  <c r="Q148" i="15"/>
  <c r="V148" i="15"/>
  <c r="G151" i="15"/>
  <c r="M151" i="15" s="1"/>
  <c r="I151" i="15"/>
  <c r="K151" i="15"/>
  <c r="O151" i="15"/>
  <c r="Q151" i="15"/>
  <c r="V151" i="15"/>
  <c r="G154" i="15"/>
  <c r="I154" i="15"/>
  <c r="K154" i="15"/>
  <c r="M154" i="15"/>
  <c r="O154" i="15"/>
  <c r="Q154" i="15"/>
  <c r="V154" i="15"/>
  <c r="G156" i="15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61" i="15"/>
  <c r="M161" i="15" s="1"/>
  <c r="I161" i="15"/>
  <c r="K161" i="15"/>
  <c r="O161" i="15"/>
  <c r="Q161" i="15"/>
  <c r="V161" i="15"/>
  <c r="G163" i="15"/>
  <c r="I163" i="15"/>
  <c r="K163" i="15"/>
  <c r="O163" i="15"/>
  <c r="Q163" i="15"/>
  <c r="V163" i="15"/>
  <c r="G167" i="15"/>
  <c r="M167" i="15" s="1"/>
  <c r="I167" i="15"/>
  <c r="K167" i="15"/>
  <c r="O167" i="15"/>
  <c r="Q167" i="15"/>
  <c r="V167" i="15"/>
  <c r="G171" i="15"/>
  <c r="M171" i="15" s="1"/>
  <c r="I171" i="15"/>
  <c r="K171" i="15"/>
  <c r="O171" i="15"/>
  <c r="Q171" i="15"/>
  <c r="V171" i="15"/>
  <c r="G175" i="15"/>
  <c r="M175" i="15" s="1"/>
  <c r="I175" i="15"/>
  <c r="K175" i="15"/>
  <c r="O175" i="15"/>
  <c r="Q175" i="15"/>
  <c r="V175" i="15"/>
  <c r="G179" i="15"/>
  <c r="M179" i="15" s="1"/>
  <c r="I179" i="15"/>
  <c r="K179" i="15"/>
  <c r="O179" i="15"/>
  <c r="Q179" i="15"/>
  <c r="V179" i="15"/>
  <c r="G181" i="15"/>
  <c r="I181" i="15"/>
  <c r="K181" i="15"/>
  <c r="M181" i="15"/>
  <c r="O181" i="15"/>
  <c r="Q181" i="15"/>
  <c r="V181" i="15"/>
  <c r="G188" i="15"/>
  <c r="I188" i="15"/>
  <c r="K188" i="15"/>
  <c r="M188" i="15"/>
  <c r="O188" i="15"/>
  <c r="Q188" i="15"/>
  <c r="V188" i="15"/>
  <c r="G192" i="15"/>
  <c r="M192" i="15" s="1"/>
  <c r="I192" i="15"/>
  <c r="K192" i="15"/>
  <c r="O192" i="15"/>
  <c r="Q192" i="15"/>
  <c r="V192" i="15"/>
  <c r="G193" i="15"/>
  <c r="M193" i="15" s="1"/>
  <c r="I193" i="15"/>
  <c r="K193" i="15"/>
  <c r="O193" i="15"/>
  <c r="Q193" i="15"/>
  <c r="V193" i="15"/>
  <c r="G197" i="15"/>
  <c r="M197" i="15" s="1"/>
  <c r="I197" i="15"/>
  <c r="K197" i="15"/>
  <c r="O197" i="15"/>
  <c r="Q197" i="15"/>
  <c r="V197" i="15"/>
  <c r="G199" i="15"/>
  <c r="I199" i="15"/>
  <c r="K199" i="15"/>
  <c r="O199" i="15"/>
  <c r="Q199" i="15"/>
  <c r="V199" i="15"/>
  <c r="G201" i="15"/>
  <c r="M201" i="15" s="1"/>
  <c r="I201" i="15"/>
  <c r="K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M205" i="15" s="1"/>
  <c r="I205" i="15"/>
  <c r="K205" i="15"/>
  <c r="O205" i="15"/>
  <c r="Q205" i="15"/>
  <c r="V205" i="15"/>
  <c r="G207" i="15"/>
  <c r="M207" i="15" s="1"/>
  <c r="I207" i="15"/>
  <c r="K207" i="15"/>
  <c r="O207" i="15"/>
  <c r="Q207" i="15"/>
  <c r="V207" i="15"/>
  <c r="G209" i="15"/>
  <c r="M209" i="15" s="1"/>
  <c r="I209" i="15"/>
  <c r="K209" i="15"/>
  <c r="O209" i="15"/>
  <c r="Q209" i="15"/>
  <c r="V209" i="15"/>
  <c r="G211" i="15"/>
  <c r="M211" i="15" s="1"/>
  <c r="I211" i="15"/>
  <c r="K211" i="15"/>
  <c r="O211" i="15"/>
  <c r="Q211" i="15"/>
  <c r="V211" i="15"/>
  <c r="G212" i="15"/>
  <c r="M212" i="15" s="1"/>
  <c r="I212" i="15"/>
  <c r="K212" i="15"/>
  <c r="O212" i="15"/>
  <c r="Q212" i="15"/>
  <c r="V212" i="15"/>
  <c r="V198" i="15" s="1"/>
  <c r="G214" i="15"/>
  <c r="I214" i="15"/>
  <c r="K214" i="15"/>
  <c r="O214" i="15"/>
  <c r="Q214" i="15"/>
  <c r="Q213" i="15" s="1"/>
  <c r="V214" i="15"/>
  <c r="G215" i="15"/>
  <c r="M215" i="15" s="1"/>
  <c r="I215" i="15"/>
  <c r="K215" i="15"/>
  <c r="O215" i="15"/>
  <c r="Q215" i="15"/>
  <c r="V215" i="15"/>
  <c r="G218" i="15"/>
  <c r="M218" i="15" s="1"/>
  <c r="I218" i="15"/>
  <c r="K218" i="15"/>
  <c r="O218" i="15"/>
  <c r="Q218" i="15"/>
  <c r="V218" i="15"/>
  <c r="V217" i="15" s="1"/>
  <c r="G229" i="15"/>
  <c r="M229" i="15" s="1"/>
  <c r="I229" i="15"/>
  <c r="K229" i="15"/>
  <c r="O229" i="15"/>
  <c r="Q229" i="15"/>
  <c r="V229" i="15"/>
  <c r="G240" i="15"/>
  <c r="I240" i="15"/>
  <c r="K240" i="15"/>
  <c r="M240" i="15"/>
  <c r="O240" i="15"/>
  <c r="Q240" i="15"/>
  <c r="V240" i="15"/>
  <c r="V245" i="15"/>
  <c r="G246" i="15"/>
  <c r="G245" i="15" s="1"/>
  <c r="I246" i="15"/>
  <c r="I245" i="15" s="1"/>
  <c r="K246" i="15"/>
  <c r="O246" i="15"/>
  <c r="Q246" i="15"/>
  <c r="V246" i="15"/>
  <c r="G247" i="15"/>
  <c r="M247" i="15" s="1"/>
  <c r="I247" i="15"/>
  <c r="K247" i="15"/>
  <c r="O247" i="15"/>
  <c r="Q247" i="15"/>
  <c r="V247" i="15"/>
  <c r="G251" i="15"/>
  <c r="M251" i="15" s="1"/>
  <c r="I251" i="15"/>
  <c r="K251" i="15"/>
  <c r="O251" i="15"/>
  <c r="Q251" i="15"/>
  <c r="V251" i="15"/>
  <c r="G252" i="15"/>
  <c r="M252" i="15" s="1"/>
  <c r="I252" i="15"/>
  <c r="K252" i="15"/>
  <c r="O252" i="15"/>
  <c r="Q252" i="15"/>
  <c r="V252" i="15"/>
  <c r="G255" i="15"/>
  <c r="M255" i="15" s="1"/>
  <c r="I255" i="15"/>
  <c r="K255" i="15"/>
  <c r="O255" i="15"/>
  <c r="Q255" i="15"/>
  <c r="V255" i="15"/>
  <c r="G256" i="15"/>
  <c r="M256" i="15" s="1"/>
  <c r="I256" i="15"/>
  <c r="K256" i="15"/>
  <c r="O256" i="15"/>
  <c r="Q256" i="15"/>
  <c r="V256" i="15"/>
  <c r="G257" i="15"/>
  <c r="M257" i="15" s="1"/>
  <c r="I257" i="15"/>
  <c r="K257" i="15"/>
  <c r="O257" i="15"/>
  <c r="Q257" i="15"/>
  <c r="V257" i="15"/>
  <c r="G259" i="15"/>
  <c r="M259" i="15" s="1"/>
  <c r="I259" i="15"/>
  <c r="K259" i="15"/>
  <c r="O259" i="15"/>
  <c r="Q259" i="15"/>
  <c r="V259" i="15"/>
  <c r="G260" i="15"/>
  <c r="M260" i="15" s="1"/>
  <c r="I260" i="15"/>
  <c r="K260" i="15"/>
  <c r="O260" i="15"/>
  <c r="Q260" i="15"/>
  <c r="V260" i="15"/>
  <c r="G261" i="15"/>
  <c r="M261" i="15" s="1"/>
  <c r="I261" i="15"/>
  <c r="K261" i="15"/>
  <c r="O261" i="15"/>
  <c r="Q261" i="15"/>
  <c r="V261" i="15"/>
  <c r="G263" i="15"/>
  <c r="I263" i="15"/>
  <c r="K263" i="15"/>
  <c r="M263" i="15"/>
  <c r="O263" i="15"/>
  <c r="Q263" i="15"/>
  <c r="V263" i="15"/>
  <c r="G264" i="15"/>
  <c r="M264" i="15" s="1"/>
  <c r="I264" i="15"/>
  <c r="K264" i="15"/>
  <c r="O264" i="15"/>
  <c r="Q264" i="15"/>
  <c r="V264" i="15"/>
  <c r="G265" i="15"/>
  <c r="M265" i="15" s="1"/>
  <c r="I265" i="15"/>
  <c r="K265" i="15"/>
  <c r="O265" i="15"/>
  <c r="Q265" i="15"/>
  <c r="V265" i="15"/>
  <c r="G266" i="15"/>
  <c r="M266" i="15" s="1"/>
  <c r="I266" i="15"/>
  <c r="K266" i="15"/>
  <c r="O266" i="15"/>
  <c r="Q266" i="15"/>
  <c r="V266" i="15"/>
  <c r="G267" i="15"/>
  <c r="M267" i="15" s="1"/>
  <c r="I267" i="15"/>
  <c r="K267" i="15"/>
  <c r="O267" i="15"/>
  <c r="Q267" i="15"/>
  <c r="V267" i="15"/>
  <c r="G268" i="15"/>
  <c r="M268" i="15" s="1"/>
  <c r="I268" i="15"/>
  <c r="K268" i="15"/>
  <c r="O268" i="15"/>
  <c r="Q268" i="15"/>
  <c r="V268" i="15"/>
  <c r="G269" i="15"/>
  <c r="M269" i="15" s="1"/>
  <c r="I269" i="15"/>
  <c r="K269" i="15"/>
  <c r="O269" i="15"/>
  <c r="Q269" i="15"/>
  <c r="V269" i="15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Q13" i="14" s="1"/>
  <c r="V15" i="14"/>
  <c r="G16" i="14"/>
  <c r="G13" i="14" s="1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38" i="14"/>
  <c r="M38" i="14" s="1"/>
  <c r="I38" i="14"/>
  <c r="K38" i="14"/>
  <c r="O38" i="14"/>
  <c r="Q38" i="14"/>
  <c r="V38" i="14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V8" i="13" s="1"/>
  <c r="G13" i="13"/>
  <c r="M13" i="13" s="1"/>
  <c r="I13" i="13"/>
  <c r="K13" i="13"/>
  <c r="O13" i="13"/>
  <c r="Q13" i="13"/>
  <c r="Q12" i="13" s="1"/>
  <c r="V13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8" i="13"/>
  <c r="M28" i="13" s="1"/>
  <c r="I28" i="13"/>
  <c r="K28" i="13"/>
  <c r="O28" i="13"/>
  <c r="Q28" i="13"/>
  <c r="V28" i="13"/>
  <c r="Q31" i="13"/>
  <c r="G32" i="13"/>
  <c r="G31" i="13" s="1"/>
  <c r="I32" i="13"/>
  <c r="I31" i="13" s="1"/>
  <c r="K32" i="13"/>
  <c r="K31" i="13" s="1"/>
  <c r="O32" i="13"/>
  <c r="O31" i="13" s="1"/>
  <c r="Q32" i="13"/>
  <c r="V32" i="13"/>
  <c r="V31" i="13" s="1"/>
  <c r="G38" i="13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3" i="13"/>
  <c r="M43" i="13" s="1"/>
  <c r="I43" i="13"/>
  <c r="K43" i="13"/>
  <c r="O43" i="13"/>
  <c r="Q43" i="13"/>
  <c r="V43" i="13"/>
  <c r="G46" i="13"/>
  <c r="M46" i="13" s="1"/>
  <c r="I46" i="13"/>
  <c r="K46" i="13"/>
  <c r="O46" i="13"/>
  <c r="Q46" i="13"/>
  <c r="V46" i="13"/>
  <c r="G49" i="13"/>
  <c r="M49" i="13" s="1"/>
  <c r="I49" i="13"/>
  <c r="K49" i="13"/>
  <c r="O49" i="13"/>
  <c r="Q49" i="13"/>
  <c r="V49" i="13"/>
  <c r="Q51" i="13"/>
  <c r="G52" i="13"/>
  <c r="M52" i="13" s="1"/>
  <c r="M51" i="13" s="1"/>
  <c r="I52" i="13"/>
  <c r="I51" i="13" s="1"/>
  <c r="K52" i="13"/>
  <c r="K51" i="13" s="1"/>
  <c r="O52" i="13"/>
  <c r="O51" i="13" s="1"/>
  <c r="Q52" i="13"/>
  <c r="V52" i="13"/>
  <c r="V51" i="13" s="1"/>
  <c r="O53" i="13"/>
  <c r="G54" i="13"/>
  <c r="I54" i="13"/>
  <c r="K54" i="13"/>
  <c r="O54" i="13"/>
  <c r="Q54" i="13"/>
  <c r="Q53" i="13" s="1"/>
  <c r="V54" i="13"/>
  <c r="G58" i="13"/>
  <c r="M58" i="13" s="1"/>
  <c r="I58" i="13"/>
  <c r="K58" i="13"/>
  <c r="O58" i="13"/>
  <c r="Q58" i="13"/>
  <c r="V58" i="13"/>
  <c r="G62" i="13"/>
  <c r="M62" i="13" s="1"/>
  <c r="I62" i="13"/>
  <c r="K62" i="13"/>
  <c r="O62" i="13"/>
  <c r="Q62" i="13"/>
  <c r="V62" i="13"/>
  <c r="V63" i="13"/>
  <c r="G64" i="13"/>
  <c r="M64" i="13" s="1"/>
  <c r="M63" i="13" s="1"/>
  <c r="I64" i="13"/>
  <c r="I63" i="13" s="1"/>
  <c r="K64" i="13"/>
  <c r="K63" i="13" s="1"/>
  <c r="O64" i="13"/>
  <c r="O63" i="13" s="1"/>
  <c r="Q64" i="13"/>
  <c r="Q63" i="13" s="1"/>
  <c r="V64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M78" i="13" s="1"/>
  <c r="I78" i="13"/>
  <c r="K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V94" i="13"/>
  <c r="G95" i="13"/>
  <c r="M95" i="13" s="1"/>
  <c r="I95" i="13"/>
  <c r="K95" i="13"/>
  <c r="O95" i="13"/>
  <c r="O94" i="13" s="1"/>
  <c r="Q95" i="13"/>
  <c r="V95" i="13"/>
  <c r="G96" i="13"/>
  <c r="M96" i="13" s="1"/>
  <c r="I96" i="13"/>
  <c r="I94" i="13" s="1"/>
  <c r="K96" i="13"/>
  <c r="O96" i="13"/>
  <c r="Q96" i="13"/>
  <c r="V96" i="13"/>
  <c r="G98" i="13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17" i="13"/>
  <c r="M117" i="13" s="1"/>
  <c r="I117" i="13"/>
  <c r="K117" i="13"/>
  <c r="O117" i="13"/>
  <c r="Q117" i="13"/>
  <c r="V117" i="13"/>
  <c r="G119" i="13"/>
  <c r="M119" i="13" s="1"/>
  <c r="I119" i="13"/>
  <c r="K119" i="13"/>
  <c r="O119" i="13"/>
  <c r="Q119" i="13"/>
  <c r="V119" i="13"/>
  <c r="G122" i="13"/>
  <c r="M122" i="13" s="1"/>
  <c r="I122" i="13"/>
  <c r="K122" i="13"/>
  <c r="O122" i="13"/>
  <c r="Q122" i="13"/>
  <c r="V122" i="13"/>
  <c r="G125" i="13"/>
  <c r="M125" i="13" s="1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3" i="13"/>
  <c r="M143" i="13" s="1"/>
  <c r="I143" i="13"/>
  <c r="K143" i="13"/>
  <c r="O143" i="13"/>
  <c r="Q143" i="13"/>
  <c r="V143" i="13"/>
  <c r="G145" i="13"/>
  <c r="M145" i="13" s="1"/>
  <c r="I145" i="13"/>
  <c r="K145" i="13"/>
  <c r="O145" i="13"/>
  <c r="Q145" i="13"/>
  <c r="V145" i="13"/>
  <c r="G148" i="13"/>
  <c r="M148" i="13" s="1"/>
  <c r="I148" i="13"/>
  <c r="K148" i="13"/>
  <c r="O148" i="13"/>
  <c r="Q148" i="13"/>
  <c r="V148" i="13"/>
  <c r="G151" i="13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0" i="13"/>
  <c r="M160" i="13" s="1"/>
  <c r="I160" i="13"/>
  <c r="K160" i="13"/>
  <c r="O160" i="13"/>
  <c r="Q160" i="13"/>
  <c r="V160" i="13"/>
  <c r="G163" i="13"/>
  <c r="I163" i="13"/>
  <c r="K163" i="13"/>
  <c r="M163" i="13"/>
  <c r="O163" i="13"/>
  <c r="Q163" i="13"/>
  <c r="V163" i="13"/>
  <c r="G166" i="13"/>
  <c r="M166" i="13" s="1"/>
  <c r="I166" i="13"/>
  <c r="K166" i="13"/>
  <c r="O166" i="13"/>
  <c r="Q166" i="13"/>
  <c r="V166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7" i="13"/>
  <c r="G186" i="13" s="1"/>
  <c r="I187" i="13"/>
  <c r="I186" i="13" s="1"/>
  <c r="K187" i="13"/>
  <c r="O187" i="13"/>
  <c r="Q187" i="13"/>
  <c r="V187" i="13"/>
  <c r="G188" i="13"/>
  <c r="M188" i="13" s="1"/>
  <c r="I188" i="13"/>
  <c r="K188" i="13"/>
  <c r="O188" i="13"/>
  <c r="Q188" i="13"/>
  <c r="V188" i="13"/>
  <c r="G192" i="13"/>
  <c r="I192" i="13"/>
  <c r="K192" i="13"/>
  <c r="O192" i="13"/>
  <c r="O191" i="13" s="1"/>
  <c r="Q192" i="13"/>
  <c r="V192" i="13"/>
  <c r="G203" i="13"/>
  <c r="M203" i="13" s="1"/>
  <c r="I203" i="13"/>
  <c r="K203" i="13"/>
  <c r="O203" i="13"/>
  <c r="Q203" i="13"/>
  <c r="V203" i="13"/>
  <c r="G214" i="13"/>
  <c r="M214" i="13" s="1"/>
  <c r="I214" i="13"/>
  <c r="K214" i="13"/>
  <c r="O214" i="13"/>
  <c r="Q214" i="13"/>
  <c r="V214" i="13"/>
  <c r="G220" i="13"/>
  <c r="M220" i="13" s="1"/>
  <c r="I220" i="13"/>
  <c r="K220" i="13"/>
  <c r="O220" i="13"/>
  <c r="O219" i="13" s="1"/>
  <c r="Q220" i="13"/>
  <c r="V220" i="13"/>
  <c r="G221" i="13"/>
  <c r="M221" i="13" s="1"/>
  <c r="I221" i="13"/>
  <c r="K221" i="13"/>
  <c r="O221" i="13"/>
  <c r="Q221" i="13"/>
  <c r="V221" i="13"/>
  <c r="G225" i="13"/>
  <c r="M225" i="13" s="1"/>
  <c r="I225" i="13"/>
  <c r="K225" i="13"/>
  <c r="O225" i="13"/>
  <c r="Q225" i="13"/>
  <c r="V225" i="13"/>
  <c r="G226" i="13"/>
  <c r="G224" i="13" s="1"/>
  <c r="I226" i="13"/>
  <c r="K226" i="13"/>
  <c r="O226" i="13"/>
  <c r="Q226" i="13"/>
  <c r="V226" i="13"/>
  <c r="G229" i="13"/>
  <c r="M229" i="13" s="1"/>
  <c r="I229" i="13"/>
  <c r="K229" i="13"/>
  <c r="O229" i="13"/>
  <c r="Q229" i="13"/>
  <c r="V229" i="13"/>
  <c r="G230" i="13"/>
  <c r="I230" i="13"/>
  <c r="K230" i="13"/>
  <c r="M230" i="13"/>
  <c r="O230" i="13"/>
  <c r="Q230" i="13"/>
  <c r="V230" i="13"/>
  <c r="G231" i="13"/>
  <c r="M231" i="13" s="1"/>
  <c r="I231" i="13"/>
  <c r="K231" i="13"/>
  <c r="O231" i="13"/>
  <c r="Q231" i="13"/>
  <c r="V231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7" i="13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G242" i="13"/>
  <c r="M242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6" i="12"/>
  <c r="G25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3" i="12"/>
  <c r="G32" i="12" s="1"/>
  <c r="I33" i="12"/>
  <c r="I32" i="12" s="1"/>
  <c r="K33" i="12"/>
  <c r="O33" i="12"/>
  <c r="Q33" i="12"/>
  <c r="Q32" i="12" s="1"/>
  <c r="V33" i="12"/>
  <c r="G34" i="12"/>
  <c r="M34" i="12" s="1"/>
  <c r="I34" i="12"/>
  <c r="K34" i="12"/>
  <c r="O34" i="12"/>
  <c r="Q34" i="12"/>
  <c r="V34" i="12"/>
  <c r="V32" i="12" s="1"/>
  <c r="G36" i="12"/>
  <c r="M36" i="12" s="1"/>
  <c r="M35" i="12" s="1"/>
  <c r="I36" i="12"/>
  <c r="I35" i="12" s="1"/>
  <c r="K36" i="12"/>
  <c r="K35" i="12" s="1"/>
  <c r="O36" i="12"/>
  <c r="O35" i="12" s="1"/>
  <c r="Q36" i="12"/>
  <c r="Q35" i="12" s="1"/>
  <c r="V36" i="12"/>
  <c r="V35" i="12" s="1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I57" i="12"/>
  <c r="G58" i="12"/>
  <c r="M58" i="12" s="1"/>
  <c r="M57" i="12" s="1"/>
  <c r="I58" i="12"/>
  <c r="K58" i="12"/>
  <c r="K57" i="12" s="1"/>
  <c r="O58" i="12"/>
  <c r="O57" i="12" s="1"/>
  <c r="Q58" i="12"/>
  <c r="Q57" i="12" s="1"/>
  <c r="V58" i="12"/>
  <c r="V57" i="12" s="1"/>
  <c r="G60" i="12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7" i="12"/>
  <c r="M67" i="12" s="1"/>
  <c r="I67" i="12"/>
  <c r="K67" i="12"/>
  <c r="K59" i="12" s="1"/>
  <c r="O67" i="12"/>
  <c r="Q67" i="12"/>
  <c r="V67" i="12"/>
  <c r="G69" i="12"/>
  <c r="G68" i="12" s="1"/>
  <c r="I69" i="12"/>
  <c r="I68" i="12" s="1"/>
  <c r="K69" i="12"/>
  <c r="K68" i="12" s="1"/>
  <c r="O69" i="12"/>
  <c r="O68" i="12" s="1"/>
  <c r="Q69" i="12"/>
  <c r="Q68" i="12" s="1"/>
  <c r="V69" i="12"/>
  <c r="V68" i="12" s="1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M108" i="12" s="1"/>
  <c r="I109" i="12"/>
  <c r="K109" i="12"/>
  <c r="O109" i="12"/>
  <c r="Q109" i="12"/>
  <c r="Q108" i="12" s="1"/>
  <c r="V109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32" i="12"/>
  <c r="M132" i="12" s="1"/>
  <c r="I132" i="12"/>
  <c r="K132" i="12"/>
  <c r="O132" i="12"/>
  <c r="Q132" i="12"/>
  <c r="V132" i="12"/>
  <c r="G134" i="12"/>
  <c r="I134" i="12"/>
  <c r="K134" i="12"/>
  <c r="O134" i="12"/>
  <c r="Q134" i="12"/>
  <c r="V134" i="12"/>
  <c r="G137" i="12"/>
  <c r="M137" i="12" s="1"/>
  <c r="I137" i="12"/>
  <c r="K137" i="12"/>
  <c r="O137" i="12"/>
  <c r="Q137" i="12"/>
  <c r="V137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6" i="12"/>
  <c r="M146" i="12" s="1"/>
  <c r="I146" i="12"/>
  <c r="K146" i="12"/>
  <c r="O146" i="12"/>
  <c r="Q146" i="12"/>
  <c r="V146" i="12"/>
  <c r="G149" i="12"/>
  <c r="M149" i="12" s="1"/>
  <c r="I149" i="12"/>
  <c r="K149" i="12"/>
  <c r="O149" i="12"/>
  <c r="Q149" i="12"/>
  <c r="V149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5" i="12"/>
  <c r="M165" i="12" s="1"/>
  <c r="I165" i="12"/>
  <c r="K165" i="12"/>
  <c r="O165" i="12"/>
  <c r="Q165" i="12"/>
  <c r="V165" i="12"/>
  <c r="G169" i="12"/>
  <c r="M169" i="12" s="1"/>
  <c r="I169" i="12"/>
  <c r="K169" i="12"/>
  <c r="O169" i="12"/>
  <c r="Q169" i="12"/>
  <c r="V169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6" i="12"/>
  <c r="M186" i="12" s="1"/>
  <c r="I186" i="12"/>
  <c r="K186" i="12"/>
  <c r="O186" i="12"/>
  <c r="Q186" i="12"/>
  <c r="V186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I211" i="12"/>
  <c r="O211" i="12"/>
  <c r="G212" i="12"/>
  <c r="I212" i="12"/>
  <c r="K212" i="12"/>
  <c r="K211" i="12" s="1"/>
  <c r="M212" i="12"/>
  <c r="O212" i="12"/>
  <c r="Q212" i="12"/>
  <c r="V212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27" i="12"/>
  <c r="M227" i="12" s="1"/>
  <c r="I227" i="12"/>
  <c r="K227" i="12"/>
  <c r="O227" i="12"/>
  <c r="Q227" i="12"/>
  <c r="V227" i="12"/>
  <c r="G238" i="12"/>
  <c r="M238" i="12" s="1"/>
  <c r="I238" i="12"/>
  <c r="K238" i="12"/>
  <c r="O238" i="12"/>
  <c r="O215" i="12" s="1"/>
  <c r="Q238" i="12"/>
  <c r="V238" i="12"/>
  <c r="G244" i="12"/>
  <c r="M244" i="12" s="1"/>
  <c r="M243" i="12" s="1"/>
  <c r="I244" i="12"/>
  <c r="I243" i="12" s="1"/>
  <c r="K244" i="12"/>
  <c r="K243" i="12" s="1"/>
  <c r="O244" i="12"/>
  <c r="O243" i="12" s="1"/>
  <c r="Q244" i="12"/>
  <c r="Q243" i="12" s="1"/>
  <c r="V244" i="12"/>
  <c r="V243" i="12" s="1"/>
  <c r="G248" i="12"/>
  <c r="M248" i="12" s="1"/>
  <c r="I248" i="12"/>
  <c r="K248" i="12"/>
  <c r="O248" i="12"/>
  <c r="Q248" i="12"/>
  <c r="V248" i="12"/>
  <c r="G249" i="12"/>
  <c r="I249" i="12"/>
  <c r="K249" i="12"/>
  <c r="O249" i="12"/>
  <c r="Q249" i="12"/>
  <c r="V249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60" i="12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I263" i="12"/>
  <c r="K263" i="12"/>
  <c r="M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J20" i="1"/>
  <c r="J18" i="1"/>
  <c r="G30" i="1"/>
  <c r="F30" i="1"/>
  <c r="J15" i="1"/>
  <c r="J16" i="1"/>
  <c r="J17" i="1"/>
  <c r="J19" i="1"/>
  <c r="E16" i="1"/>
  <c r="E18" i="1"/>
  <c r="G24" i="14" l="1"/>
  <c r="F37" i="1" s="1"/>
  <c r="V13" i="14"/>
  <c r="G8" i="21"/>
  <c r="F42" i="1" s="1"/>
  <c r="G191" i="20"/>
  <c r="G8" i="20"/>
  <c r="G26" i="19"/>
  <c r="G8" i="18"/>
  <c r="G10" i="17"/>
  <c r="M129" i="17"/>
  <c r="M128" i="17" s="1"/>
  <c r="M31" i="17"/>
  <c r="M26" i="17" s="1"/>
  <c r="G8" i="12"/>
  <c r="G57" i="12"/>
  <c r="G35" i="12"/>
  <c r="K235" i="20"/>
  <c r="K108" i="20"/>
  <c r="K37" i="20"/>
  <c r="V219" i="20"/>
  <c r="O187" i="20"/>
  <c r="O85" i="20"/>
  <c r="K85" i="20"/>
  <c r="I26" i="20"/>
  <c r="V21" i="20"/>
  <c r="O219" i="20"/>
  <c r="M85" i="20"/>
  <c r="G58" i="20"/>
  <c r="Q48" i="20"/>
  <c r="O21" i="20"/>
  <c r="M12" i="20"/>
  <c r="K187" i="20"/>
  <c r="K88" i="20"/>
  <c r="G56" i="20"/>
  <c r="V223" i="20"/>
  <c r="G26" i="20"/>
  <c r="Q26" i="20"/>
  <c r="M219" i="20"/>
  <c r="V8" i="20"/>
  <c r="G31" i="20"/>
  <c r="G159" i="19"/>
  <c r="O113" i="19"/>
  <c r="O10" i="19"/>
  <c r="Q10" i="19"/>
  <c r="Q141" i="19"/>
  <c r="K113" i="19"/>
  <c r="K10" i="19"/>
  <c r="O141" i="19"/>
  <c r="Q109" i="19"/>
  <c r="V67" i="19"/>
  <c r="K60" i="19"/>
  <c r="I26" i="19"/>
  <c r="O17" i="19"/>
  <c r="G113" i="19"/>
  <c r="G10" i="19"/>
  <c r="K109" i="19"/>
  <c r="V60" i="19"/>
  <c r="Q57" i="19"/>
  <c r="Q82" i="18"/>
  <c r="G57" i="18"/>
  <c r="G10" i="18"/>
  <c r="V162" i="18"/>
  <c r="I156" i="18"/>
  <c r="M124" i="18"/>
  <c r="O128" i="18"/>
  <c r="O57" i="18"/>
  <c r="V88" i="18"/>
  <c r="O26" i="18"/>
  <c r="Q26" i="18"/>
  <c r="Q124" i="18"/>
  <c r="Q162" i="17"/>
  <c r="Q82" i="17"/>
  <c r="G57" i="17"/>
  <c r="V10" i="17"/>
  <c r="I60" i="17"/>
  <c r="V57" i="17"/>
  <c r="M82" i="17"/>
  <c r="O10" i="17"/>
  <c r="G174" i="17"/>
  <c r="G82" i="17"/>
  <c r="V156" i="17"/>
  <c r="V82" i="17"/>
  <c r="I57" i="17"/>
  <c r="K10" i="17"/>
  <c r="K13" i="16"/>
  <c r="I13" i="16"/>
  <c r="I216" i="16"/>
  <c r="O169" i="16"/>
  <c r="K216" i="16"/>
  <c r="K8" i="16"/>
  <c r="G184" i="16"/>
  <c r="K106" i="16"/>
  <c r="M84" i="16"/>
  <c r="M82" i="16" s="1"/>
  <c r="V184" i="16"/>
  <c r="M57" i="16"/>
  <c r="M56" i="16" s="1"/>
  <c r="Q216" i="16"/>
  <c r="O106" i="16"/>
  <c r="O36" i="16"/>
  <c r="O25" i="16"/>
  <c r="I250" i="15"/>
  <c r="G113" i="15"/>
  <c r="O110" i="15"/>
  <c r="I71" i="15"/>
  <c r="I262" i="15"/>
  <c r="V213" i="15"/>
  <c r="K110" i="15"/>
  <c r="G84" i="15"/>
  <c r="I78" i="15"/>
  <c r="Q71" i="15"/>
  <c r="M71" i="15"/>
  <c r="M217" i="15"/>
  <c r="G78" i="15"/>
  <c r="O245" i="15"/>
  <c r="O213" i="15"/>
  <c r="G110" i="15"/>
  <c r="K245" i="15"/>
  <c r="K217" i="15"/>
  <c r="K162" i="15"/>
  <c r="V60" i="15"/>
  <c r="O14" i="15"/>
  <c r="Q60" i="15"/>
  <c r="K33" i="15"/>
  <c r="K198" i="15"/>
  <c r="V24" i="14"/>
  <c r="I8" i="14"/>
  <c r="K24" i="14"/>
  <c r="I24" i="14"/>
  <c r="V8" i="14"/>
  <c r="O186" i="13"/>
  <c r="G51" i="13"/>
  <c r="V22" i="13"/>
  <c r="O22" i="13"/>
  <c r="I144" i="13"/>
  <c r="K65" i="13"/>
  <c r="K94" i="13"/>
  <c r="Q37" i="13"/>
  <c r="M32" i="13"/>
  <c r="M31" i="13" s="1"/>
  <c r="V219" i="13"/>
  <c r="V186" i="13"/>
  <c r="O236" i="13"/>
  <c r="Q186" i="13"/>
  <c r="O118" i="13"/>
  <c r="I22" i="13"/>
  <c r="I8" i="13"/>
  <c r="K70" i="12"/>
  <c r="O32" i="12"/>
  <c r="O247" i="12"/>
  <c r="Q215" i="12"/>
  <c r="Q196" i="12"/>
  <c r="K77" i="12"/>
  <c r="I70" i="12"/>
  <c r="V259" i="12"/>
  <c r="V108" i="12"/>
  <c r="V25" i="12"/>
  <c r="Q211" i="12"/>
  <c r="G211" i="12"/>
  <c r="V59" i="12"/>
  <c r="I8" i="12"/>
  <c r="Q70" i="12"/>
  <c r="Q59" i="12"/>
  <c r="K259" i="12"/>
  <c r="V247" i="12"/>
  <c r="Q160" i="12"/>
  <c r="Q83" i="12"/>
  <c r="O70" i="12"/>
  <c r="V41" i="12"/>
  <c r="O13" i="12"/>
  <c r="O8" i="12"/>
  <c r="G259" i="12"/>
  <c r="I247" i="12"/>
  <c r="M215" i="12"/>
  <c r="G160" i="12"/>
  <c r="I133" i="12"/>
  <c r="V83" i="12"/>
  <c r="I25" i="12"/>
  <c r="K247" i="12"/>
  <c r="V211" i="12"/>
  <c r="V196" i="12"/>
  <c r="V160" i="12"/>
  <c r="G133" i="12"/>
  <c r="M111" i="12"/>
  <c r="Q111" i="12"/>
  <c r="O111" i="12"/>
  <c r="K108" i="12"/>
  <c r="I108" i="12"/>
  <c r="I77" i="12"/>
  <c r="Q41" i="12"/>
  <c r="K25" i="12"/>
  <c r="K8" i="12"/>
  <c r="Q247" i="12"/>
  <c r="V215" i="12"/>
  <c r="O196" i="12"/>
  <c r="O160" i="12"/>
  <c r="V133" i="12"/>
  <c r="K111" i="12"/>
  <c r="O59" i="12"/>
  <c r="O41" i="12"/>
  <c r="K32" i="12"/>
  <c r="Q13" i="12"/>
  <c r="I111" i="12"/>
  <c r="O83" i="12"/>
  <c r="V77" i="12"/>
  <c r="G77" i="12"/>
  <c r="M211" i="12"/>
  <c r="O259" i="12"/>
  <c r="G243" i="12"/>
  <c r="I196" i="12"/>
  <c r="K133" i="12"/>
  <c r="O133" i="12"/>
  <c r="G108" i="12"/>
  <c r="Q77" i="12"/>
  <c r="I59" i="12"/>
  <c r="I41" i="12"/>
  <c r="Q25" i="12"/>
  <c r="V13" i="12"/>
  <c r="Q259" i="12"/>
  <c r="K196" i="12"/>
  <c r="K215" i="12"/>
  <c r="M196" i="12"/>
  <c r="K160" i="12"/>
  <c r="I160" i="12"/>
  <c r="M134" i="12"/>
  <c r="M133" i="12" s="1"/>
  <c r="O108" i="12"/>
  <c r="G70" i="12"/>
  <c r="V70" i="12"/>
  <c r="G59" i="12"/>
  <c r="K41" i="12"/>
  <c r="O25" i="12"/>
  <c r="V8" i="12"/>
  <c r="I259" i="12"/>
  <c r="G247" i="12"/>
  <c r="I215" i="12"/>
  <c r="Q133" i="12"/>
  <c r="V111" i="12"/>
  <c r="K83" i="12"/>
  <c r="I83" i="12"/>
  <c r="O77" i="12"/>
  <c r="K13" i="12"/>
  <c r="I13" i="12"/>
  <c r="Q8" i="12"/>
  <c r="K70" i="13"/>
  <c r="I236" i="13"/>
  <c r="I224" i="13"/>
  <c r="I219" i="13"/>
  <c r="K191" i="13"/>
  <c r="K171" i="13"/>
  <c r="I171" i="13"/>
  <c r="V97" i="13"/>
  <c r="K53" i="13"/>
  <c r="V37" i="13"/>
  <c r="K22" i="13"/>
  <c r="O12" i="13"/>
  <c r="M8" i="13"/>
  <c r="G236" i="13"/>
  <c r="Q224" i="13"/>
  <c r="K219" i="13"/>
  <c r="K118" i="13"/>
  <c r="I118" i="13"/>
  <c r="Q97" i="13"/>
  <c r="V70" i="13"/>
  <c r="V65" i="13"/>
  <c r="K236" i="13"/>
  <c r="O224" i="13"/>
  <c r="Q191" i="13"/>
  <c r="K186" i="13"/>
  <c r="I97" i="13"/>
  <c r="G65" i="13"/>
  <c r="I37" i="13"/>
  <c r="M22" i="13"/>
  <c r="K12" i="13"/>
  <c r="G8" i="13"/>
  <c r="I70" i="13"/>
  <c r="V224" i="13"/>
  <c r="K224" i="13"/>
  <c r="G219" i="13"/>
  <c r="V191" i="13"/>
  <c r="V144" i="13"/>
  <c r="K97" i="13"/>
  <c r="O70" i="13"/>
  <c r="G63" i="13"/>
  <c r="V53" i="13"/>
  <c r="G37" i="13"/>
  <c r="M12" i="13"/>
  <c r="I12" i="13"/>
  <c r="V236" i="13"/>
  <c r="Q171" i="13"/>
  <c r="G144" i="13"/>
  <c r="G118" i="13"/>
  <c r="V118" i="13"/>
  <c r="O97" i="13"/>
  <c r="G22" i="13"/>
  <c r="Q8" i="13"/>
  <c r="Q236" i="13"/>
  <c r="Q219" i="13"/>
  <c r="I191" i="13"/>
  <c r="O171" i="13"/>
  <c r="O144" i="13"/>
  <c r="Q118" i="13"/>
  <c r="G97" i="13"/>
  <c r="Q94" i="13"/>
  <c r="Q70" i="13"/>
  <c r="O65" i="13"/>
  <c r="I53" i="13"/>
  <c r="O37" i="13"/>
  <c r="K37" i="13"/>
  <c r="O8" i="13"/>
  <c r="G191" i="13"/>
  <c r="V171" i="13"/>
  <c r="Q144" i="13"/>
  <c r="K144" i="13"/>
  <c r="Q65" i="13"/>
  <c r="I65" i="13"/>
  <c r="G53" i="13"/>
  <c r="Q22" i="13"/>
  <c r="V12" i="13"/>
  <c r="K8" i="13"/>
  <c r="K17" i="14"/>
  <c r="M24" i="14"/>
  <c r="O17" i="14"/>
  <c r="I17" i="14"/>
  <c r="M8" i="14"/>
  <c r="O13" i="14"/>
  <c r="G8" i="14"/>
  <c r="K13" i="14"/>
  <c r="Q24" i="14"/>
  <c r="V17" i="14"/>
  <c r="I13" i="14"/>
  <c r="Q8" i="14"/>
  <c r="O24" i="14"/>
  <c r="Q17" i="14"/>
  <c r="O8" i="14"/>
  <c r="K8" i="14"/>
  <c r="M60" i="15"/>
  <c r="V250" i="15"/>
  <c r="I162" i="15"/>
  <c r="O78" i="15"/>
  <c r="K262" i="15"/>
  <c r="Q250" i="15"/>
  <c r="G217" i="15"/>
  <c r="G198" i="15"/>
  <c r="G162" i="15"/>
  <c r="K135" i="15"/>
  <c r="I135" i="15"/>
  <c r="Q113" i="15"/>
  <c r="I110" i="15"/>
  <c r="V84" i="15"/>
  <c r="O60" i="15"/>
  <c r="K42" i="15"/>
  <c r="G33" i="15"/>
  <c r="Q26" i="15"/>
  <c r="O250" i="15"/>
  <c r="Q217" i="15"/>
  <c r="I198" i="15"/>
  <c r="V113" i="15"/>
  <c r="O113" i="15"/>
  <c r="K84" i="15"/>
  <c r="G71" i="15"/>
  <c r="I42" i="15"/>
  <c r="O26" i="15"/>
  <c r="I14" i="15"/>
  <c r="K250" i="15"/>
  <c r="O217" i="15"/>
  <c r="Q84" i="15"/>
  <c r="O84" i="15"/>
  <c r="V78" i="15"/>
  <c r="V71" i="15"/>
  <c r="V26" i="15"/>
  <c r="K14" i="15"/>
  <c r="G14" i="15"/>
  <c r="Q8" i="15"/>
  <c r="Q42" i="15"/>
  <c r="V262" i="15"/>
  <c r="K213" i="15"/>
  <c r="G135" i="15"/>
  <c r="V135" i="15"/>
  <c r="I113" i="15"/>
  <c r="M115" i="15"/>
  <c r="M113" i="15" s="1"/>
  <c r="K113" i="15"/>
  <c r="M85" i="15"/>
  <c r="M84" i="15" s="1"/>
  <c r="Q78" i="15"/>
  <c r="I60" i="15"/>
  <c r="O42" i="15"/>
  <c r="I26" i="15"/>
  <c r="V8" i="15"/>
  <c r="O8" i="15"/>
  <c r="Q262" i="15"/>
  <c r="M250" i="15"/>
  <c r="Q245" i="15"/>
  <c r="I213" i="15"/>
  <c r="Q198" i="15"/>
  <c r="Q162" i="15"/>
  <c r="Q135" i="15"/>
  <c r="O71" i="15"/>
  <c r="G60" i="15"/>
  <c r="Q33" i="15"/>
  <c r="K26" i="15"/>
  <c r="G26" i="15"/>
  <c r="K8" i="15"/>
  <c r="Q14" i="15"/>
  <c r="O262" i="15"/>
  <c r="I217" i="15"/>
  <c r="G213" i="15"/>
  <c r="O198" i="15"/>
  <c r="V162" i="15"/>
  <c r="O162" i="15"/>
  <c r="O135" i="15"/>
  <c r="Q110" i="15"/>
  <c r="I84" i="15"/>
  <c r="K78" i="15"/>
  <c r="K60" i="15"/>
  <c r="V42" i="15"/>
  <c r="O33" i="15"/>
  <c r="V14" i="15"/>
  <c r="I8" i="15"/>
  <c r="I221" i="16"/>
  <c r="V216" i="16"/>
  <c r="I188" i="16"/>
  <c r="V169" i="16"/>
  <c r="Q133" i="16"/>
  <c r="Q106" i="16"/>
  <c r="G58" i="16"/>
  <c r="G36" i="16"/>
  <c r="I25" i="16"/>
  <c r="M13" i="16"/>
  <c r="Q233" i="16"/>
  <c r="K221" i="16"/>
  <c r="G221" i="16"/>
  <c r="M188" i="16"/>
  <c r="O133" i="16"/>
  <c r="G85" i="16"/>
  <c r="Q82" i="16"/>
  <c r="G25" i="16"/>
  <c r="G8" i="16"/>
  <c r="V58" i="16"/>
  <c r="K233" i="16"/>
  <c r="Q184" i="16"/>
  <c r="Q169" i="16"/>
  <c r="I133" i="16"/>
  <c r="I106" i="16"/>
  <c r="Q85" i="16"/>
  <c r="K82" i="16"/>
  <c r="Q58" i="16"/>
  <c r="V47" i="16"/>
  <c r="V36" i="16"/>
  <c r="G30" i="16"/>
  <c r="Q8" i="16"/>
  <c r="I233" i="16"/>
  <c r="K133" i="16"/>
  <c r="G106" i="16"/>
  <c r="O85" i="16"/>
  <c r="I82" i="16"/>
  <c r="I58" i="16"/>
  <c r="K47" i="16"/>
  <c r="Q36" i="16"/>
  <c r="Q25" i="16"/>
  <c r="Q188" i="16"/>
  <c r="K169" i="16"/>
  <c r="I169" i="16"/>
  <c r="V85" i="16"/>
  <c r="M59" i="16"/>
  <c r="V13" i="16"/>
  <c r="O233" i="16"/>
  <c r="V221" i="16"/>
  <c r="O221" i="16"/>
  <c r="G216" i="16"/>
  <c r="V188" i="16"/>
  <c r="O58" i="16"/>
  <c r="K58" i="16"/>
  <c r="G47" i="16"/>
  <c r="M26" i="16"/>
  <c r="M25" i="16" s="1"/>
  <c r="Q13" i="16"/>
  <c r="I8" i="16"/>
  <c r="Q221" i="16"/>
  <c r="K188" i="16"/>
  <c r="M184" i="16"/>
  <c r="V133" i="16"/>
  <c r="V106" i="16"/>
  <c r="K85" i="16"/>
  <c r="I85" i="16"/>
  <c r="M47" i="16"/>
  <c r="I36" i="16"/>
  <c r="O13" i="16"/>
  <c r="M8" i="16"/>
  <c r="Q174" i="17"/>
  <c r="K162" i="17"/>
  <c r="O88" i="17"/>
  <c r="G88" i="17"/>
  <c r="K37" i="17"/>
  <c r="Q10" i="17"/>
  <c r="K88" i="17"/>
  <c r="O37" i="17"/>
  <c r="M60" i="17"/>
  <c r="O128" i="17"/>
  <c r="M124" i="17"/>
  <c r="I88" i="17"/>
  <c r="O82" i="17"/>
  <c r="Q57" i="17"/>
  <c r="K57" i="17"/>
  <c r="I37" i="17"/>
  <c r="Q17" i="17"/>
  <c r="V162" i="17"/>
  <c r="O124" i="17"/>
  <c r="O174" i="17"/>
  <c r="G162" i="17"/>
  <c r="Q156" i="17"/>
  <c r="K128" i="17"/>
  <c r="I128" i="17"/>
  <c r="I124" i="17"/>
  <c r="V17" i="17"/>
  <c r="M12" i="17"/>
  <c r="M10" i="17" s="1"/>
  <c r="O162" i="17"/>
  <c r="V60" i="17"/>
  <c r="I162" i="17"/>
  <c r="Q60" i="17"/>
  <c r="V26" i="17"/>
  <c r="I10" i="17"/>
  <c r="Q37" i="17"/>
  <c r="G17" i="17"/>
  <c r="K174" i="17"/>
  <c r="I174" i="17"/>
  <c r="K156" i="17"/>
  <c r="V124" i="17"/>
  <c r="Q88" i="17"/>
  <c r="K82" i="17"/>
  <c r="I82" i="17"/>
  <c r="O60" i="17"/>
  <c r="V37" i="17"/>
  <c r="K17" i="17"/>
  <c r="V174" i="17"/>
  <c r="I156" i="17"/>
  <c r="V128" i="17"/>
  <c r="Q124" i="17"/>
  <c r="V88" i="17"/>
  <c r="K60" i="17"/>
  <c r="Q26" i="17"/>
  <c r="O26" i="17"/>
  <c r="I17" i="17"/>
  <c r="M26" i="18"/>
  <c r="M82" i="18"/>
  <c r="K174" i="18"/>
  <c r="I174" i="18"/>
  <c r="Q162" i="18"/>
  <c r="Q128" i="18"/>
  <c r="K88" i="18"/>
  <c r="G82" i="18"/>
  <c r="K60" i="18"/>
  <c r="G26" i="18"/>
  <c r="M12" i="18"/>
  <c r="M10" i="18" s="1"/>
  <c r="O162" i="18"/>
  <c r="K124" i="18"/>
  <c r="I88" i="18"/>
  <c r="V82" i="18"/>
  <c r="I60" i="18"/>
  <c r="V57" i="18"/>
  <c r="K37" i="18"/>
  <c r="I37" i="18"/>
  <c r="V26" i="18"/>
  <c r="V17" i="18"/>
  <c r="I10" i="18"/>
  <c r="O60" i="18"/>
  <c r="K162" i="18"/>
  <c r="M128" i="18"/>
  <c r="O88" i="18"/>
  <c r="G88" i="18"/>
  <c r="G35" i="18"/>
  <c r="K17" i="18"/>
  <c r="V174" i="18"/>
  <c r="I162" i="18"/>
  <c r="V60" i="18"/>
  <c r="Q174" i="18"/>
  <c r="G162" i="18"/>
  <c r="Q156" i="18"/>
  <c r="K128" i="18"/>
  <c r="I128" i="18"/>
  <c r="I124" i="18"/>
  <c r="Q57" i="18"/>
  <c r="K57" i="18"/>
  <c r="V37" i="18"/>
  <c r="V10" i="18"/>
  <c r="V156" i="18"/>
  <c r="I57" i="18"/>
  <c r="K26" i="18"/>
  <c r="O174" i="18"/>
  <c r="K156" i="18"/>
  <c r="G128" i="18"/>
  <c r="Q88" i="18"/>
  <c r="K82" i="18"/>
  <c r="I82" i="18"/>
  <c r="Q60" i="18"/>
  <c r="Q37" i="18"/>
  <c r="O37" i="18"/>
  <c r="I26" i="18"/>
  <c r="O10" i="18"/>
  <c r="K159" i="19"/>
  <c r="I159" i="19"/>
  <c r="I147" i="19"/>
  <c r="V141" i="19"/>
  <c r="G109" i="19"/>
  <c r="I37" i="19"/>
  <c r="O37" i="19"/>
  <c r="Q17" i="19"/>
  <c r="M142" i="19"/>
  <c r="M141" i="19" s="1"/>
  <c r="M125" i="19"/>
  <c r="M113" i="19" s="1"/>
  <c r="K73" i="19"/>
  <c r="G67" i="19"/>
  <c r="V17" i="19"/>
  <c r="M12" i="19"/>
  <c r="M10" i="19" s="1"/>
  <c r="V147" i="19"/>
  <c r="I113" i="19"/>
  <c r="O73" i="19"/>
  <c r="I60" i="19"/>
  <c r="K37" i="19"/>
  <c r="V26" i="19"/>
  <c r="I10" i="19"/>
  <c r="Q37" i="19"/>
  <c r="I141" i="19"/>
  <c r="V109" i="19"/>
  <c r="I73" i="19"/>
  <c r="K57" i="19"/>
  <c r="K17" i="19"/>
  <c r="Q159" i="19"/>
  <c r="O147" i="19"/>
  <c r="O67" i="19"/>
  <c r="O26" i="19"/>
  <c r="V159" i="19"/>
  <c r="O159" i="19"/>
  <c r="Q147" i="19"/>
  <c r="K147" i="19"/>
  <c r="O109" i="19"/>
  <c r="K67" i="19"/>
  <c r="Q60" i="19"/>
  <c r="G57" i="19"/>
  <c r="V10" i="19"/>
  <c r="Q73" i="19"/>
  <c r="Q113" i="19"/>
  <c r="G73" i="19"/>
  <c r="V73" i="19"/>
  <c r="I67" i="19"/>
  <c r="O60" i="19"/>
  <c r="V37" i="19"/>
  <c r="K26" i="19"/>
  <c r="O223" i="20"/>
  <c r="I219" i="20"/>
  <c r="O191" i="20"/>
  <c r="I172" i="20"/>
  <c r="I108" i="20"/>
  <c r="Q37" i="20"/>
  <c r="K26" i="20"/>
  <c r="M21" i="20"/>
  <c r="Q12" i="20"/>
  <c r="I8" i="20"/>
  <c r="V235" i="20"/>
  <c r="K223" i="20"/>
  <c r="Q191" i="20"/>
  <c r="I187" i="20"/>
  <c r="Q172" i="20"/>
  <c r="V88" i="20"/>
  <c r="G48" i="20"/>
  <c r="O37" i="20"/>
  <c r="M30" i="20"/>
  <c r="M26" i="20" s="1"/>
  <c r="O12" i="20"/>
  <c r="G136" i="20"/>
  <c r="O172" i="20"/>
  <c r="M88" i="20"/>
  <c r="Q88" i="20"/>
  <c r="K61" i="20"/>
  <c r="I61" i="20"/>
  <c r="G61" i="20"/>
  <c r="Q58" i="20"/>
  <c r="V37" i="20"/>
  <c r="G235" i="20"/>
  <c r="O235" i="20"/>
  <c r="G223" i="20"/>
  <c r="Q219" i="20"/>
  <c r="I191" i="20"/>
  <c r="V172" i="20"/>
  <c r="Q136" i="20"/>
  <c r="G108" i="20"/>
  <c r="V108" i="20"/>
  <c r="I88" i="20"/>
  <c r="O88" i="20"/>
  <c r="I85" i="20"/>
  <c r="V58" i="20"/>
  <c r="V61" i="20"/>
  <c r="Q235" i="20"/>
  <c r="K172" i="20"/>
  <c r="O136" i="20"/>
  <c r="Q108" i="20"/>
  <c r="O48" i="20"/>
  <c r="M37" i="20"/>
  <c r="V26" i="20"/>
  <c r="K12" i="20"/>
  <c r="I12" i="20"/>
  <c r="V136" i="20"/>
  <c r="K136" i="20"/>
  <c r="O108" i="20"/>
  <c r="Q8" i="20"/>
  <c r="I235" i="20"/>
  <c r="I223" i="20"/>
  <c r="Q223" i="20"/>
  <c r="V191" i="20"/>
  <c r="Q187" i="20"/>
  <c r="G172" i="20"/>
  <c r="I136" i="20"/>
  <c r="Q61" i="20"/>
  <c r="O61" i="20"/>
  <c r="K58" i="20"/>
  <c r="M52" i="20"/>
  <c r="M48" i="20" s="1"/>
  <c r="O26" i="20"/>
  <c r="K21" i="20"/>
  <c r="O8" i="20"/>
  <c r="M16" i="21"/>
  <c r="M8" i="21" s="1"/>
  <c r="M172" i="20"/>
  <c r="M61" i="20"/>
  <c r="M223" i="20"/>
  <c r="M108" i="20"/>
  <c r="M8" i="20"/>
  <c r="M241" i="20"/>
  <c r="M235" i="20" s="1"/>
  <c r="M188" i="20"/>
  <c r="M187" i="20" s="1"/>
  <c r="M128" i="20"/>
  <c r="G21" i="20"/>
  <c r="G219" i="20"/>
  <c r="G37" i="20"/>
  <c r="G12" i="20"/>
  <c r="G88" i="20"/>
  <c r="M203" i="20"/>
  <c r="M191" i="20" s="1"/>
  <c r="M137" i="20"/>
  <c r="M136" i="20" s="1"/>
  <c r="M59" i="20"/>
  <c r="M58" i="20" s="1"/>
  <c r="M47" i="20"/>
  <c r="M46" i="20" s="1"/>
  <c r="M159" i="19"/>
  <c r="M147" i="19"/>
  <c r="M37" i="19"/>
  <c r="M73" i="19"/>
  <c r="M60" i="19"/>
  <c r="G147" i="19"/>
  <c r="G60" i="19"/>
  <c r="G35" i="19"/>
  <c r="G20" i="19"/>
  <c r="G37" i="19"/>
  <c r="M31" i="19"/>
  <c r="M26" i="19" s="1"/>
  <c r="M58" i="19"/>
  <c r="M57" i="19" s="1"/>
  <c r="M110" i="19"/>
  <c r="M109" i="19" s="1"/>
  <c r="M34" i="19"/>
  <c r="M33" i="19" s="1"/>
  <c r="M19" i="19"/>
  <c r="M17" i="19" s="1"/>
  <c r="M69" i="19"/>
  <c r="M67" i="19" s="1"/>
  <c r="M174" i="18"/>
  <c r="M37" i="18"/>
  <c r="M156" i="18"/>
  <c r="M60" i="18"/>
  <c r="G156" i="18"/>
  <c r="G60" i="18"/>
  <c r="G20" i="18"/>
  <c r="M163" i="18"/>
  <c r="M162" i="18" s="1"/>
  <c r="G124" i="18"/>
  <c r="G37" i="18"/>
  <c r="G174" i="18"/>
  <c r="M89" i="18"/>
  <c r="M88" i="18" s="1"/>
  <c r="M59" i="18"/>
  <c r="M57" i="18" s="1"/>
  <c r="M34" i="18"/>
  <c r="M33" i="18" s="1"/>
  <c r="M19" i="18"/>
  <c r="M17" i="18" s="1"/>
  <c r="M156" i="17"/>
  <c r="M37" i="17"/>
  <c r="M174" i="17"/>
  <c r="G156" i="17"/>
  <c r="G60" i="17"/>
  <c r="G35" i="17"/>
  <c r="G20" i="17"/>
  <c r="M163" i="17"/>
  <c r="M162" i="17" s="1"/>
  <c r="G124" i="17"/>
  <c r="G37" i="17"/>
  <c r="M89" i="17"/>
  <c r="M88" i="17" s="1"/>
  <c r="M59" i="17"/>
  <c r="M57" i="17" s="1"/>
  <c r="M34" i="17"/>
  <c r="M33" i="17" s="1"/>
  <c r="M19" i="17"/>
  <c r="M17" i="17" s="1"/>
  <c r="M133" i="16"/>
  <c r="M233" i="16"/>
  <c r="M216" i="16"/>
  <c r="M58" i="16"/>
  <c r="M169" i="16"/>
  <c r="G233" i="16"/>
  <c r="G188" i="16"/>
  <c r="G133" i="16"/>
  <c r="G13" i="16"/>
  <c r="G169" i="16"/>
  <c r="M107" i="16"/>
  <c r="M106" i="16" s="1"/>
  <c r="M87" i="16"/>
  <c r="M85" i="16" s="1"/>
  <c r="M37" i="16"/>
  <c r="M36" i="16" s="1"/>
  <c r="M222" i="16"/>
  <c r="M221" i="16" s="1"/>
  <c r="M42" i="15"/>
  <c r="M262" i="15"/>
  <c r="M8" i="15"/>
  <c r="G250" i="15"/>
  <c r="M163" i="15"/>
  <c r="M162" i="15" s="1"/>
  <c r="M111" i="15"/>
  <c r="M110" i="15" s="1"/>
  <c r="M70" i="15"/>
  <c r="M69" i="15" s="1"/>
  <c r="M27" i="15"/>
  <c r="M26" i="15" s="1"/>
  <c r="G262" i="15"/>
  <c r="M79" i="15"/>
  <c r="M78" i="15" s="1"/>
  <c r="M15" i="15"/>
  <c r="M14" i="15" s="1"/>
  <c r="M246" i="15"/>
  <c r="M245" i="15" s="1"/>
  <c r="M199" i="15"/>
  <c r="M198" i="15" s="1"/>
  <c r="G42" i="15"/>
  <c r="M214" i="15"/>
  <c r="M213" i="15" s="1"/>
  <c r="M156" i="15"/>
  <c r="M135" i="15" s="1"/>
  <c r="M34" i="15"/>
  <c r="M33" i="15" s="1"/>
  <c r="M17" i="14"/>
  <c r="G17" i="14"/>
  <c r="M16" i="14"/>
  <c r="M13" i="14" s="1"/>
  <c r="M70" i="13"/>
  <c r="M118" i="13"/>
  <c r="M219" i="13"/>
  <c r="M94" i="13"/>
  <c r="M171" i="13"/>
  <c r="G94" i="13"/>
  <c r="M187" i="13"/>
  <c r="M186" i="13" s="1"/>
  <c r="M98" i="13"/>
  <c r="M97" i="13" s="1"/>
  <c r="G70" i="13"/>
  <c r="G171" i="13"/>
  <c r="G12" i="13"/>
  <c r="M237" i="13"/>
  <c r="M236" i="13" s="1"/>
  <c r="M226" i="13"/>
  <c r="M224" i="13" s="1"/>
  <c r="M192" i="13"/>
  <c r="M191" i="13" s="1"/>
  <c r="M68" i="13"/>
  <c r="M65" i="13" s="1"/>
  <c r="M54" i="13"/>
  <c r="M53" i="13" s="1"/>
  <c r="M38" i="13"/>
  <c r="M37" i="13" s="1"/>
  <c r="M151" i="13"/>
  <c r="M144" i="13" s="1"/>
  <c r="M77" i="12"/>
  <c r="M70" i="12"/>
  <c r="M13" i="12"/>
  <c r="M41" i="12"/>
  <c r="M8" i="12"/>
  <c r="M83" i="12"/>
  <c r="M160" i="12"/>
  <c r="G215" i="12"/>
  <c r="M69" i="12"/>
  <c r="M68" i="12" s="1"/>
  <c r="M26" i="12"/>
  <c r="M25" i="12" s="1"/>
  <c r="G83" i="12"/>
  <c r="G41" i="12"/>
  <c r="G13" i="12"/>
  <c r="G196" i="12"/>
  <c r="G111" i="12"/>
  <c r="M60" i="12"/>
  <c r="M59" i="12" s="1"/>
  <c r="M33" i="12"/>
  <c r="M32" i="12" s="1"/>
  <c r="M260" i="12"/>
  <c r="M259" i="12" s="1"/>
  <c r="M249" i="12"/>
  <c r="M247" i="12" s="1"/>
  <c r="H42" i="1" l="1"/>
  <c r="I42" i="1" s="1"/>
  <c r="F34" i="1"/>
  <c r="H34" i="1" s="1"/>
  <c r="F38" i="1"/>
  <c r="H37" i="1"/>
  <c r="I37" i="1" s="1"/>
  <c r="F40" i="1"/>
  <c r="H40" i="1" s="1"/>
  <c r="F33" i="1"/>
  <c r="F36" i="1"/>
  <c r="F35" i="1"/>
  <c r="F41" i="1"/>
  <c r="F39" i="1"/>
  <c r="I34" i="1" l="1"/>
  <c r="H38" i="1"/>
  <c r="I38" i="1" s="1"/>
  <c r="I40" i="1"/>
  <c r="H33" i="1"/>
  <c r="I33" i="1" s="1"/>
  <c r="H36" i="1"/>
  <c r="I36" i="1" s="1"/>
  <c r="F43" i="1"/>
  <c r="H35" i="1"/>
  <c r="I35" i="1" s="1"/>
  <c r="G15" i="1"/>
  <c r="G16" i="1" s="1"/>
  <c r="G21" i="1" s="1"/>
  <c r="H41" i="1"/>
  <c r="I41" i="1" s="1"/>
  <c r="H39" i="1"/>
  <c r="H43" i="1" s="1"/>
  <c r="I39" i="1" l="1"/>
  <c r="I43" i="1" s="1"/>
  <c r="J38" i="1" l="1"/>
  <c r="J31" i="1"/>
  <c r="J43" i="1" s="1"/>
  <c r="J37" i="1"/>
  <c r="J40" i="1"/>
  <c r="J34" i="1"/>
  <c r="J33" i="1"/>
  <c r="J41" i="1"/>
  <c r="J36" i="1"/>
  <c r="J42" i="1"/>
  <c r="J35" i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B220584-A290-40AE-B271-5FA847CE6F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FD6634-417A-484D-A944-0B176DD5A6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726006E7-D407-42CC-9690-83C5E5B887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63FA08-0239-40C1-AB5F-0EE1D80FFC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7D34837C-49BC-4C80-B62E-C7936903E6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9D849A-1CDB-465C-999E-02F74B7A4E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C462D385-0C2E-4E78-9237-84B583368A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1859D20-D4D7-42BB-B14E-CFDE36B782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76CBD670-A175-4B06-B7A1-224F9A87D0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AAA172-8BF4-4385-92D3-9EE5094A1F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5E4EFE4-C770-4A92-95D7-F7607F196F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7496FC9-8AB5-4472-9C99-7B78BD3EAE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40A554C-60AE-43AD-BD0E-D21AB1EFA74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373BDA-347E-435D-8F4B-A0EE577899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7F8F129-B6E0-4CB0-961A-9F966DB7D3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4F1134-B7A4-47C3-B625-D1CD4667E0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55CA630-F412-44E1-8C6E-216E397748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FACC75-C55A-40C8-B78B-AEE09D30CC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393D2B6-1789-4878-AC87-04F56C2B3C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B614CE-E8F7-448B-ADA4-D9EE7E34BE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<sst xmlns="http://schemas.openxmlformats.org/spreadsheetml/2006/main" count="8409" uniqueCount="672">
  <si>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</si>
  <si>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</si>
  <si>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</si>
  <si>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</si>
  <si>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</si>
  <si>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</si>
  <si>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</si>
  <si>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</si>
  <si>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</si>
  <si>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</si>
  <si>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</si>
  <si>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</si>
  <si>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</si>
  <si>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</si>
  <si>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</si>
  <si>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</si>
  <si>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</si>
  <si>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</si>
  <si>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</si>
  <si>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</si>
  <si>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</si>
  <si>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</si>
  <si>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</si>
  <si>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</si>
  <si>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</si>
  <si>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</si>
  <si>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</si>
  <si>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</si>
  <si>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</si>
  <si>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</si>
  <si>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</si>
  <si>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</si>
  <si>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</si>
  <si>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</si>
  <si>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</si>
  <si>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</si>
  <si>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</si>
  <si>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</si>
  <si>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</si>
  <si>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</si>
  <si>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</si>
  <si>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Rooseveltova 49 byt č.1</t>
  </si>
  <si>
    <t>Rekonstrukce bytu - Rooseveltova 49 byt č.14</t>
  </si>
  <si>
    <t>Rekonstrukce bytu - Rooseveltova 49 byt č.24</t>
  </si>
  <si>
    <t>Rekonstrukce bytu - Rooseveltova 49 byt č.25</t>
  </si>
  <si>
    <t>Rekonstrukce bytu - Rooseveltova 49 byt č.28</t>
  </si>
  <si>
    <t>Rekonstrukce bytu - Rooseveltova 49 byt č.29</t>
  </si>
  <si>
    <t>Rekonstrukce bytu - Rooseveltova 49 byt č.32</t>
  </si>
  <si>
    <t>Rekonstrukce bytu - Rooseveltova 49 byt č.41</t>
  </si>
  <si>
    <t>Rekonstrukce bytu - Rooseveltova 49 byt č.8</t>
  </si>
  <si>
    <t>Rekonstrukce bytu - vedlejší a ostatní náklady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</si>
  <si>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</si>
  <si>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</si>
  <si>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</si>
  <si>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</si>
  <si>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</si>
  <si>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</si>
  <si>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</si>
  <si>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</si>
  <si>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</si>
  <si>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</si>
  <si>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</si>
  <si>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</si>
  <si>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</si>
  <si>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</si>
  <si>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</si>
  <si>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</si>
  <si>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</si>
  <si>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</si>
  <si>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</si>
  <si>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</si>
  <si>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</si>
  <si>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</si>
  <si>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</si>
  <si>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</si>
  <si>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</si>
  <si>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</si>
  <si>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</si>
  <si>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</si>
  <si>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</si>
  <si>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</si>
  <si>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</si>
  <si>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</si>
  <si>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</si>
  <si>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</si>
  <si>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</si>
  <si>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</si>
  <si>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</si>
  <si>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</si>
  <si>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</si>
  <si>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</si>
  <si>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</si>
  <si>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</si>
  <si>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</si>
  <si>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</si>
  <si>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</si>
  <si>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</si>
  <si>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</si>
  <si>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</si>
  <si>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</si>
  <si>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</si>
  <si>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</si>
  <si>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</si>
  <si>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</si>
  <si>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</si>
  <si>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</si>
  <si>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</si>
  <si>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</si>
  <si>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</si>
  <si>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</si>
  <si>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</si>
  <si>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</si>
  <si>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</si>
  <si>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</si>
  <si>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</si>
  <si>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</si>
  <si>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</si>
  <si>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</si>
  <si>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</si>
  <si>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</si>
  <si>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</si>
  <si>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</si>
  <si>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</si>
  <si>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</si>
  <si>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</si>
  <si>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</si>
  <si>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</si>
  <si>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</si>
  <si>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</si>
  <si>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342263310</t>
  </si>
  <si>
    <t>Úprava sádrokartonové příčky pro osazení ocelových zárubní - doplnění profilu</t>
  </si>
  <si>
    <t>kus</t>
  </si>
  <si>
    <t>RTS 21/ II</t>
  </si>
  <si>
    <t>Práce</t>
  </si>
  <si>
    <t>POL1_</t>
  </si>
  <si>
    <t>342255024</t>
  </si>
  <si>
    <t>Příčky z desek Ytong tl. 10 cm desky P 2 - 500, 599 x 249 x 100 mm</t>
  </si>
  <si>
    <t>m2</t>
  </si>
  <si>
    <t>RTS 20/ II</t>
  </si>
  <si>
    <t>1,0*2,0</t>
  </si>
  <si>
    <t>VV</t>
  </si>
  <si>
    <t>342948111</t>
  </si>
  <si>
    <t>Ukotvení příček k cihel.konstr. kotvami na hmožd.</t>
  </si>
  <si>
    <t>m</t>
  </si>
  <si>
    <t>612401191</t>
  </si>
  <si>
    <t>Omítka malých ploch vnitřních stěn do 0,09 m2</t>
  </si>
  <si>
    <t>Indiv</t>
  </si>
  <si>
    <t>612423531</t>
  </si>
  <si>
    <t>Omítka rýh stěn vápenná šířky do 15 cm, štuková</t>
  </si>
  <si>
    <t>1,2*0,1</t>
  </si>
  <si>
    <t>622300131</t>
  </si>
  <si>
    <t xml:space="preserve">Vyrovnávací tmel tl. do 5 mm </t>
  </si>
  <si>
    <t>Koupelna : (0,5+0,1+1,0+1,0+2,5+0,6)*2,0</t>
  </si>
  <si>
    <t>632411904</t>
  </si>
  <si>
    <t>Penetrace savých podkladů 0,25 l/m2</t>
  </si>
  <si>
    <t>(0,6+1,1+2,5+0,8)*2,0</t>
  </si>
  <si>
    <t>61101147R00</t>
  </si>
  <si>
    <t xml:space="preserve">Bandáž spoje panelů skelná páska včetně uniflotu </t>
  </si>
  <si>
    <t>Vlastní</t>
  </si>
  <si>
    <t>610991111R00</t>
  </si>
  <si>
    <t>Zakrývání výplní vnitřních otvorů</t>
  </si>
  <si>
    <t>R-položka</t>
  </si>
  <si>
    <t>POL12_1</t>
  </si>
  <si>
    <t>1,6*1,5+0,8*2,4</t>
  </si>
  <si>
    <t>631311121</t>
  </si>
  <si>
    <t>Doplnění mazanin betonem do 1 m2, do tl. 8 cm</t>
  </si>
  <si>
    <t>m3</t>
  </si>
  <si>
    <t>1,1*1,0*0,08</t>
  </si>
  <si>
    <t>2,5*2,2</t>
  </si>
  <si>
    <t>632421120</t>
  </si>
  <si>
    <t>Potěr samonivelační ,ručně zpracovaný,tl. do 10 mm</t>
  </si>
  <si>
    <t>642942111</t>
  </si>
  <si>
    <t>Osazení zárubní dveřních ocelových, pl. do 2,5 m2</t>
  </si>
  <si>
    <t>55330449</t>
  </si>
  <si>
    <t>Zárubeň ocelová S100   800x1970x100  ZAKO pro sádrokarton, bez drážky, pevně přivařené závěsy</t>
  </si>
  <si>
    <t>SPCM</t>
  </si>
  <si>
    <t>Specifikace</t>
  </si>
  <si>
    <t>POL3_</t>
  </si>
  <si>
    <t>952901111</t>
  </si>
  <si>
    <t>Vyčištění budov o výšce podlaží do 4 m</t>
  </si>
  <si>
    <t>Chodba : 2,5*2,2</t>
  </si>
  <si>
    <t>Pokoj 1 : 3,9*3,7</t>
  </si>
  <si>
    <t>Pokoj 2 : 3,9*4,2+2,3*2,2</t>
  </si>
  <si>
    <t>Koupelna : 2,2*2,5</t>
  </si>
  <si>
    <t>962031163</t>
  </si>
  <si>
    <t>Bourání příček z tvárnic vápenopísk. tl. do 100 mm</t>
  </si>
  <si>
    <t>Koupelna : (1,5*2+0,6*2)*0,5</t>
  </si>
  <si>
    <t>962084131</t>
  </si>
  <si>
    <t xml:space="preserve">Bourání příček deskových,sádrokartonových tl.10 cm </t>
  </si>
  <si>
    <t>Zvětšení otvoru dveří do koupelny : 0,2*2,0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</si>
  <si>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</si>
  <si>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</si>
  <si>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</si>
  <si>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</si>
  <si>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</si>
  <si>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</si>
  <si>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Koupelna : 1,2+0,6</t>
  </si>
  <si>
    <t>968072455</t>
  </si>
  <si>
    <t>Vybourání kovových dveřních zárubní pl. do 2 m2</t>
  </si>
  <si>
    <t>0,6*2,0</t>
  </si>
  <si>
    <t>974031154</t>
  </si>
  <si>
    <t>Vysekání rýh ve zdi cihelné 10 x 15 cm</t>
  </si>
  <si>
    <t>978059521</t>
  </si>
  <si>
    <t>Odsekání vnitřních obkladů stěn do 2 m2 z cihelné a sádrokartonové stěny</t>
  </si>
  <si>
    <t>Koupelna : (0,6+1,1+1,6)*1,8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</si>
  <si>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</si>
  <si>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</si>
  <si>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</si>
  <si>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</si>
  <si>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</si>
  <si>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</si>
  <si>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</si>
  <si>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Koupelna : (1,0+1,0+1,0)*2,0</t>
  </si>
  <si>
    <t>711212601</t>
  </si>
  <si>
    <t>Těsnicí pás do spoje podlaha - stěna včetně vytažení izolace 10cm nad podlahu</t>
  </si>
  <si>
    <t>Koupelna : (2,2*2+2,5*2-0,8)</t>
  </si>
  <si>
    <t>2,0*2</t>
  </si>
  <si>
    <t>1,0*0,05*2+1,0*0,1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</si>
  <si>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</si>
  <si>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</si>
  <si>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</si>
  <si>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</si>
  <si>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</si>
  <si>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</si>
  <si>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</si>
  <si>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721194105</t>
  </si>
  <si>
    <t>Vyvedení odpadních výpustek D 50 x 1,8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</si>
  <si>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</si>
  <si>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</si>
  <si>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</si>
  <si>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</si>
  <si>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</si>
  <si>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</si>
  <si>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</si>
  <si>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</si>
  <si>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</si>
  <si>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</si>
  <si>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</si>
  <si>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</si>
  <si>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</si>
  <si>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</si>
  <si>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</si>
  <si>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</si>
  <si>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</si>
  <si>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</si>
  <si>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</si>
  <si>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</si>
  <si>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721223424</t>
  </si>
  <si>
    <t>D+M Sprchový žlab nerez 70cm včetně napojení na kanalizaci</t>
  </si>
  <si>
    <t>725119305</t>
  </si>
  <si>
    <t>Montáž klozetových mís kombinovaných stávajících</t>
  </si>
  <si>
    <t>soubor</t>
  </si>
  <si>
    <t>725299101</t>
  </si>
  <si>
    <t>Montáž koupelnových doplňků - mýdelníků, držáků ap</t>
  </si>
  <si>
    <t>725810402</t>
  </si>
  <si>
    <t>Ventil rohový kulový s filtrem 1/2" x 3/8" - výměna</t>
  </si>
  <si>
    <t>725814122</t>
  </si>
  <si>
    <t>Ventil pračkový kulový se zpětnou klapkou a filtrem 3/4" výměna</t>
  </si>
  <si>
    <t>725823114</t>
  </si>
  <si>
    <t>Baterie dřezová stojánková ruční, bez otvír.odpadu standardní chrom</t>
  </si>
  <si>
    <t>725829301</t>
  </si>
  <si>
    <t>Montáž baterie umyv.a dřezové stojánkové</t>
  </si>
  <si>
    <t>725820801</t>
  </si>
  <si>
    <t>Demontáž baterie nástěnné do G 3/4</t>
  </si>
  <si>
    <t>725849201</t>
  </si>
  <si>
    <t>Montáž baterií sprchových, pevná výška</t>
  </si>
  <si>
    <t>725860188</t>
  </si>
  <si>
    <t>Sifon pračkový HL440, D 40/50 mm podomítkový, suchá zápachová klapka - výměna</t>
  </si>
  <si>
    <t>725860201</t>
  </si>
  <si>
    <t>Sifon dřezový HL100, 6/4 ", přípoj myčka, pračka</t>
  </si>
  <si>
    <t>725860213</t>
  </si>
  <si>
    <t>Sifon umyvadlový HL132, D 32, 40 mm - výměna</t>
  </si>
  <si>
    <t>787911111</t>
  </si>
  <si>
    <t>Montáž zrcadla na stěnu, na lepidlo, pl. do 2 m2</t>
  </si>
  <si>
    <t>0,4*0,6</t>
  </si>
  <si>
    <t>42377000R</t>
  </si>
  <si>
    <t xml:space="preserve">Dvojháček chrom lesklá </t>
  </si>
  <si>
    <t>5491570R</t>
  </si>
  <si>
    <t>Závěs sprchový včetně teleskopické tyče,  130x210cm</t>
  </si>
  <si>
    <t>55144162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</si>
  <si>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</si>
  <si>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</si>
  <si>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</si>
  <si>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</si>
  <si>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</si>
  <si>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551789001R</t>
  </si>
  <si>
    <t>Držák toaletního papíru chrom</t>
  </si>
  <si>
    <t>63465124</t>
  </si>
  <si>
    <t>Zrcadlo nemontované čiré tl. 4 mm 40x60cm</t>
  </si>
  <si>
    <t>ks</t>
  </si>
  <si>
    <t>725110811R00</t>
  </si>
  <si>
    <t>Demontáž klozetů splachovacích pro opětovné použití</t>
  </si>
  <si>
    <t>725220841R00</t>
  </si>
  <si>
    <t>Demontáž ocelové vany, vaniček</t>
  </si>
  <si>
    <t>998725202</t>
  </si>
  <si>
    <t>Přesun hmot pro zařizovací předměty, výšky do 12 m</t>
  </si>
  <si>
    <t>728611211R00</t>
  </si>
  <si>
    <t xml:space="preserve">Revize ventilátoru včetně napojení </t>
  </si>
  <si>
    <t>998728202</t>
  </si>
  <si>
    <t>Přesun hmot pro vzduchotechniku, výšky do 12 m</t>
  </si>
  <si>
    <t>766661112</t>
  </si>
  <si>
    <t>Vyvěšení a zavěšení dveří do zárubně,otevíravých 1kř.do 0,8 m</t>
  </si>
  <si>
    <t>766662811</t>
  </si>
  <si>
    <t>Demontáž prahů dveří 1křídlových</t>
  </si>
  <si>
    <t>766812840</t>
  </si>
  <si>
    <t>Demontáž kuchyňských linek</t>
  </si>
  <si>
    <t>04</t>
  </si>
  <si>
    <t>D+M Elektrický sporák Počet hořáků 4, Bílá  s klasickou elektrickou troubu s dvojicí topných těles a horkovzdušným ventilátorem</t>
  </si>
  <si>
    <t>61160101R</t>
  </si>
  <si>
    <t>Dveře vnitřní hladké plné 1kř. 80x197 bílé včetně kování WC</t>
  </si>
  <si>
    <t>POL12_0</t>
  </si>
  <si>
    <t>06</t>
  </si>
  <si>
    <t>D+M Odsavač par bílý 630W rekuperační</t>
  </si>
  <si>
    <t>7665488</t>
  </si>
  <si>
    <t>Vystěhování bytu - kuchyň. linka, skříň špajz včetně odvozu a poplatku za skládku</t>
  </si>
  <si>
    <t>766877115R00</t>
  </si>
  <si>
    <t>D+M Kuchyňské linky atyp DL=2400 + 600mm skříňka nad digestoří - rohová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</si>
  <si>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</si>
  <si>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</si>
  <si>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</si>
  <si>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</si>
  <si>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</si>
  <si>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</si>
  <si>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</si>
  <si>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</si>
  <si>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</si>
  <si>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</si>
  <si>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</si>
  <si>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</si>
  <si>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>998766202</t>
  </si>
  <si>
    <t>Přesun hmot pro truhlářské konstr., výšky do 12 m</t>
  </si>
  <si>
    <t>771101101</t>
  </si>
  <si>
    <t>Vysávání podlah prům.vysavačem pro pokládku dlažby</t>
  </si>
  <si>
    <t>1,0*0,05*2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</si>
  <si>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</si>
  <si>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</si>
  <si>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</si>
  <si>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</si>
  <si>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</si>
  <si>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</si>
  <si>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2,2*2+2,5*2-0,8+0,5*2+0,1</t>
  </si>
  <si>
    <t>1,0*2</t>
  </si>
  <si>
    <t>771579791</t>
  </si>
  <si>
    <t>Příplatek za plochu podlah keram. do 5 m2 jednotl.</t>
  </si>
  <si>
    <t>771579793</t>
  </si>
  <si>
    <t>Příplatek za spárovací hmotu - plošně,keram.dlažba</t>
  </si>
  <si>
    <t>771491001RT1</t>
  </si>
  <si>
    <t>Montáž lišt ker. dlažeb rohových, koutových i dilatačních</t>
  </si>
  <si>
    <t>59760720.AR</t>
  </si>
  <si>
    <t>Lišta obkl/dlažba plast v barvě dlažby</t>
  </si>
  <si>
    <t>02</t>
  </si>
  <si>
    <t>Keramická dlažba 30x30 - předpoklad ceny 400Kč/m2</t>
  </si>
  <si>
    <t>Koupelna : 2,2*2,5*1,1</t>
  </si>
  <si>
    <t>1,0*0,05*2*1,1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</si>
  <si>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</si>
  <si>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</si>
  <si>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</si>
  <si>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</si>
  <si>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</si>
  <si>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</si>
  <si>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2,5*2+2,2*2-0,8*4</t>
  </si>
  <si>
    <t>Pokoj 1 : 3,9*2+3,7*2-0,8</t>
  </si>
  <si>
    <t>Pokoj 2 : 3,9*2+4,2*2+2,2*2+2,3</t>
  </si>
  <si>
    <t>776421100</t>
  </si>
  <si>
    <t>Lepení podlahových soklíků z PVC a vinylu včetně dodávky soklíku PVC</t>
  </si>
  <si>
    <t>776511810</t>
  </si>
  <si>
    <t>Odstranění PVC a koberců lepených bez podložky</t>
  </si>
  <si>
    <t>776981101</t>
  </si>
  <si>
    <t xml:space="preserve">Montáž přechodové, podlahové lišty samolepicí </t>
  </si>
  <si>
    <t>0,8*3</t>
  </si>
  <si>
    <t>776994111</t>
  </si>
  <si>
    <t>Svařování povlakových podlah z pásů nebo čtverců včetně svařovací šňůry PVC 1179</t>
  </si>
  <si>
    <t>Začátek provozního součtu</t>
  </si>
  <si>
    <t xml:space="preserve">  Chodba : 2,5*2,2</t>
  </si>
  <si>
    <t xml:space="preserve">  Pokoj 1 : 3,9*3,7</t>
  </si>
  <si>
    <t xml:space="preserve">  Pokoj 2 : 3,9*4,2+2,3*2,2</t>
  </si>
  <si>
    <t>Konec provozního součtu</t>
  </si>
  <si>
    <t>41,37*0,5</t>
  </si>
  <si>
    <t>776444491R00</t>
  </si>
  <si>
    <t>Broušení potěrů - vyrovnání podkladu a odstranění lepidla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</si>
  <si>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</si>
  <si>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</si>
  <si>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</si>
  <si>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</si>
  <si>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</si>
  <si>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</si>
  <si>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</si>
  <si>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</si>
  <si>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(0,5+0,1+1,0+1,0+2,5+0,6)*2,0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</si>
  <si>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</si>
  <si>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</si>
  <si>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</si>
  <si>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</si>
  <si>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</si>
  <si>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</si>
  <si>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</si>
  <si>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</si>
  <si>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2,0*3</t>
  </si>
  <si>
    <t>03</t>
  </si>
  <si>
    <t>Keramický obklad 20x40 - předpoklad ceny 350Kč/m2</t>
  </si>
  <si>
    <t>(0,5+0,1+1,0+1,0+2,5+0,6)*2,0*1,1</t>
  </si>
  <si>
    <t>Lišta obkl/dlažba plast v barvě obkladu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</si>
  <si>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</si>
  <si>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</si>
  <si>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</si>
  <si>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</si>
  <si>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</si>
  <si>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</si>
  <si>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(0,8+2*2,1)*(0,15+0,05*2)*4</t>
  </si>
  <si>
    <t>784403801</t>
  </si>
  <si>
    <t>Odstranění maleb omytím v místnosti H do 3,8 m</t>
  </si>
  <si>
    <t xml:space="preserve">Stěny : </t>
  </si>
  <si>
    <t>Chodba : (2,5*2+2,2*2)*2,6</t>
  </si>
  <si>
    <t>Pokoj 1 : (3,9*2+3,7*2)*2,6</t>
  </si>
  <si>
    <t>Pokoj 2 : (3,9*2+4,2*2+2,2*2)*2,6</t>
  </si>
  <si>
    <t>Koupelna : (2,5*2+2,2*2)*(2,6-2,0)+1,2*2,0</t>
  </si>
  <si>
    <t xml:space="preserve">Strop : </t>
  </si>
  <si>
    <t>Pokoj 2 : 3,9*4,2+2,2*2,3</t>
  </si>
  <si>
    <t>Koupelna : 2,5*2,2</t>
  </si>
  <si>
    <t>784195112</t>
  </si>
  <si>
    <t>Malba Primalex Standard, bílá, bez penetrace, 2x</t>
  </si>
  <si>
    <t>784011222</t>
  </si>
  <si>
    <t>Zakrytí podlah včetně papírové lepenky</t>
  </si>
  <si>
    <t>786622211</t>
  </si>
  <si>
    <t>Žaluzie horizontální vnitřní AL lamely bílé včetně dodávky žaluzie</t>
  </si>
  <si>
    <t>210110001</t>
  </si>
  <si>
    <t>Výměna krytky a rámečku - Spínač nástěnný jednopól.</t>
  </si>
  <si>
    <t>210111014</t>
  </si>
  <si>
    <t>Výměna krytky a rámečku - Zásuvka domovní zapuštěná</t>
  </si>
  <si>
    <t>Jednoduchá 4x : 15</t>
  </si>
  <si>
    <t xml:space="preserve">Dvojtá 11x : </t>
  </si>
  <si>
    <t>210201514</t>
  </si>
  <si>
    <t>Svítidlo LED bytové stropní závěsné 4 upevňov.body</t>
  </si>
  <si>
    <t>45826511</t>
  </si>
  <si>
    <t>Podružný materiál</t>
  </si>
  <si>
    <t>POL1_1</t>
  </si>
  <si>
    <t>Úprava stávající elektroinstalace</t>
  </si>
  <si>
    <t>Úprava stávající elektroinstalace : 3</t>
  </si>
  <si>
    <t>348241102</t>
  </si>
  <si>
    <t>LED Stropní svítidlo 12W/230V IP54</t>
  </si>
  <si>
    <t>348247102R</t>
  </si>
  <si>
    <t>LED Stropní svítidlo 24W/230V IP54</t>
  </si>
  <si>
    <t>21548777</t>
  </si>
  <si>
    <t>Revize ELEKTRO vč. přívodu a hlavního jističe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</si>
  <si>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</si>
  <si>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</si>
  <si>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</si>
  <si>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</si>
  <si>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</si>
  <si>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</si>
  <si>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</si>
  <si>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</si>
  <si>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</si>
  <si>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</si>
  <si>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</si>
  <si>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</si>
  <si>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</si>
  <si>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</si>
  <si>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</si>
  <si>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</si>
  <si>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</si>
  <si>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</si>
  <si>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</si>
  <si>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Úprava sádrokartonové příčky zvětšení otvoru - doplnění profilu</t>
  </si>
  <si>
    <t>346275113</t>
  </si>
  <si>
    <t>Přizdívky z desek Ytong tl. 100 mm</t>
  </si>
  <si>
    <t>Sprcha sokl : 0,9*0,1</t>
  </si>
  <si>
    <t>Koupelna : (0,9+0,9+0,9)*2,0</t>
  </si>
  <si>
    <t>(0,9+0,9+0,9)*2,0</t>
  </si>
  <si>
    <t>0,9*1,5+0,9*2,4</t>
  </si>
  <si>
    <t>1,8*1,5</t>
  </si>
  <si>
    <t>0,9*0,9*0,08</t>
  </si>
  <si>
    <t>Koupelna : 2,0*1,7</t>
  </si>
  <si>
    <t>WC : 1,6*0,9</t>
  </si>
  <si>
    <t>Koupelna : 2,0*1,7-0,9*0,9</t>
  </si>
  <si>
    <t>Chodba : 2,6*1,8</t>
  </si>
  <si>
    <t>WC : 0,9*1,6</t>
  </si>
  <si>
    <t>Pokoj : 4,9*6,3</t>
  </si>
  <si>
    <t>0,2*2,7</t>
  </si>
  <si>
    <t>Koupelna : 0,5*3+1,4</t>
  </si>
  <si>
    <t>WC : 1,6*2+0,9-0,6</t>
  </si>
  <si>
    <t>978021491R00</t>
  </si>
  <si>
    <t>Odstranění lepidla obkladů ze stěn</t>
  </si>
  <si>
    <t>Koupelna : 0,9*3*2,0</t>
  </si>
  <si>
    <t>0,9*3*2,0</t>
  </si>
  <si>
    <t>Koupelna : 2,0*2+1,7*2-0,6*2</t>
  </si>
  <si>
    <t>725825114</t>
  </si>
  <si>
    <t>Baterie dřezová nástěnná ruční standardní</t>
  </si>
  <si>
    <t>725829202</t>
  </si>
  <si>
    <t>Montáž baterie umyv.a dřezové nástěnné</t>
  </si>
  <si>
    <t>728611211</t>
  </si>
  <si>
    <t>D+M Elektrický sporák Počet hořáků 4, Bílá s klasickou elektrickou troubu s dvojicí topných těles a horkovzdušným ventilátorem</t>
  </si>
  <si>
    <t>766872840R00</t>
  </si>
  <si>
    <t>D+M Dvířka kuchyň. špíze - laminát včetně madla barva dle kuchyň. linky (sonoma) nerez úchytky dvířka 60x210cm 60x60cm, včetně pantů a demontáž stávajících</t>
  </si>
  <si>
    <t>D+M Kuchyňské linky atyp DL=2000 + 600mm skříňka nad digestoří</t>
  </si>
  <si>
    <t>Lamino barvy dle požadavku invesotra, hrany ABS, : 2,6</t>
  </si>
  <si>
    <t>Koupelna : 2,0*1,7+0,9*0,1*2</t>
  </si>
  <si>
    <t>Koupelna : 2,0*2+1,7*2-0,6*2+0,9*4</t>
  </si>
  <si>
    <t>WC : 1,6*2+0,9*2-0,6</t>
  </si>
  <si>
    <t>0,9*2</t>
  </si>
  <si>
    <t>Koupelna : (2,0*1,7+0,9*0,1*2)*1,1</t>
  </si>
  <si>
    <t>WC : 1,6*0,9*1,1</t>
  </si>
  <si>
    <t>Chodba : 2,6*2+1,8*2-0,6-0,8*2</t>
  </si>
  <si>
    <t>Pokoj : 6,3*2+4,9*2-0,8+2,5*2</t>
  </si>
  <si>
    <t>776521100</t>
  </si>
  <si>
    <t>0,8</t>
  </si>
  <si>
    <t>0,6</t>
  </si>
  <si>
    <t>Chodba : 2,6*1,8*0,5</t>
  </si>
  <si>
    <t>Pokoj : 4,9*6,3*0,5</t>
  </si>
  <si>
    <t>Koupelna : (0,9+0,9+0,9)*2,0*1,1</t>
  </si>
  <si>
    <t>(0,8+2*2,1)*(0,15+0,05*2)*2</t>
  </si>
  <si>
    <t>(0,6+2*2,1)*(0,15+0,05*2)*2</t>
  </si>
  <si>
    <t>Chodba : (2,6*2+1,8*2)*2,7</t>
  </si>
  <si>
    <t>Koupelna : (2,0*2+1,7*2+0,9*2)*(2,7-2,0)</t>
  </si>
  <si>
    <t>WC : (0,9+1,6*2)*2,7</t>
  </si>
  <si>
    <t>Pokoj : (4,9*2+6,3*2+2,5*2)*2,7</t>
  </si>
  <si>
    <t xml:space="preserve">Stropy : </t>
  </si>
  <si>
    <t>786611811</t>
  </si>
  <si>
    <t>Dmtž předokenních rolet s viditelným boxem - garnýž</t>
  </si>
  <si>
    <t>Jednoduchá 3x : 15</t>
  </si>
  <si>
    <t xml:space="preserve">Dvojtá 12x : </t>
  </si>
  <si>
    <t>HZS</t>
  </si>
  <si>
    <t>POL10_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</si>
  <si>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</si>
  <si>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</si>
  <si>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</si>
  <si>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</si>
  <si>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</si>
  <si>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</si>
  <si>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735179110</t>
  </si>
  <si>
    <t>Montáž otopných těles koupelnových (žebříků)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</si>
  <si>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</si>
  <si>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</si>
  <si>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</si>
  <si>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</si>
  <si>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</si>
  <si>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koupelnových k opětovnému použití - včetně zmražení trubek</t>
  </si>
  <si>
    <t>4845172381</t>
  </si>
  <si>
    <t>Radiátor koup. Grenada Radius v.935, dl.450, š.58</t>
  </si>
  <si>
    <t>998735201</t>
  </si>
  <si>
    <t>Přesun hmot pro otopná tělesa, výšky do 6 m</t>
  </si>
  <si>
    <t>1,0*0,05</t>
  </si>
  <si>
    <t>1,6*1,5+0,9*2,4</t>
  </si>
  <si>
    <t>725277101R00</t>
  </si>
  <si>
    <t>Demontáž koupelnových doplňků -zrcadel, mýdelníků, držáků, madel apod.</t>
  </si>
  <si>
    <t>D+M Dvířka kuchyň. špíze - laminát včetně madla barva dle kuchyň. linky (sonoma) nerez úchytky dvířka 2x 60x210cm 2x 60x60cm, včetně pantů a demontáž stávajících</t>
  </si>
  <si>
    <t>Vystěhování bytu - kuchyň. linka,skříňka včetně odvozu a poplatku za skládku</t>
  </si>
  <si>
    <t>D+M Kuchyňské linky atyp DL=1400 + 600mm skříňka nad digestoří</t>
  </si>
  <si>
    <t>Lamino barvy dle požadavku invesotra, hrany ABS, : 2,0</t>
  </si>
  <si>
    <t>Chodba : 2,2*2,6</t>
  </si>
  <si>
    <t>Pokoj 1 : 3,8*3,6</t>
  </si>
  <si>
    <t>Pokoj 2 : 3,8*4,2+2,3*2,6</t>
  </si>
  <si>
    <t>Chodba : 2,6*2+2,2*2-0,8*4</t>
  </si>
  <si>
    <t>Pokoj 1 : 3,8*2+3,6*2-0,8</t>
  </si>
  <si>
    <t>Pokoj 2 : 3,8*2+4,2*2+2,2*2+2,6</t>
  </si>
  <si>
    <t xml:space="preserve">  Chodba : 2,2*2,6</t>
  </si>
  <si>
    <t xml:space="preserve">  Pokoj 1 : 3,8*3,6</t>
  </si>
  <si>
    <t xml:space="preserve">  Pokoj 2 : 3,8*4,2+2,3*2,6</t>
  </si>
  <si>
    <t>41,34*0,5</t>
  </si>
  <si>
    <t>Chodba : (2,6*2+2,2*2)*2,6</t>
  </si>
  <si>
    <t>Pokoj 1 : (3,8*2+3,6*2)*2,6</t>
  </si>
  <si>
    <t>Pokoj 2 : (3,8*2+4,2*2+2,3*2)*2,6</t>
  </si>
  <si>
    <t>Chodba : 2,6*2,2</t>
  </si>
  <si>
    <t>Seřízení žaluzie horizontální vnitřní AL lamely bílé</t>
  </si>
  <si>
    <t>Koupelna : (0,6+1,1+1,2)*2,0</t>
  </si>
  <si>
    <t>2,7*1,5</t>
  </si>
  <si>
    <t>Demontáž koupelnových doplňků - zrcadel, mýdelníků, držáků, madel, sedátek apod.</t>
  </si>
  <si>
    <t>D+M Dvířka kuchyň. špíze - laminát včetně madla barva dle kuchyň. linky (sonoma) nerez úchytky dvířka 2x 70x200cm, včetně pantů a demontáž stávajících</t>
  </si>
  <si>
    <t>Dmtž předokenních rolet s viditelným boxem - garnýž + demontáž žaluzie v kuchyni</t>
  </si>
  <si>
    <t>0,9*1,6*2+0,9*2,4</t>
  </si>
  <si>
    <t>1,7*1,6</t>
  </si>
  <si>
    <t>0,9*1,6+0,9*2,4</t>
  </si>
  <si>
    <t>Chodba : 2,0*2,0</t>
  </si>
  <si>
    <t>Pokoj 1 : 3,5*5,6</t>
  </si>
  <si>
    <t>Pokoj 2 : 2,9*5,0</t>
  </si>
  <si>
    <t>Koupelna : 1,7*2,8</t>
  </si>
  <si>
    <t>Koupelna : 0,2*2,0</t>
  </si>
  <si>
    <t>766411155R00</t>
  </si>
  <si>
    <t>D+M Boční krytky, plast bílá, pro šířku parapetu 190-260 mm</t>
  </si>
  <si>
    <t>D+M Dvířka kuchyň. špíze - laminát včetně madla barva dle kuchyň. linky (sonoma) nerez úchytky dvířka 50x200cm, 50x60cm, včetně pantů a demontáž stávajících</t>
  </si>
  <si>
    <t>D+M Odsavač par bílý 630W rekuperační včetně demontáže stávajícího</t>
  </si>
  <si>
    <t>D+M Kuchyňské linky atyp DL=1800 + 600mm skříňka nad digestoří</t>
  </si>
  <si>
    <t>Lamino barvy dle požadavku invesotra, hrany ABS, : 2,4</t>
  </si>
  <si>
    <t>771577011R00</t>
  </si>
  <si>
    <t>Spára podlaha - stěna, silikonem - oprava silikonu ve sprchovém koutě 80x80cm, s odstraněním stáv.  silikonu, včetně dodávky silikonu</t>
  </si>
  <si>
    <t>771579493R00</t>
  </si>
  <si>
    <t>Příplatek za přespárovaní dlažby a obkladu - plošně,keram.dlažba a obklad</t>
  </si>
  <si>
    <t>Koupelna : 0,8*0,8</t>
  </si>
  <si>
    <t>(0,8+0,8+0,8)*0,5</t>
  </si>
  <si>
    <t>Pokoj 1 : 5,6*3,5</t>
  </si>
  <si>
    <t>Chodba : 2,0*2+2,0*2-0,8*3</t>
  </si>
  <si>
    <t>Pokoj 1 : 5,6*2+3,5*2+2,3*2-0,8*2</t>
  </si>
  <si>
    <t>Pokoj 2 : 2,9*2+5,0*2-0,8</t>
  </si>
  <si>
    <t xml:space="preserve">  Chodba : 2,0*2,0</t>
  </si>
  <si>
    <t xml:space="preserve">  Pokoj 1 : 5,6*3,5</t>
  </si>
  <si>
    <t xml:space="preserve">  Pokoj 2 : 2,9*5,0</t>
  </si>
  <si>
    <t>38,1*0,5</t>
  </si>
  <si>
    <t>Chodba : (2,2*2+2,2*2)*2,6</t>
  </si>
  <si>
    <t>Pokoj 1 : (5,6*2+3,5*2+2,3*2)*2,6</t>
  </si>
  <si>
    <t>Pokoj 2 : (2,9*2+5,0*2)*2,6</t>
  </si>
  <si>
    <t>Koupelna : (1,7*2+2,8*2)*(2,6-2,0)+1,2*2,0</t>
  </si>
  <si>
    <t>786622211RT2</t>
  </si>
  <si>
    <t xml:space="preserve">Výměna krytky a rámečku - Spínač nástěnný </t>
  </si>
  <si>
    <t>Jednoduchá 7x : 14</t>
  </si>
  <si>
    <t xml:space="preserve">Dvojtá 7x : </t>
  </si>
  <si>
    <t>Úprava kuch. linky - výměna pracovní desky dl=1,8 výměna dna šuplíku - 0,4*0,6*4 dodávka a osazení nového dřezu, oprava hran dvířek 3x</t>
  </si>
  <si>
    <t>0,8*0,05</t>
  </si>
  <si>
    <t>Koupelna : (0,8+0,8+0,8)*2,0</t>
  </si>
  <si>
    <t>2,7*1,5*2</t>
  </si>
  <si>
    <t>0,8*0,8*0,08</t>
  </si>
  <si>
    <t>0,8*0,8</t>
  </si>
  <si>
    <t>648991111</t>
  </si>
  <si>
    <t>Osazení parapet.desek plast. a lamin. š. do 20cm, včetně zapravení omítek včetně dodávky plastové parapetní desky š. 200 mm + krytky</t>
  </si>
  <si>
    <t>2,7*2</t>
  </si>
  <si>
    <t>Chodba : 1,7*3,6</t>
  </si>
  <si>
    <t>Pokoj 1 : 4,4*2,7</t>
  </si>
  <si>
    <t>Pokoj 2 : 4,8*2,8+2,0*2,4</t>
  </si>
  <si>
    <t>Koupelna : 3,2*1,7</t>
  </si>
  <si>
    <t>968096001</t>
  </si>
  <si>
    <t xml:space="preserve">Bourání parapetů plastových š. do 20 cm </t>
  </si>
  <si>
    <t>Koupelna : (0,8+0,8+0,8)*1,8</t>
  </si>
  <si>
    <t>Koupelna : (0,8*3)</t>
  </si>
  <si>
    <t>721176103</t>
  </si>
  <si>
    <t>Potrubí HT připojovací D 50 x 1,8 mm</t>
  </si>
  <si>
    <t>0,8*5</t>
  </si>
  <si>
    <t>0,8*2</t>
  </si>
  <si>
    <t xml:space="preserve">  Koupelna : 0,8*0,8</t>
  </si>
  <si>
    <t xml:space="preserve">  1,0*0,05*2</t>
  </si>
  <si>
    <t>0,74*1,1</t>
  </si>
  <si>
    <t>Chodba : 3,6*2+1,7*2-0,8*4</t>
  </si>
  <si>
    <t>Pokoj 1 : 4,4*2+2,7*2-0,8</t>
  </si>
  <si>
    <t>Pokoj 2 : 2,8*2+4,8*2+2,4+2,0*2</t>
  </si>
  <si>
    <t xml:space="preserve">  Chodba : 1,7*3,6</t>
  </si>
  <si>
    <t xml:space="preserve">  Pokoj 1 : 4,4*2,7</t>
  </si>
  <si>
    <t xml:space="preserve">  Pokoj 2 : 4,8*2,8+2,0*2,4</t>
  </si>
  <si>
    <t>36,24*0,5</t>
  </si>
  <si>
    <t>(0,8+0,8+0,8)*2,0</t>
  </si>
  <si>
    <t>(0,8+0,8+0,8)*2,0*1,1</t>
  </si>
  <si>
    <t>Chodba : (3,6*2+1,7*2)*2,6</t>
  </si>
  <si>
    <t>Pokoj 1 : (4,4*2+2,7*2)*2,6</t>
  </si>
  <si>
    <t>Pokoj 2 : (4,8*2+2,8*2+2,0*2)*2,6</t>
  </si>
  <si>
    <t>Koupelna : (3,2*2+1,7*2)*(2,6-2,0)+1,5*2,0</t>
  </si>
  <si>
    <t>Pokoj 2 : 2,8*4,8+2,0*2,4</t>
  </si>
  <si>
    <t>Koupelna : 3,6*1,7</t>
  </si>
  <si>
    <t>Jednoduchá 4x : 14</t>
  </si>
  <si>
    <t xml:space="preserve">Dvojtá 10x : 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</si>
  <si>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</si>
  <si>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</si>
  <si>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</si>
  <si>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</si>
  <si>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</si>
  <si>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</si>
  <si>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</si>
  <si>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</si>
  <si>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</si>
  <si>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</si>
  <si>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</si>
  <si>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</si>
  <si>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</si>
  <si>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</si>
  <si>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</si>
  <si>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</si>
  <si>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</si>
  <si>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</si>
  <si>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</si>
  <si>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 xml:space="preserve">Rekonstrukce bytu - Rooseveltova 49 </t>
  </si>
  <si>
    <t>Byt č.1, 8, 14, 24, 25, 28, 29, 32, 41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</si>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</sst>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 shrinkToFi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164" fontId="16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4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1" fillId="3" borderId="12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163" t="s">
        <v>35</v>
      </c>
      <c r="B2" s="163"/>
      <c r="C2" s="163"/>
      <c r="D2" s="163"/>
      <c r="E2" s="163"/>
      <c r="F2" s="163"/>
      <c r="G2" s="16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7"/>
  <sheetViews>
    <sheetView showGridLines="0" tabSelected="1" topLeftCell="B1" zoomScaleNormal="100" zoomScaleSheetLayoutView="75" workbookViewId="0">
      <selection activeCell="M42" sqref="M4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170" t="s">
        <v>4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5">
      <c r="A2" s="2"/>
      <c r="B2" s="65" t="s">
        <v>23</v>
      </c>
      <c r="C2" s="66"/>
      <c r="D2" s="67"/>
      <c r="E2" s="175" t="s">
        <v>665</v>
      </c>
      <c r="F2" s="176"/>
      <c r="G2" s="176"/>
      <c r="H2" s="176"/>
      <c r="I2" s="176"/>
      <c r="J2" s="177"/>
      <c r="O2" s="1"/>
    </row>
    <row r="3" spans="1:15" ht="27" hidden="1" customHeight="1" x14ac:dyDescent="0.25">
      <c r="A3" s="2"/>
      <c r="B3" s="68"/>
      <c r="C3" s="66"/>
      <c r="D3" s="69"/>
      <c r="E3" s="178"/>
      <c r="F3" s="179"/>
      <c r="G3" s="179"/>
      <c r="H3" s="179"/>
      <c r="I3" s="179"/>
      <c r="J3" s="180"/>
    </row>
    <row r="4" spans="1:15" ht="23.25" customHeight="1" x14ac:dyDescent="0.25">
      <c r="A4" s="2"/>
      <c r="B4" s="70"/>
      <c r="C4" s="71"/>
      <c r="D4" s="72"/>
      <c r="E4" s="165" t="s">
        <v>666</v>
      </c>
      <c r="F4" s="166"/>
      <c r="G4" s="166"/>
      <c r="H4" s="166"/>
      <c r="I4" s="166"/>
      <c r="J4" s="167"/>
    </row>
    <row r="5" spans="1:15" ht="24" customHeight="1" x14ac:dyDescent="0.25">
      <c r="A5" s="2"/>
      <c r="B5" s="31" t="s">
        <v>22</v>
      </c>
      <c r="D5" s="156" t="s">
        <v>667</v>
      </c>
      <c r="E5" s="157"/>
      <c r="F5" s="155"/>
      <c r="G5" s="155"/>
      <c r="H5" s="18" t="s">
        <v>36</v>
      </c>
      <c r="I5" s="162">
        <v>296139</v>
      </c>
      <c r="J5" s="8"/>
    </row>
    <row r="6" spans="1:15" ht="15.75" customHeight="1" x14ac:dyDescent="0.25">
      <c r="A6" s="2"/>
      <c r="B6" s="28"/>
      <c r="C6" s="50"/>
      <c r="D6" s="158" t="s">
        <v>668</v>
      </c>
      <c r="E6" s="159"/>
      <c r="F6" s="107"/>
      <c r="G6" s="107"/>
      <c r="H6" s="18" t="s">
        <v>30</v>
      </c>
      <c r="I6" s="162" t="s">
        <v>671</v>
      </c>
      <c r="J6" s="8"/>
    </row>
    <row r="7" spans="1:15" ht="15.75" customHeight="1" x14ac:dyDescent="0.25">
      <c r="A7" s="2"/>
      <c r="B7" s="29"/>
      <c r="C7" s="51"/>
      <c r="D7" s="160" t="s">
        <v>669</v>
      </c>
      <c r="E7" s="161" t="s">
        <v>670</v>
      </c>
      <c r="F7" s="24"/>
      <c r="G7" s="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81"/>
      <c r="E11" s="181"/>
      <c r="F11" s="181"/>
      <c r="G11" s="181"/>
      <c r="H11" s="18" t="s">
        <v>36</v>
      </c>
      <c r="I11" s="153"/>
      <c r="J11" s="8"/>
    </row>
    <row r="12" spans="1:15" ht="15.75" customHeight="1" x14ac:dyDescent="0.25">
      <c r="A12" s="2"/>
      <c r="B12" s="28"/>
      <c r="C12" s="50"/>
      <c r="D12" s="164"/>
      <c r="E12" s="164"/>
      <c r="F12" s="164"/>
      <c r="G12" s="164"/>
      <c r="H12" s="18" t="s">
        <v>30</v>
      </c>
      <c r="I12" s="153"/>
      <c r="J12" s="8"/>
    </row>
    <row r="13" spans="1:15" ht="15.75" customHeight="1" x14ac:dyDescent="0.25">
      <c r="A13" s="2"/>
      <c r="B13" s="29"/>
      <c r="C13" s="51"/>
      <c r="D13" s="154"/>
      <c r="E13" s="168"/>
      <c r="F13" s="169"/>
      <c r="G13" s="169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185">
        <f>F33+F34+F35+F36+F37+F38+F39+F40+F41+F42</f>
        <v>0</v>
      </c>
      <c r="H15" s="186"/>
      <c r="I15" s="186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83">
        <f>ZakladDPHSni*0.15</f>
        <v>0</v>
      </c>
      <c r="H16" s="184"/>
      <c r="I16" s="184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185">
        <v>0</v>
      </c>
      <c r="H17" s="186"/>
      <c r="I17" s="186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73">
        <v>0</v>
      </c>
      <c r="H18" s="174"/>
      <c r="I18" s="174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193">
        <v>0</v>
      </c>
      <c r="H19" s="193"/>
      <c r="I19" s="193"/>
      <c r="J19" s="41" t="str">
        <f t="shared" si="0"/>
        <v>CZK</v>
      </c>
    </row>
    <row r="20" spans="1:10" ht="27.75" hidden="1" customHeight="1" thickBot="1" x14ac:dyDescent="0.3">
      <c r="A20" s="2"/>
      <c r="B20" s="98" t="s">
        <v>24</v>
      </c>
      <c r="C20" s="99"/>
      <c r="D20" s="99"/>
      <c r="E20" s="100"/>
      <c r="F20" s="101"/>
      <c r="G20" s="187">
        <v>1290122.4099999999</v>
      </c>
      <c r="H20" s="188"/>
      <c r="I20" s="188"/>
      <c r="J20" s="102" t="str">
        <f t="shared" si="0"/>
        <v>CZK</v>
      </c>
    </row>
    <row r="21" spans="1:10" ht="27.75" customHeight="1" thickBot="1" x14ac:dyDescent="0.3">
      <c r="A21" s="2"/>
      <c r="B21" s="98" t="s">
        <v>31</v>
      </c>
      <c r="C21" s="103"/>
      <c r="D21" s="103"/>
      <c r="E21" s="103"/>
      <c r="F21" s="104"/>
      <c r="G21" s="187">
        <f>ZakladDPHSni+DPHSni</f>
        <v>0</v>
      </c>
      <c r="H21" s="187"/>
      <c r="I21" s="187"/>
      <c r="J21" s="105" t="s">
        <v>52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189"/>
      <c r="E26" s="190"/>
      <c r="G26" s="191"/>
      <c r="H26" s="192"/>
      <c r="I26" s="192"/>
      <c r="J26" s="25"/>
    </row>
    <row r="27" spans="1:10" ht="12.75" customHeight="1" x14ac:dyDescent="0.25">
      <c r="A27" s="2"/>
      <c r="B27" s="2"/>
      <c r="D27" s="182" t="s">
        <v>2</v>
      </c>
      <c r="E27" s="182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5">
      <c r="B29" s="76" t="s">
        <v>17</v>
      </c>
      <c r="C29" s="77"/>
      <c r="D29" s="77"/>
      <c r="E29" s="77"/>
      <c r="F29" s="78"/>
      <c r="G29" s="78"/>
      <c r="H29" s="78"/>
      <c r="I29" s="78"/>
      <c r="J29" s="79"/>
    </row>
    <row r="30" spans="1:10" ht="25.5" customHeight="1" x14ac:dyDescent="0.25">
      <c r="A30" s="75" t="s">
        <v>33</v>
      </c>
      <c r="B30" s="80" t="s">
        <v>18</v>
      </c>
      <c r="C30" s="81" t="s">
        <v>6</v>
      </c>
      <c r="D30" s="81"/>
      <c r="E30" s="81"/>
      <c r="F30" s="82" t="str">
        <f>B15</f>
        <v>Základ pro sníženou DPH</v>
      </c>
      <c r="G30" s="82" t="str">
        <f>B17</f>
        <v>Základ pro základní DPH</v>
      </c>
      <c r="H30" s="83" t="s">
        <v>19</v>
      </c>
      <c r="I30" s="83" t="s">
        <v>1</v>
      </c>
      <c r="J30" s="84" t="s">
        <v>0</v>
      </c>
    </row>
    <row r="31" spans="1:10" ht="25.5" hidden="1" customHeight="1" x14ac:dyDescent="0.25">
      <c r="A31" s="75">
        <v>1</v>
      </c>
      <c r="B31" s="85" t="s">
        <v>37</v>
      </c>
      <c r="C31" s="194"/>
      <c r="D31" s="194"/>
      <c r="E31" s="194"/>
      <c r="F31" s="86">
        <v>20500</v>
      </c>
      <c r="G31" s="87">
        <v>1269622.4099999999</v>
      </c>
      <c r="H31" s="88">
        <v>269695.71000000002</v>
      </c>
      <c r="I31" s="88">
        <v>1559818.12</v>
      </c>
      <c r="J31" s="89" t="str">
        <f>IF(CenaCelkemVypocet=0,"",I31/CenaCelkemVypocet*100)</f>
        <v/>
      </c>
    </row>
    <row r="32" spans="1:10" ht="25.5" customHeight="1" x14ac:dyDescent="0.25">
      <c r="A32" s="75">
        <v>2</v>
      </c>
      <c r="B32" s="90" t="s">
        <v>38</v>
      </c>
      <c r="C32" s="195" t="s">
        <v>39</v>
      </c>
      <c r="D32" s="195"/>
      <c r="E32" s="195"/>
      <c r="F32" s="91"/>
      <c r="G32" s="92"/>
      <c r="H32" s="92"/>
      <c r="I32" s="92"/>
      <c r="J32" s="93"/>
    </row>
    <row r="33" spans="1:10" ht="25.5" customHeight="1" x14ac:dyDescent="0.25">
      <c r="A33" s="75">
        <v>3</v>
      </c>
      <c r="B33" s="94" t="s">
        <v>40</v>
      </c>
      <c r="C33" s="194" t="s">
        <v>41</v>
      </c>
      <c r="D33" s="194"/>
      <c r="E33" s="194"/>
      <c r="F33" s="95">
        <f>'SO 01 P8'!G8+'SO 01 P8'!G12+'SO 01 P8'!G21+'SO 01 P8'!G26+'SO 01 P8'!G31+'SO 01 P8'!G37+'SO 01 P8'!G46+'SO 01 P8'!G48+'SO 01 P8'!G56+'SO 01 P8'!G58+'SO 01 P8'!G61+'SO 01 P8'!G85+'SO 01 P8'!G88+'SO 01 P8'!G108+'SO 01 P8'!G136+'SO 01 P8'!G172+'SO 01 P8'!G187+'SO 01 P8'!G191+'SO 01 P8'!G219+'SO 01 P8'!G223+'SO 01 P8'!G235</f>
        <v>0</v>
      </c>
      <c r="G33" s="88">
        <v>0</v>
      </c>
      <c r="H33" s="88">
        <f t="shared" ref="H33:H42" si="1">F33*0.15</f>
        <v>0</v>
      </c>
      <c r="I33" s="88">
        <f t="shared" ref="I33:I42" si="2">F33+H33</f>
        <v>0</v>
      </c>
      <c r="J33" s="89" t="str">
        <f t="shared" ref="J33:J42" si="3">IF(CenaCelkemVypocet=0,"",I33/CenaCelkemVypocet*100)</f>
        <v/>
      </c>
    </row>
    <row r="34" spans="1:10" ht="25.5" customHeight="1" x14ac:dyDescent="0.25">
      <c r="A34" s="75">
        <v>3</v>
      </c>
      <c r="B34" s="94" t="s">
        <v>40</v>
      </c>
      <c r="C34" s="194" t="s">
        <v>42</v>
      </c>
      <c r="D34" s="194"/>
      <c r="E34" s="194"/>
      <c r="F34" s="95">
        <f>'SO 01 P5'!G8+'SO 01 P5'!G10+'SO 01 P5'!G17+'SO 01 P5'!G20+'SO 01 P5'!G26+'SO 01 P5'!G33+'SO 01 P5'!G35+'SO 01 P5'!G37+'SO 01 P5'!G57+'SO 01 P5'!G60+'SO 01 P5'!G82+'SO 01 P5'!G88+'SO 01 P5'!G124+'SO 01 P5'!G128+'SO 01 P5'!G156+'SO 01 P5'!G162+'SO 01 P5'!G174</f>
        <v>0</v>
      </c>
      <c r="G34" s="88">
        <v>0</v>
      </c>
      <c r="H34" s="88">
        <f t="shared" si="1"/>
        <v>0</v>
      </c>
      <c r="I34" s="88">
        <f t="shared" si="2"/>
        <v>0</v>
      </c>
      <c r="J34" s="89" t="str">
        <f t="shared" si="3"/>
        <v/>
      </c>
    </row>
    <row r="35" spans="1:10" ht="25.5" customHeight="1" x14ac:dyDescent="0.25">
      <c r="A35" s="75">
        <v>3</v>
      </c>
      <c r="B35" s="94" t="s">
        <v>40</v>
      </c>
      <c r="C35" s="194" t="s">
        <v>43</v>
      </c>
      <c r="D35" s="194"/>
      <c r="E35" s="194"/>
      <c r="F35" s="95">
        <f>'SO 01 P6'!G8+'SO 01 P6'!G10+'SO 01 P6'!G17+'SO 01 P6'!G20+'SO 01 P6'!G26+'SO 01 P6'!G33+'SO 01 P6'!G35+'SO 01 P6'!G37+'SO 01 P6'!G57+'SO 01 P6'!G60+'SO 01 P6'!G82+'SO 01 P6'!G88+'SO 01 P6'!G124+'SO 01 P6'!G128+'SO 01 P6'!G156+'SO 01 P6'!G162+'SO 01 P6'!G174</f>
        <v>0</v>
      </c>
      <c r="G35" s="88">
        <v>0</v>
      </c>
      <c r="H35" s="88">
        <f t="shared" si="1"/>
        <v>0</v>
      </c>
      <c r="I35" s="88">
        <f t="shared" si="2"/>
        <v>0</v>
      </c>
      <c r="J35" s="89" t="str">
        <f t="shared" si="3"/>
        <v/>
      </c>
    </row>
    <row r="36" spans="1:10" ht="25.5" customHeight="1" x14ac:dyDescent="0.25">
      <c r="A36" s="75">
        <v>3</v>
      </c>
      <c r="B36" s="94" t="s">
        <v>40</v>
      </c>
      <c r="C36" s="194" t="s">
        <v>44</v>
      </c>
      <c r="D36" s="194"/>
      <c r="E36" s="194"/>
      <c r="F36" s="95">
        <f>'SO 01 P7'!G8+'SO 01 P7'!G10+'SO 01 P7'!G17+'SO 01 P7'!G20+'SO 01 P7'!G26+'SO 01 P7'!G33+'SO 01 P7'!G35+'SO 01 P7'!G37+'SO 01 P7'!G57+'SO 01 P7'!G60+'SO 01 P7'!G67+'SO 01 P7'!G73+'SO 01 P7'!G109+'SO 01 P7'!G113+'SO 01 P7'!G141+'SO 01 P7'!G147+'SO 01 P7'!G159</f>
        <v>0</v>
      </c>
      <c r="G36" s="88">
        <v>0</v>
      </c>
      <c r="H36" s="88">
        <f t="shared" si="1"/>
        <v>0</v>
      </c>
      <c r="I36" s="88">
        <f t="shared" si="2"/>
        <v>0</v>
      </c>
      <c r="J36" s="89" t="str">
        <f t="shared" si="3"/>
        <v/>
      </c>
    </row>
    <row r="37" spans="1:10" ht="25.5" customHeight="1" x14ac:dyDescent="0.25">
      <c r="A37" s="75">
        <v>3</v>
      </c>
      <c r="B37" s="94" t="s">
        <v>40</v>
      </c>
      <c r="C37" s="194" t="s">
        <v>45</v>
      </c>
      <c r="D37" s="194"/>
      <c r="E37" s="194"/>
      <c r="F37" s="95">
        <f>'SO 01 P2'!G24+'SO 01 P2'!G17+'SO 01 P2'!G13+'SO 01 P2'!G8</f>
        <v>0</v>
      </c>
      <c r="G37" s="88">
        <v>0</v>
      </c>
      <c r="H37" s="88">
        <f t="shared" si="1"/>
        <v>0</v>
      </c>
      <c r="I37" s="88">
        <f t="shared" si="2"/>
        <v>0</v>
      </c>
      <c r="J37" s="89" t="str">
        <f t="shared" si="3"/>
        <v/>
      </c>
    </row>
    <row r="38" spans="1:10" ht="25.5" customHeight="1" x14ac:dyDescent="0.25">
      <c r="A38" s="75">
        <v>3</v>
      </c>
      <c r="B38" s="94" t="s">
        <v>40</v>
      </c>
      <c r="C38" s="194" t="s">
        <v>46</v>
      </c>
      <c r="D38" s="194"/>
      <c r="E38" s="194"/>
      <c r="F38" s="95">
        <f>'SO 01 P3'!G8+'SO 01 P3'!G14+'SO 01 P3'!G26+'SO 01 P3'!G33+'SO 01 P3'!G36+'SO 01 P3'!G42+'SO 01 P3'!G58+'SO 01 P3'!G60+'SO 01 P3'!G69+'SO 01 P3'!G71+'SO 01 P3'!G78+'SO 01 P3'!G84+'SO 01 P3'!G110+'SO 01 P3'!G113+'SO 01 P3'!G135+'SO 01 P3'!G162+'SO 01 P3'!G198+'SO 01 P3'!G213+'SO 01 P3'!G217+'SO 01 P3'!G245+'SO 01 P3'!G250+'SO 01 P3'!G262</f>
        <v>0</v>
      </c>
      <c r="G38" s="88">
        <v>0</v>
      </c>
      <c r="H38" s="88">
        <f t="shared" si="1"/>
        <v>0</v>
      </c>
      <c r="I38" s="88">
        <f t="shared" si="2"/>
        <v>0</v>
      </c>
      <c r="J38" s="89" t="str">
        <f t="shared" si="3"/>
        <v/>
      </c>
    </row>
    <row r="39" spans="1:10" ht="25.5" customHeight="1" x14ac:dyDescent="0.25">
      <c r="A39" s="75">
        <v>3</v>
      </c>
      <c r="B39" s="94" t="s">
        <v>40</v>
      </c>
      <c r="C39" s="194" t="s">
        <v>47</v>
      </c>
      <c r="D39" s="194"/>
      <c r="E39" s="194"/>
      <c r="F39" s="95">
        <f>'SO 01 P1'!G8+'SO 01 P1'!G12+'SO 01 P1'!G22+'SO 01 P1'!G31+'SO 01 P1'!G37+'SO 01 P1'!G51+'SO 01 P1'!G53+'SO 01 P1'!G63+'SO 01 P1'!G65+'SO 01 P1'!G70+'SO 01 P1'!G94+'SO 01 P1'!G97+'SO 01 P1'!G118+'SO 01 P1'!G144+'SO 01 P1'!G171+'SO 01 P1'!G186+'SO 01 P1'!G191+'SO 01 P1'!G219+'SO 01 P1'!G224+'SO 01 P1'!G236</f>
        <v>0</v>
      </c>
      <c r="G39" s="88">
        <v>0</v>
      </c>
      <c r="H39" s="88">
        <f t="shared" si="1"/>
        <v>0</v>
      </c>
      <c r="I39" s="88">
        <f t="shared" si="2"/>
        <v>0</v>
      </c>
      <c r="J39" s="89" t="str">
        <f t="shared" si="3"/>
        <v/>
      </c>
    </row>
    <row r="40" spans="1:10" ht="25.5" customHeight="1" x14ac:dyDescent="0.25">
      <c r="A40" s="75">
        <v>3</v>
      </c>
      <c r="B40" s="94" t="s">
        <v>40</v>
      </c>
      <c r="C40" s="194" t="s">
        <v>48</v>
      </c>
      <c r="D40" s="194"/>
      <c r="E40" s="194"/>
      <c r="F40" s="95">
        <f>'SO 01 Pol'!G8+'SO 01 Pol'!G13+'SO 01 Pol'!G25+'SO 01 Pol'!G32+'SO 01 Pol'!G35+'SO 01 Pol'!G41+'SO 01 Pol'!G57+'SO 01 Pol'!G59+'SO 01 Pol'!G68+'SO 01 Pol'!G70+'SO 01 Pol'!G77+'SO 01 Pol'!G83+'SO 01 Pol'!G108+'SO 01 Pol'!G111+'SO 01 Pol'!G133+'SO 01 Pol'!G160+'SO 01 Pol'!G196+'SO 01 Pol'!G211+'SO 01 Pol'!G215+'SO 01 Pol'!G243+'SO 01 Pol'!G247+'SO 01 Pol'!G259</f>
        <v>0</v>
      </c>
      <c r="G40" s="88">
        <v>0</v>
      </c>
      <c r="H40" s="88">
        <f t="shared" si="1"/>
        <v>0</v>
      </c>
      <c r="I40" s="88">
        <f t="shared" si="2"/>
        <v>0</v>
      </c>
      <c r="J40" s="89" t="str">
        <f t="shared" si="3"/>
        <v/>
      </c>
    </row>
    <row r="41" spans="1:10" ht="25.5" customHeight="1" x14ac:dyDescent="0.25">
      <c r="A41" s="75">
        <v>3</v>
      </c>
      <c r="B41" s="94" t="s">
        <v>40</v>
      </c>
      <c r="C41" s="194" t="s">
        <v>49</v>
      </c>
      <c r="D41" s="194"/>
      <c r="E41" s="194"/>
      <c r="F41" s="95">
        <f>'SO 01 P4'!G8+'SO 01 P4'!G13+'SO 01 P4'!G25+'SO 01 P4'!G30+'SO 01 P4'!G36+'SO 01 P4'!G45+'SO 01 P4'!G47+'SO 01 P4'!G56+'SO 01 P4'!G58+'SO 01 P4'!G82+'SO 01 P4'!G85+'SO 01 P4'!G106+'SO 01 P4'!G133+'SO 01 P4'!G169+'SO 01 P4'!G184+'SO 01 P4'!G188+'SO 01 P4'!G216+'SO 01 P4'!G221+'SO 01 P4'!G233</f>
        <v>0</v>
      </c>
      <c r="G41" s="88">
        <v>0</v>
      </c>
      <c r="H41" s="88">
        <f t="shared" si="1"/>
        <v>0</v>
      </c>
      <c r="I41" s="88">
        <f t="shared" si="2"/>
        <v>0</v>
      </c>
      <c r="J41" s="89" t="str">
        <f t="shared" si="3"/>
        <v/>
      </c>
    </row>
    <row r="42" spans="1:10" ht="25.5" customHeight="1" x14ac:dyDescent="0.25">
      <c r="A42" s="75">
        <v>3</v>
      </c>
      <c r="B42" s="94" t="s">
        <v>40</v>
      </c>
      <c r="C42" s="194" t="s">
        <v>50</v>
      </c>
      <c r="D42" s="194"/>
      <c r="E42" s="194"/>
      <c r="F42" s="95">
        <f>'SO 01 P9'!G8</f>
        <v>0</v>
      </c>
      <c r="G42" s="88">
        <v>0</v>
      </c>
      <c r="H42" s="88">
        <f t="shared" si="1"/>
        <v>0</v>
      </c>
      <c r="I42" s="88">
        <f t="shared" si="2"/>
        <v>0</v>
      </c>
      <c r="J42" s="89" t="str">
        <f t="shared" si="3"/>
        <v/>
      </c>
    </row>
    <row r="43" spans="1:10" ht="25.5" customHeight="1" x14ac:dyDescent="0.25">
      <c r="A43" s="75"/>
      <c r="B43" s="196" t="s">
        <v>51</v>
      </c>
      <c r="C43" s="197"/>
      <c r="D43" s="197"/>
      <c r="E43" s="198"/>
      <c r="F43" s="96">
        <f>SUM(F33:F42)</f>
        <v>0</v>
      </c>
      <c r="G43" s="96">
        <v>0</v>
      </c>
      <c r="H43" s="96">
        <f>SUM(H33:H42)</f>
        <v>0</v>
      </c>
      <c r="I43" s="96">
        <f>SUM(I33:I42)</f>
        <v>0</v>
      </c>
      <c r="J43" s="97">
        <f>SUMIF(A31:A42,"=1",J31:J42)</f>
        <v>0</v>
      </c>
    </row>
    <row r="47" spans="1:10" x14ac:dyDescent="0.25">
      <c r="F47" s="73"/>
      <c r="G47" s="73"/>
      <c r="H47" s="73"/>
      <c r="I47" s="73"/>
      <c r="J47" s="7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0">
    <mergeCell ref="C41:E41"/>
    <mergeCell ref="C42:E42"/>
    <mergeCell ref="B43:E43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D27:E27"/>
    <mergeCell ref="G16:I16"/>
    <mergeCell ref="G15:I15"/>
    <mergeCell ref="G21:I21"/>
    <mergeCell ref="G17:I17"/>
    <mergeCell ref="G20:I20"/>
    <mergeCell ref="D26:E26"/>
    <mergeCell ref="G26:I26"/>
    <mergeCell ref="G19:I19"/>
    <mergeCell ref="D12:G12"/>
    <mergeCell ref="E4:J4"/>
    <mergeCell ref="E13:G13"/>
    <mergeCell ref="B1:J1"/>
    <mergeCell ref="G18:I18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99" t="s">
        <v>7</v>
      </c>
      <c r="B1" s="199"/>
      <c r="C1" s="200"/>
      <c r="D1" s="199"/>
      <c r="E1" s="199"/>
      <c r="F1" s="199"/>
      <c r="G1" s="199"/>
    </row>
    <row r="2" spans="1:7" ht="24.9" customHeight="1" x14ac:dyDescent="0.25">
      <c r="A2" s="45" t="s">
        <v>8</v>
      </c>
      <c r="B2" s="44"/>
      <c r="C2" s="201"/>
      <c r="D2" s="201"/>
      <c r="E2" s="201"/>
      <c r="F2" s="201"/>
      <c r="G2" s="202"/>
    </row>
    <row r="3" spans="1:7" ht="24.9" customHeight="1" x14ac:dyDescent="0.25">
      <c r="A3" s="45" t="s">
        <v>9</v>
      </c>
      <c r="B3" s="44"/>
      <c r="C3" s="201"/>
      <c r="D3" s="201"/>
      <c r="E3" s="201"/>
      <c r="F3" s="201"/>
      <c r="G3" s="202"/>
    </row>
    <row r="4" spans="1:7" ht="24.9" customHeight="1" x14ac:dyDescent="0.25">
      <c r="A4" s="45" t="s">
        <v>10</v>
      </c>
      <c r="B4" s="44"/>
      <c r="C4" s="201"/>
      <c r="D4" s="201"/>
      <c r="E4" s="201"/>
      <c r="F4" s="201"/>
      <c r="G4" s="20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6E8F-8BDC-4CC8-9BE9-DB450C749263}">
  <sheetPr>
    <outlinePr summaryBelow="0"/>
  </sheetPr>
  <dimension ref="A1:BH5000"/>
  <sheetViews>
    <sheetView workbookViewId="0">
      <pane ySplit="7" topLeftCell="A8" activePane="bottomLeft" state="frozen"/>
      <selection pane="bottomLeft" activeCell="Z9" sqref="Z9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08" t="s">
        <v>48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SUMIF(AG9:AG12,"&lt;&gt;NOR",G9:G12)</f>
        <v>0</v>
      </c>
      <c r="H8" s="126"/>
      <c r="I8" s="126">
        <f>SUM(I9:I12)</f>
        <v>1116.1200000000001</v>
      </c>
      <c r="J8" s="126"/>
      <c r="K8" s="126">
        <f>SUM(K9:K12)</f>
        <v>877.38</v>
      </c>
      <c r="L8" s="126"/>
      <c r="M8" s="126">
        <f>SUM(M9:M12)</f>
        <v>0</v>
      </c>
      <c r="N8" s="126"/>
      <c r="O8" s="126">
        <f>SUM(O9:O12)</f>
        <v>0.15</v>
      </c>
      <c r="P8" s="126"/>
      <c r="Q8" s="126">
        <f>SUM(Q9:Q12)</f>
        <v>0</v>
      </c>
      <c r="R8" s="126"/>
      <c r="S8" s="126"/>
      <c r="T8" s="126"/>
      <c r="U8" s="126"/>
      <c r="V8" s="126">
        <f>SUM(V9:V12)</f>
        <v>1.8699999999999999</v>
      </c>
      <c r="W8" s="126"/>
      <c r="X8" s="126"/>
      <c r="AG8" t="s">
        <v>128</v>
      </c>
    </row>
    <row r="9" spans="1:60" ht="20.399999999999999" outlineLevel="1" x14ac:dyDescent="0.25">
      <c r="A9" s="139">
        <v>1</v>
      </c>
      <c r="B9" s="140" t="s">
        <v>129</v>
      </c>
      <c r="C9" s="146" t="s">
        <v>130</v>
      </c>
      <c r="D9" s="141" t="s">
        <v>131</v>
      </c>
      <c r="E9" s="142">
        <v>1</v>
      </c>
      <c r="F9" s="143"/>
      <c r="G9" s="144">
        <f>ROUND(E9*F9,2)</f>
        <v>0</v>
      </c>
      <c r="H9" s="121">
        <v>90.02</v>
      </c>
      <c r="I9" s="121">
        <f>ROUND(E9*H9,2)</f>
        <v>90.02</v>
      </c>
      <c r="J9" s="121">
        <v>181.48</v>
      </c>
      <c r="K9" s="121">
        <f>ROUND(E9*J9,2)</f>
        <v>181.48</v>
      </c>
      <c r="L9" s="121">
        <v>21</v>
      </c>
      <c r="M9" s="121">
        <f>G9*(1+L9/100)</f>
        <v>0</v>
      </c>
      <c r="N9" s="121">
        <v>3.32E-3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0.36</v>
      </c>
      <c r="V9" s="121">
        <f>ROUND(E9*U9,2)</f>
        <v>0.36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ht="20.399999999999999" outlineLevel="1" x14ac:dyDescent="0.25">
      <c r="A10" s="133">
        <v>2</v>
      </c>
      <c r="B10" s="134" t="s">
        <v>135</v>
      </c>
      <c r="C10" s="147" t="s">
        <v>136</v>
      </c>
      <c r="D10" s="135" t="s">
        <v>137</v>
      </c>
      <c r="E10" s="136">
        <v>2</v>
      </c>
      <c r="F10" s="137"/>
      <c r="G10" s="138">
        <f>ROUND(E10*F10,2)</f>
        <v>0</v>
      </c>
      <c r="H10" s="121">
        <v>490.43</v>
      </c>
      <c r="I10" s="121">
        <f>ROUND(E10*H10,2)</f>
        <v>980.86</v>
      </c>
      <c r="J10" s="121">
        <v>243.57</v>
      </c>
      <c r="K10" s="121">
        <f>ROUND(E10*J10,2)</f>
        <v>487.14</v>
      </c>
      <c r="L10" s="121">
        <v>21</v>
      </c>
      <c r="M10" s="121">
        <f>G10*(1+L10/100)</f>
        <v>0</v>
      </c>
      <c r="N10" s="121">
        <v>7.4709999999999999E-2</v>
      </c>
      <c r="O10" s="121">
        <f>ROUND(E10*N10,2)</f>
        <v>0.15</v>
      </c>
      <c r="P10" s="121">
        <v>0</v>
      </c>
      <c r="Q10" s="121">
        <f>ROUND(E10*P10,2)</f>
        <v>0</v>
      </c>
      <c r="R10" s="121"/>
      <c r="S10" s="121" t="s">
        <v>132</v>
      </c>
      <c r="T10" s="121" t="s">
        <v>138</v>
      </c>
      <c r="U10" s="121">
        <v>0.52915000000000001</v>
      </c>
      <c r="V10" s="121">
        <f>ROUND(E10*U10,2)</f>
        <v>1.06</v>
      </c>
      <c r="W10" s="121"/>
      <c r="X10" s="121" t="s">
        <v>133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134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5">
      <c r="A11" s="119"/>
      <c r="B11" s="120"/>
      <c r="C11" s="148" t="s">
        <v>139</v>
      </c>
      <c r="D11" s="122"/>
      <c r="E11" s="123">
        <v>2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140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39">
        <v>3</v>
      </c>
      <c r="B12" s="140" t="s">
        <v>141</v>
      </c>
      <c r="C12" s="146" t="s">
        <v>142</v>
      </c>
      <c r="D12" s="141" t="s">
        <v>143</v>
      </c>
      <c r="E12" s="142">
        <v>2</v>
      </c>
      <c r="F12" s="143"/>
      <c r="G12" s="144">
        <f>ROUND(E12*F12,2)</f>
        <v>0</v>
      </c>
      <c r="H12" s="121">
        <v>22.62</v>
      </c>
      <c r="I12" s="121">
        <f>ROUND(E12*H12,2)</f>
        <v>45.24</v>
      </c>
      <c r="J12" s="121">
        <v>104.38</v>
      </c>
      <c r="K12" s="121">
        <f>ROUND(E12*J12,2)</f>
        <v>208.76</v>
      </c>
      <c r="L12" s="121">
        <v>21</v>
      </c>
      <c r="M12" s="121">
        <f>G12*(1+L12/100)</f>
        <v>0</v>
      </c>
      <c r="N12" s="121">
        <v>1.0200000000000001E-3</v>
      </c>
      <c r="O12" s="121">
        <f>ROUND(E12*N12,2)</f>
        <v>0</v>
      </c>
      <c r="P12" s="121">
        <v>0</v>
      </c>
      <c r="Q12" s="121">
        <f>ROUND(E12*P12,2)</f>
        <v>0</v>
      </c>
      <c r="R12" s="121"/>
      <c r="S12" s="121" t="s">
        <v>132</v>
      </c>
      <c r="T12" s="121" t="s">
        <v>138</v>
      </c>
      <c r="U12" s="121">
        <v>0.223</v>
      </c>
      <c r="V12" s="121">
        <f>ROUND(E12*U12,2)</f>
        <v>0.45</v>
      </c>
      <c r="W12" s="121"/>
      <c r="X12" s="121" t="s">
        <v>133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134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x14ac:dyDescent="0.25">
      <c r="A13" s="127" t="s">
        <v>127</v>
      </c>
      <c r="B13" s="128" t="s">
        <v>55</v>
      </c>
      <c r="C13" s="145" t="s">
        <v>56</v>
      </c>
      <c r="D13" s="129"/>
      <c r="E13" s="130"/>
      <c r="F13" s="131"/>
      <c r="G13" s="132">
        <f>SUMIF(AG14:AG24,"&lt;&gt;NOR",G14:G24)</f>
        <v>0</v>
      </c>
      <c r="H13" s="126"/>
      <c r="I13" s="126">
        <f>SUM(I14:I24)</f>
        <v>1248.21</v>
      </c>
      <c r="J13" s="126"/>
      <c r="K13" s="126">
        <f>SUM(K14:K24)</f>
        <v>2810.0299999999997</v>
      </c>
      <c r="L13" s="126"/>
      <c r="M13" s="126">
        <f>SUM(M14:M24)</f>
        <v>0</v>
      </c>
      <c r="N13" s="126"/>
      <c r="O13" s="126">
        <f>SUM(O14:O24)</f>
        <v>0.15</v>
      </c>
      <c r="P13" s="126"/>
      <c r="Q13" s="126">
        <f>SUM(Q14:Q24)</f>
        <v>0</v>
      </c>
      <c r="R13" s="126"/>
      <c r="S13" s="126"/>
      <c r="T13" s="126"/>
      <c r="U13" s="126"/>
      <c r="V13" s="126">
        <f>SUM(V14:V24)</f>
        <v>5.3800000000000008</v>
      </c>
      <c r="W13" s="126"/>
      <c r="X13" s="126"/>
      <c r="AG13" t="s">
        <v>128</v>
      </c>
    </row>
    <row r="14" spans="1:60" outlineLevel="1" x14ac:dyDescent="0.25">
      <c r="A14" s="139">
        <v>4</v>
      </c>
      <c r="B14" s="140" t="s">
        <v>144</v>
      </c>
      <c r="C14" s="146" t="s">
        <v>145</v>
      </c>
      <c r="D14" s="141" t="s">
        <v>131</v>
      </c>
      <c r="E14" s="142">
        <v>10</v>
      </c>
      <c r="F14" s="143"/>
      <c r="G14" s="144">
        <f>ROUND(E14*F14,2)</f>
        <v>0</v>
      </c>
      <c r="H14" s="121">
        <v>10.050000000000001</v>
      </c>
      <c r="I14" s="121">
        <f>ROUND(E14*H14,2)</f>
        <v>100.5</v>
      </c>
      <c r="J14" s="121">
        <v>74.95</v>
      </c>
      <c r="K14" s="121">
        <f>ROUND(E14*J14,2)</f>
        <v>749.5</v>
      </c>
      <c r="L14" s="121">
        <v>21</v>
      </c>
      <c r="M14" s="121">
        <f>G14*(1+L14/100)</f>
        <v>0</v>
      </c>
      <c r="N14" s="121">
        <v>4.5799999999999999E-3</v>
      </c>
      <c r="O14" s="121">
        <f>ROUND(E14*N14,2)</f>
        <v>0.05</v>
      </c>
      <c r="P14" s="121">
        <v>0</v>
      </c>
      <c r="Q14" s="121">
        <f>ROUND(E14*P14,2)</f>
        <v>0</v>
      </c>
      <c r="R14" s="121"/>
      <c r="S14" s="121" t="s">
        <v>132</v>
      </c>
      <c r="T14" s="121" t="s">
        <v>146</v>
      </c>
      <c r="U14" s="121">
        <v>0.22442000000000001</v>
      </c>
      <c r="V14" s="121">
        <f>ROUND(E14*U14,2)</f>
        <v>2.2400000000000002</v>
      </c>
      <c r="W14" s="121"/>
      <c r="X14" s="121" t="s">
        <v>133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134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33">
        <v>5</v>
      </c>
      <c r="B15" s="134" t="s">
        <v>147</v>
      </c>
      <c r="C15" s="147" t="s">
        <v>148</v>
      </c>
      <c r="D15" s="135" t="s">
        <v>137</v>
      </c>
      <c r="E15" s="136">
        <v>0.12</v>
      </c>
      <c r="F15" s="137"/>
      <c r="G15" s="138">
        <f>ROUND(E15*F15,2)</f>
        <v>0</v>
      </c>
      <c r="H15" s="121">
        <v>147.57</v>
      </c>
      <c r="I15" s="121">
        <f>ROUND(E15*H15,2)</f>
        <v>17.71</v>
      </c>
      <c r="J15" s="121">
        <v>898.43</v>
      </c>
      <c r="K15" s="121">
        <f>ROUND(E15*J15,2)</f>
        <v>107.81</v>
      </c>
      <c r="L15" s="121">
        <v>21</v>
      </c>
      <c r="M15" s="121">
        <f>G15*(1+L15/100)</f>
        <v>0</v>
      </c>
      <c r="N15" s="121">
        <v>5.8500000000000003E-2</v>
      </c>
      <c r="O15" s="121">
        <f>ROUND(E15*N15,2)</f>
        <v>0.01</v>
      </c>
      <c r="P15" s="121">
        <v>0</v>
      </c>
      <c r="Q15" s="121">
        <f>ROUND(E15*P15,2)</f>
        <v>0</v>
      </c>
      <c r="R15" s="121"/>
      <c r="S15" s="121" t="s">
        <v>132</v>
      </c>
      <c r="T15" s="121" t="s">
        <v>138</v>
      </c>
      <c r="U15" s="121">
        <v>1.86904</v>
      </c>
      <c r="V15" s="121">
        <f>ROUND(E15*U15,2)</f>
        <v>0.22</v>
      </c>
      <c r="W15" s="121"/>
      <c r="X15" s="121" t="s">
        <v>133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134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19"/>
      <c r="B16" s="120"/>
      <c r="C16" s="148" t="s">
        <v>149</v>
      </c>
      <c r="D16" s="122"/>
      <c r="E16" s="123">
        <v>0.12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140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5">
      <c r="A17" s="133">
        <v>6</v>
      </c>
      <c r="B17" s="134" t="s">
        <v>150</v>
      </c>
      <c r="C17" s="147" t="s">
        <v>151</v>
      </c>
      <c r="D17" s="135" t="s">
        <v>137</v>
      </c>
      <c r="E17" s="136">
        <v>11.4</v>
      </c>
      <c r="F17" s="137"/>
      <c r="G17" s="138">
        <f>ROUND(E17*F17,2)</f>
        <v>0</v>
      </c>
      <c r="H17" s="121">
        <v>62.43</v>
      </c>
      <c r="I17" s="121">
        <f>ROUND(E17*H17,2)</f>
        <v>711.7</v>
      </c>
      <c r="J17" s="121">
        <v>54.07</v>
      </c>
      <c r="K17" s="121">
        <f>ROUND(E17*J17,2)</f>
        <v>616.4</v>
      </c>
      <c r="L17" s="121">
        <v>21</v>
      </c>
      <c r="M17" s="121">
        <f>G17*(1+L17/100)</f>
        <v>0</v>
      </c>
      <c r="N17" s="121">
        <v>8.0000000000000002E-3</v>
      </c>
      <c r="O17" s="121">
        <f>ROUND(E17*N17,2)</f>
        <v>0.09</v>
      </c>
      <c r="P17" s="121">
        <v>0</v>
      </c>
      <c r="Q17" s="121">
        <f>ROUND(E17*P17,2)</f>
        <v>0</v>
      </c>
      <c r="R17" s="121"/>
      <c r="S17" s="121" t="s">
        <v>132</v>
      </c>
      <c r="T17" s="121" t="s">
        <v>132</v>
      </c>
      <c r="U17" s="121">
        <v>0.111</v>
      </c>
      <c r="V17" s="121">
        <f>ROUND(E17*U17,2)</f>
        <v>1.27</v>
      </c>
      <c r="W17" s="121"/>
      <c r="X17" s="121" t="s">
        <v>133</v>
      </c>
      <c r="Y17" s="116"/>
      <c r="Z17" s="116"/>
      <c r="AA17" s="116"/>
      <c r="AB17" s="116"/>
      <c r="AC17" s="116"/>
      <c r="AD17" s="116"/>
      <c r="AE17" s="116"/>
      <c r="AF17" s="116"/>
      <c r="AG17" s="116" t="s">
        <v>134</v>
      </c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5">
      <c r="A18" s="119"/>
      <c r="B18" s="120"/>
      <c r="C18" s="148" t="s">
        <v>152</v>
      </c>
      <c r="D18" s="122"/>
      <c r="E18" s="123">
        <v>11.4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16"/>
      <c r="Z18" s="116"/>
      <c r="AA18" s="116"/>
      <c r="AB18" s="116"/>
      <c r="AC18" s="116"/>
      <c r="AD18" s="116"/>
      <c r="AE18" s="116"/>
      <c r="AF18" s="116"/>
      <c r="AG18" s="116" t="s">
        <v>140</v>
      </c>
      <c r="AH18" s="116">
        <v>0</v>
      </c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5">
      <c r="A19" s="133">
        <v>7</v>
      </c>
      <c r="B19" s="134" t="s">
        <v>153</v>
      </c>
      <c r="C19" s="147" t="s">
        <v>154</v>
      </c>
      <c r="D19" s="135" t="s">
        <v>137</v>
      </c>
      <c r="E19" s="136">
        <v>10</v>
      </c>
      <c r="F19" s="137"/>
      <c r="G19" s="138">
        <f>ROUND(E19*F19,2)</f>
        <v>0</v>
      </c>
      <c r="H19" s="121">
        <v>41.83</v>
      </c>
      <c r="I19" s="121">
        <f>ROUND(E19*H19,2)</f>
        <v>418.3</v>
      </c>
      <c r="J19" s="121">
        <v>41.37</v>
      </c>
      <c r="K19" s="121">
        <f>ROUND(E19*J19,2)</f>
        <v>413.7</v>
      </c>
      <c r="L19" s="121">
        <v>21</v>
      </c>
      <c r="M19" s="121">
        <f>G19*(1+L19/100)</f>
        <v>0</v>
      </c>
      <c r="N19" s="121">
        <v>2.5999999999999998E-4</v>
      </c>
      <c r="O19" s="121">
        <f>ROUND(E19*N19,2)</f>
        <v>0</v>
      </c>
      <c r="P19" s="121">
        <v>0</v>
      </c>
      <c r="Q19" s="121">
        <f>ROUND(E19*P19,2)</f>
        <v>0</v>
      </c>
      <c r="R19" s="121"/>
      <c r="S19" s="121" t="s">
        <v>132</v>
      </c>
      <c r="T19" s="121" t="s">
        <v>132</v>
      </c>
      <c r="U19" s="121">
        <v>0.09</v>
      </c>
      <c r="V19" s="121">
        <f>ROUND(E19*U19,2)</f>
        <v>0.9</v>
      </c>
      <c r="W19" s="121"/>
      <c r="X19" s="121" t="s">
        <v>133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134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5">
      <c r="A20" s="119"/>
      <c r="B20" s="120"/>
      <c r="C20" s="148" t="s">
        <v>155</v>
      </c>
      <c r="D20" s="122"/>
      <c r="E20" s="123">
        <v>10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6"/>
      <c r="Z20" s="116"/>
      <c r="AA20" s="116"/>
      <c r="AB20" s="116"/>
      <c r="AC20" s="116"/>
      <c r="AD20" s="116"/>
      <c r="AE20" s="116"/>
      <c r="AF20" s="116"/>
      <c r="AG20" s="116" t="s">
        <v>140</v>
      </c>
      <c r="AH20" s="116">
        <v>0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outlineLevel="1" x14ac:dyDescent="0.25">
      <c r="A21" s="139">
        <v>8</v>
      </c>
      <c r="B21" s="140" t="s">
        <v>156</v>
      </c>
      <c r="C21" s="146" t="s">
        <v>157</v>
      </c>
      <c r="D21" s="141" t="s">
        <v>143</v>
      </c>
      <c r="E21" s="142">
        <v>8</v>
      </c>
      <c r="F21" s="143"/>
      <c r="G21" s="144">
        <f>ROUND(E21*F21,2)</f>
        <v>0</v>
      </c>
      <c r="H21" s="121">
        <v>0</v>
      </c>
      <c r="I21" s="121">
        <f>ROUND(E21*H21,2)</f>
        <v>0</v>
      </c>
      <c r="J21" s="121">
        <v>65</v>
      </c>
      <c r="K21" s="121">
        <f>ROUND(E21*J21,2)</f>
        <v>520</v>
      </c>
      <c r="L21" s="121">
        <v>21</v>
      </c>
      <c r="M21" s="121">
        <f>G21*(1+L21/100)</f>
        <v>0</v>
      </c>
      <c r="N21" s="121">
        <v>0</v>
      </c>
      <c r="O21" s="121">
        <f>ROUND(E21*N21,2)</f>
        <v>0</v>
      </c>
      <c r="P21" s="121">
        <v>0</v>
      </c>
      <c r="Q21" s="121">
        <f>ROUND(E21*P21,2)</f>
        <v>0</v>
      </c>
      <c r="R21" s="121"/>
      <c r="S21" s="121" t="s">
        <v>158</v>
      </c>
      <c r="T21" s="121" t="s">
        <v>146</v>
      </c>
      <c r="U21" s="121">
        <v>9.4E-2</v>
      </c>
      <c r="V21" s="121">
        <f>ROUND(E21*U21,2)</f>
        <v>0.75</v>
      </c>
      <c r="W21" s="121"/>
      <c r="X21" s="121" t="s">
        <v>133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134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5">
      <c r="A22" s="133">
        <v>9</v>
      </c>
      <c r="B22" s="134" t="s">
        <v>159</v>
      </c>
      <c r="C22" s="147" t="s">
        <v>160</v>
      </c>
      <c r="D22" s="135" t="s">
        <v>137</v>
      </c>
      <c r="E22" s="136">
        <v>8.64</v>
      </c>
      <c r="F22" s="137"/>
      <c r="G22" s="138">
        <f>ROUND(E22*F22,2)</f>
        <v>0</v>
      </c>
      <c r="H22" s="121">
        <v>0</v>
      </c>
      <c r="I22" s="121">
        <f>ROUND(E22*H22,2)</f>
        <v>0</v>
      </c>
      <c r="J22" s="121">
        <v>46.6</v>
      </c>
      <c r="K22" s="121">
        <f>ROUND(E22*J22,2)</f>
        <v>402.62</v>
      </c>
      <c r="L22" s="121">
        <v>21</v>
      </c>
      <c r="M22" s="121">
        <f>G22*(1+L22/100)</f>
        <v>0</v>
      </c>
      <c r="N22" s="121">
        <v>4.0000000000000003E-5</v>
      </c>
      <c r="O22" s="121">
        <f>ROUND(E22*N22,2)</f>
        <v>0</v>
      </c>
      <c r="P22" s="121">
        <v>0</v>
      </c>
      <c r="Q22" s="121">
        <f>ROUND(E22*P22,2)</f>
        <v>0</v>
      </c>
      <c r="R22" s="121"/>
      <c r="S22" s="121" t="s">
        <v>132</v>
      </c>
      <c r="T22" s="121" t="s">
        <v>138</v>
      </c>
      <c r="U22" s="121">
        <v>0</v>
      </c>
      <c r="V22" s="121">
        <f>ROUND(E22*U22,2)</f>
        <v>0</v>
      </c>
      <c r="W22" s="121"/>
      <c r="X22" s="121" t="s">
        <v>161</v>
      </c>
      <c r="Y22" s="116"/>
      <c r="Z22" s="116"/>
      <c r="AA22" s="116"/>
      <c r="AB22" s="116"/>
      <c r="AC22" s="116"/>
      <c r="AD22" s="116"/>
      <c r="AE22" s="116"/>
      <c r="AF22" s="116"/>
      <c r="AG22" s="116" t="s">
        <v>162</v>
      </c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19"/>
      <c r="B23" s="120"/>
      <c r="C23" s="148" t="s">
        <v>163</v>
      </c>
      <c r="D23" s="122"/>
      <c r="E23" s="123">
        <v>4.32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140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19"/>
      <c r="B24" s="120"/>
      <c r="C24" s="148" t="s">
        <v>163</v>
      </c>
      <c r="D24" s="122"/>
      <c r="E24" s="123">
        <v>4.32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140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x14ac:dyDescent="0.25">
      <c r="A25" s="127" t="s">
        <v>127</v>
      </c>
      <c r="B25" s="128" t="s">
        <v>57</v>
      </c>
      <c r="C25" s="145" t="s">
        <v>58</v>
      </c>
      <c r="D25" s="129"/>
      <c r="E25" s="130"/>
      <c r="F25" s="131"/>
      <c r="G25" s="132">
        <f>SUMIF(AG26:AG31,"&lt;&gt;NOR",G26:G31)</f>
        <v>0</v>
      </c>
      <c r="H25" s="126"/>
      <c r="I25" s="126">
        <f>SUM(I26:I31)</f>
        <v>2118.1</v>
      </c>
      <c r="J25" s="126"/>
      <c r="K25" s="126">
        <f>SUM(K26:K31)</f>
        <v>1376.5</v>
      </c>
      <c r="L25" s="126"/>
      <c r="M25" s="126">
        <f>SUM(M26:M31)</f>
        <v>0</v>
      </c>
      <c r="N25" s="126"/>
      <c r="O25" s="126">
        <f>SUM(O26:O31)</f>
        <v>0.32</v>
      </c>
      <c r="P25" s="126"/>
      <c r="Q25" s="126">
        <f>SUM(Q26:Q31)</f>
        <v>0</v>
      </c>
      <c r="R25" s="126"/>
      <c r="S25" s="126"/>
      <c r="T25" s="126"/>
      <c r="U25" s="126"/>
      <c r="V25" s="126">
        <f>SUM(V26:V31)</f>
        <v>2.96</v>
      </c>
      <c r="W25" s="126"/>
      <c r="X25" s="126"/>
      <c r="AG25" t="s">
        <v>128</v>
      </c>
    </row>
    <row r="26" spans="1:60" outlineLevel="1" x14ac:dyDescent="0.25">
      <c r="A26" s="133">
        <v>10</v>
      </c>
      <c r="B26" s="134" t="s">
        <v>164</v>
      </c>
      <c r="C26" s="147" t="s">
        <v>165</v>
      </c>
      <c r="D26" s="135" t="s">
        <v>166</v>
      </c>
      <c r="E26" s="136">
        <v>8.7999999999999995E-2</v>
      </c>
      <c r="F26" s="137"/>
      <c r="G26" s="138">
        <f>ROUND(E26*F26,2)</f>
        <v>0</v>
      </c>
      <c r="H26" s="121">
        <v>1978.6</v>
      </c>
      <c r="I26" s="121">
        <f>ROUND(E26*H26,2)</f>
        <v>174.12</v>
      </c>
      <c r="J26" s="121">
        <v>2001.4</v>
      </c>
      <c r="K26" s="121">
        <f>ROUND(E26*J26,2)</f>
        <v>176.12</v>
      </c>
      <c r="L26" s="121">
        <v>21</v>
      </c>
      <c r="M26" s="121">
        <f>G26*(1+L26/100)</f>
        <v>0</v>
      </c>
      <c r="N26" s="121">
        <v>2.5</v>
      </c>
      <c r="O26" s="121">
        <f>ROUND(E26*N26,2)</f>
        <v>0.22</v>
      </c>
      <c r="P26" s="121">
        <v>0</v>
      </c>
      <c r="Q26" s="121">
        <f>ROUND(E26*P26,2)</f>
        <v>0</v>
      </c>
      <c r="R26" s="121"/>
      <c r="S26" s="121" t="s">
        <v>132</v>
      </c>
      <c r="T26" s="121" t="s">
        <v>132</v>
      </c>
      <c r="U26" s="121">
        <v>4.66</v>
      </c>
      <c r="V26" s="121">
        <f>ROUND(E26*U26,2)</f>
        <v>0.41</v>
      </c>
      <c r="W26" s="121"/>
      <c r="X26" s="121" t="s">
        <v>133</v>
      </c>
      <c r="Y26" s="116"/>
      <c r="Z26" s="116"/>
      <c r="AA26" s="116"/>
      <c r="AB26" s="116"/>
      <c r="AC26" s="116"/>
      <c r="AD26" s="116"/>
      <c r="AE26" s="116"/>
      <c r="AF26" s="116"/>
      <c r="AG26" s="116" t="s">
        <v>134</v>
      </c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5">
      <c r="A27" s="119"/>
      <c r="B27" s="120"/>
      <c r="C27" s="148" t="s">
        <v>167</v>
      </c>
      <c r="D27" s="122"/>
      <c r="E27" s="123">
        <v>8.7999999999999995E-2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6"/>
      <c r="Z27" s="116"/>
      <c r="AA27" s="116"/>
      <c r="AB27" s="116"/>
      <c r="AC27" s="116"/>
      <c r="AD27" s="116"/>
      <c r="AE27" s="116"/>
      <c r="AF27" s="116"/>
      <c r="AG27" s="116" t="s">
        <v>140</v>
      </c>
      <c r="AH27" s="116">
        <v>0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33">
        <v>11</v>
      </c>
      <c r="B28" s="134" t="s">
        <v>153</v>
      </c>
      <c r="C28" s="147" t="s">
        <v>154</v>
      </c>
      <c r="D28" s="135" t="s">
        <v>137</v>
      </c>
      <c r="E28" s="136">
        <v>5.5</v>
      </c>
      <c r="F28" s="137"/>
      <c r="G28" s="138">
        <f>ROUND(E28*F28,2)</f>
        <v>0</v>
      </c>
      <c r="H28" s="121">
        <v>41.83</v>
      </c>
      <c r="I28" s="121">
        <f>ROUND(E28*H28,2)</f>
        <v>230.07</v>
      </c>
      <c r="J28" s="121">
        <v>41.37</v>
      </c>
      <c r="K28" s="121">
        <f>ROUND(E28*J28,2)</f>
        <v>227.54</v>
      </c>
      <c r="L28" s="121">
        <v>21</v>
      </c>
      <c r="M28" s="121">
        <f>G28*(1+L28/100)</f>
        <v>0</v>
      </c>
      <c r="N28" s="121">
        <v>2.5999999999999998E-4</v>
      </c>
      <c r="O28" s="121">
        <f>ROUND(E28*N28,2)</f>
        <v>0</v>
      </c>
      <c r="P28" s="121">
        <v>0</v>
      </c>
      <c r="Q28" s="121">
        <f>ROUND(E28*P28,2)</f>
        <v>0</v>
      </c>
      <c r="R28" s="121"/>
      <c r="S28" s="121" t="s">
        <v>132</v>
      </c>
      <c r="T28" s="121" t="s">
        <v>132</v>
      </c>
      <c r="U28" s="121">
        <v>0.09</v>
      </c>
      <c r="V28" s="121">
        <f>ROUND(E28*U28,2)</f>
        <v>0.5</v>
      </c>
      <c r="W28" s="121"/>
      <c r="X28" s="121" t="s">
        <v>133</v>
      </c>
      <c r="Y28" s="116"/>
      <c r="Z28" s="116"/>
      <c r="AA28" s="116"/>
      <c r="AB28" s="116"/>
      <c r="AC28" s="116"/>
      <c r="AD28" s="116"/>
      <c r="AE28" s="116"/>
      <c r="AF28" s="116"/>
      <c r="AG28" s="116" t="s">
        <v>134</v>
      </c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19"/>
      <c r="B29" s="120"/>
      <c r="C29" s="148" t="s">
        <v>168</v>
      </c>
      <c r="D29" s="122"/>
      <c r="E29" s="123">
        <v>5.5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140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5">
      <c r="A30" s="133">
        <v>12</v>
      </c>
      <c r="B30" s="134" t="s">
        <v>169</v>
      </c>
      <c r="C30" s="147" t="s">
        <v>170</v>
      </c>
      <c r="D30" s="135" t="s">
        <v>137</v>
      </c>
      <c r="E30" s="136">
        <v>5.5</v>
      </c>
      <c r="F30" s="137"/>
      <c r="G30" s="138">
        <f>ROUND(E30*F30,2)</f>
        <v>0</v>
      </c>
      <c r="H30" s="121">
        <v>311.62</v>
      </c>
      <c r="I30" s="121">
        <f>ROUND(E30*H30,2)</f>
        <v>1713.91</v>
      </c>
      <c r="J30" s="121">
        <v>176.88</v>
      </c>
      <c r="K30" s="121">
        <f>ROUND(E30*J30,2)</f>
        <v>972.84</v>
      </c>
      <c r="L30" s="121">
        <v>21</v>
      </c>
      <c r="M30" s="121">
        <f>G30*(1+L30/100)</f>
        <v>0</v>
      </c>
      <c r="N30" s="121">
        <v>1.806E-2</v>
      </c>
      <c r="O30" s="121">
        <f>ROUND(E30*N30,2)</f>
        <v>0.1</v>
      </c>
      <c r="P30" s="121">
        <v>0</v>
      </c>
      <c r="Q30" s="121">
        <f>ROUND(E30*P30,2)</f>
        <v>0</v>
      </c>
      <c r="R30" s="121"/>
      <c r="S30" s="121" t="s">
        <v>132</v>
      </c>
      <c r="T30" s="121" t="s">
        <v>132</v>
      </c>
      <c r="U30" s="121">
        <v>0.372</v>
      </c>
      <c r="V30" s="121">
        <f>ROUND(E30*U30,2)</f>
        <v>2.0499999999999998</v>
      </c>
      <c r="W30" s="121"/>
      <c r="X30" s="121" t="s">
        <v>133</v>
      </c>
      <c r="Y30" s="116"/>
      <c r="Z30" s="116"/>
      <c r="AA30" s="116"/>
      <c r="AB30" s="116"/>
      <c r="AC30" s="116"/>
      <c r="AD30" s="116"/>
      <c r="AE30" s="116"/>
      <c r="AF30" s="116"/>
      <c r="AG30" s="116" t="s">
        <v>134</v>
      </c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outlineLevel="1" x14ac:dyDescent="0.25">
      <c r="A31" s="119"/>
      <c r="B31" s="120"/>
      <c r="C31" s="148" t="s">
        <v>168</v>
      </c>
      <c r="D31" s="122"/>
      <c r="E31" s="123">
        <v>5.5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6"/>
      <c r="Z31" s="116"/>
      <c r="AA31" s="116"/>
      <c r="AB31" s="116"/>
      <c r="AC31" s="116"/>
      <c r="AD31" s="116"/>
      <c r="AE31" s="116"/>
      <c r="AF31" s="116"/>
      <c r="AG31" s="116" t="s">
        <v>140</v>
      </c>
      <c r="AH31" s="116">
        <v>0</v>
      </c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x14ac:dyDescent="0.25">
      <c r="A32" s="127" t="s">
        <v>127</v>
      </c>
      <c r="B32" s="128" t="s">
        <v>59</v>
      </c>
      <c r="C32" s="145" t="s">
        <v>60</v>
      </c>
      <c r="D32" s="129"/>
      <c r="E32" s="130"/>
      <c r="F32" s="131"/>
      <c r="G32" s="132">
        <f>SUMIF(AG33:AG34,"&lt;&gt;NOR",G33:G34)</f>
        <v>0</v>
      </c>
      <c r="H32" s="126"/>
      <c r="I32" s="126">
        <f>SUM(I33:I34)</f>
        <v>1269.52</v>
      </c>
      <c r="J32" s="126"/>
      <c r="K32" s="126">
        <f>SUM(K33:K34)</f>
        <v>903.48</v>
      </c>
      <c r="L32" s="126"/>
      <c r="M32" s="126">
        <f>SUM(M33:M34)</f>
        <v>0</v>
      </c>
      <c r="N32" s="126"/>
      <c r="O32" s="126">
        <f>SUM(O33:O34)</f>
        <v>0.03</v>
      </c>
      <c r="P32" s="126"/>
      <c r="Q32" s="126">
        <f>SUM(Q33:Q34)</f>
        <v>0</v>
      </c>
      <c r="R32" s="126"/>
      <c r="S32" s="126"/>
      <c r="T32" s="126"/>
      <c r="U32" s="126"/>
      <c r="V32" s="126">
        <f>SUM(V33:V34)</f>
        <v>1.86</v>
      </c>
      <c r="W32" s="126"/>
      <c r="X32" s="126"/>
      <c r="AG32" t="s">
        <v>128</v>
      </c>
    </row>
    <row r="33" spans="1:60" outlineLevel="1" x14ac:dyDescent="0.25">
      <c r="A33" s="139">
        <v>13</v>
      </c>
      <c r="B33" s="140" t="s">
        <v>171</v>
      </c>
      <c r="C33" s="146" t="s">
        <v>172</v>
      </c>
      <c r="D33" s="141" t="s">
        <v>131</v>
      </c>
      <c r="E33" s="142">
        <v>1</v>
      </c>
      <c r="F33" s="143"/>
      <c r="G33" s="144">
        <f>ROUND(E33*F33,2)</f>
        <v>0</v>
      </c>
      <c r="H33" s="121">
        <v>19.52</v>
      </c>
      <c r="I33" s="121">
        <f>ROUND(E33*H33,2)</f>
        <v>19.52</v>
      </c>
      <c r="J33" s="121">
        <v>903.48</v>
      </c>
      <c r="K33" s="121">
        <f>ROUND(E33*J33,2)</f>
        <v>903.48</v>
      </c>
      <c r="L33" s="121">
        <v>21</v>
      </c>
      <c r="M33" s="121">
        <f>G33*(1+L33/100)</f>
        <v>0</v>
      </c>
      <c r="N33" s="121">
        <v>1.8970000000000001E-2</v>
      </c>
      <c r="O33" s="121">
        <f>ROUND(E33*N33,2)</f>
        <v>0.02</v>
      </c>
      <c r="P33" s="121">
        <v>0</v>
      </c>
      <c r="Q33" s="121">
        <f>ROUND(E33*P33,2)</f>
        <v>0</v>
      </c>
      <c r="R33" s="121"/>
      <c r="S33" s="121" t="s">
        <v>132</v>
      </c>
      <c r="T33" s="121" t="s">
        <v>132</v>
      </c>
      <c r="U33" s="121">
        <v>1.86</v>
      </c>
      <c r="V33" s="121">
        <f>ROUND(E33*U33,2)</f>
        <v>1.86</v>
      </c>
      <c r="W33" s="121"/>
      <c r="X33" s="121" t="s">
        <v>133</v>
      </c>
      <c r="Y33" s="116"/>
      <c r="Z33" s="116"/>
      <c r="AA33" s="116"/>
      <c r="AB33" s="116"/>
      <c r="AC33" s="116"/>
      <c r="AD33" s="116"/>
      <c r="AE33" s="116"/>
      <c r="AF33" s="116"/>
      <c r="AG33" s="116" t="s">
        <v>134</v>
      </c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ht="20.399999999999999" outlineLevel="1" x14ac:dyDescent="0.25">
      <c r="A34" s="139">
        <v>14</v>
      </c>
      <c r="B34" s="140" t="s">
        <v>173</v>
      </c>
      <c r="C34" s="146" t="s">
        <v>174</v>
      </c>
      <c r="D34" s="141" t="s">
        <v>131</v>
      </c>
      <c r="E34" s="142">
        <v>1</v>
      </c>
      <c r="F34" s="143"/>
      <c r="G34" s="144">
        <f>ROUND(E34*F34,2)</f>
        <v>0</v>
      </c>
      <c r="H34" s="121">
        <v>1250</v>
      </c>
      <c r="I34" s="121">
        <f>ROUND(E34*H34,2)</f>
        <v>1250</v>
      </c>
      <c r="J34" s="121">
        <v>0</v>
      </c>
      <c r="K34" s="121">
        <f>ROUND(E34*J34,2)</f>
        <v>0</v>
      </c>
      <c r="L34" s="121">
        <v>21</v>
      </c>
      <c r="M34" s="121">
        <f>G34*(1+L34/100)</f>
        <v>0</v>
      </c>
      <c r="N34" s="121">
        <v>1.2800000000000001E-2</v>
      </c>
      <c r="O34" s="121">
        <f>ROUND(E34*N34,2)</f>
        <v>0.01</v>
      </c>
      <c r="P34" s="121">
        <v>0</v>
      </c>
      <c r="Q34" s="121">
        <f>ROUND(E34*P34,2)</f>
        <v>0</v>
      </c>
      <c r="R34" s="121" t="s">
        <v>175</v>
      </c>
      <c r="S34" s="121" t="s">
        <v>132</v>
      </c>
      <c r="T34" s="121" t="s">
        <v>132</v>
      </c>
      <c r="U34" s="121">
        <v>0</v>
      </c>
      <c r="V34" s="121">
        <f>ROUND(E34*U34,2)</f>
        <v>0</v>
      </c>
      <c r="W34" s="121"/>
      <c r="X34" s="121" t="s">
        <v>176</v>
      </c>
      <c r="Y34" s="116"/>
      <c r="Z34" s="116"/>
      <c r="AA34" s="116"/>
      <c r="AB34" s="116"/>
      <c r="AC34" s="116"/>
      <c r="AD34" s="116"/>
      <c r="AE34" s="116"/>
      <c r="AF34" s="116"/>
      <c r="AG34" s="116" t="s">
        <v>177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ht="26.4" x14ac:dyDescent="0.25">
      <c r="A35" s="127" t="s">
        <v>127</v>
      </c>
      <c r="B35" s="128" t="s">
        <v>61</v>
      </c>
      <c r="C35" s="145" t="s">
        <v>62</v>
      </c>
      <c r="D35" s="129"/>
      <c r="E35" s="130"/>
      <c r="F35" s="131"/>
      <c r="G35" s="132">
        <f>SUMIF(AG36:AG40,"&lt;&gt;NOR",G36:G40)</f>
        <v>0</v>
      </c>
      <c r="H35" s="126"/>
      <c r="I35" s="126">
        <f>SUM(I36:I40)</f>
        <v>46.4</v>
      </c>
      <c r="J35" s="126"/>
      <c r="K35" s="126">
        <f>SUM(K36:K40)</f>
        <v>3937.55</v>
      </c>
      <c r="L35" s="126"/>
      <c r="M35" s="126">
        <f>SUM(M36:M40)</f>
        <v>0</v>
      </c>
      <c r="N35" s="126"/>
      <c r="O35" s="126">
        <f>SUM(O36:O40)</f>
        <v>0</v>
      </c>
      <c r="P35" s="126"/>
      <c r="Q35" s="126">
        <f>SUM(Q36:Q40)</f>
        <v>0</v>
      </c>
      <c r="R35" s="126"/>
      <c r="S35" s="126"/>
      <c r="T35" s="126"/>
      <c r="U35" s="126"/>
      <c r="V35" s="126">
        <f>SUM(V36:V40)</f>
        <v>14.44</v>
      </c>
      <c r="W35" s="126"/>
      <c r="X35" s="126"/>
      <c r="AG35" t="s">
        <v>128</v>
      </c>
    </row>
    <row r="36" spans="1:60" outlineLevel="1" x14ac:dyDescent="0.25">
      <c r="A36" s="133">
        <v>15</v>
      </c>
      <c r="B36" s="134" t="s">
        <v>178</v>
      </c>
      <c r="C36" s="147" t="s">
        <v>179</v>
      </c>
      <c r="D36" s="135" t="s">
        <v>137</v>
      </c>
      <c r="E36" s="136">
        <v>46.87</v>
      </c>
      <c r="F36" s="137"/>
      <c r="G36" s="138">
        <f>ROUND(E36*F36,2)</f>
        <v>0</v>
      </c>
      <c r="H36" s="121">
        <v>0.99</v>
      </c>
      <c r="I36" s="121">
        <f>ROUND(E36*H36,2)</f>
        <v>46.4</v>
      </c>
      <c r="J36" s="121">
        <v>84.01</v>
      </c>
      <c r="K36" s="121">
        <f>ROUND(E36*J36,2)</f>
        <v>3937.55</v>
      </c>
      <c r="L36" s="121">
        <v>21</v>
      </c>
      <c r="M36" s="121">
        <f>G36*(1+L36/100)</f>
        <v>0</v>
      </c>
      <c r="N36" s="121">
        <v>4.0000000000000003E-5</v>
      </c>
      <c r="O36" s="121">
        <f>ROUND(E36*N36,2)</f>
        <v>0</v>
      </c>
      <c r="P36" s="121">
        <v>0</v>
      </c>
      <c r="Q36" s="121">
        <f>ROUND(E36*P36,2)</f>
        <v>0</v>
      </c>
      <c r="R36" s="121"/>
      <c r="S36" s="121" t="s">
        <v>132</v>
      </c>
      <c r="T36" s="121" t="s">
        <v>146</v>
      </c>
      <c r="U36" s="121">
        <v>0.308</v>
      </c>
      <c r="V36" s="121">
        <f>ROUND(E36*U36,2)</f>
        <v>14.44</v>
      </c>
      <c r="W36" s="121"/>
      <c r="X36" s="121" t="s">
        <v>133</v>
      </c>
      <c r="Y36" s="116"/>
      <c r="Z36" s="116"/>
      <c r="AA36" s="116"/>
      <c r="AB36" s="116"/>
      <c r="AC36" s="116"/>
      <c r="AD36" s="116"/>
      <c r="AE36" s="116"/>
      <c r="AF36" s="116"/>
      <c r="AG36" s="116" t="s">
        <v>134</v>
      </c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outlineLevel="1" x14ac:dyDescent="0.25">
      <c r="A37" s="119"/>
      <c r="B37" s="120"/>
      <c r="C37" s="148" t="s">
        <v>180</v>
      </c>
      <c r="D37" s="122"/>
      <c r="E37" s="123">
        <v>5.5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16"/>
      <c r="Z37" s="116"/>
      <c r="AA37" s="116"/>
      <c r="AB37" s="116"/>
      <c r="AC37" s="116"/>
      <c r="AD37" s="116"/>
      <c r="AE37" s="116"/>
      <c r="AF37" s="116"/>
      <c r="AG37" s="116" t="s">
        <v>140</v>
      </c>
      <c r="AH37" s="116">
        <v>0</v>
      </c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outlineLevel="1" x14ac:dyDescent="0.25">
      <c r="A38" s="119"/>
      <c r="B38" s="120"/>
      <c r="C38" s="148" t="s">
        <v>181</v>
      </c>
      <c r="D38" s="122"/>
      <c r="E38" s="123">
        <v>14.43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16"/>
      <c r="Z38" s="116"/>
      <c r="AA38" s="116"/>
      <c r="AB38" s="116"/>
      <c r="AC38" s="116"/>
      <c r="AD38" s="116"/>
      <c r="AE38" s="116"/>
      <c r="AF38" s="116"/>
      <c r="AG38" s="116" t="s">
        <v>140</v>
      </c>
      <c r="AH38" s="116">
        <v>0</v>
      </c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19"/>
      <c r="B39" s="120"/>
      <c r="C39" s="148" t="s">
        <v>182</v>
      </c>
      <c r="D39" s="122"/>
      <c r="E39" s="123">
        <v>21.44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16"/>
      <c r="Z39" s="116"/>
      <c r="AA39" s="116"/>
      <c r="AB39" s="116"/>
      <c r="AC39" s="116"/>
      <c r="AD39" s="116"/>
      <c r="AE39" s="116"/>
      <c r="AF39" s="116"/>
      <c r="AG39" s="116" t="s">
        <v>140</v>
      </c>
      <c r="AH39" s="116">
        <v>0</v>
      </c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5">
      <c r="A40" s="119"/>
      <c r="B40" s="120"/>
      <c r="C40" s="148" t="s">
        <v>183</v>
      </c>
      <c r="D40" s="122"/>
      <c r="E40" s="123">
        <v>5.5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16"/>
      <c r="Z40" s="116"/>
      <c r="AA40" s="116"/>
      <c r="AB40" s="116"/>
      <c r="AC40" s="116"/>
      <c r="AD40" s="116"/>
      <c r="AE40" s="116"/>
      <c r="AF40" s="116"/>
      <c r="AG40" s="116" t="s">
        <v>140</v>
      </c>
      <c r="AH40" s="116">
        <v>0</v>
      </c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x14ac:dyDescent="0.25">
      <c r="A41" s="127" t="s">
        <v>127</v>
      </c>
      <c r="B41" s="128" t="s">
        <v>63</v>
      </c>
      <c r="C41" s="145" t="s">
        <v>64</v>
      </c>
      <c r="D41" s="129"/>
      <c r="E41" s="130"/>
      <c r="F41" s="131"/>
      <c r="G41" s="132">
        <f>SUMIF(AG42:AG56,"&lt;&gt;NOR",G42:G56)</f>
        <v>0</v>
      </c>
      <c r="H41" s="126"/>
      <c r="I41" s="126">
        <f>SUM(I42:I56)</f>
        <v>97.18</v>
      </c>
      <c r="J41" s="126"/>
      <c r="K41" s="126">
        <f>SUM(K42:K56)</f>
        <v>2756.3399999999997</v>
      </c>
      <c r="L41" s="126"/>
      <c r="M41" s="126">
        <f>SUM(M42:M56)</f>
        <v>0</v>
      </c>
      <c r="N41" s="126"/>
      <c r="O41" s="126">
        <f>SUM(O42:O56)</f>
        <v>0</v>
      </c>
      <c r="P41" s="126"/>
      <c r="Q41" s="126">
        <f>SUM(Q42:Q56)</f>
        <v>1.1400000000000001</v>
      </c>
      <c r="R41" s="126"/>
      <c r="S41" s="126"/>
      <c r="T41" s="126"/>
      <c r="U41" s="126"/>
      <c r="V41" s="126">
        <f>SUM(V42:V56)</f>
        <v>6.98</v>
      </c>
      <c r="W41" s="126"/>
      <c r="X41" s="126"/>
      <c r="AG41" t="s">
        <v>128</v>
      </c>
    </row>
    <row r="42" spans="1:60" outlineLevel="1" x14ac:dyDescent="0.25">
      <c r="A42" s="133">
        <v>16</v>
      </c>
      <c r="B42" s="134" t="s">
        <v>184</v>
      </c>
      <c r="C42" s="147" t="s">
        <v>185</v>
      </c>
      <c r="D42" s="135" t="s">
        <v>137</v>
      </c>
      <c r="E42" s="136">
        <v>2.1</v>
      </c>
      <c r="F42" s="137"/>
      <c r="G42" s="138">
        <f>ROUND(E42*F42,2)</f>
        <v>0</v>
      </c>
      <c r="H42" s="121">
        <v>17.68</v>
      </c>
      <c r="I42" s="121">
        <f>ROUND(E42*H42,2)</f>
        <v>37.130000000000003</v>
      </c>
      <c r="J42" s="121">
        <v>115.82</v>
      </c>
      <c r="K42" s="121">
        <f>ROUND(E42*J42,2)</f>
        <v>243.22</v>
      </c>
      <c r="L42" s="121">
        <v>21</v>
      </c>
      <c r="M42" s="121">
        <f>G42*(1+L42/100)</f>
        <v>0</v>
      </c>
      <c r="N42" s="121">
        <v>6.7000000000000002E-4</v>
      </c>
      <c r="O42" s="121">
        <f>ROUND(E42*N42,2)</f>
        <v>0</v>
      </c>
      <c r="P42" s="121">
        <v>0.217</v>
      </c>
      <c r="Q42" s="121">
        <f>ROUND(E42*P42,2)</f>
        <v>0.46</v>
      </c>
      <c r="R42" s="121"/>
      <c r="S42" s="121" t="s">
        <v>132</v>
      </c>
      <c r="T42" s="121" t="s">
        <v>132</v>
      </c>
      <c r="U42" s="121">
        <v>0.23849999999999999</v>
      </c>
      <c r="V42" s="121">
        <f>ROUND(E42*U42,2)</f>
        <v>0.5</v>
      </c>
      <c r="W42" s="121"/>
      <c r="X42" s="121" t="s">
        <v>133</v>
      </c>
      <c r="Y42" s="116"/>
      <c r="Z42" s="116"/>
      <c r="AA42" s="116"/>
      <c r="AB42" s="116"/>
      <c r="AC42" s="116"/>
      <c r="AD42" s="116"/>
      <c r="AE42" s="116"/>
      <c r="AF42" s="116"/>
      <c r="AG42" s="116" t="s">
        <v>134</v>
      </c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5">
      <c r="A43" s="119"/>
      <c r="B43" s="120"/>
      <c r="C43" s="148" t="s">
        <v>186</v>
      </c>
      <c r="D43" s="122"/>
      <c r="E43" s="123">
        <v>2.1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16"/>
      <c r="Z43" s="116"/>
      <c r="AA43" s="116"/>
      <c r="AB43" s="116"/>
      <c r="AC43" s="116"/>
      <c r="AD43" s="116"/>
      <c r="AE43" s="116"/>
      <c r="AF43" s="116"/>
      <c r="AG43" s="116" t="s">
        <v>140</v>
      </c>
      <c r="AH43" s="116">
        <v>0</v>
      </c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outlineLevel="1" x14ac:dyDescent="0.25">
      <c r="A44" s="133">
        <v>17</v>
      </c>
      <c r="B44" s="134" t="s">
        <v>187</v>
      </c>
      <c r="C44" s="147" t="s">
        <v>188</v>
      </c>
      <c r="D44" s="135" t="s">
        <v>137</v>
      </c>
      <c r="E44" s="136">
        <v>0.4</v>
      </c>
      <c r="F44" s="137"/>
      <c r="G44" s="138">
        <f>ROUND(E44*F44,2)</f>
        <v>0</v>
      </c>
      <c r="H44" s="121">
        <v>17.68</v>
      </c>
      <c r="I44" s="121">
        <f>ROUND(E44*H44,2)</f>
        <v>7.07</v>
      </c>
      <c r="J44" s="121">
        <v>140.82</v>
      </c>
      <c r="K44" s="121">
        <f>ROUND(E44*J44,2)</f>
        <v>56.33</v>
      </c>
      <c r="L44" s="121">
        <v>21</v>
      </c>
      <c r="M44" s="121">
        <f>G44*(1+L44/100)</f>
        <v>0</v>
      </c>
      <c r="N44" s="121">
        <v>6.7000000000000002E-4</v>
      </c>
      <c r="O44" s="121">
        <f>ROUND(E44*N44,2)</f>
        <v>0</v>
      </c>
      <c r="P44" s="121">
        <v>0.1</v>
      </c>
      <c r="Q44" s="121">
        <f>ROUND(E44*P44,2)</f>
        <v>0.04</v>
      </c>
      <c r="R44" s="121"/>
      <c r="S44" s="121" t="s">
        <v>132</v>
      </c>
      <c r="T44" s="121" t="s">
        <v>132</v>
      </c>
      <c r="U44" s="121">
        <v>0.35799999999999998</v>
      </c>
      <c r="V44" s="121">
        <f>ROUND(E44*U44,2)</f>
        <v>0.14000000000000001</v>
      </c>
      <c r="W44" s="121"/>
      <c r="X44" s="121" t="s">
        <v>133</v>
      </c>
      <c r="Y44" s="116"/>
      <c r="Z44" s="116"/>
      <c r="AA44" s="116"/>
      <c r="AB44" s="116"/>
      <c r="AC44" s="116"/>
      <c r="AD44" s="116"/>
      <c r="AE44" s="116"/>
      <c r="AF44" s="116"/>
      <c r="AG44" s="116" t="s">
        <v>134</v>
      </c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5">
      <c r="A45" s="119"/>
      <c r="B45" s="120"/>
      <c r="C45" s="148" t="s">
        <v>189</v>
      </c>
      <c r="D45" s="122"/>
      <c r="E45" s="123">
        <v>0.4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6"/>
      <c r="Z45" s="116"/>
      <c r="AA45" s="116"/>
      <c r="AB45" s="116"/>
      <c r="AC45" s="116"/>
      <c r="AD45" s="116"/>
      <c r="AE45" s="116"/>
      <c r="AF45" s="116"/>
      <c r="AG45" s="116" t="s">
        <v>140</v>
      </c>
      <c r="AH45" s="116">
        <v>0</v>
      </c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5">
      <c r="A46" s="133">
        <v>18</v>
      </c>
      <c r="B46" s="134" t="s">
        <v>190</v>
      </c>
      <c r="C46" s="147" t="s">
        <v>191</v>
      </c>
      <c r="D46" s="135" t="s">
        <v>137</v>
      </c>
      <c r="E46" s="136">
        <v>5.5</v>
      </c>
      <c r="F46" s="137"/>
      <c r="G46" s="138">
        <f>ROUND(E46*F46,2)</f>
        <v>0</v>
      </c>
      <c r="H46" s="121">
        <v>0</v>
      </c>
      <c r="I46" s="121">
        <f>ROUND(E46*H46,2)</f>
        <v>0</v>
      </c>
      <c r="J46" s="121">
        <v>59.5</v>
      </c>
      <c r="K46" s="121">
        <f>ROUND(E46*J46,2)</f>
        <v>327.25</v>
      </c>
      <c r="L46" s="121">
        <v>21</v>
      </c>
      <c r="M46" s="121">
        <f>G46*(1+L46/100)</f>
        <v>0</v>
      </c>
      <c r="N46" s="121">
        <v>0</v>
      </c>
      <c r="O46" s="121">
        <f>ROUND(E46*N46,2)</f>
        <v>0</v>
      </c>
      <c r="P46" s="121">
        <v>1.75E-3</v>
      </c>
      <c r="Q46" s="121">
        <f>ROUND(E46*P46,2)</f>
        <v>0.01</v>
      </c>
      <c r="R46" s="121"/>
      <c r="S46" s="121" t="s">
        <v>132</v>
      </c>
      <c r="T46" s="121" t="s">
        <v>132</v>
      </c>
      <c r="U46" s="121">
        <v>0.16500000000000001</v>
      </c>
      <c r="V46" s="121">
        <f>ROUND(E46*U46,2)</f>
        <v>0.91</v>
      </c>
      <c r="W46" s="121"/>
      <c r="X46" s="121" t="s">
        <v>133</v>
      </c>
      <c r="Y46" s="116"/>
      <c r="Z46" s="116"/>
      <c r="AA46" s="116"/>
      <c r="AB46" s="116"/>
      <c r="AC46" s="116"/>
      <c r="AD46" s="116"/>
      <c r="AE46" s="116"/>
      <c r="AF46" s="116"/>
      <c r="AG46" s="116" t="s">
        <v>134</v>
      </c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5">
      <c r="A47" s="119"/>
      <c r="B47" s="120"/>
      <c r="C47" s="148" t="s">
        <v>183</v>
      </c>
      <c r="D47" s="122"/>
      <c r="E47" s="123">
        <v>5.5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16"/>
      <c r="Z47" s="116"/>
      <c r="AA47" s="116"/>
      <c r="AB47" s="116"/>
      <c r="AC47" s="116"/>
      <c r="AD47" s="116"/>
      <c r="AE47" s="116"/>
      <c r="AF47" s="116"/>
      <c r="AG47" s="116" t="s">
        <v>140</v>
      </c>
      <c r="AH47" s="116">
        <v>0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5">
      <c r="A48" s="133">
        <v>19</v>
      </c>
      <c r="B48" s="134" t="s">
        <v>192</v>
      </c>
      <c r="C48" s="147" t="s">
        <v>193</v>
      </c>
      <c r="D48" s="135" t="s">
        <v>137</v>
      </c>
      <c r="E48" s="136">
        <v>5.5</v>
      </c>
      <c r="F48" s="137"/>
      <c r="G48" s="138">
        <f>ROUND(E48*F48,2)</f>
        <v>0</v>
      </c>
      <c r="H48" s="121">
        <v>0</v>
      </c>
      <c r="I48" s="121">
        <f>ROUND(E48*H48,2)</f>
        <v>0</v>
      </c>
      <c r="J48" s="121">
        <v>64.7</v>
      </c>
      <c r="K48" s="121">
        <f>ROUND(E48*J48,2)</f>
        <v>355.85</v>
      </c>
      <c r="L48" s="121">
        <v>21</v>
      </c>
      <c r="M48" s="121">
        <f>G48*(1+L48/100)</f>
        <v>0</v>
      </c>
      <c r="N48" s="121">
        <v>0</v>
      </c>
      <c r="O48" s="121">
        <f>ROUND(E48*N48,2)</f>
        <v>0</v>
      </c>
      <c r="P48" s="121">
        <v>0.02</v>
      </c>
      <c r="Q48" s="121">
        <f>ROUND(E48*P48,2)</f>
        <v>0.11</v>
      </c>
      <c r="R48" s="121"/>
      <c r="S48" s="121" t="s">
        <v>132</v>
      </c>
      <c r="T48" s="121" t="s">
        <v>138</v>
      </c>
      <c r="U48" s="121">
        <v>0.14699999999999999</v>
      </c>
      <c r="V48" s="121">
        <f>ROUND(E48*U48,2)</f>
        <v>0.81</v>
      </c>
      <c r="W48" s="121"/>
      <c r="X48" s="121" t="s">
        <v>133</v>
      </c>
      <c r="Y48" s="116"/>
      <c r="Z48" s="116"/>
      <c r="AA48" s="116"/>
      <c r="AB48" s="116"/>
      <c r="AC48" s="116"/>
      <c r="AD48" s="116"/>
      <c r="AE48" s="116"/>
      <c r="AF48" s="116"/>
      <c r="AG48" s="116" t="s">
        <v>134</v>
      </c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5">
      <c r="A49" s="119"/>
      <c r="B49" s="120"/>
      <c r="C49" s="148" t="s">
        <v>183</v>
      </c>
      <c r="D49" s="122"/>
      <c r="E49" s="123">
        <v>5.5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16"/>
      <c r="Z49" s="116"/>
      <c r="AA49" s="116"/>
      <c r="AB49" s="116"/>
      <c r="AC49" s="116"/>
      <c r="AD49" s="116"/>
      <c r="AE49" s="116"/>
      <c r="AF49" s="116"/>
      <c r="AG49" s="116" t="s">
        <v>140</v>
      </c>
      <c r="AH49" s="116">
        <v>0</v>
      </c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33">
        <v>20</v>
      </c>
      <c r="B50" s="134" t="s">
        <v>194</v>
      </c>
      <c r="C50" s="147" t="s">
        <v>195</v>
      </c>
      <c r="D50" s="135" t="s">
        <v>143</v>
      </c>
      <c r="E50" s="136">
        <v>1.8</v>
      </c>
      <c r="F50" s="137"/>
      <c r="G50" s="138">
        <f>ROUND(E50*F50,2)</f>
        <v>0</v>
      </c>
      <c r="H50" s="121">
        <v>0</v>
      </c>
      <c r="I50" s="121">
        <f>ROUND(E50*H50,2)</f>
        <v>0</v>
      </c>
      <c r="J50" s="121">
        <v>27</v>
      </c>
      <c r="K50" s="121">
        <f>ROUND(E50*J50,2)</f>
        <v>48.6</v>
      </c>
      <c r="L50" s="121">
        <v>21</v>
      </c>
      <c r="M50" s="121">
        <f>G50*(1+L50/100)</f>
        <v>0</v>
      </c>
      <c r="N50" s="121">
        <v>0</v>
      </c>
      <c r="O50" s="121">
        <f>ROUND(E50*N50,2)</f>
        <v>0</v>
      </c>
      <c r="P50" s="121">
        <v>4.0000000000000002E-4</v>
      </c>
      <c r="Q50" s="121">
        <f>ROUND(E50*P50,2)</f>
        <v>0</v>
      </c>
      <c r="R50" s="121"/>
      <c r="S50" s="121" t="s">
        <v>132</v>
      </c>
      <c r="T50" s="121" t="s">
        <v>132</v>
      </c>
      <c r="U50" s="121">
        <v>7.0000000000000007E-2</v>
      </c>
      <c r="V50" s="121">
        <f>ROUND(E50*U50,2)</f>
        <v>0.13</v>
      </c>
      <c r="W50" s="121"/>
      <c r="X50" s="121" t="s">
        <v>133</v>
      </c>
      <c r="Y50" s="116"/>
      <c r="Z50" s="116"/>
      <c r="AA50" s="116"/>
      <c r="AB50" s="116"/>
      <c r="AC50" s="116"/>
      <c r="AD50" s="116"/>
      <c r="AE50" s="116"/>
      <c r="AF50" s="116"/>
      <c r="AG50" s="116" t="s">
        <v>134</v>
      </c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5">
      <c r="A51" s="119"/>
      <c r="B51" s="120"/>
      <c r="C51" s="148" t="s">
        <v>196</v>
      </c>
      <c r="D51" s="122"/>
      <c r="E51" s="123">
        <v>1.8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16"/>
      <c r="Z51" s="116"/>
      <c r="AA51" s="116"/>
      <c r="AB51" s="116"/>
      <c r="AC51" s="116"/>
      <c r="AD51" s="116"/>
      <c r="AE51" s="116"/>
      <c r="AF51" s="116"/>
      <c r="AG51" s="116" t="s">
        <v>140</v>
      </c>
      <c r="AH51" s="116">
        <v>0</v>
      </c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5">
      <c r="A52" s="133">
        <v>21</v>
      </c>
      <c r="B52" s="134" t="s">
        <v>197</v>
      </c>
      <c r="C52" s="147" t="s">
        <v>198</v>
      </c>
      <c r="D52" s="135" t="s">
        <v>137</v>
      </c>
      <c r="E52" s="136">
        <v>1.2</v>
      </c>
      <c r="F52" s="137"/>
      <c r="G52" s="138">
        <f>ROUND(E52*F52,2)</f>
        <v>0</v>
      </c>
      <c r="H52" s="121">
        <v>31.09</v>
      </c>
      <c r="I52" s="121">
        <f>ROUND(E52*H52,2)</f>
        <v>37.31</v>
      </c>
      <c r="J52" s="121">
        <v>367.41</v>
      </c>
      <c r="K52" s="121">
        <f>ROUND(E52*J52,2)</f>
        <v>440.89</v>
      </c>
      <c r="L52" s="121">
        <v>21</v>
      </c>
      <c r="M52" s="121">
        <f>G52*(1+L52/100)</f>
        <v>0</v>
      </c>
      <c r="N52" s="121">
        <v>1.17E-3</v>
      </c>
      <c r="O52" s="121">
        <f>ROUND(E52*N52,2)</f>
        <v>0</v>
      </c>
      <c r="P52" s="121">
        <v>7.5999999999999998E-2</v>
      </c>
      <c r="Q52" s="121">
        <f>ROUND(E52*P52,2)</f>
        <v>0.09</v>
      </c>
      <c r="R52" s="121"/>
      <c r="S52" s="121" t="s">
        <v>132</v>
      </c>
      <c r="T52" s="121" t="s">
        <v>132</v>
      </c>
      <c r="U52" s="121">
        <v>0.93899999999999995</v>
      </c>
      <c r="V52" s="121">
        <f>ROUND(E52*U52,2)</f>
        <v>1.1299999999999999</v>
      </c>
      <c r="W52" s="121"/>
      <c r="X52" s="121" t="s">
        <v>133</v>
      </c>
      <c r="Y52" s="116"/>
      <c r="Z52" s="116"/>
      <c r="AA52" s="116"/>
      <c r="AB52" s="116"/>
      <c r="AC52" s="116"/>
      <c r="AD52" s="116"/>
      <c r="AE52" s="116"/>
      <c r="AF52" s="116"/>
      <c r="AG52" s="116" t="s">
        <v>134</v>
      </c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5">
      <c r="A53" s="119"/>
      <c r="B53" s="120"/>
      <c r="C53" s="148" t="s">
        <v>199</v>
      </c>
      <c r="D53" s="122"/>
      <c r="E53" s="123">
        <v>1.2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16"/>
      <c r="Z53" s="116"/>
      <c r="AA53" s="116"/>
      <c r="AB53" s="116"/>
      <c r="AC53" s="116"/>
      <c r="AD53" s="116"/>
      <c r="AE53" s="116"/>
      <c r="AF53" s="116"/>
      <c r="AG53" s="116" t="s">
        <v>140</v>
      </c>
      <c r="AH53" s="116">
        <v>0</v>
      </c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5">
      <c r="A54" s="139">
        <v>22</v>
      </c>
      <c r="B54" s="140" t="s">
        <v>200</v>
      </c>
      <c r="C54" s="146" t="s">
        <v>201</v>
      </c>
      <c r="D54" s="141" t="s">
        <v>143</v>
      </c>
      <c r="E54" s="142">
        <v>1.2</v>
      </c>
      <c r="F54" s="143"/>
      <c r="G54" s="144">
        <f>ROUND(E54*F54,2)</f>
        <v>0</v>
      </c>
      <c r="H54" s="121">
        <v>13.06</v>
      </c>
      <c r="I54" s="121">
        <f>ROUND(E54*H54,2)</f>
        <v>15.67</v>
      </c>
      <c r="J54" s="121">
        <v>151.94</v>
      </c>
      <c r="K54" s="121">
        <f>ROUND(E54*J54,2)</f>
        <v>182.33</v>
      </c>
      <c r="L54" s="121">
        <v>21</v>
      </c>
      <c r="M54" s="121">
        <f>G54*(1+L54/100)</f>
        <v>0</v>
      </c>
      <c r="N54" s="121">
        <v>4.8999999999999998E-4</v>
      </c>
      <c r="O54" s="121">
        <f>ROUND(E54*N54,2)</f>
        <v>0</v>
      </c>
      <c r="P54" s="121">
        <v>2.7E-2</v>
      </c>
      <c r="Q54" s="121">
        <f>ROUND(E54*P54,2)</f>
        <v>0.03</v>
      </c>
      <c r="R54" s="121"/>
      <c r="S54" s="121" t="s">
        <v>132</v>
      </c>
      <c r="T54" s="121" t="s">
        <v>132</v>
      </c>
      <c r="U54" s="121">
        <v>0.42199999999999999</v>
      </c>
      <c r="V54" s="121">
        <f>ROUND(E54*U54,2)</f>
        <v>0.51</v>
      </c>
      <c r="W54" s="121"/>
      <c r="X54" s="121" t="s">
        <v>133</v>
      </c>
      <c r="Y54" s="116"/>
      <c r="Z54" s="116"/>
      <c r="AA54" s="116"/>
      <c r="AB54" s="116"/>
      <c r="AC54" s="116"/>
      <c r="AD54" s="116"/>
      <c r="AE54" s="116"/>
      <c r="AF54" s="116"/>
      <c r="AG54" s="116" t="s">
        <v>134</v>
      </c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ht="20.399999999999999" outlineLevel="1" x14ac:dyDescent="0.25">
      <c r="A55" s="133">
        <v>23</v>
      </c>
      <c r="B55" s="134" t="s">
        <v>202</v>
      </c>
      <c r="C55" s="147" t="s">
        <v>203</v>
      </c>
      <c r="D55" s="135" t="s">
        <v>137</v>
      </c>
      <c r="E55" s="136">
        <v>5.94</v>
      </c>
      <c r="F55" s="137"/>
      <c r="G55" s="138">
        <f>ROUND(E55*F55,2)</f>
        <v>0</v>
      </c>
      <c r="H55" s="121">
        <v>0</v>
      </c>
      <c r="I55" s="121">
        <f>ROUND(E55*H55,2)</f>
        <v>0</v>
      </c>
      <c r="J55" s="121">
        <v>185.5</v>
      </c>
      <c r="K55" s="121">
        <f>ROUND(E55*J55,2)</f>
        <v>1101.8699999999999</v>
      </c>
      <c r="L55" s="121">
        <v>21</v>
      </c>
      <c r="M55" s="121">
        <f>G55*(1+L55/100)</f>
        <v>0</v>
      </c>
      <c r="N55" s="121">
        <v>0</v>
      </c>
      <c r="O55" s="121">
        <f>ROUND(E55*N55,2)</f>
        <v>0</v>
      </c>
      <c r="P55" s="121">
        <v>6.8000000000000005E-2</v>
      </c>
      <c r="Q55" s="121">
        <f>ROUND(E55*P55,2)</f>
        <v>0.4</v>
      </c>
      <c r="R55" s="121"/>
      <c r="S55" s="121" t="s">
        <v>132</v>
      </c>
      <c r="T55" s="121" t="s">
        <v>132</v>
      </c>
      <c r="U55" s="121">
        <v>0.48</v>
      </c>
      <c r="V55" s="121">
        <f>ROUND(E55*U55,2)</f>
        <v>2.85</v>
      </c>
      <c r="W55" s="121"/>
      <c r="X55" s="121" t="s">
        <v>133</v>
      </c>
      <c r="Y55" s="116"/>
      <c r="Z55" s="116"/>
      <c r="AA55" s="116"/>
      <c r="AB55" s="116"/>
      <c r="AC55" s="116"/>
      <c r="AD55" s="116"/>
      <c r="AE55" s="116"/>
      <c r="AF55" s="116"/>
      <c r="AG55" s="116" t="s">
        <v>134</v>
      </c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5">
      <c r="A56" s="119"/>
      <c r="B56" s="120"/>
      <c r="C56" s="148" t="s">
        <v>204</v>
      </c>
      <c r="D56" s="122"/>
      <c r="E56" s="123">
        <v>5.94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16"/>
      <c r="Z56" s="116"/>
      <c r="AA56" s="116"/>
      <c r="AB56" s="116"/>
      <c r="AC56" s="116"/>
      <c r="AD56" s="116"/>
      <c r="AE56" s="116"/>
      <c r="AF56" s="116"/>
      <c r="AG56" s="116" t="s">
        <v>140</v>
      </c>
      <c r="AH56" s="116">
        <v>0</v>
      </c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x14ac:dyDescent="0.25">
      <c r="A57" s="127" t="s">
        <v>127</v>
      </c>
      <c r="B57" s="128" t="s">
        <v>65</v>
      </c>
      <c r="C57" s="145" t="s">
        <v>66</v>
      </c>
      <c r="D57" s="129"/>
      <c r="E57" s="130"/>
      <c r="F57" s="131"/>
      <c r="G57" s="132">
        <f>SUMIF(AG58:AG58,"&lt;&gt;NOR",G58:G58)</f>
        <v>0</v>
      </c>
      <c r="H57" s="126"/>
      <c r="I57" s="126">
        <f>SUM(I58:I58)</f>
        <v>0</v>
      </c>
      <c r="J57" s="126"/>
      <c r="K57" s="126">
        <f>SUM(K58:K58)</f>
        <v>257.66000000000003</v>
      </c>
      <c r="L57" s="126"/>
      <c r="M57" s="126">
        <f>SUM(M58:M58)</f>
        <v>0</v>
      </c>
      <c r="N57" s="126"/>
      <c r="O57" s="126">
        <f>SUM(O58:O58)</f>
        <v>0</v>
      </c>
      <c r="P57" s="126"/>
      <c r="Q57" s="126">
        <f>SUM(Q58:Q58)</f>
        <v>0</v>
      </c>
      <c r="R57" s="126"/>
      <c r="S57" s="126"/>
      <c r="T57" s="126"/>
      <c r="U57" s="126"/>
      <c r="V57" s="126">
        <f>SUM(V58:V58)</f>
        <v>0.62</v>
      </c>
      <c r="W57" s="126"/>
      <c r="X57" s="126"/>
      <c r="AG57" t="s">
        <v>128</v>
      </c>
    </row>
    <row r="58" spans="1:60" outlineLevel="1" x14ac:dyDescent="0.25">
      <c r="A58" s="139">
        <v>24</v>
      </c>
      <c r="B58" s="140" t="s">
        <v>205</v>
      </c>
      <c r="C58" s="146" t="s">
        <v>206</v>
      </c>
      <c r="D58" s="141" t="s">
        <v>207</v>
      </c>
      <c r="E58" s="142">
        <v>0.65981999999999996</v>
      </c>
      <c r="F58" s="143"/>
      <c r="G58" s="144">
        <f>ROUND(E58*F58,2)</f>
        <v>0</v>
      </c>
      <c r="H58" s="121">
        <v>0</v>
      </c>
      <c r="I58" s="121">
        <f>ROUND(E58*H58,2)</f>
        <v>0</v>
      </c>
      <c r="J58" s="121">
        <v>390.5</v>
      </c>
      <c r="K58" s="121">
        <f>ROUND(E58*J58,2)</f>
        <v>257.66000000000003</v>
      </c>
      <c r="L58" s="121">
        <v>21</v>
      </c>
      <c r="M58" s="121">
        <f>G58*(1+L58/100)</f>
        <v>0</v>
      </c>
      <c r="N58" s="121">
        <v>0</v>
      </c>
      <c r="O58" s="121">
        <f>ROUND(E58*N58,2)</f>
        <v>0</v>
      </c>
      <c r="P58" s="121">
        <v>0</v>
      </c>
      <c r="Q58" s="121">
        <f>ROUND(E58*P58,2)</f>
        <v>0</v>
      </c>
      <c r="R58" s="121"/>
      <c r="S58" s="121" t="s">
        <v>132</v>
      </c>
      <c r="T58" s="121" t="s">
        <v>132</v>
      </c>
      <c r="U58" s="121">
        <v>0.9385</v>
      </c>
      <c r="V58" s="121">
        <f>ROUND(E58*U58,2)</f>
        <v>0.62</v>
      </c>
      <c r="W58" s="121"/>
      <c r="X58" s="121" t="s">
        <v>208</v>
      </c>
      <c r="Y58" s="116"/>
      <c r="Z58" s="116"/>
      <c r="AA58" s="116"/>
      <c r="AB58" s="116"/>
      <c r="AC58" s="116"/>
      <c r="AD58" s="116"/>
      <c r="AE58" s="116"/>
      <c r="AF58" s="116"/>
      <c r="AG58" s="116" t="s">
        <v>209</v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x14ac:dyDescent="0.25">
      <c r="A59" s="127" t="s">
        <v>127</v>
      </c>
      <c r="B59" s="128" t="s">
        <v>67</v>
      </c>
      <c r="C59" s="145" t="s">
        <v>68</v>
      </c>
      <c r="D59" s="129"/>
      <c r="E59" s="130"/>
      <c r="F59" s="131"/>
      <c r="G59" s="132">
        <f>SUMIF(AG60:AG67,"&lt;&gt;NOR",G60:G67)</f>
        <v>0</v>
      </c>
      <c r="H59" s="126"/>
      <c r="I59" s="126">
        <f>SUM(I60:I67)</f>
        <v>4820.22</v>
      </c>
      <c r="J59" s="126"/>
      <c r="K59" s="126">
        <f>SUM(K60:K67)</f>
        <v>3263.8</v>
      </c>
      <c r="L59" s="126"/>
      <c r="M59" s="126">
        <f>SUM(M60:M67)</f>
        <v>0</v>
      </c>
      <c r="N59" s="126"/>
      <c r="O59" s="126">
        <f>SUM(O60:O67)</f>
        <v>0.04</v>
      </c>
      <c r="P59" s="126"/>
      <c r="Q59" s="126">
        <f>SUM(Q60:Q67)</f>
        <v>0</v>
      </c>
      <c r="R59" s="126"/>
      <c r="S59" s="126"/>
      <c r="T59" s="126"/>
      <c r="U59" s="126"/>
      <c r="V59" s="126">
        <f>SUM(V60:V67)</f>
        <v>5.84</v>
      </c>
      <c r="W59" s="126"/>
      <c r="X59" s="126"/>
      <c r="AG59" t="s">
        <v>128</v>
      </c>
    </row>
    <row r="60" spans="1:60" outlineLevel="1" x14ac:dyDescent="0.25">
      <c r="A60" s="133">
        <v>25</v>
      </c>
      <c r="B60" s="134" t="s">
        <v>210</v>
      </c>
      <c r="C60" s="147" t="s">
        <v>211</v>
      </c>
      <c r="D60" s="135" t="s">
        <v>137</v>
      </c>
      <c r="E60" s="136">
        <v>11.5</v>
      </c>
      <c r="F60" s="137"/>
      <c r="G60" s="138">
        <f>ROUND(E60*F60,2)</f>
        <v>0</v>
      </c>
      <c r="H60" s="121">
        <v>318.92</v>
      </c>
      <c r="I60" s="121">
        <f>ROUND(E60*H60,2)</f>
        <v>3667.58</v>
      </c>
      <c r="J60" s="121">
        <v>194.08</v>
      </c>
      <c r="K60" s="121">
        <f>ROUND(E60*J60,2)</f>
        <v>2231.92</v>
      </c>
      <c r="L60" s="121">
        <v>21</v>
      </c>
      <c r="M60" s="121">
        <f>G60*(1+L60/100)</f>
        <v>0</v>
      </c>
      <c r="N60" s="121">
        <v>3.6800000000000001E-3</v>
      </c>
      <c r="O60" s="121">
        <f>ROUND(E60*N60,2)</f>
        <v>0.04</v>
      </c>
      <c r="P60" s="121">
        <v>0</v>
      </c>
      <c r="Q60" s="121">
        <f>ROUND(E60*P60,2)</f>
        <v>0</v>
      </c>
      <c r="R60" s="121"/>
      <c r="S60" s="121" t="s">
        <v>132</v>
      </c>
      <c r="T60" s="121" t="s">
        <v>132</v>
      </c>
      <c r="U60" s="121">
        <v>0.38500000000000001</v>
      </c>
      <c r="V60" s="121">
        <f>ROUND(E60*U60,2)</f>
        <v>4.43</v>
      </c>
      <c r="W60" s="121"/>
      <c r="X60" s="121" t="s">
        <v>133</v>
      </c>
      <c r="Y60" s="116"/>
      <c r="Z60" s="116"/>
      <c r="AA60" s="116"/>
      <c r="AB60" s="116"/>
      <c r="AC60" s="116"/>
      <c r="AD60" s="116"/>
      <c r="AE60" s="116"/>
      <c r="AF60" s="116"/>
      <c r="AG60" s="116" t="s">
        <v>134</v>
      </c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5">
      <c r="A61" s="119"/>
      <c r="B61" s="120"/>
      <c r="C61" s="148" t="s">
        <v>212</v>
      </c>
      <c r="D61" s="122"/>
      <c r="E61" s="123">
        <v>6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16"/>
      <c r="Z61" s="116"/>
      <c r="AA61" s="116"/>
      <c r="AB61" s="116"/>
      <c r="AC61" s="116"/>
      <c r="AD61" s="116"/>
      <c r="AE61" s="116"/>
      <c r="AF61" s="116"/>
      <c r="AG61" s="116" t="s">
        <v>140</v>
      </c>
      <c r="AH61" s="116">
        <v>0</v>
      </c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5">
      <c r="A62" s="119"/>
      <c r="B62" s="120"/>
      <c r="C62" s="148" t="s">
        <v>168</v>
      </c>
      <c r="D62" s="122"/>
      <c r="E62" s="123">
        <v>5.5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6"/>
      <c r="Z62" s="116"/>
      <c r="AA62" s="116"/>
      <c r="AB62" s="116"/>
      <c r="AC62" s="116"/>
      <c r="AD62" s="116"/>
      <c r="AE62" s="116"/>
      <c r="AF62" s="116"/>
      <c r="AG62" s="116" t="s">
        <v>140</v>
      </c>
      <c r="AH62" s="116">
        <v>0</v>
      </c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ht="20.399999999999999" outlineLevel="1" x14ac:dyDescent="0.25">
      <c r="A63" s="133">
        <v>26</v>
      </c>
      <c r="B63" s="134" t="s">
        <v>213</v>
      </c>
      <c r="C63" s="147" t="s">
        <v>214</v>
      </c>
      <c r="D63" s="135" t="s">
        <v>143</v>
      </c>
      <c r="E63" s="136">
        <v>12.8</v>
      </c>
      <c r="F63" s="137"/>
      <c r="G63" s="138">
        <f>ROUND(E63*F63,2)</f>
        <v>0</v>
      </c>
      <c r="H63" s="121">
        <v>90.05</v>
      </c>
      <c r="I63" s="121">
        <f>ROUND(E63*H63,2)</f>
        <v>1152.6400000000001</v>
      </c>
      <c r="J63" s="121">
        <v>55.45</v>
      </c>
      <c r="K63" s="121">
        <f>ROUND(E63*J63,2)</f>
        <v>709.76</v>
      </c>
      <c r="L63" s="121">
        <v>21</v>
      </c>
      <c r="M63" s="121">
        <f>G63*(1+L63/100)</f>
        <v>0</v>
      </c>
      <c r="N63" s="121">
        <v>3.2000000000000003E-4</v>
      </c>
      <c r="O63" s="121">
        <f>ROUND(E63*N63,2)</f>
        <v>0</v>
      </c>
      <c r="P63" s="121">
        <v>0</v>
      </c>
      <c r="Q63" s="121">
        <f>ROUND(E63*P63,2)</f>
        <v>0</v>
      </c>
      <c r="R63" s="121"/>
      <c r="S63" s="121" t="s">
        <v>132</v>
      </c>
      <c r="T63" s="121" t="s">
        <v>132</v>
      </c>
      <c r="U63" s="121">
        <v>0.11</v>
      </c>
      <c r="V63" s="121">
        <f>ROUND(E63*U63,2)</f>
        <v>1.41</v>
      </c>
      <c r="W63" s="121"/>
      <c r="X63" s="121" t="s">
        <v>133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134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outlineLevel="1" x14ac:dyDescent="0.25">
      <c r="A64" s="119"/>
      <c r="B64" s="120"/>
      <c r="C64" s="148" t="s">
        <v>215</v>
      </c>
      <c r="D64" s="122"/>
      <c r="E64" s="123">
        <v>8.6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6"/>
      <c r="Z64" s="116"/>
      <c r="AA64" s="116"/>
      <c r="AB64" s="116"/>
      <c r="AC64" s="116"/>
      <c r="AD64" s="116"/>
      <c r="AE64" s="116"/>
      <c r="AF64" s="116"/>
      <c r="AG64" s="116" t="s">
        <v>140</v>
      </c>
      <c r="AH64" s="116">
        <v>0</v>
      </c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5">
      <c r="A65" s="119"/>
      <c r="B65" s="120"/>
      <c r="C65" s="148" t="s">
        <v>216</v>
      </c>
      <c r="D65" s="122"/>
      <c r="E65" s="123">
        <v>4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6"/>
      <c r="Z65" s="116"/>
      <c r="AA65" s="116"/>
      <c r="AB65" s="116"/>
      <c r="AC65" s="116"/>
      <c r="AD65" s="116"/>
      <c r="AE65" s="116"/>
      <c r="AF65" s="116"/>
      <c r="AG65" s="116" t="s">
        <v>140</v>
      </c>
      <c r="AH65" s="116">
        <v>0</v>
      </c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5">
      <c r="A66" s="119"/>
      <c r="B66" s="120"/>
      <c r="C66" s="148" t="s">
        <v>217</v>
      </c>
      <c r="D66" s="122"/>
      <c r="E66" s="123">
        <v>0.2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6"/>
      <c r="Z66" s="116"/>
      <c r="AA66" s="116"/>
      <c r="AB66" s="116"/>
      <c r="AC66" s="116"/>
      <c r="AD66" s="116"/>
      <c r="AE66" s="116"/>
      <c r="AF66" s="116"/>
      <c r="AG66" s="116" t="s">
        <v>140</v>
      </c>
      <c r="AH66" s="116">
        <v>0</v>
      </c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outlineLevel="1" x14ac:dyDescent="0.25">
      <c r="A67" s="139">
        <v>27</v>
      </c>
      <c r="B67" s="140" t="s">
        <v>218</v>
      </c>
      <c r="C67" s="146" t="s">
        <v>219</v>
      </c>
      <c r="D67" s="141" t="s">
        <v>0</v>
      </c>
      <c r="E67" s="142">
        <v>77.619</v>
      </c>
      <c r="F67" s="143"/>
      <c r="G67" s="144">
        <f>ROUND(E67*F67,2)</f>
        <v>0</v>
      </c>
      <c r="H67" s="121">
        <v>0</v>
      </c>
      <c r="I67" s="121">
        <f>ROUND(E67*H67,2)</f>
        <v>0</v>
      </c>
      <c r="J67" s="121">
        <v>4.1500000000000004</v>
      </c>
      <c r="K67" s="121">
        <f>ROUND(E67*J67,2)</f>
        <v>322.12</v>
      </c>
      <c r="L67" s="121">
        <v>21</v>
      </c>
      <c r="M67" s="121">
        <f>G67*(1+L67/100)</f>
        <v>0</v>
      </c>
      <c r="N67" s="121">
        <v>0</v>
      </c>
      <c r="O67" s="121">
        <f>ROUND(E67*N67,2)</f>
        <v>0</v>
      </c>
      <c r="P67" s="121">
        <v>0</v>
      </c>
      <c r="Q67" s="121">
        <f>ROUND(E67*P67,2)</f>
        <v>0</v>
      </c>
      <c r="R67" s="121"/>
      <c r="S67" s="121" t="s">
        <v>132</v>
      </c>
      <c r="T67" s="121" t="s">
        <v>132</v>
      </c>
      <c r="U67" s="121">
        <v>0</v>
      </c>
      <c r="V67" s="121">
        <f>ROUND(E67*U67,2)</f>
        <v>0</v>
      </c>
      <c r="W67" s="121"/>
      <c r="X67" s="121" t="s">
        <v>208</v>
      </c>
      <c r="Y67" s="116"/>
      <c r="Z67" s="116"/>
      <c r="AA67" s="116"/>
      <c r="AB67" s="116"/>
      <c r="AC67" s="116"/>
      <c r="AD67" s="116"/>
      <c r="AE67" s="116"/>
      <c r="AF67" s="116"/>
      <c r="AG67" s="116" t="s">
        <v>209</v>
      </c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x14ac:dyDescent="0.25">
      <c r="A68" s="127" t="s">
        <v>127</v>
      </c>
      <c r="B68" s="128" t="s">
        <v>69</v>
      </c>
      <c r="C68" s="145" t="s">
        <v>70</v>
      </c>
      <c r="D68" s="129"/>
      <c r="E68" s="130"/>
      <c r="F68" s="131"/>
      <c r="G68" s="132">
        <f>SUMIF(AG69:AG69,"&lt;&gt;NOR",G69:G69)</f>
        <v>0</v>
      </c>
      <c r="H68" s="126"/>
      <c r="I68" s="126">
        <f>SUM(I69:I69)</f>
        <v>0</v>
      </c>
      <c r="J68" s="126"/>
      <c r="K68" s="126">
        <f>SUM(K69:K69)</f>
        <v>1500</v>
      </c>
      <c r="L68" s="126"/>
      <c r="M68" s="126">
        <f>SUM(M69:M69)</f>
        <v>0</v>
      </c>
      <c r="N68" s="126"/>
      <c r="O68" s="126">
        <f>SUM(O69:O69)</f>
        <v>0</v>
      </c>
      <c r="P68" s="126"/>
      <c r="Q68" s="126">
        <f>SUM(Q69:Q69)</f>
        <v>0</v>
      </c>
      <c r="R68" s="126"/>
      <c r="S68" s="126"/>
      <c r="T68" s="126"/>
      <c r="U68" s="126"/>
      <c r="V68" s="126">
        <f>SUM(V69:V69)</f>
        <v>0.16</v>
      </c>
      <c r="W68" s="126"/>
      <c r="X68" s="126"/>
      <c r="AG68" t="s">
        <v>128</v>
      </c>
    </row>
    <row r="69" spans="1:60" outlineLevel="1" x14ac:dyDescent="0.25">
      <c r="A69" s="139">
        <v>28</v>
      </c>
      <c r="B69" s="140" t="s">
        <v>220</v>
      </c>
      <c r="C69" s="146" t="s">
        <v>221</v>
      </c>
      <c r="D69" s="141" t="s">
        <v>222</v>
      </c>
      <c r="E69" s="142">
        <v>1</v>
      </c>
      <c r="F69" s="143"/>
      <c r="G69" s="144">
        <f>ROUND(E69*F69,2)</f>
        <v>0</v>
      </c>
      <c r="H69" s="121">
        <v>0</v>
      </c>
      <c r="I69" s="121">
        <f>ROUND(E69*H69,2)</f>
        <v>0</v>
      </c>
      <c r="J69" s="121">
        <v>1500</v>
      </c>
      <c r="K69" s="121">
        <f>ROUND(E69*J69,2)</f>
        <v>1500</v>
      </c>
      <c r="L69" s="121">
        <v>21</v>
      </c>
      <c r="M69" s="121">
        <f>G69*(1+L69/100)</f>
        <v>0</v>
      </c>
      <c r="N69" s="121">
        <v>0</v>
      </c>
      <c r="O69" s="121">
        <f>ROUND(E69*N69,2)</f>
        <v>0</v>
      </c>
      <c r="P69" s="121">
        <v>0</v>
      </c>
      <c r="Q69" s="121">
        <f>ROUND(E69*P69,2)</f>
        <v>0</v>
      </c>
      <c r="R69" s="121"/>
      <c r="S69" s="121" t="s">
        <v>158</v>
      </c>
      <c r="T69" s="121" t="s">
        <v>146</v>
      </c>
      <c r="U69" s="121">
        <v>0.157</v>
      </c>
      <c r="V69" s="121">
        <f>ROUND(E69*U69,2)</f>
        <v>0.16</v>
      </c>
      <c r="W69" s="121"/>
      <c r="X69" s="121" t="s">
        <v>133</v>
      </c>
      <c r="Y69" s="116"/>
      <c r="Z69" s="116"/>
      <c r="AA69" s="116"/>
      <c r="AB69" s="116"/>
      <c r="AC69" s="116"/>
      <c r="AD69" s="116"/>
      <c r="AE69" s="116"/>
      <c r="AF69" s="116"/>
      <c r="AG69" s="116" t="s">
        <v>134</v>
      </c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x14ac:dyDescent="0.25">
      <c r="A70" s="127" t="s">
        <v>127</v>
      </c>
      <c r="B70" s="128" t="s">
        <v>71</v>
      </c>
      <c r="C70" s="145" t="s">
        <v>72</v>
      </c>
      <c r="D70" s="129"/>
      <c r="E70" s="130"/>
      <c r="F70" s="131"/>
      <c r="G70" s="132">
        <f>SUMIF(AG71:AG76,"&lt;&gt;NOR",G71:G76)</f>
        <v>0</v>
      </c>
      <c r="H70" s="126"/>
      <c r="I70" s="126">
        <f>SUM(I71:I76)</f>
        <v>222.70999999999998</v>
      </c>
      <c r="J70" s="126"/>
      <c r="K70" s="126">
        <f>SUM(K71:K76)</f>
        <v>1607.82</v>
      </c>
      <c r="L70" s="126"/>
      <c r="M70" s="126">
        <f>SUM(M71:M76)</f>
        <v>0</v>
      </c>
      <c r="N70" s="126"/>
      <c r="O70" s="126">
        <f>SUM(O71:O76)</f>
        <v>0</v>
      </c>
      <c r="P70" s="126"/>
      <c r="Q70" s="126">
        <f>SUM(Q71:Q76)</f>
        <v>0</v>
      </c>
      <c r="R70" s="126"/>
      <c r="S70" s="126"/>
      <c r="T70" s="126"/>
      <c r="U70" s="126"/>
      <c r="V70" s="126">
        <f>SUM(V71:V76)</f>
        <v>1.31</v>
      </c>
      <c r="W70" s="126"/>
      <c r="X70" s="126"/>
      <c r="AG70" t="s">
        <v>128</v>
      </c>
    </row>
    <row r="71" spans="1:60" outlineLevel="1" x14ac:dyDescent="0.25">
      <c r="A71" s="139">
        <v>29</v>
      </c>
      <c r="B71" s="140" t="s">
        <v>223</v>
      </c>
      <c r="C71" s="146" t="s">
        <v>224</v>
      </c>
      <c r="D71" s="141" t="s">
        <v>143</v>
      </c>
      <c r="E71" s="142">
        <v>1.2</v>
      </c>
      <c r="F71" s="143"/>
      <c r="G71" s="144">
        <f t="shared" ref="G71:G76" si="0">ROUND(E71*F71,2)</f>
        <v>0</v>
      </c>
      <c r="H71" s="121">
        <v>184.91</v>
      </c>
      <c r="I71" s="121">
        <f t="shared" ref="I71:I76" si="1">ROUND(E71*H71,2)</f>
        <v>221.89</v>
      </c>
      <c r="J71" s="121">
        <v>266.08999999999997</v>
      </c>
      <c r="K71" s="121">
        <f t="shared" ref="K71:K76" si="2">ROUND(E71*J71,2)</f>
        <v>319.31</v>
      </c>
      <c r="L71" s="121">
        <v>21</v>
      </c>
      <c r="M71" s="121">
        <f t="shared" ref="M71:M76" si="3">G71*(1+L71/100)</f>
        <v>0</v>
      </c>
      <c r="N71" s="121">
        <v>5.1999999999999995E-4</v>
      </c>
      <c r="O71" s="121">
        <f t="shared" ref="O71:O76" si="4">ROUND(E71*N71,2)</f>
        <v>0</v>
      </c>
      <c r="P71" s="121">
        <v>0</v>
      </c>
      <c r="Q71" s="121">
        <f t="shared" ref="Q71:Q76" si="5">ROUND(E71*P71,2)</f>
        <v>0</v>
      </c>
      <c r="R71" s="121"/>
      <c r="S71" s="121" t="s">
        <v>132</v>
      </c>
      <c r="T71" s="121" t="s">
        <v>132</v>
      </c>
      <c r="U71" s="121">
        <v>0.52900000000000003</v>
      </c>
      <c r="V71" s="121">
        <f t="shared" ref="V71:V76" si="6">ROUND(E71*U71,2)</f>
        <v>0.63</v>
      </c>
      <c r="W71" s="121"/>
      <c r="X71" s="121" t="s">
        <v>133</v>
      </c>
      <c r="Y71" s="116"/>
      <c r="Z71" s="116"/>
      <c r="AA71" s="116"/>
      <c r="AB71" s="116"/>
      <c r="AC71" s="116"/>
      <c r="AD71" s="116"/>
      <c r="AE71" s="116"/>
      <c r="AF71" s="116"/>
      <c r="AG71" s="116" t="s">
        <v>134</v>
      </c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5">
      <c r="A72" s="139">
        <v>30</v>
      </c>
      <c r="B72" s="140" t="s">
        <v>225</v>
      </c>
      <c r="C72" s="146" t="s">
        <v>226</v>
      </c>
      <c r="D72" s="141" t="s">
        <v>131</v>
      </c>
      <c r="E72" s="142">
        <v>1</v>
      </c>
      <c r="F72" s="143"/>
      <c r="G72" s="144">
        <f t="shared" si="0"/>
        <v>0</v>
      </c>
      <c r="H72" s="121">
        <v>0</v>
      </c>
      <c r="I72" s="121">
        <f t="shared" si="1"/>
        <v>0</v>
      </c>
      <c r="J72" s="121">
        <v>87.7</v>
      </c>
      <c r="K72" s="121">
        <f t="shared" si="2"/>
        <v>87.7</v>
      </c>
      <c r="L72" s="121">
        <v>21</v>
      </c>
      <c r="M72" s="121">
        <f t="shared" si="3"/>
        <v>0</v>
      </c>
      <c r="N72" s="121">
        <v>0</v>
      </c>
      <c r="O72" s="121">
        <f t="shared" si="4"/>
        <v>0</v>
      </c>
      <c r="P72" s="121">
        <v>0</v>
      </c>
      <c r="Q72" s="121">
        <f t="shared" si="5"/>
        <v>0</v>
      </c>
      <c r="R72" s="121"/>
      <c r="S72" s="121" t="s">
        <v>132</v>
      </c>
      <c r="T72" s="121" t="s">
        <v>132</v>
      </c>
      <c r="U72" s="121">
        <v>0.17399999999999999</v>
      </c>
      <c r="V72" s="121">
        <f t="shared" si="6"/>
        <v>0.17</v>
      </c>
      <c r="W72" s="121"/>
      <c r="X72" s="121" t="s">
        <v>133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134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5">
      <c r="A73" s="139">
        <v>31</v>
      </c>
      <c r="B73" s="140" t="s">
        <v>227</v>
      </c>
      <c r="C73" s="146" t="s">
        <v>228</v>
      </c>
      <c r="D73" s="141" t="s">
        <v>143</v>
      </c>
      <c r="E73" s="142">
        <v>1.2</v>
      </c>
      <c r="F73" s="143"/>
      <c r="G73" s="144">
        <f t="shared" si="0"/>
        <v>0</v>
      </c>
      <c r="H73" s="121">
        <v>0.68</v>
      </c>
      <c r="I73" s="121">
        <f t="shared" si="1"/>
        <v>0.82</v>
      </c>
      <c r="J73" s="121">
        <v>24.22</v>
      </c>
      <c r="K73" s="121">
        <f t="shared" si="2"/>
        <v>29.06</v>
      </c>
      <c r="L73" s="121">
        <v>21</v>
      </c>
      <c r="M73" s="121">
        <f t="shared" si="3"/>
        <v>0</v>
      </c>
      <c r="N73" s="121">
        <v>0</v>
      </c>
      <c r="O73" s="121">
        <f t="shared" si="4"/>
        <v>0</v>
      </c>
      <c r="P73" s="121">
        <v>0</v>
      </c>
      <c r="Q73" s="121">
        <f t="shared" si="5"/>
        <v>0</v>
      </c>
      <c r="R73" s="121"/>
      <c r="S73" s="121" t="s">
        <v>132</v>
      </c>
      <c r="T73" s="121" t="s">
        <v>132</v>
      </c>
      <c r="U73" s="121">
        <v>4.8000000000000001E-2</v>
      </c>
      <c r="V73" s="121">
        <f t="shared" si="6"/>
        <v>0.06</v>
      </c>
      <c r="W73" s="121"/>
      <c r="X73" s="121" t="s">
        <v>133</v>
      </c>
      <c r="Y73" s="116"/>
      <c r="Z73" s="116"/>
      <c r="AA73" s="116"/>
      <c r="AB73" s="116"/>
      <c r="AC73" s="116"/>
      <c r="AD73" s="116"/>
      <c r="AE73" s="116"/>
      <c r="AF73" s="116"/>
      <c r="AG73" s="116" t="s">
        <v>134</v>
      </c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5">
      <c r="A74" s="139">
        <v>32</v>
      </c>
      <c r="B74" s="140" t="s">
        <v>229</v>
      </c>
      <c r="C74" s="146" t="s">
        <v>230</v>
      </c>
      <c r="D74" s="141" t="s">
        <v>131</v>
      </c>
      <c r="E74" s="142">
        <v>1</v>
      </c>
      <c r="F74" s="143"/>
      <c r="G74" s="144">
        <f t="shared" si="0"/>
        <v>0</v>
      </c>
      <c r="H74" s="121">
        <v>0</v>
      </c>
      <c r="I74" s="121">
        <f t="shared" si="1"/>
        <v>0</v>
      </c>
      <c r="J74" s="121">
        <v>238.5</v>
      </c>
      <c r="K74" s="121">
        <f t="shared" si="2"/>
        <v>238.5</v>
      </c>
      <c r="L74" s="121">
        <v>21</v>
      </c>
      <c r="M74" s="121">
        <f t="shared" si="3"/>
        <v>0</v>
      </c>
      <c r="N74" s="121">
        <v>0</v>
      </c>
      <c r="O74" s="121">
        <f t="shared" si="4"/>
        <v>0</v>
      </c>
      <c r="P74" s="121">
        <v>0</v>
      </c>
      <c r="Q74" s="121">
        <f t="shared" si="5"/>
        <v>0</v>
      </c>
      <c r="R74" s="121"/>
      <c r="S74" s="121" t="s">
        <v>132</v>
      </c>
      <c r="T74" s="121" t="s">
        <v>138</v>
      </c>
      <c r="U74" s="121">
        <v>0.45</v>
      </c>
      <c r="V74" s="121">
        <f t="shared" si="6"/>
        <v>0.45</v>
      </c>
      <c r="W74" s="121"/>
      <c r="X74" s="121" t="s">
        <v>133</v>
      </c>
      <c r="Y74" s="116"/>
      <c r="Z74" s="116"/>
      <c r="AA74" s="116"/>
      <c r="AB74" s="116"/>
      <c r="AC74" s="116"/>
      <c r="AD74" s="116"/>
      <c r="AE74" s="116"/>
      <c r="AF74" s="116"/>
      <c r="AG74" s="116" t="s">
        <v>134</v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5">
      <c r="A75" s="139">
        <v>33</v>
      </c>
      <c r="B75" s="140" t="s">
        <v>231</v>
      </c>
      <c r="C75" s="146" t="s">
        <v>232</v>
      </c>
      <c r="D75" s="141" t="s">
        <v>233</v>
      </c>
      <c r="E75" s="142">
        <v>2</v>
      </c>
      <c r="F75" s="143"/>
      <c r="G75" s="144">
        <f t="shared" si="0"/>
        <v>0</v>
      </c>
      <c r="H75" s="121">
        <v>0</v>
      </c>
      <c r="I75" s="121">
        <f t="shared" si="1"/>
        <v>0</v>
      </c>
      <c r="J75" s="121">
        <v>450</v>
      </c>
      <c r="K75" s="121">
        <f t="shared" si="2"/>
        <v>900</v>
      </c>
      <c r="L75" s="121">
        <v>21</v>
      </c>
      <c r="M75" s="121">
        <f t="shared" si="3"/>
        <v>0</v>
      </c>
      <c r="N75" s="121">
        <v>0</v>
      </c>
      <c r="O75" s="121">
        <f t="shared" si="4"/>
        <v>0</v>
      </c>
      <c r="P75" s="121">
        <v>0</v>
      </c>
      <c r="Q75" s="121">
        <f t="shared" si="5"/>
        <v>0</v>
      </c>
      <c r="R75" s="121"/>
      <c r="S75" s="121" t="s">
        <v>158</v>
      </c>
      <c r="T75" s="121" t="s">
        <v>146</v>
      </c>
      <c r="U75" s="121">
        <v>0</v>
      </c>
      <c r="V75" s="121">
        <f t="shared" si="6"/>
        <v>0</v>
      </c>
      <c r="W75" s="121"/>
      <c r="X75" s="121" t="s">
        <v>133</v>
      </c>
      <c r="Y75" s="116"/>
      <c r="Z75" s="116"/>
      <c r="AA75" s="116"/>
      <c r="AB75" s="116"/>
      <c r="AC75" s="116"/>
      <c r="AD75" s="116"/>
      <c r="AE75" s="116"/>
      <c r="AF75" s="116"/>
      <c r="AG75" s="116" t="s">
        <v>134</v>
      </c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39">
        <v>34</v>
      </c>
      <c r="B76" s="140" t="s">
        <v>234</v>
      </c>
      <c r="C76" s="146" t="s">
        <v>235</v>
      </c>
      <c r="D76" s="141" t="s">
        <v>0</v>
      </c>
      <c r="E76" s="142">
        <v>17.972799999999999</v>
      </c>
      <c r="F76" s="143"/>
      <c r="G76" s="144">
        <f t="shared" si="0"/>
        <v>0</v>
      </c>
      <c r="H76" s="121">
        <v>0</v>
      </c>
      <c r="I76" s="121">
        <f t="shared" si="1"/>
        <v>0</v>
      </c>
      <c r="J76" s="121">
        <v>1.85</v>
      </c>
      <c r="K76" s="121">
        <f t="shared" si="2"/>
        <v>33.25</v>
      </c>
      <c r="L76" s="121">
        <v>21</v>
      </c>
      <c r="M76" s="121">
        <f t="shared" si="3"/>
        <v>0</v>
      </c>
      <c r="N76" s="121">
        <v>0</v>
      </c>
      <c r="O76" s="121">
        <f t="shared" si="4"/>
        <v>0</v>
      </c>
      <c r="P76" s="121">
        <v>0</v>
      </c>
      <c r="Q76" s="121">
        <f t="shared" si="5"/>
        <v>0</v>
      </c>
      <c r="R76" s="121"/>
      <c r="S76" s="121" t="s">
        <v>132</v>
      </c>
      <c r="T76" s="121" t="s">
        <v>138</v>
      </c>
      <c r="U76" s="121">
        <v>0</v>
      </c>
      <c r="V76" s="121">
        <f t="shared" si="6"/>
        <v>0</v>
      </c>
      <c r="W76" s="121"/>
      <c r="X76" s="121" t="s">
        <v>208</v>
      </c>
      <c r="Y76" s="116"/>
      <c r="Z76" s="116"/>
      <c r="AA76" s="116"/>
      <c r="AB76" s="116"/>
      <c r="AC76" s="116"/>
      <c r="AD76" s="116"/>
      <c r="AE76" s="116"/>
      <c r="AF76" s="116"/>
      <c r="AG76" s="116" t="s">
        <v>209</v>
      </c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x14ac:dyDescent="0.25">
      <c r="A77" s="127" t="s">
        <v>127</v>
      </c>
      <c r="B77" s="128" t="s">
        <v>73</v>
      </c>
      <c r="C77" s="145" t="s">
        <v>74</v>
      </c>
      <c r="D77" s="129"/>
      <c r="E77" s="130"/>
      <c r="F77" s="131"/>
      <c r="G77" s="132">
        <f>SUMIF(AG78:AG82,"&lt;&gt;NOR",G78:G82)</f>
        <v>0</v>
      </c>
      <c r="H77" s="126"/>
      <c r="I77" s="126">
        <f>SUM(I78:I82)</f>
        <v>484.11</v>
      </c>
      <c r="J77" s="126"/>
      <c r="K77" s="126">
        <f>SUM(K78:K82)</f>
        <v>1040.0999999999999</v>
      </c>
      <c r="L77" s="126"/>
      <c r="M77" s="126">
        <f>SUM(M78:M82)</f>
        <v>0</v>
      </c>
      <c r="N77" s="126"/>
      <c r="O77" s="126">
        <f>SUM(O78:O82)</f>
        <v>0.01</v>
      </c>
      <c r="P77" s="126"/>
      <c r="Q77" s="126">
        <f>SUM(Q78:Q82)</f>
        <v>0</v>
      </c>
      <c r="R77" s="126"/>
      <c r="S77" s="126"/>
      <c r="T77" s="126"/>
      <c r="U77" s="126"/>
      <c r="V77" s="126">
        <f>SUM(V78:V82)</f>
        <v>2.2000000000000002</v>
      </c>
      <c r="W77" s="126"/>
      <c r="X77" s="126"/>
      <c r="AG77" t="s">
        <v>128</v>
      </c>
    </row>
    <row r="78" spans="1:60" outlineLevel="1" x14ac:dyDescent="0.25">
      <c r="A78" s="139">
        <v>35</v>
      </c>
      <c r="B78" s="140" t="s">
        <v>236</v>
      </c>
      <c r="C78" s="146" t="s">
        <v>237</v>
      </c>
      <c r="D78" s="141" t="s">
        <v>143</v>
      </c>
      <c r="E78" s="142">
        <v>2.4</v>
      </c>
      <c r="F78" s="143"/>
      <c r="G78" s="144">
        <f>ROUND(E78*F78,2)</f>
        <v>0</v>
      </c>
      <c r="H78" s="121">
        <v>78.180000000000007</v>
      </c>
      <c r="I78" s="121">
        <f>ROUND(E78*H78,2)</f>
        <v>187.63</v>
      </c>
      <c r="J78" s="121">
        <v>257.82</v>
      </c>
      <c r="K78" s="121">
        <f>ROUND(E78*J78,2)</f>
        <v>618.77</v>
      </c>
      <c r="L78" s="121">
        <v>21</v>
      </c>
      <c r="M78" s="121">
        <f>G78*(1+L78/100)</f>
        <v>0</v>
      </c>
      <c r="N78" s="121">
        <v>3.9899999999999996E-3</v>
      </c>
      <c r="O78" s="121">
        <f>ROUND(E78*N78,2)</f>
        <v>0.01</v>
      </c>
      <c r="P78" s="121">
        <v>0</v>
      </c>
      <c r="Q78" s="121">
        <f>ROUND(E78*P78,2)</f>
        <v>0</v>
      </c>
      <c r="R78" s="121"/>
      <c r="S78" s="121" t="s">
        <v>132</v>
      </c>
      <c r="T78" s="121" t="s">
        <v>132</v>
      </c>
      <c r="U78" s="121">
        <v>0.54290000000000005</v>
      </c>
      <c r="V78" s="121">
        <f>ROUND(E78*U78,2)</f>
        <v>1.3</v>
      </c>
      <c r="W78" s="121"/>
      <c r="X78" s="121" t="s">
        <v>133</v>
      </c>
      <c r="Y78" s="116"/>
      <c r="Z78" s="116"/>
      <c r="AA78" s="116"/>
      <c r="AB78" s="116"/>
      <c r="AC78" s="116"/>
      <c r="AD78" s="116"/>
      <c r="AE78" s="116"/>
      <c r="AF78" s="116"/>
      <c r="AG78" s="116" t="s">
        <v>134</v>
      </c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ht="20.399999999999999" outlineLevel="1" x14ac:dyDescent="0.25">
      <c r="A79" s="139">
        <v>36</v>
      </c>
      <c r="B79" s="140" t="s">
        <v>238</v>
      </c>
      <c r="C79" s="146" t="s">
        <v>239</v>
      </c>
      <c r="D79" s="141" t="s">
        <v>143</v>
      </c>
      <c r="E79" s="142">
        <v>2.4</v>
      </c>
      <c r="F79" s="143"/>
      <c r="G79" s="144">
        <f>ROUND(E79*F79,2)</f>
        <v>0</v>
      </c>
      <c r="H79" s="121">
        <v>27.39</v>
      </c>
      <c r="I79" s="121">
        <f>ROUND(E79*H79,2)</f>
        <v>65.739999999999995</v>
      </c>
      <c r="J79" s="121">
        <v>59.31</v>
      </c>
      <c r="K79" s="121">
        <f>ROUND(E79*J79,2)</f>
        <v>142.34</v>
      </c>
      <c r="L79" s="121">
        <v>21</v>
      </c>
      <c r="M79" s="121">
        <f>G79*(1+L79/100)</f>
        <v>0</v>
      </c>
      <c r="N79" s="121">
        <v>4.0000000000000003E-5</v>
      </c>
      <c r="O79" s="121">
        <f>ROUND(E79*N79,2)</f>
        <v>0</v>
      </c>
      <c r="P79" s="121">
        <v>0</v>
      </c>
      <c r="Q79" s="121">
        <f>ROUND(E79*P79,2)</f>
        <v>0</v>
      </c>
      <c r="R79" s="121"/>
      <c r="S79" s="121" t="s">
        <v>132</v>
      </c>
      <c r="T79" s="121" t="s">
        <v>132</v>
      </c>
      <c r="U79" s="121">
        <v>0.129</v>
      </c>
      <c r="V79" s="121">
        <f>ROUND(E79*U79,2)</f>
        <v>0.31</v>
      </c>
      <c r="W79" s="121"/>
      <c r="X79" s="121" t="s">
        <v>133</v>
      </c>
      <c r="Y79" s="116"/>
      <c r="Z79" s="116"/>
      <c r="AA79" s="116"/>
      <c r="AB79" s="116"/>
      <c r="AC79" s="116"/>
      <c r="AD79" s="116"/>
      <c r="AE79" s="116"/>
      <c r="AF79" s="116"/>
      <c r="AG79" s="116" t="s">
        <v>134</v>
      </c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outlineLevel="1" x14ac:dyDescent="0.25">
      <c r="A80" s="139">
        <v>37</v>
      </c>
      <c r="B80" s="140" t="s">
        <v>240</v>
      </c>
      <c r="C80" s="146" t="s">
        <v>241</v>
      </c>
      <c r="D80" s="141" t="s">
        <v>242</v>
      </c>
      <c r="E80" s="142">
        <v>1</v>
      </c>
      <c r="F80" s="143"/>
      <c r="G80" s="144">
        <f>ROUND(E80*F80,2)</f>
        <v>0</v>
      </c>
      <c r="H80" s="121">
        <v>230.12</v>
      </c>
      <c r="I80" s="121">
        <f>ROUND(E80*H80,2)</f>
        <v>230.12</v>
      </c>
      <c r="J80" s="121">
        <v>235.38</v>
      </c>
      <c r="K80" s="121">
        <f>ROUND(E80*J80,2)</f>
        <v>235.38</v>
      </c>
      <c r="L80" s="121">
        <v>21</v>
      </c>
      <c r="M80" s="121">
        <f>G80*(1+L80/100)</f>
        <v>0</v>
      </c>
      <c r="N80" s="121">
        <v>1.48E-3</v>
      </c>
      <c r="O80" s="121">
        <f>ROUND(E80*N80,2)</f>
        <v>0</v>
      </c>
      <c r="P80" s="121">
        <v>0</v>
      </c>
      <c r="Q80" s="121">
        <f>ROUND(E80*P80,2)</f>
        <v>0</v>
      </c>
      <c r="R80" s="121"/>
      <c r="S80" s="121" t="s">
        <v>132</v>
      </c>
      <c r="T80" s="121" t="s">
        <v>132</v>
      </c>
      <c r="U80" s="121">
        <v>0.54</v>
      </c>
      <c r="V80" s="121">
        <f>ROUND(E80*U80,2)</f>
        <v>0.54</v>
      </c>
      <c r="W80" s="121"/>
      <c r="X80" s="121" t="s">
        <v>133</v>
      </c>
      <c r="Y80" s="116"/>
      <c r="Z80" s="116"/>
      <c r="AA80" s="116"/>
      <c r="AB80" s="116"/>
      <c r="AC80" s="116"/>
      <c r="AD80" s="116"/>
      <c r="AE80" s="116"/>
      <c r="AF80" s="116"/>
      <c r="AG80" s="116" t="s">
        <v>134</v>
      </c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39">
        <v>38</v>
      </c>
      <c r="B81" s="140" t="s">
        <v>243</v>
      </c>
      <c r="C81" s="146" t="s">
        <v>244</v>
      </c>
      <c r="D81" s="141" t="s">
        <v>143</v>
      </c>
      <c r="E81" s="142">
        <v>2.4</v>
      </c>
      <c r="F81" s="143"/>
      <c r="G81" s="144">
        <f>ROUND(E81*F81,2)</f>
        <v>0</v>
      </c>
      <c r="H81" s="121">
        <v>0.26</v>
      </c>
      <c r="I81" s="121">
        <f>ROUND(E81*H81,2)</f>
        <v>0.62</v>
      </c>
      <c r="J81" s="121">
        <v>10.64</v>
      </c>
      <c r="K81" s="121">
        <f>ROUND(E81*J81,2)</f>
        <v>25.54</v>
      </c>
      <c r="L81" s="121">
        <v>21</v>
      </c>
      <c r="M81" s="121">
        <f>G81*(1+L81/100)</f>
        <v>0</v>
      </c>
      <c r="N81" s="121">
        <v>0</v>
      </c>
      <c r="O81" s="121">
        <f>ROUND(E81*N81,2)</f>
        <v>0</v>
      </c>
      <c r="P81" s="121">
        <v>0</v>
      </c>
      <c r="Q81" s="121">
        <f>ROUND(E81*P81,2)</f>
        <v>0</v>
      </c>
      <c r="R81" s="121"/>
      <c r="S81" s="121" t="s">
        <v>132</v>
      </c>
      <c r="T81" s="121" t="s">
        <v>132</v>
      </c>
      <c r="U81" s="121">
        <v>2.1000000000000001E-2</v>
      </c>
      <c r="V81" s="121">
        <f>ROUND(E81*U81,2)</f>
        <v>0.05</v>
      </c>
      <c r="W81" s="121"/>
      <c r="X81" s="121" t="s">
        <v>133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134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5">
      <c r="A82" s="139">
        <v>39</v>
      </c>
      <c r="B82" s="140" t="s">
        <v>245</v>
      </c>
      <c r="C82" s="146" t="s">
        <v>246</v>
      </c>
      <c r="D82" s="141" t="s">
        <v>0</v>
      </c>
      <c r="E82" s="142">
        <v>15.061400000000001</v>
      </c>
      <c r="F82" s="143"/>
      <c r="G82" s="144">
        <f>ROUND(E82*F82,2)</f>
        <v>0</v>
      </c>
      <c r="H82" s="121">
        <v>0</v>
      </c>
      <c r="I82" s="121">
        <f>ROUND(E82*H82,2)</f>
        <v>0</v>
      </c>
      <c r="J82" s="121">
        <v>1.2</v>
      </c>
      <c r="K82" s="121">
        <f>ROUND(E82*J82,2)</f>
        <v>18.07</v>
      </c>
      <c r="L82" s="121">
        <v>21</v>
      </c>
      <c r="M82" s="121">
        <f>G82*(1+L82/100)</f>
        <v>0</v>
      </c>
      <c r="N82" s="121">
        <v>0</v>
      </c>
      <c r="O82" s="121">
        <f>ROUND(E82*N82,2)</f>
        <v>0</v>
      </c>
      <c r="P82" s="121">
        <v>0</v>
      </c>
      <c r="Q82" s="121">
        <f>ROUND(E82*P82,2)</f>
        <v>0</v>
      </c>
      <c r="R82" s="121"/>
      <c r="S82" s="121" t="s">
        <v>132</v>
      </c>
      <c r="T82" s="121" t="s">
        <v>138</v>
      </c>
      <c r="U82" s="121">
        <v>0</v>
      </c>
      <c r="V82" s="121">
        <f>ROUND(E82*U82,2)</f>
        <v>0</v>
      </c>
      <c r="W82" s="121"/>
      <c r="X82" s="121" t="s">
        <v>208</v>
      </c>
      <c r="Y82" s="116"/>
      <c r="Z82" s="116"/>
      <c r="AA82" s="116"/>
      <c r="AB82" s="116"/>
      <c r="AC82" s="116"/>
      <c r="AD82" s="116"/>
      <c r="AE82" s="116"/>
      <c r="AF82" s="116"/>
      <c r="AG82" s="116" t="s">
        <v>209</v>
      </c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x14ac:dyDescent="0.25">
      <c r="A83" s="127" t="s">
        <v>127</v>
      </c>
      <c r="B83" s="128" t="s">
        <v>75</v>
      </c>
      <c r="C83" s="145" t="s">
        <v>76</v>
      </c>
      <c r="D83" s="129"/>
      <c r="E83" s="130"/>
      <c r="F83" s="131"/>
      <c r="G83" s="132">
        <f>SUMIF(AG84:AG107,"&lt;&gt;NOR",G84:G107)</f>
        <v>0</v>
      </c>
      <c r="H83" s="126"/>
      <c r="I83" s="126">
        <f>SUM(I84:I107)</f>
        <v>14449.56</v>
      </c>
      <c r="J83" s="126"/>
      <c r="K83" s="126">
        <f>SUM(K84:K107)</f>
        <v>3687.4300000000012</v>
      </c>
      <c r="L83" s="126"/>
      <c r="M83" s="126">
        <f>SUM(M84:M107)</f>
        <v>0</v>
      </c>
      <c r="N83" s="126"/>
      <c r="O83" s="126">
        <f>SUM(O84:O107)</f>
        <v>0.01</v>
      </c>
      <c r="P83" s="126"/>
      <c r="Q83" s="126">
        <f>SUM(Q84:Q107)</f>
        <v>0.05</v>
      </c>
      <c r="R83" s="126"/>
      <c r="S83" s="126"/>
      <c r="T83" s="126"/>
      <c r="U83" s="126"/>
      <c r="V83" s="126">
        <f>SUM(V84:V107)</f>
        <v>6.44</v>
      </c>
      <c r="W83" s="126"/>
      <c r="X83" s="126"/>
      <c r="AG83" t="s">
        <v>128</v>
      </c>
    </row>
    <row r="84" spans="1:60" ht="20.399999999999999" outlineLevel="1" x14ac:dyDescent="0.25">
      <c r="A84" s="139">
        <v>40</v>
      </c>
      <c r="B84" s="140" t="s">
        <v>247</v>
      </c>
      <c r="C84" s="146" t="s">
        <v>248</v>
      </c>
      <c r="D84" s="141" t="s">
        <v>131</v>
      </c>
      <c r="E84" s="142">
        <v>1</v>
      </c>
      <c r="F84" s="143"/>
      <c r="G84" s="144">
        <f t="shared" ref="G84:G96" si="7">ROUND(E84*F84,2)</f>
        <v>0</v>
      </c>
      <c r="H84" s="121">
        <v>3548.86</v>
      </c>
      <c r="I84" s="121">
        <f t="shared" ref="I84:I96" si="8">ROUND(E84*H84,2)</f>
        <v>3548.86</v>
      </c>
      <c r="J84" s="121">
        <v>141.13999999999999</v>
      </c>
      <c r="K84" s="121">
        <f t="shared" ref="K84:K96" si="9">ROUND(E84*J84,2)</f>
        <v>141.13999999999999</v>
      </c>
      <c r="L84" s="121">
        <v>21</v>
      </c>
      <c r="M84" s="121">
        <f t="shared" ref="M84:M96" si="10">G84*(1+L84/100)</f>
        <v>0</v>
      </c>
      <c r="N84" s="121">
        <v>1.1800000000000001E-3</v>
      </c>
      <c r="O84" s="121">
        <f t="shared" ref="O84:O96" si="11">ROUND(E84*N84,2)</f>
        <v>0</v>
      </c>
      <c r="P84" s="121">
        <v>0</v>
      </c>
      <c r="Q84" s="121">
        <f t="shared" ref="Q84:Q96" si="12">ROUND(E84*P84,2)</f>
        <v>0</v>
      </c>
      <c r="R84" s="121"/>
      <c r="S84" s="121" t="s">
        <v>132</v>
      </c>
      <c r="T84" s="121" t="s">
        <v>146</v>
      </c>
      <c r="U84" s="121">
        <v>0.2</v>
      </c>
      <c r="V84" s="121">
        <f t="shared" ref="V84:V96" si="13">ROUND(E84*U84,2)</f>
        <v>0.2</v>
      </c>
      <c r="W84" s="121"/>
      <c r="X84" s="121" t="s">
        <v>133</v>
      </c>
      <c r="Y84" s="116"/>
      <c r="Z84" s="116"/>
      <c r="AA84" s="116"/>
      <c r="AB84" s="116"/>
      <c r="AC84" s="116"/>
      <c r="AD84" s="116"/>
      <c r="AE84" s="116"/>
      <c r="AF84" s="116"/>
      <c r="AG84" s="116" t="s">
        <v>134</v>
      </c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5">
      <c r="A85" s="139">
        <v>41</v>
      </c>
      <c r="B85" s="140" t="s">
        <v>249</v>
      </c>
      <c r="C85" s="146" t="s">
        <v>250</v>
      </c>
      <c r="D85" s="141" t="s">
        <v>251</v>
      </c>
      <c r="E85" s="142">
        <v>1</v>
      </c>
      <c r="F85" s="143"/>
      <c r="G85" s="144">
        <f t="shared" si="7"/>
        <v>0</v>
      </c>
      <c r="H85" s="121">
        <v>563.53</v>
      </c>
      <c r="I85" s="121">
        <f t="shared" si="8"/>
        <v>563.53</v>
      </c>
      <c r="J85" s="121">
        <v>672.47</v>
      </c>
      <c r="K85" s="121">
        <f t="shared" si="9"/>
        <v>672.47</v>
      </c>
      <c r="L85" s="121">
        <v>21</v>
      </c>
      <c r="M85" s="121">
        <f t="shared" si="10"/>
        <v>0</v>
      </c>
      <c r="N85" s="121">
        <v>1.8600000000000001E-3</v>
      </c>
      <c r="O85" s="121">
        <f t="shared" si="11"/>
        <v>0</v>
      </c>
      <c r="P85" s="121">
        <v>0</v>
      </c>
      <c r="Q85" s="121">
        <f t="shared" si="12"/>
        <v>0</v>
      </c>
      <c r="R85" s="121"/>
      <c r="S85" s="121" t="s">
        <v>132</v>
      </c>
      <c r="T85" s="121" t="s">
        <v>132</v>
      </c>
      <c r="U85" s="121">
        <v>1.3340000000000001</v>
      </c>
      <c r="V85" s="121">
        <f t="shared" si="13"/>
        <v>1.33</v>
      </c>
      <c r="W85" s="121"/>
      <c r="X85" s="121" t="s">
        <v>133</v>
      </c>
      <c r="Y85" s="116"/>
      <c r="Z85" s="116"/>
      <c r="AA85" s="116"/>
      <c r="AB85" s="116"/>
      <c r="AC85" s="116"/>
      <c r="AD85" s="116"/>
      <c r="AE85" s="116"/>
      <c r="AF85" s="116"/>
      <c r="AG85" s="116" t="s">
        <v>134</v>
      </c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5">
      <c r="A86" s="139">
        <v>42</v>
      </c>
      <c r="B86" s="140" t="s">
        <v>252</v>
      </c>
      <c r="C86" s="146" t="s">
        <v>253</v>
      </c>
      <c r="D86" s="141" t="s">
        <v>251</v>
      </c>
      <c r="E86" s="142">
        <v>2</v>
      </c>
      <c r="F86" s="143"/>
      <c r="G86" s="144">
        <f t="shared" si="7"/>
        <v>0</v>
      </c>
      <c r="H86" s="121">
        <v>23.85</v>
      </c>
      <c r="I86" s="121">
        <f t="shared" si="8"/>
        <v>47.7</v>
      </c>
      <c r="J86" s="121">
        <v>166.15</v>
      </c>
      <c r="K86" s="121">
        <f t="shared" si="9"/>
        <v>332.3</v>
      </c>
      <c r="L86" s="121">
        <v>21</v>
      </c>
      <c r="M86" s="121">
        <f t="shared" si="10"/>
        <v>0</v>
      </c>
      <c r="N86" s="121">
        <v>3.0000000000000001E-5</v>
      </c>
      <c r="O86" s="121">
        <f t="shared" si="11"/>
        <v>0</v>
      </c>
      <c r="P86" s="121">
        <v>0</v>
      </c>
      <c r="Q86" s="121">
        <f t="shared" si="12"/>
        <v>0</v>
      </c>
      <c r="R86" s="121"/>
      <c r="S86" s="121" t="s">
        <v>132</v>
      </c>
      <c r="T86" s="121" t="s">
        <v>132</v>
      </c>
      <c r="U86" s="121">
        <v>0.33</v>
      </c>
      <c r="V86" s="121">
        <f t="shared" si="13"/>
        <v>0.66</v>
      </c>
      <c r="W86" s="121"/>
      <c r="X86" s="121" t="s">
        <v>133</v>
      </c>
      <c r="Y86" s="116"/>
      <c r="Z86" s="116"/>
      <c r="AA86" s="116"/>
      <c r="AB86" s="116"/>
      <c r="AC86" s="116"/>
      <c r="AD86" s="116"/>
      <c r="AE86" s="116"/>
      <c r="AF86" s="116"/>
      <c r="AG86" s="116" t="s">
        <v>134</v>
      </c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39">
        <v>43</v>
      </c>
      <c r="B87" s="140" t="s">
        <v>254</v>
      </c>
      <c r="C87" s="146" t="s">
        <v>255</v>
      </c>
      <c r="D87" s="141" t="s">
        <v>251</v>
      </c>
      <c r="E87" s="142">
        <v>5</v>
      </c>
      <c r="F87" s="143"/>
      <c r="G87" s="144">
        <f t="shared" si="7"/>
        <v>0</v>
      </c>
      <c r="H87" s="121">
        <v>129.06</v>
      </c>
      <c r="I87" s="121">
        <f t="shared" si="8"/>
        <v>645.29999999999995</v>
      </c>
      <c r="J87" s="121">
        <v>114.44</v>
      </c>
      <c r="K87" s="121">
        <f t="shared" si="9"/>
        <v>572.20000000000005</v>
      </c>
      <c r="L87" s="121">
        <v>21</v>
      </c>
      <c r="M87" s="121">
        <f t="shared" si="10"/>
        <v>0</v>
      </c>
      <c r="N87" s="121">
        <v>1.7000000000000001E-4</v>
      </c>
      <c r="O87" s="121">
        <f t="shared" si="11"/>
        <v>0</v>
      </c>
      <c r="P87" s="121">
        <v>0</v>
      </c>
      <c r="Q87" s="121">
        <f t="shared" si="12"/>
        <v>0</v>
      </c>
      <c r="R87" s="121"/>
      <c r="S87" s="121" t="s">
        <v>132</v>
      </c>
      <c r="T87" s="121" t="s">
        <v>132</v>
      </c>
      <c r="U87" s="121">
        <v>0.22700000000000001</v>
      </c>
      <c r="V87" s="121">
        <f t="shared" si="13"/>
        <v>1.1399999999999999</v>
      </c>
      <c r="W87" s="121"/>
      <c r="X87" s="121" t="s">
        <v>133</v>
      </c>
      <c r="Y87" s="116"/>
      <c r="Z87" s="116"/>
      <c r="AA87" s="116"/>
      <c r="AB87" s="116"/>
      <c r="AC87" s="116"/>
      <c r="AD87" s="116"/>
      <c r="AE87" s="116"/>
      <c r="AF87" s="116"/>
      <c r="AG87" s="116" t="s">
        <v>134</v>
      </c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ht="20.399999999999999" outlineLevel="1" x14ac:dyDescent="0.25">
      <c r="A88" s="139">
        <v>44</v>
      </c>
      <c r="B88" s="140" t="s">
        <v>256</v>
      </c>
      <c r="C88" s="146" t="s">
        <v>257</v>
      </c>
      <c r="D88" s="141" t="s">
        <v>251</v>
      </c>
      <c r="E88" s="142">
        <v>1</v>
      </c>
      <c r="F88" s="143"/>
      <c r="G88" s="144">
        <f t="shared" si="7"/>
        <v>0</v>
      </c>
      <c r="H88" s="121">
        <v>196.5</v>
      </c>
      <c r="I88" s="121">
        <f t="shared" si="8"/>
        <v>196.5</v>
      </c>
      <c r="J88" s="121">
        <v>62.5</v>
      </c>
      <c r="K88" s="121">
        <f t="shared" si="9"/>
        <v>62.5</v>
      </c>
      <c r="L88" s="121">
        <v>21</v>
      </c>
      <c r="M88" s="121">
        <f t="shared" si="10"/>
        <v>0</v>
      </c>
      <c r="N88" s="121">
        <v>2.4000000000000001E-4</v>
      </c>
      <c r="O88" s="121">
        <f t="shared" si="11"/>
        <v>0</v>
      </c>
      <c r="P88" s="121">
        <v>0</v>
      </c>
      <c r="Q88" s="121">
        <f t="shared" si="12"/>
        <v>0</v>
      </c>
      <c r="R88" s="121"/>
      <c r="S88" s="121" t="s">
        <v>132</v>
      </c>
      <c r="T88" s="121" t="s">
        <v>132</v>
      </c>
      <c r="U88" s="121">
        <v>0.124</v>
      </c>
      <c r="V88" s="121">
        <f t="shared" si="13"/>
        <v>0.12</v>
      </c>
      <c r="W88" s="121"/>
      <c r="X88" s="121" t="s">
        <v>133</v>
      </c>
      <c r="Y88" s="116"/>
      <c r="Z88" s="116"/>
      <c r="AA88" s="116"/>
      <c r="AB88" s="116"/>
      <c r="AC88" s="116"/>
      <c r="AD88" s="116"/>
      <c r="AE88" s="116"/>
      <c r="AF88" s="116"/>
      <c r="AG88" s="116" t="s">
        <v>134</v>
      </c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ht="20.399999999999999" outlineLevel="1" x14ac:dyDescent="0.25">
      <c r="A89" s="139">
        <v>45</v>
      </c>
      <c r="B89" s="140" t="s">
        <v>258</v>
      </c>
      <c r="C89" s="146" t="s">
        <v>259</v>
      </c>
      <c r="D89" s="141" t="s">
        <v>131</v>
      </c>
      <c r="E89" s="142">
        <v>1</v>
      </c>
      <c r="F89" s="143"/>
      <c r="G89" s="144">
        <f t="shared" si="7"/>
        <v>0</v>
      </c>
      <c r="H89" s="121">
        <v>1457.34</v>
      </c>
      <c r="I89" s="121">
        <f t="shared" si="8"/>
        <v>1457.34</v>
      </c>
      <c r="J89" s="121">
        <v>192.66</v>
      </c>
      <c r="K89" s="121">
        <f t="shared" si="9"/>
        <v>192.66</v>
      </c>
      <c r="L89" s="121">
        <v>21</v>
      </c>
      <c r="M89" s="121">
        <f t="shared" si="10"/>
        <v>0</v>
      </c>
      <c r="N89" s="121">
        <v>1.64E-3</v>
      </c>
      <c r="O89" s="121">
        <f t="shared" si="11"/>
        <v>0</v>
      </c>
      <c r="P89" s="121">
        <v>0</v>
      </c>
      <c r="Q89" s="121">
        <f t="shared" si="12"/>
        <v>0</v>
      </c>
      <c r="R89" s="121"/>
      <c r="S89" s="121" t="s">
        <v>132</v>
      </c>
      <c r="T89" s="121" t="s">
        <v>146</v>
      </c>
      <c r="U89" s="121">
        <v>0.44500000000000001</v>
      </c>
      <c r="V89" s="121">
        <f t="shared" si="13"/>
        <v>0.45</v>
      </c>
      <c r="W89" s="121"/>
      <c r="X89" s="121" t="s">
        <v>133</v>
      </c>
      <c r="Y89" s="116"/>
      <c r="Z89" s="116"/>
      <c r="AA89" s="116"/>
      <c r="AB89" s="116"/>
      <c r="AC89" s="116"/>
      <c r="AD89" s="116"/>
      <c r="AE89" s="116"/>
      <c r="AF89" s="116"/>
      <c r="AG89" s="116" t="s">
        <v>134</v>
      </c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39">
        <v>46</v>
      </c>
      <c r="B90" s="140" t="s">
        <v>260</v>
      </c>
      <c r="C90" s="146" t="s">
        <v>261</v>
      </c>
      <c r="D90" s="141" t="s">
        <v>131</v>
      </c>
      <c r="E90" s="142">
        <v>1</v>
      </c>
      <c r="F90" s="143"/>
      <c r="G90" s="144">
        <f t="shared" si="7"/>
        <v>0</v>
      </c>
      <c r="H90" s="121">
        <v>7.11</v>
      </c>
      <c r="I90" s="121">
        <f t="shared" si="8"/>
        <v>7.11</v>
      </c>
      <c r="J90" s="121">
        <v>224.39</v>
      </c>
      <c r="K90" s="121">
        <f t="shared" si="9"/>
        <v>224.39</v>
      </c>
      <c r="L90" s="121">
        <v>21</v>
      </c>
      <c r="M90" s="121">
        <f t="shared" si="10"/>
        <v>0</v>
      </c>
      <c r="N90" s="121">
        <v>4.0000000000000003E-5</v>
      </c>
      <c r="O90" s="121">
        <f t="shared" si="11"/>
        <v>0</v>
      </c>
      <c r="P90" s="121">
        <v>0</v>
      </c>
      <c r="Q90" s="121">
        <f t="shared" si="12"/>
        <v>0</v>
      </c>
      <c r="R90" s="121"/>
      <c r="S90" s="121" t="s">
        <v>132</v>
      </c>
      <c r="T90" s="121" t="s">
        <v>132</v>
      </c>
      <c r="U90" s="121">
        <v>0.44500000000000001</v>
      </c>
      <c r="V90" s="121">
        <f t="shared" si="13"/>
        <v>0.45</v>
      </c>
      <c r="W90" s="121"/>
      <c r="X90" s="121" t="s">
        <v>133</v>
      </c>
      <c r="Y90" s="116"/>
      <c r="Z90" s="116"/>
      <c r="AA90" s="116"/>
      <c r="AB90" s="116"/>
      <c r="AC90" s="116"/>
      <c r="AD90" s="116"/>
      <c r="AE90" s="116"/>
      <c r="AF90" s="116"/>
      <c r="AG90" s="116" t="s">
        <v>134</v>
      </c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5">
      <c r="A91" s="139">
        <v>47</v>
      </c>
      <c r="B91" s="140" t="s">
        <v>262</v>
      </c>
      <c r="C91" s="146" t="s">
        <v>263</v>
      </c>
      <c r="D91" s="141" t="s">
        <v>251</v>
      </c>
      <c r="E91" s="142">
        <v>1</v>
      </c>
      <c r="F91" s="143"/>
      <c r="G91" s="144">
        <f t="shared" si="7"/>
        <v>0</v>
      </c>
      <c r="H91" s="121">
        <v>0</v>
      </c>
      <c r="I91" s="121">
        <f t="shared" si="8"/>
        <v>0</v>
      </c>
      <c r="J91" s="121">
        <v>86</v>
      </c>
      <c r="K91" s="121">
        <f t="shared" si="9"/>
        <v>86</v>
      </c>
      <c r="L91" s="121">
        <v>21</v>
      </c>
      <c r="M91" s="121">
        <f t="shared" si="10"/>
        <v>0</v>
      </c>
      <c r="N91" s="121">
        <v>0</v>
      </c>
      <c r="O91" s="121">
        <f t="shared" si="11"/>
        <v>0</v>
      </c>
      <c r="P91" s="121">
        <v>1.56E-3</v>
      </c>
      <c r="Q91" s="121">
        <f t="shared" si="12"/>
        <v>0</v>
      </c>
      <c r="R91" s="121"/>
      <c r="S91" s="121" t="s">
        <v>132</v>
      </c>
      <c r="T91" s="121" t="s">
        <v>132</v>
      </c>
      <c r="U91" s="121">
        <v>0.217</v>
      </c>
      <c r="V91" s="121">
        <f t="shared" si="13"/>
        <v>0.22</v>
      </c>
      <c r="W91" s="121"/>
      <c r="X91" s="121" t="s">
        <v>133</v>
      </c>
      <c r="Y91" s="116"/>
      <c r="Z91" s="116"/>
      <c r="AA91" s="116"/>
      <c r="AB91" s="116"/>
      <c r="AC91" s="116"/>
      <c r="AD91" s="116"/>
      <c r="AE91" s="116"/>
      <c r="AF91" s="116"/>
      <c r="AG91" s="116" t="s">
        <v>134</v>
      </c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5">
      <c r="A92" s="139">
        <v>48</v>
      </c>
      <c r="B92" s="140" t="s">
        <v>264</v>
      </c>
      <c r="C92" s="146" t="s">
        <v>265</v>
      </c>
      <c r="D92" s="141" t="s">
        <v>131</v>
      </c>
      <c r="E92" s="142">
        <v>1</v>
      </c>
      <c r="F92" s="143"/>
      <c r="G92" s="144">
        <f t="shared" si="7"/>
        <v>0</v>
      </c>
      <c r="H92" s="121">
        <v>78.97</v>
      </c>
      <c r="I92" s="121">
        <f t="shared" si="8"/>
        <v>78.97</v>
      </c>
      <c r="J92" s="121">
        <v>313.02999999999997</v>
      </c>
      <c r="K92" s="121">
        <f t="shared" si="9"/>
        <v>313.02999999999997</v>
      </c>
      <c r="L92" s="121">
        <v>21</v>
      </c>
      <c r="M92" s="121">
        <f t="shared" si="10"/>
        <v>0</v>
      </c>
      <c r="N92" s="121">
        <v>1.2999999999999999E-4</v>
      </c>
      <c r="O92" s="121">
        <f t="shared" si="11"/>
        <v>0</v>
      </c>
      <c r="P92" s="121">
        <v>0</v>
      </c>
      <c r="Q92" s="121">
        <f t="shared" si="12"/>
        <v>0</v>
      </c>
      <c r="R92" s="121"/>
      <c r="S92" s="121" t="s">
        <v>132</v>
      </c>
      <c r="T92" s="121" t="s">
        <v>132</v>
      </c>
      <c r="U92" s="121">
        <v>0.624</v>
      </c>
      <c r="V92" s="121">
        <f t="shared" si="13"/>
        <v>0.62</v>
      </c>
      <c r="W92" s="121"/>
      <c r="X92" s="121" t="s">
        <v>133</v>
      </c>
      <c r="Y92" s="116"/>
      <c r="Z92" s="116"/>
      <c r="AA92" s="116"/>
      <c r="AB92" s="116"/>
      <c r="AC92" s="116"/>
      <c r="AD92" s="116"/>
      <c r="AE92" s="116"/>
      <c r="AF92" s="116"/>
      <c r="AG92" s="116" t="s">
        <v>134</v>
      </c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ht="20.399999999999999" outlineLevel="1" x14ac:dyDescent="0.25">
      <c r="A93" s="139">
        <v>49</v>
      </c>
      <c r="B93" s="140" t="s">
        <v>266</v>
      </c>
      <c r="C93" s="146" t="s">
        <v>267</v>
      </c>
      <c r="D93" s="141" t="s">
        <v>131</v>
      </c>
      <c r="E93" s="142">
        <v>1</v>
      </c>
      <c r="F93" s="143"/>
      <c r="G93" s="144">
        <f t="shared" si="7"/>
        <v>0</v>
      </c>
      <c r="H93" s="121">
        <v>435.99</v>
      </c>
      <c r="I93" s="121">
        <f t="shared" si="8"/>
        <v>435.99</v>
      </c>
      <c r="J93" s="121">
        <v>124.01</v>
      </c>
      <c r="K93" s="121">
        <f t="shared" si="9"/>
        <v>124.01</v>
      </c>
      <c r="L93" s="121">
        <v>21</v>
      </c>
      <c r="M93" s="121">
        <f t="shared" si="10"/>
        <v>0</v>
      </c>
      <c r="N93" s="121">
        <v>2.0000000000000001E-4</v>
      </c>
      <c r="O93" s="121">
        <f t="shared" si="11"/>
        <v>0</v>
      </c>
      <c r="P93" s="121">
        <v>0</v>
      </c>
      <c r="Q93" s="121">
        <f t="shared" si="12"/>
        <v>0</v>
      </c>
      <c r="R93" s="121"/>
      <c r="S93" s="121" t="s">
        <v>132</v>
      </c>
      <c r="T93" s="121" t="s">
        <v>132</v>
      </c>
      <c r="U93" s="121">
        <v>0.246</v>
      </c>
      <c r="V93" s="121">
        <f t="shared" si="13"/>
        <v>0.25</v>
      </c>
      <c r="W93" s="121"/>
      <c r="X93" s="121" t="s">
        <v>133</v>
      </c>
      <c r="Y93" s="116"/>
      <c r="Z93" s="116"/>
      <c r="AA93" s="116"/>
      <c r="AB93" s="116"/>
      <c r="AC93" s="116"/>
      <c r="AD93" s="116"/>
      <c r="AE93" s="116"/>
      <c r="AF93" s="116"/>
      <c r="AG93" s="116" t="s">
        <v>134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5">
      <c r="A94" s="139">
        <v>50</v>
      </c>
      <c r="B94" s="140" t="s">
        <v>268</v>
      </c>
      <c r="C94" s="146" t="s">
        <v>269</v>
      </c>
      <c r="D94" s="141" t="s">
        <v>131</v>
      </c>
      <c r="E94" s="142">
        <v>1</v>
      </c>
      <c r="F94" s="143"/>
      <c r="G94" s="144">
        <f t="shared" si="7"/>
        <v>0</v>
      </c>
      <c r="H94" s="121">
        <v>358.49</v>
      </c>
      <c r="I94" s="121">
        <f t="shared" si="8"/>
        <v>358.49</v>
      </c>
      <c r="J94" s="121">
        <v>124.01</v>
      </c>
      <c r="K94" s="121">
        <f t="shared" si="9"/>
        <v>124.01</v>
      </c>
      <c r="L94" s="121">
        <v>21</v>
      </c>
      <c r="M94" s="121">
        <f t="shared" si="10"/>
        <v>0</v>
      </c>
      <c r="N94" s="121">
        <v>2.5999999999999998E-4</v>
      </c>
      <c r="O94" s="121">
        <f t="shared" si="11"/>
        <v>0</v>
      </c>
      <c r="P94" s="121">
        <v>0</v>
      </c>
      <c r="Q94" s="121">
        <f t="shared" si="12"/>
        <v>0</v>
      </c>
      <c r="R94" s="121"/>
      <c r="S94" s="121" t="s">
        <v>132</v>
      </c>
      <c r="T94" s="121" t="s">
        <v>132</v>
      </c>
      <c r="U94" s="121">
        <v>0.246</v>
      </c>
      <c r="V94" s="121">
        <f t="shared" si="13"/>
        <v>0.25</v>
      </c>
      <c r="W94" s="121"/>
      <c r="X94" s="121" t="s">
        <v>133</v>
      </c>
      <c r="Y94" s="116"/>
      <c r="Z94" s="116"/>
      <c r="AA94" s="116"/>
      <c r="AB94" s="116"/>
      <c r="AC94" s="116"/>
      <c r="AD94" s="116"/>
      <c r="AE94" s="116"/>
      <c r="AF94" s="116"/>
      <c r="AG94" s="116" t="s">
        <v>134</v>
      </c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5">
      <c r="A95" s="139">
        <v>51</v>
      </c>
      <c r="B95" s="140" t="s">
        <v>270</v>
      </c>
      <c r="C95" s="146" t="s">
        <v>271</v>
      </c>
      <c r="D95" s="141" t="s">
        <v>131</v>
      </c>
      <c r="E95" s="142">
        <v>1</v>
      </c>
      <c r="F95" s="143"/>
      <c r="G95" s="144">
        <f t="shared" si="7"/>
        <v>0</v>
      </c>
      <c r="H95" s="121">
        <v>243.49</v>
      </c>
      <c r="I95" s="121">
        <f t="shared" si="8"/>
        <v>243.49</v>
      </c>
      <c r="J95" s="121">
        <v>124.01</v>
      </c>
      <c r="K95" s="121">
        <f t="shared" si="9"/>
        <v>124.01</v>
      </c>
      <c r="L95" s="121">
        <v>21</v>
      </c>
      <c r="M95" s="121">
        <f t="shared" si="10"/>
        <v>0</v>
      </c>
      <c r="N95" s="121">
        <v>2.0000000000000001E-4</v>
      </c>
      <c r="O95" s="121">
        <f t="shared" si="11"/>
        <v>0</v>
      </c>
      <c r="P95" s="121">
        <v>0</v>
      </c>
      <c r="Q95" s="121">
        <f t="shared" si="12"/>
        <v>0</v>
      </c>
      <c r="R95" s="121"/>
      <c r="S95" s="121" t="s">
        <v>132</v>
      </c>
      <c r="T95" s="121" t="s">
        <v>132</v>
      </c>
      <c r="U95" s="121">
        <v>0.246</v>
      </c>
      <c r="V95" s="121">
        <f t="shared" si="13"/>
        <v>0.25</v>
      </c>
      <c r="W95" s="121"/>
      <c r="X95" s="121" t="s">
        <v>133</v>
      </c>
      <c r="Y95" s="116"/>
      <c r="Z95" s="116"/>
      <c r="AA95" s="116"/>
      <c r="AB95" s="116"/>
      <c r="AC95" s="116"/>
      <c r="AD95" s="116"/>
      <c r="AE95" s="116"/>
      <c r="AF95" s="116"/>
      <c r="AG95" s="116" t="s">
        <v>134</v>
      </c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5">
      <c r="A96" s="133">
        <v>52</v>
      </c>
      <c r="B96" s="134" t="s">
        <v>272</v>
      </c>
      <c r="C96" s="147" t="s">
        <v>273</v>
      </c>
      <c r="D96" s="135" t="s">
        <v>137</v>
      </c>
      <c r="E96" s="136">
        <v>0.24</v>
      </c>
      <c r="F96" s="137"/>
      <c r="G96" s="138">
        <f t="shared" si="7"/>
        <v>0</v>
      </c>
      <c r="H96" s="121">
        <v>30.35</v>
      </c>
      <c r="I96" s="121">
        <f t="shared" si="8"/>
        <v>7.28</v>
      </c>
      <c r="J96" s="121">
        <v>1075.6500000000001</v>
      </c>
      <c r="K96" s="121">
        <f t="shared" si="9"/>
        <v>258.16000000000003</v>
      </c>
      <c r="L96" s="121">
        <v>21</v>
      </c>
      <c r="M96" s="121">
        <f t="shared" si="10"/>
        <v>0</v>
      </c>
      <c r="N96" s="121">
        <v>8.0000000000000007E-5</v>
      </c>
      <c r="O96" s="121">
        <f t="shared" si="11"/>
        <v>0</v>
      </c>
      <c r="P96" s="121">
        <v>0</v>
      </c>
      <c r="Q96" s="121">
        <f t="shared" si="12"/>
        <v>0</v>
      </c>
      <c r="R96" s="121"/>
      <c r="S96" s="121" t="s">
        <v>132</v>
      </c>
      <c r="T96" s="121" t="s">
        <v>132</v>
      </c>
      <c r="U96" s="121">
        <v>2.1</v>
      </c>
      <c r="V96" s="121">
        <f t="shared" si="13"/>
        <v>0.5</v>
      </c>
      <c r="W96" s="121"/>
      <c r="X96" s="121" t="s">
        <v>133</v>
      </c>
      <c r="Y96" s="116"/>
      <c r="Z96" s="116"/>
      <c r="AA96" s="116"/>
      <c r="AB96" s="116"/>
      <c r="AC96" s="116"/>
      <c r="AD96" s="116"/>
      <c r="AE96" s="116"/>
      <c r="AF96" s="116"/>
      <c r="AG96" s="116" t="s">
        <v>134</v>
      </c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5">
      <c r="A97" s="119"/>
      <c r="B97" s="120"/>
      <c r="C97" s="148" t="s">
        <v>274</v>
      </c>
      <c r="D97" s="122"/>
      <c r="E97" s="123">
        <v>0.24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16"/>
      <c r="Z97" s="116"/>
      <c r="AA97" s="116"/>
      <c r="AB97" s="116"/>
      <c r="AC97" s="116"/>
      <c r="AD97" s="116"/>
      <c r="AE97" s="116"/>
      <c r="AF97" s="116"/>
      <c r="AG97" s="116" t="s">
        <v>140</v>
      </c>
      <c r="AH97" s="116">
        <v>0</v>
      </c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5">
      <c r="A98" s="139">
        <v>53</v>
      </c>
      <c r="B98" s="140" t="s">
        <v>275</v>
      </c>
      <c r="C98" s="146" t="s">
        <v>276</v>
      </c>
      <c r="D98" s="141" t="s">
        <v>131</v>
      </c>
      <c r="E98" s="142">
        <v>2</v>
      </c>
      <c r="F98" s="143"/>
      <c r="G98" s="144">
        <f t="shared" ref="G98:G107" si="14">ROUND(E98*F98,2)</f>
        <v>0</v>
      </c>
      <c r="H98" s="121">
        <v>345</v>
      </c>
      <c r="I98" s="121">
        <f t="shared" ref="I98:I107" si="15">ROUND(E98*H98,2)</f>
        <v>690</v>
      </c>
      <c r="J98" s="121">
        <v>0</v>
      </c>
      <c r="K98" s="121">
        <f t="shared" ref="K98:K107" si="16">ROUND(E98*J98,2)</f>
        <v>0</v>
      </c>
      <c r="L98" s="121">
        <v>21</v>
      </c>
      <c r="M98" s="121">
        <f t="shared" ref="M98:M107" si="17">G98*(1+L98/100)</f>
        <v>0</v>
      </c>
      <c r="N98" s="121">
        <v>8.9999999999999998E-4</v>
      </c>
      <c r="O98" s="121">
        <f t="shared" ref="O98:O107" si="18">ROUND(E98*N98,2)</f>
        <v>0</v>
      </c>
      <c r="P98" s="121">
        <v>0</v>
      </c>
      <c r="Q98" s="121">
        <f t="shared" ref="Q98:Q107" si="19">ROUND(E98*P98,2)</f>
        <v>0</v>
      </c>
      <c r="R98" s="121"/>
      <c r="S98" s="121" t="s">
        <v>158</v>
      </c>
      <c r="T98" s="121" t="s">
        <v>146</v>
      </c>
      <c r="U98" s="121">
        <v>0</v>
      </c>
      <c r="V98" s="121">
        <f t="shared" ref="V98:V107" si="20">ROUND(E98*U98,2)</f>
        <v>0</v>
      </c>
      <c r="W98" s="121"/>
      <c r="X98" s="121" t="s">
        <v>176</v>
      </c>
      <c r="Y98" s="116"/>
      <c r="Z98" s="116"/>
      <c r="AA98" s="116"/>
      <c r="AB98" s="116"/>
      <c r="AC98" s="116"/>
      <c r="AD98" s="116"/>
      <c r="AE98" s="116"/>
      <c r="AF98" s="116"/>
      <c r="AG98" s="116" t="s">
        <v>177</v>
      </c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5">
      <c r="A99" s="139">
        <v>54</v>
      </c>
      <c r="B99" s="140" t="s">
        <v>277</v>
      </c>
      <c r="C99" s="146" t="s">
        <v>278</v>
      </c>
      <c r="D99" s="141" t="s">
        <v>131</v>
      </c>
      <c r="E99" s="142">
        <v>1</v>
      </c>
      <c r="F99" s="143"/>
      <c r="G99" s="144">
        <f t="shared" si="14"/>
        <v>0</v>
      </c>
      <c r="H99" s="121">
        <v>1050</v>
      </c>
      <c r="I99" s="121">
        <f t="shared" si="15"/>
        <v>1050</v>
      </c>
      <c r="J99" s="121">
        <v>0</v>
      </c>
      <c r="K99" s="121">
        <f t="shared" si="16"/>
        <v>0</v>
      </c>
      <c r="L99" s="121">
        <v>21</v>
      </c>
      <c r="M99" s="121">
        <f t="shared" si="17"/>
        <v>0</v>
      </c>
      <c r="N99" s="121">
        <v>1E-4</v>
      </c>
      <c r="O99" s="121">
        <f t="shared" si="18"/>
        <v>0</v>
      </c>
      <c r="P99" s="121">
        <v>0</v>
      </c>
      <c r="Q99" s="121">
        <f t="shared" si="19"/>
        <v>0</v>
      </c>
      <c r="R99" s="121"/>
      <c r="S99" s="121" t="s">
        <v>158</v>
      </c>
      <c r="T99" s="121" t="s">
        <v>146</v>
      </c>
      <c r="U99" s="121">
        <v>0</v>
      </c>
      <c r="V99" s="121">
        <f t="shared" si="20"/>
        <v>0</v>
      </c>
      <c r="W99" s="121"/>
      <c r="X99" s="121" t="s">
        <v>176</v>
      </c>
      <c r="Y99" s="116"/>
      <c r="Z99" s="116"/>
      <c r="AA99" s="116"/>
      <c r="AB99" s="116"/>
      <c r="AC99" s="116"/>
      <c r="AD99" s="116"/>
      <c r="AE99" s="116"/>
      <c r="AF99" s="116"/>
      <c r="AG99" s="116" t="s">
        <v>177</v>
      </c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5">
      <c r="A100" s="139">
        <v>55</v>
      </c>
      <c r="B100" s="140" t="s">
        <v>279</v>
      </c>
      <c r="C100" s="146" t="s">
        <v>280</v>
      </c>
      <c r="D100" s="141" t="s">
        <v>131</v>
      </c>
      <c r="E100" s="142">
        <v>1</v>
      </c>
      <c r="F100" s="143"/>
      <c r="G100" s="144">
        <f t="shared" si="14"/>
        <v>0</v>
      </c>
      <c r="H100" s="121">
        <v>1140</v>
      </c>
      <c r="I100" s="121">
        <f t="shared" si="15"/>
        <v>1140</v>
      </c>
      <c r="J100" s="121">
        <v>0</v>
      </c>
      <c r="K100" s="121">
        <f t="shared" si="16"/>
        <v>0</v>
      </c>
      <c r="L100" s="121">
        <v>21</v>
      </c>
      <c r="M100" s="121">
        <f t="shared" si="17"/>
        <v>0</v>
      </c>
      <c r="N100" s="121">
        <v>8.0000000000000004E-4</v>
      </c>
      <c r="O100" s="121">
        <f t="shared" si="18"/>
        <v>0</v>
      </c>
      <c r="P100" s="121">
        <v>0</v>
      </c>
      <c r="Q100" s="121">
        <f t="shared" si="19"/>
        <v>0</v>
      </c>
      <c r="R100" s="121" t="s">
        <v>175</v>
      </c>
      <c r="S100" s="121" t="s">
        <v>132</v>
      </c>
      <c r="T100" s="121" t="s">
        <v>146</v>
      </c>
      <c r="U100" s="121">
        <v>0</v>
      </c>
      <c r="V100" s="121">
        <f t="shared" si="20"/>
        <v>0</v>
      </c>
      <c r="W100" s="121"/>
      <c r="X100" s="121" t="s">
        <v>176</v>
      </c>
      <c r="Y100" s="116"/>
      <c r="Z100" s="116"/>
      <c r="AA100" s="116"/>
      <c r="AB100" s="116"/>
      <c r="AC100" s="116"/>
      <c r="AD100" s="116"/>
      <c r="AE100" s="116"/>
      <c r="AF100" s="116"/>
      <c r="AG100" s="116" t="s">
        <v>177</v>
      </c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5">
      <c r="A101" s="139">
        <v>56</v>
      </c>
      <c r="B101" s="140" t="s">
        <v>281</v>
      </c>
      <c r="C101" s="146" t="s">
        <v>282</v>
      </c>
      <c r="D101" s="141" t="s">
        <v>131</v>
      </c>
      <c r="E101" s="142">
        <v>1</v>
      </c>
      <c r="F101" s="143"/>
      <c r="G101" s="144">
        <f t="shared" si="14"/>
        <v>0</v>
      </c>
      <c r="H101" s="121">
        <v>2120</v>
      </c>
      <c r="I101" s="121">
        <f t="shared" si="15"/>
        <v>2120</v>
      </c>
      <c r="J101" s="121">
        <v>0</v>
      </c>
      <c r="K101" s="121">
        <f t="shared" si="16"/>
        <v>0</v>
      </c>
      <c r="L101" s="121">
        <v>21</v>
      </c>
      <c r="M101" s="121">
        <f t="shared" si="17"/>
        <v>0</v>
      </c>
      <c r="N101" s="121">
        <v>1E-3</v>
      </c>
      <c r="O101" s="121">
        <f t="shared" si="18"/>
        <v>0</v>
      </c>
      <c r="P101" s="121">
        <v>0</v>
      </c>
      <c r="Q101" s="121">
        <f t="shared" si="19"/>
        <v>0</v>
      </c>
      <c r="R101" s="121" t="s">
        <v>175</v>
      </c>
      <c r="S101" s="121" t="s">
        <v>132</v>
      </c>
      <c r="T101" s="121" t="s">
        <v>146</v>
      </c>
      <c r="U101" s="121">
        <v>0</v>
      </c>
      <c r="V101" s="121">
        <f t="shared" si="20"/>
        <v>0</v>
      </c>
      <c r="W101" s="121"/>
      <c r="X101" s="121" t="s">
        <v>176</v>
      </c>
      <c r="Y101" s="116"/>
      <c r="Z101" s="116"/>
      <c r="AA101" s="116"/>
      <c r="AB101" s="116"/>
      <c r="AC101" s="116"/>
      <c r="AD101" s="116"/>
      <c r="AE101" s="116"/>
      <c r="AF101" s="116"/>
      <c r="AG101" s="116" t="s">
        <v>177</v>
      </c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ht="20.399999999999999" outlineLevel="1" x14ac:dyDescent="0.25">
      <c r="A102" s="139">
        <v>57</v>
      </c>
      <c r="B102" s="140" t="s">
        <v>283</v>
      </c>
      <c r="C102" s="146" t="s">
        <v>284</v>
      </c>
      <c r="D102" s="141" t="s">
        <v>131</v>
      </c>
      <c r="E102" s="142">
        <v>1</v>
      </c>
      <c r="F102" s="143"/>
      <c r="G102" s="144">
        <f t="shared" si="14"/>
        <v>0</v>
      </c>
      <c r="H102" s="121">
        <v>529</v>
      </c>
      <c r="I102" s="121">
        <f t="shared" si="15"/>
        <v>529</v>
      </c>
      <c r="J102" s="121">
        <v>0</v>
      </c>
      <c r="K102" s="121">
        <f t="shared" si="16"/>
        <v>0</v>
      </c>
      <c r="L102" s="121">
        <v>21</v>
      </c>
      <c r="M102" s="121">
        <f t="shared" si="17"/>
        <v>0</v>
      </c>
      <c r="N102" s="121">
        <v>0</v>
      </c>
      <c r="O102" s="121">
        <f t="shared" si="18"/>
        <v>0</v>
      </c>
      <c r="P102" s="121">
        <v>0</v>
      </c>
      <c r="Q102" s="121">
        <f t="shared" si="19"/>
        <v>0</v>
      </c>
      <c r="R102" s="121" t="s">
        <v>175</v>
      </c>
      <c r="S102" s="121" t="s">
        <v>132</v>
      </c>
      <c r="T102" s="121" t="s">
        <v>132</v>
      </c>
      <c r="U102" s="121">
        <v>0</v>
      </c>
      <c r="V102" s="121">
        <f t="shared" si="20"/>
        <v>0</v>
      </c>
      <c r="W102" s="121"/>
      <c r="X102" s="121" t="s">
        <v>176</v>
      </c>
      <c r="Y102" s="116"/>
      <c r="Z102" s="116"/>
      <c r="AA102" s="116"/>
      <c r="AB102" s="116"/>
      <c r="AC102" s="116"/>
      <c r="AD102" s="116"/>
      <c r="AE102" s="116"/>
      <c r="AF102" s="116"/>
      <c r="AG102" s="116" t="s">
        <v>177</v>
      </c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5">
      <c r="A103" s="139">
        <v>58</v>
      </c>
      <c r="B103" s="140" t="s">
        <v>285</v>
      </c>
      <c r="C103" s="146" t="s">
        <v>286</v>
      </c>
      <c r="D103" s="141" t="s">
        <v>131</v>
      </c>
      <c r="E103" s="142">
        <v>1</v>
      </c>
      <c r="F103" s="143"/>
      <c r="G103" s="144">
        <f t="shared" si="14"/>
        <v>0</v>
      </c>
      <c r="H103" s="121">
        <v>480</v>
      </c>
      <c r="I103" s="121">
        <f t="shared" si="15"/>
        <v>480</v>
      </c>
      <c r="J103" s="121">
        <v>0</v>
      </c>
      <c r="K103" s="121">
        <f t="shared" si="16"/>
        <v>0</v>
      </c>
      <c r="L103" s="121">
        <v>21</v>
      </c>
      <c r="M103" s="121">
        <f t="shared" si="17"/>
        <v>0</v>
      </c>
      <c r="N103" s="121">
        <v>2E-3</v>
      </c>
      <c r="O103" s="121">
        <f t="shared" si="18"/>
        <v>0</v>
      </c>
      <c r="P103" s="121">
        <v>0</v>
      </c>
      <c r="Q103" s="121">
        <f t="shared" si="19"/>
        <v>0</v>
      </c>
      <c r="R103" s="121"/>
      <c r="S103" s="121" t="s">
        <v>158</v>
      </c>
      <c r="T103" s="121" t="s">
        <v>146</v>
      </c>
      <c r="U103" s="121">
        <v>0</v>
      </c>
      <c r="V103" s="121">
        <f t="shared" si="20"/>
        <v>0</v>
      </c>
      <c r="W103" s="121"/>
      <c r="X103" s="121" t="s">
        <v>176</v>
      </c>
      <c r="Y103" s="116"/>
      <c r="Z103" s="116"/>
      <c r="AA103" s="116"/>
      <c r="AB103" s="116"/>
      <c r="AC103" s="116"/>
      <c r="AD103" s="116"/>
      <c r="AE103" s="116"/>
      <c r="AF103" s="116"/>
      <c r="AG103" s="116" t="s">
        <v>177</v>
      </c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5">
      <c r="A104" s="139">
        <v>59</v>
      </c>
      <c r="B104" s="140" t="s">
        <v>287</v>
      </c>
      <c r="C104" s="146" t="s">
        <v>288</v>
      </c>
      <c r="D104" s="141" t="s">
        <v>289</v>
      </c>
      <c r="E104" s="142">
        <v>1</v>
      </c>
      <c r="F104" s="143"/>
      <c r="G104" s="144">
        <f t="shared" si="14"/>
        <v>0</v>
      </c>
      <c r="H104" s="121">
        <v>850</v>
      </c>
      <c r="I104" s="121">
        <f t="shared" si="15"/>
        <v>850</v>
      </c>
      <c r="J104" s="121">
        <v>0</v>
      </c>
      <c r="K104" s="121">
        <f t="shared" si="16"/>
        <v>0</v>
      </c>
      <c r="L104" s="121">
        <v>21</v>
      </c>
      <c r="M104" s="121">
        <f t="shared" si="17"/>
        <v>0</v>
      </c>
      <c r="N104" s="121">
        <v>0.01</v>
      </c>
      <c r="O104" s="121">
        <f t="shared" si="18"/>
        <v>0.01</v>
      </c>
      <c r="P104" s="121">
        <v>0</v>
      </c>
      <c r="Q104" s="121">
        <f t="shared" si="19"/>
        <v>0</v>
      </c>
      <c r="R104" s="121" t="s">
        <v>175</v>
      </c>
      <c r="S104" s="121" t="s">
        <v>132</v>
      </c>
      <c r="T104" s="121" t="s">
        <v>146</v>
      </c>
      <c r="U104" s="121">
        <v>0</v>
      </c>
      <c r="V104" s="121">
        <f t="shared" si="20"/>
        <v>0</v>
      </c>
      <c r="W104" s="121"/>
      <c r="X104" s="121" t="s">
        <v>176</v>
      </c>
      <c r="Y104" s="116"/>
      <c r="Z104" s="116"/>
      <c r="AA104" s="116"/>
      <c r="AB104" s="116"/>
      <c r="AC104" s="116"/>
      <c r="AD104" s="116"/>
      <c r="AE104" s="116"/>
      <c r="AF104" s="116"/>
      <c r="AG104" s="116" t="s">
        <v>177</v>
      </c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5">
      <c r="A105" s="139">
        <v>60</v>
      </c>
      <c r="B105" s="140" t="s">
        <v>290</v>
      </c>
      <c r="C105" s="146" t="s">
        <v>291</v>
      </c>
      <c r="D105" s="141" t="s">
        <v>251</v>
      </c>
      <c r="E105" s="142">
        <v>1</v>
      </c>
      <c r="F105" s="143"/>
      <c r="G105" s="144">
        <f t="shared" si="14"/>
        <v>0</v>
      </c>
      <c r="H105" s="121">
        <v>0</v>
      </c>
      <c r="I105" s="121">
        <f t="shared" si="15"/>
        <v>0</v>
      </c>
      <c r="J105" s="121">
        <v>233.5</v>
      </c>
      <c r="K105" s="121">
        <f t="shared" si="16"/>
        <v>233.5</v>
      </c>
      <c r="L105" s="121">
        <v>21</v>
      </c>
      <c r="M105" s="121">
        <f t="shared" si="17"/>
        <v>0</v>
      </c>
      <c r="N105" s="121">
        <v>0</v>
      </c>
      <c r="O105" s="121">
        <f t="shared" si="18"/>
        <v>0</v>
      </c>
      <c r="P105" s="121">
        <v>1.933E-2</v>
      </c>
      <c r="Q105" s="121">
        <f t="shared" si="19"/>
        <v>0.02</v>
      </c>
      <c r="R105" s="121"/>
      <c r="S105" s="121" t="s">
        <v>132</v>
      </c>
      <c r="T105" s="121" t="s">
        <v>132</v>
      </c>
      <c r="U105" s="121">
        <v>0</v>
      </c>
      <c r="V105" s="121">
        <f t="shared" si="20"/>
        <v>0</v>
      </c>
      <c r="W105" s="121"/>
      <c r="X105" s="121" t="s">
        <v>161</v>
      </c>
      <c r="Y105" s="116"/>
      <c r="Z105" s="116"/>
      <c r="AA105" s="116"/>
      <c r="AB105" s="116"/>
      <c r="AC105" s="116"/>
      <c r="AD105" s="116"/>
      <c r="AE105" s="116"/>
      <c r="AF105" s="116"/>
      <c r="AG105" s="116" t="s">
        <v>162</v>
      </c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5">
      <c r="A106" s="139">
        <v>61</v>
      </c>
      <c r="B106" s="140" t="s">
        <v>292</v>
      </c>
      <c r="C106" s="146" t="s">
        <v>293</v>
      </c>
      <c r="D106" s="141" t="s">
        <v>251</v>
      </c>
      <c r="E106" s="142">
        <v>1</v>
      </c>
      <c r="F106" s="143"/>
      <c r="G106" s="144">
        <f t="shared" si="14"/>
        <v>0</v>
      </c>
      <c r="H106" s="121">
        <v>0</v>
      </c>
      <c r="I106" s="121">
        <f t="shared" si="15"/>
        <v>0</v>
      </c>
      <c r="J106" s="121">
        <v>171</v>
      </c>
      <c r="K106" s="121">
        <f t="shared" si="16"/>
        <v>171</v>
      </c>
      <c r="L106" s="121">
        <v>21</v>
      </c>
      <c r="M106" s="121">
        <f t="shared" si="17"/>
        <v>0</v>
      </c>
      <c r="N106" s="121">
        <v>0</v>
      </c>
      <c r="O106" s="121">
        <f t="shared" si="18"/>
        <v>0</v>
      </c>
      <c r="P106" s="121">
        <v>3.2899999999999999E-2</v>
      </c>
      <c r="Q106" s="121">
        <f t="shared" si="19"/>
        <v>0.03</v>
      </c>
      <c r="R106" s="121"/>
      <c r="S106" s="121" t="s">
        <v>132</v>
      </c>
      <c r="T106" s="121" t="s">
        <v>132</v>
      </c>
      <c r="U106" s="121">
        <v>0</v>
      </c>
      <c r="V106" s="121">
        <f t="shared" si="20"/>
        <v>0</v>
      </c>
      <c r="W106" s="121"/>
      <c r="X106" s="121" t="s">
        <v>161</v>
      </c>
      <c r="Y106" s="116"/>
      <c r="Z106" s="116"/>
      <c r="AA106" s="116"/>
      <c r="AB106" s="116"/>
      <c r="AC106" s="116"/>
      <c r="AD106" s="116"/>
      <c r="AE106" s="116"/>
      <c r="AF106" s="116"/>
      <c r="AG106" s="116" t="s">
        <v>162</v>
      </c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5">
      <c r="A107" s="139">
        <v>62</v>
      </c>
      <c r="B107" s="140" t="s">
        <v>294</v>
      </c>
      <c r="C107" s="146" t="s">
        <v>295</v>
      </c>
      <c r="D107" s="141" t="s">
        <v>0</v>
      </c>
      <c r="E107" s="142">
        <v>180.80940000000001</v>
      </c>
      <c r="F107" s="143"/>
      <c r="G107" s="144">
        <f t="shared" si="14"/>
        <v>0</v>
      </c>
      <c r="H107" s="121">
        <v>0</v>
      </c>
      <c r="I107" s="121">
        <f t="shared" si="15"/>
        <v>0</v>
      </c>
      <c r="J107" s="121">
        <v>0.31</v>
      </c>
      <c r="K107" s="121">
        <f t="shared" si="16"/>
        <v>56.05</v>
      </c>
      <c r="L107" s="121">
        <v>21</v>
      </c>
      <c r="M107" s="121">
        <f t="shared" si="17"/>
        <v>0</v>
      </c>
      <c r="N107" s="121">
        <v>0</v>
      </c>
      <c r="O107" s="121">
        <f t="shared" si="18"/>
        <v>0</v>
      </c>
      <c r="P107" s="121">
        <v>0</v>
      </c>
      <c r="Q107" s="121">
        <f t="shared" si="19"/>
        <v>0</v>
      </c>
      <c r="R107" s="121"/>
      <c r="S107" s="121" t="s">
        <v>132</v>
      </c>
      <c r="T107" s="121" t="s">
        <v>138</v>
      </c>
      <c r="U107" s="121">
        <v>0</v>
      </c>
      <c r="V107" s="121">
        <f t="shared" si="20"/>
        <v>0</v>
      </c>
      <c r="W107" s="121"/>
      <c r="X107" s="121" t="s">
        <v>208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209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x14ac:dyDescent="0.25">
      <c r="A108" s="127" t="s">
        <v>127</v>
      </c>
      <c r="B108" s="128" t="s">
        <v>77</v>
      </c>
      <c r="C108" s="145" t="s">
        <v>78</v>
      </c>
      <c r="D108" s="129"/>
      <c r="E108" s="130"/>
      <c r="F108" s="131"/>
      <c r="G108" s="132">
        <f>SUMIF(AG109:AG110,"&lt;&gt;NOR",G109:G110)</f>
        <v>0</v>
      </c>
      <c r="H108" s="126"/>
      <c r="I108" s="126">
        <f>SUM(I109:I110)</f>
        <v>0</v>
      </c>
      <c r="J108" s="126"/>
      <c r="K108" s="126">
        <f>SUM(K109:K110)</f>
        <v>231.24</v>
      </c>
      <c r="L108" s="126"/>
      <c r="M108" s="126">
        <f>SUM(M109:M110)</f>
        <v>0</v>
      </c>
      <c r="N108" s="126"/>
      <c r="O108" s="126">
        <f>SUM(O109:O110)</f>
        <v>0</v>
      </c>
      <c r="P108" s="126"/>
      <c r="Q108" s="126">
        <f>SUM(Q109:Q110)</f>
        <v>0</v>
      </c>
      <c r="R108" s="126"/>
      <c r="S108" s="126"/>
      <c r="T108" s="126"/>
      <c r="U108" s="126"/>
      <c r="V108" s="126">
        <f>SUM(V109:V110)</f>
        <v>0</v>
      </c>
      <c r="W108" s="126"/>
      <c r="X108" s="126"/>
      <c r="AG108" t="s">
        <v>128</v>
      </c>
    </row>
    <row r="109" spans="1:60" outlineLevel="1" x14ac:dyDescent="0.25">
      <c r="A109" s="139">
        <v>63</v>
      </c>
      <c r="B109" s="140" t="s">
        <v>296</v>
      </c>
      <c r="C109" s="146" t="s">
        <v>297</v>
      </c>
      <c r="D109" s="141" t="s">
        <v>131</v>
      </c>
      <c r="E109" s="142">
        <v>1</v>
      </c>
      <c r="F109" s="143"/>
      <c r="G109" s="144">
        <f>ROUND(E109*F109,2)</f>
        <v>0</v>
      </c>
      <c r="H109" s="121">
        <v>0</v>
      </c>
      <c r="I109" s="121">
        <f>ROUND(E109*H109,2)</f>
        <v>0</v>
      </c>
      <c r="J109" s="121">
        <v>230</v>
      </c>
      <c r="K109" s="121">
        <f>ROUND(E109*J109,2)</f>
        <v>230</v>
      </c>
      <c r="L109" s="121">
        <v>21</v>
      </c>
      <c r="M109" s="121">
        <f>G109*(1+L109/100)</f>
        <v>0</v>
      </c>
      <c r="N109" s="121">
        <v>0</v>
      </c>
      <c r="O109" s="121">
        <f>ROUND(E109*N109,2)</f>
        <v>0</v>
      </c>
      <c r="P109" s="121">
        <v>0</v>
      </c>
      <c r="Q109" s="121">
        <f>ROUND(E109*P109,2)</f>
        <v>0</v>
      </c>
      <c r="R109" s="121"/>
      <c r="S109" s="121" t="s">
        <v>132</v>
      </c>
      <c r="T109" s="121" t="s">
        <v>132</v>
      </c>
      <c r="U109" s="121">
        <v>0</v>
      </c>
      <c r="V109" s="121">
        <f>ROUND(E109*U109,2)</f>
        <v>0</v>
      </c>
      <c r="W109" s="121"/>
      <c r="X109" s="121" t="s">
        <v>161</v>
      </c>
      <c r="Y109" s="116"/>
      <c r="Z109" s="116"/>
      <c r="AA109" s="116"/>
      <c r="AB109" s="116"/>
      <c r="AC109" s="116"/>
      <c r="AD109" s="116"/>
      <c r="AE109" s="116"/>
      <c r="AF109" s="116"/>
      <c r="AG109" s="116" t="s">
        <v>162</v>
      </c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5">
      <c r="A110" s="139">
        <v>64</v>
      </c>
      <c r="B110" s="140" t="s">
        <v>298</v>
      </c>
      <c r="C110" s="146" t="s">
        <v>299</v>
      </c>
      <c r="D110" s="141" t="s">
        <v>0</v>
      </c>
      <c r="E110" s="142">
        <v>2.2999999999999998</v>
      </c>
      <c r="F110" s="143"/>
      <c r="G110" s="144">
        <f>ROUND(E110*F110,2)</f>
        <v>0</v>
      </c>
      <c r="H110" s="121">
        <v>0</v>
      </c>
      <c r="I110" s="121">
        <f>ROUND(E110*H110,2)</f>
        <v>0</v>
      </c>
      <c r="J110" s="121">
        <v>0.54</v>
      </c>
      <c r="K110" s="121">
        <f>ROUND(E110*J110,2)</f>
        <v>1.24</v>
      </c>
      <c r="L110" s="121">
        <v>21</v>
      </c>
      <c r="M110" s="121">
        <f>G110*(1+L110/100)</f>
        <v>0</v>
      </c>
      <c r="N110" s="121">
        <v>0</v>
      </c>
      <c r="O110" s="121">
        <f>ROUND(E110*N110,2)</f>
        <v>0</v>
      </c>
      <c r="P110" s="121">
        <v>0</v>
      </c>
      <c r="Q110" s="121">
        <f>ROUND(E110*P110,2)</f>
        <v>0</v>
      </c>
      <c r="R110" s="121"/>
      <c r="S110" s="121" t="s">
        <v>132</v>
      </c>
      <c r="T110" s="121" t="s">
        <v>132</v>
      </c>
      <c r="U110" s="121">
        <v>0</v>
      </c>
      <c r="V110" s="121">
        <f>ROUND(E110*U110,2)</f>
        <v>0</v>
      </c>
      <c r="W110" s="121"/>
      <c r="X110" s="121" t="s">
        <v>208</v>
      </c>
      <c r="Y110" s="116"/>
      <c r="Z110" s="116"/>
      <c r="AA110" s="116"/>
      <c r="AB110" s="116"/>
      <c r="AC110" s="116"/>
      <c r="AD110" s="116"/>
      <c r="AE110" s="116"/>
      <c r="AF110" s="116"/>
      <c r="AG110" s="116" t="s">
        <v>209</v>
      </c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x14ac:dyDescent="0.25">
      <c r="A111" s="127" t="s">
        <v>127</v>
      </c>
      <c r="B111" s="128" t="s">
        <v>83</v>
      </c>
      <c r="C111" s="145" t="s">
        <v>84</v>
      </c>
      <c r="D111" s="129"/>
      <c r="E111" s="130"/>
      <c r="F111" s="131"/>
      <c r="G111" s="132">
        <f>SUMIF(AG112:AG132,"&lt;&gt;NOR",G112:G132)</f>
        <v>0</v>
      </c>
      <c r="H111" s="126"/>
      <c r="I111" s="126">
        <f>SUM(I112:I132)</f>
        <v>1500</v>
      </c>
      <c r="J111" s="126"/>
      <c r="K111" s="126">
        <f>SUM(K112:K132)</f>
        <v>53359.990000000005</v>
      </c>
      <c r="L111" s="126"/>
      <c r="M111" s="126">
        <f>SUM(M112:M132)</f>
        <v>0</v>
      </c>
      <c r="N111" s="126"/>
      <c r="O111" s="126">
        <f>SUM(O112:O132)</f>
        <v>0.01</v>
      </c>
      <c r="P111" s="126"/>
      <c r="Q111" s="126">
        <f>SUM(Q112:Q132)</f>
        <v>0.18000000000000002</v>
      </c>
      <c r="R111" s="126"/>
      <c r="S111" s="126"/>
      <c r="T111" s="126"/>
      <c r="U111" s="126"/>
      <c r="V111" s="126">
        <f>SUM(V112:V132)</f>
        <v>5.63</v>
      </c>
      <c r="W111" s="126"/>
      <c r="X111" s="126"/>
      <c r="AG111" t="s">
        <v>128</v>
      </c>
    </row>
    <row r="112" spans="1:60" ht="20.399999999999999" outlineLevel="1" x14ac:dyDescent="0.25">
      <c r="A112" s="139">
        <v>65</v>
      </c>
      <c r="B112" s="140" t="s">
        <v>300</v>
      </c>
      <c r="C112" s="146" t="s">
        <v>301</v>
      </c>
      <c r="D112" s="141" t="s">
        <v>131</v>
      </c>
      <c r="E112" s="142">
        <v>3</v>
      </c>
      <c r="F112" s="143"/>
      <c r="G112" s="144">
        <f t="shared" ref="G112:G119" si="21">ROUND(E112*F112,2)</f>
        <v>0</v>
      </c>
      <c r="H112" s="121">
        <v>0</v>
      </c>
      <c r="I112" s="121">
        <f t="shared" ref="I112:I119" si="22">ROUND(E112*H112,2)</f>
        <v>0</v>
      </c>
      <c r="J112" s="121">
        <v>739</v>
      </c>
      <c r="K112" s="121">
        <f t="shared" ref="K112:K119" si="23">ROUND(E112*J112,2)</f>
        <v>2217</v>
      </c>
      <c r="L112" s="121">
        <v>21</v>
      </c>
      <c r="M112" s="121">
        <f t="shared" ref="M112:M119" si="24">G112*(1+L112/100)</f>
        <v>0</v>
      </c>
      <c r="N112" s="121">
        <v>0</v>
      </c>
      <c r="O112" s="121">
        <f t="shared" ref="O112:O119" si="25">ROUND(E112*N112,2)</f>
        <v>0</v>
      </c>
      <c r="P112" s="121">
        <v>0</v>
      </c>
      <c r="Q112" s="121">
        <f t="shared" ref="Q112:Q119" si="26">ROUND(E112*P112,2)</f>
        <v>0</v>
      </c>
      <c r="R112" s="121"/>
      <c r="S112" s="121" t="s">
        <v>132</v>
      </c>
      <c r="T112" s="121" t="s">
        <v>146</v>
      </c>
      <c r="U112" s="121">
        <v>1.45</v>
      </c>
      <c r="V112" s="121">
        <f t="shared" ref="V112:V119" si="27">ROUND(E112*U112,2)</f>
        <v>4.3499999999999996</v>
      </c>
      <c r="W112" s="121"/>
      <c r="X112" s="121" t="s">
        <v>133</v>
      </c>
      <c r="Y112" s="116"/>
      <c r="Z112" s="116"/>
      <c r="AA112" s="116"/>
      <c r="AB112" s="116"/>
      <c r="AC112" s="116"/>
      <c r="AD112" s="116"/>
      <c r="AE112" s="116"/>
      <c r="AF112" s="116"/>
      <c r="AG112" s="116" t="s">
        <v>134</v>
      </c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5">
      <c r="A113" s="139">
        <v>66</v>
      </c>
      <c r="B113" s="140" t="s">
        <v>302</v>
      </c>
      <c r="C113" s="146" t="s">
        <v>303</v>
      </c>
      <c r="D113" s="141" t="s">
        <v>131</v>
      </c>
      <c r="E113" s="142">
        <v>3</v>
      </c>
      <c r="F113" s="143"/>
      <c r="G113" s="144">
        <f t="shared" si="21"/>
        <v>0</v>
      </c>
      <c r="H113" s="121">
        <v>0</v>
      </c>
      <c r="I113" s="121">
        <f t="shared" si="22"/>
        <v>0</v>
      </c>
      <c r="J113" s="121">
        <v>50.6</v>
      </c>
      <c r="K113" s="121">
        <f t="shared" si="23"/>
        <v>151.80000000000001</v>
      </c>
      <c r="L113" s="121">
        <v>21</v>
      </c>
      <c r="M113" s="121">
        <f t="shared" si="24"/>
        <v>0</v>
      </c>
      <c r="N113" s="121">
        <v>0</v>
      </c>
      <c r="O113" s="121">
        <f t="shared" si="25"/>
        <v>0</v>
      </c>
      <c r="P113" s="121">
        <v>1.8E-3</v>
      </c>
      <c r="Q113" s="121">
        <f t="shared" si="26"/>
        <v>0.01</v>
      </c>
      <c r="R113" s="121"/>
      <c r="S113" s="121" t="s">
        <v>132</v>
      </c>
      <c r="T113" s="121" t="s">
        <v>132</v>
      </c>
      <c r="U113" s="121">
        <v>0.11</v>
      </c>
      <c r="V113" s="121">
        <f t="shared" si="27"/>
        <v>0.33</v>
      </c>
      <c r="W113" s="121"/>
      <c r="X113" s="121" t="s">
        <v>133</v>
      </c>
      <c r="Y113" s="116"/>
      <c r="Z113" s="116"/>
      <c r="AA113" s="116"/>
      <c r="AB113" s="116"/>
      <c r="AC113" s="116"/>
      <c r="AD113" s="116"/>
      <c r="AE113" s="116"/>
      <c r="AF113" s="116"/>
      <c r="AG113" s="116" t="s">
        <v>134</v>
      </c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5">
      <c r="A114" s="139">
        <v>67</v>
      </c>
      <c r="B114" s="140" t="s">
        <v>304</v>
      </c>
      <c r="C114" s="146" t="s">
        <v>305</v>
      </c>
      <c r="D114" s="141" t="s">
        <v>131</v>
      </c>
      <c r="E114" s="142">
        <v>1</v>
      </c>
      <c r="F114" s="143"/>
      <c r="G114" s="144">
        <f t="shared" si="21"/>
        <v>0</v>
      </c>
      <c r="H114" s="121">
        <v>0</v>
      </c>
      <c r="I114" s="121">
        <f t="shared" si="22"/>
        <v>0</v>
      </c>
      <c r="J114" s="121">
        <v>436.5</v>
      </c>
      <c r="K114" s="121">
        <f t="shared" si="23"/>
        <v>436.5</v>
      </c>
      <c r="L114" s="121">
        <v>21</v>
      </c>
      <c r="M114" s="121">
        <f t="shared" si="24"/>
        <v>0</v>
      </c>
      <c r="N114" s="121">
        <v>0</v>
      </c>
      <c r="O114" s="121">
        <f t="shared" si="25"/>
        <v>0</v>
      </c>
      <c r="P114" s="121">
        <v>0.17399999999999999</v>
      </c>
      <c r="Q114" s="121">
        <f t="shared" si="26"/>
        <v>0.17</v>
      </c>
      <c r="R114" s="121"/>
      <c r="S114" s="121" t="s">
        <v>132</v>
      </c>
      <c r="T114" s="121" t="s">
        <v>132</v>
      </c>
      <c r="U114" s="121">
        <v>0.95</v>
      </c>
      <c r="V114" s="121">
        <f t="shared" si="27"/>
        <v>0.95</v>
      </c>
      <c r="W114" s="121"/>
      <c r="X114" s="121" t="s">
        <v>133</v>
      </c>
      <c r="Y114" s="116"/>
      <c r="Z114" s="116"/>
      <c r="AA114" s="116"/>
      <c r="AB114" s="116"/>
      <c r="AC114" s="116"/>
      <c r="AD114" s="116"/>
      <c r="AE114" s="116"/>
      <c r="AF114" s="116"/>
      <c r="AG114" s="116" t="s">
        <v>134</v>
      </c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ht="30.6" outlineLevel="1" x14ac:dyDescent="0.25">
      <c r="A115" s="139">
        <v>68</v>
      </c>
      <c r="B115" s="140" t="s">
        <v>306</v>
      </c>
      <c r="C115" s="146" t="s">
        <v>307</v>
      </c>
      <c r="D115" s="141" t="s">
        <v>131</v>
      </c>
      <c r="E115" s="142">
        <v>1</v>
      </c>
      <c r="F115" s="143"/>
      <c r="G115" s="144">
        <f t="shared" si="21"/>
        <v>0</v>
      </c>
      <c r="H115" s="121">
        <v>0</v>
      </c>
      <c r="I115" s="121">
        <f t="shared" si="22"/>
        <v>0</v>
      </c>
      <c r="J115" s="121">
        <v>5279</v>
      </c>
      <c r="K115" s="121">
        <f t="shared" si="23"/>
        <v>5279</v>
      </c>
      <c r="L115" s="121">
        <v>21</v>
      </c>
      <c r="M115" s="121">
        <f t="shared" si="24"/>
        <v>0</v>
      </c>
      <c r="N115" s="121">
        <v>0</v>
      </c>
      <c r="O115" s="121">
        <f t="shared" si="25"/>
        <v>0</v>
      </c>
      <c r="P115" s="121">
        <v>0</v>
      </c>
      <c r="Q115" s="121">
        <f t="shared" si="26"/>
        <v>0</v>
      </c>
      <c r="R115" s="121"/>
      <c r="S115" s="121" t="s">
        <v>158</v>
      </c>
      <c r="T115" s="121" t="s">
        <v>146</v>
      </c>
      <c r="U115" s="121">
        <v>0</v>
      </c>
      <c r="V115" s="121">
        <f t="shared" si="27"/>
        <v>0</v>
      </c>
      <c r="W115" s="121"/>
      <c r="X115" s="121" t="s">
        <v>133</v>
      </c>
      <c r="Y115" s="116"/>
      <c r="Z115" s="116"/>
      <c r="AA115" s="116"/>
      <c r="AB115" s="116"/>
      <c r="AC115" s="116"/>
      <c r="AD115" s="116"/>
      <c r="AE115" s="116"/>
      <c r="AF115" s="116"/>
      <c r="AG115" s="116" t="s">
        <v>134</v>
      </c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ht="20.399999999999999" outlineLevel="1" x14ac:dyDescent="0.25">
      <c r="A116" s="139">
        <v>69</v>
      </c>
      <c r="B116" s="140" t="s">
        <v>308</v>
      </c>
      <c r="C116" s="146" t="s">
        <v>309</v>
      </c>
      <c r="D116" s="141" t="s">
        <v>131</v>
      </c>
      <c r="E116" s="142">
        <v>1</v>
      </c>
      <c r="F116" s="143"/>
      <c r="G116" s="144">
        <f t="shared" si="21"/>
        <v>0</v>
      </c>
      <c r="H116" s="121">
        <v>1500</v>
      </c>
      <c r="I116" s="121">
        <f t="shared" si="22"/>
        <v>1500</v>
      </c>
      <c r="J116" s="121">
        <v>0</v>
      </c>
      <c r="K116" s="121">
        <f t="shared" si="23"/>
        <v>0</v>
      </c>
      <c r="L116" s="121">
        <v>21</v>
      </c>
      <c r="M116" s="121">
        <f t="shared" si="24"/>
        <v>0</v>
      </c>
      <c r="N116" s="121">
        <v>1.2999999999999999E-2</v>
      </c>
      <c r="O116" s="121">
        <f t="shared" si="25"/>
        <v>0.01</v>
      </c>
      <c r="P116" s="121">
        <v>0</v>
      </c>
      <c r="Q116" s="121">
        <f t="shared" si="26"/>
        <v>0</v>
      </c>
      <c r="R116" s="121"/>
      <c r="S116" s="121" t="s">
        <v>132</v>
      </c>
      <c r="T116" s="121" t="s">
        <v>146</v>
      </c>
      <c r="U116" s="121">
        <v>0</v>
      </c>
      <c r="V116" s="121">
        <f t="shared" si="27"/>
        <v>0</v>
      </c>
      <c r="W116" s="121"/>
      <c r="X116" s="121" t="s">
        <v>161</v>
      </c>
      <c r="Y116" s="116"/>
      <c r="Z116" s="116"/>
      <c r="AA116" s="116"/>
      <c r="AB116" s="116"/>
      <c r="AC116" s="116"/>
      <c r="AD116" s="116"/>
      <c r="AE116" s="116"/>
      <c r="AF116" s="116"/>
      <c r="AG116" s="116" t="s">
        <v>310</v>
      </c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5">
      <c r="A117" s="139">
        <v>70</v>
      </c>
      <c r="B117" s="140" t="s">
        <v>311</v>
      </c>
      <c r="C117" s="146" t="s">
        <v>312</v>
      </c>
      <c r="D117" s="141" t="s">
        <v>131</v>
      </c>
      <c r="E117" s="142">
        <v>1</v>
      </c>
      <c r="F117" s="143"/>
      <c r="G117" s="144">
        <f t="shared" si="21"/>
        <v>0</v>
      </c>
      <c r="H117" s="121">
        <v>0</v>
      </c>
      <c r="I117" s="121">
        <f t="shared" si="22"/>
        <v>0</v>
      </c>
      <c r="J117" s="121">
        <v>2500</v>
      </c>
      <c r="K117" s="121">
        <f t="shared" si="23"/>
        <v>2500</v>
      </c>
      <c r="L117" s="121">
        <v>21</v>
      </c>
      <c r="M117" s="121">
        <f t="shared" si="24"/>
        <v>0</v>
      </c>
      <c r="N117" s="121">
        <v>0</v>
      </c>
      <c r="O117" s="121">
        <f t="shared" si="25"/>
        <v>0</v>
      </c>
      <c r="P117" s="121">
        <v>0</v>
      </c>
      <c r="Q117" s="121">
        <f t="shared" si="26"/>
        <v>0</v>
      </c>
      <c r="R117" s="121"/>
      <c r="S117" s="121" t="s">
        <v>158</v>
      </c>
      <c r="T117" s="121" t="s">
        <v>146</v>
      </c>
      <c r="U117" s="121">
        <v>0</v>
      </c>
      <c r="V117" s="121">
        <f t="shared" si="27"/>
        <v>0</v>
      </c>
      <c r="W117" s="121"/>
      <c r="X117" s="121" t="s">
        <v>161</v>
      </c>
      <c r="Y117" s="116"/>
      <c r="Z117" s="116"/>
      <c r="AA117" s="116"/>
      <c r="AB117" s="116"/>
      <c r="AC117" s="116"/>
      <c r="AD117" s="116"/>
      <c r="AE117" s="116"/>
      <c r="AF117" s="116"/>
      <c r="AG117" s="116" t="s">
        <v>162</v>
      </c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ht="20.399999999999999" outlineLevel="1" x14ac:dyDescent="0.25">
      <c r="A118" s="139">
        <v>71</v>
      </c>
      <c r="B118" s="140" t="s">
        <v>313</v>
      </c>
      <c r="C118" s="146" t="s">
        <v>314</v>
      </c>
      <c r="D118" s="141" t="s">
        <v>222</v>
      </c>
      <c r="E118" s="142">
        <v>1</v>
      </c>
      <c r="F118" s="143"/>
      <c r="G118" s="144">
        <f t="shared" si="21"/>
        <v>0</v>
      </c>
      <c r="H118" s="121">
        <v>0</v>
      </c>
      <c r="I118" s="121">
        <f t="shared" si="22"/>
        <v>0</v>
      </c>
      <c r="J118" s="121">
        <v>3000</v>
      </c>
      <c r="K118" s="121">
        <f t="shared" si="23"/>
        <v>3000</v>
      </c>
      <c r="L118" s="121">
        <v>21</v>
      </c>
      <c r="M118" s="121">
        <f t="shared" si="24"/>
        <v>0</v>
      </c>
      <c r="N118" s="121">
        <v>0</v>
      </c>
      <c r="O118" s="121">
        <f t="shared" si="25"/>
        <v>0</v>
      </c>
      <c r="P118" s="121">
        <v>0</v>
      </c>
      <c r="Q118" s="121">
        <f t="shared" si="26"/>
        <v>0</v>
      </c>
      <c r="R118" s="121"/>
      <c r="S118" s="121" t="s">
        <v>158</v>
      </c>
      <c r="T118" s="121" t="s">
        <v>146</v>
      </c>
      <c r="U118" s="121">
        <v>0</v>
      </c>
      <c r="V118" s="121">
        <f t="shared" si="27"/>
        <v>0</v>
      </c>
      <c r="W118" s="121"/>
      <c r="X118" s="121" t="s">
        <v>161</v>
      </c>
      <c r="Y118" s="116"/>
      <c r="Z118" s="116"/>
      <c r="AA118" s="116"/>
      <c r="AB118" s="116"/>
      <c r="AC118" s="116"/>
      <c r="AD118" s="116"/>
      <c r="AE118" s="116"/>
      <c r="AF118" s="116"/>
      <c r="AG118" s="116" t="s">
        <v>162</v>
      </c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ht="20.399999999999999" outlineLevel="1" x14ac:dyDescent="0.25">
      <c r="A119" s="133">
        <v>72</v>
      </c>
      <c r="B119" s="134" t="s">
        <v>315</v>
      </c>
      <c r="C119" s="147" t="s">
        <v>316</v>
      </c>
      <c r="D119" s="135" t="s">
        <v>143</v>
      </c>
      <c r="E119" s="136">
        <v>3</v>
      </c>
      <c r="F119" s="137"/>
      <c r="G119" s="138">
        <f t="shared" si="21"/>
        <v>0</v>
      </c>
      <c r="H119" s="121">
        <v>0</v>
      </c>
      <c r="I119" s="121">
        <f t="shared" si="22"/>
        <v>0</v>
      </c>
      <c r="J119" s="121">
        <v>12900</v>
      </c>
      <c r="K119" s="121">
        <f t="shared" si="23"/>
        <v>38700</v>
      </c>
      <c r="L119" s="121">
        <v>21</v>
      </c>
      <c r="M119" s="121">
        <f t="shared" si="24"/>
        <v>0</v>
      </c>
      <c r="N119" s="121">
        <v>0</v>
      </c>
      <c r="O119" s="121">
        <f t="shared" si="25"/>
        <v>0</v>
      </c>
      <c r="P119" s="121">
        <v>0</v>
      </c>
      <c r="Q119" s="121">
        <f t="shared" si="26"/>
        <v>0</v>
      </c>
      <c r="R119" s="121"/>
      <c r="S119" s="121" t="s">
        <v>158</v>
      </c>
      <c r="T119" s="121" t="s">
        <v>146</v>
      </c>
      <c r="U119" s="121">
        <v>0</v>
      </c>
      <c r="V119" s="121">
        <f t="shared" si="27"/>
        <v>0</v>
      </c>
      <c r="W119" s="121"/>
      <c r="X119" s="121" t="s">
        <v>161</v>
      </c>
      <c r="Y119" s="116"/>
      <c r="Z119" s="116"/>
      <c r="AA119" s="116"/>
      <c r="AB119" s="116"/>
      <c r="AC119" s="116"/>
      <c r="AD119" s="116"/>
      <c r="AE119" s="116"/>
      <c r="AF119" s="116"/>
      <c r="AG119" s="116" t="s">
        <v>162</v>
      </c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5">
      <c r="A120" s="119"/>
      <c r="B120" s="120"/>
      <c r="C120" s="148" t="s">
        <v>317</v>
      </c>
      <c r="D120" s="122"/>
      <c r="E120" s="123">
        <v>3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140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5">
      <c r="A121" s="119"/>
      <c r="B121" s="120"/>
      <c r="C121" s="148" t="s">
        <v>318</v>
      </c>
      <c r="D121" s="122"/>
      <c r="E121" s="123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140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19"/>
      <c r="B122" s="120"/>
      <c r="C122" s="148" t="s">
        <v>319</v>
      </c>
      <c r="D122" s="122"/>
      <c r="E122" s="123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140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ht="20.399999999999999" outlineLevel="1" x14ac:dyDescent="0.25">
      <c r="A123" s="119"/>
      <c r="B123" s="120"/>
      <c r="C123" s="148" t="s">
        <v>320</v>
      </c>
      <c r="D123" s="122"/>
      <c r="E123" s="123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16"/>
      <c r="Z123" s="116"/>
      <c r="AA123" s="116"/>
      <c r="AB123" s="116"/>
      <c r="AC123" s="116"/>
      <c r="AD123" s="116"/>
      <c r="AE123" s="116"/>
      <c r="AF123" s="116"/>
      <c r="AG123" s="116" t="s">
        <v>140</v>
      </c>
      <c r="AH123" s="116">
        <v>0</v>
      </c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5">
      <c r="A124" s="119"/>
      <c r="B124" s="120"/>
      <c r="C124" s="148" t="s">
        <v>321</v>
      </c>
      <c r="D124" s="122"/>
      <c r="E124" s="123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16"/>
      <c r="Z124" s="116"/>
      <c r="AA124" s="116"/>
      <c r="AB124" s="116"/>
      <c r="AC124" s="116"/>
      <c r="AD124" s="116"/>
      <c r="AE124" s="116"/>
      <c r="AF124" s="116"/>
      <c r="AG124" s="116" t="s">
        <v>140</v>
      </c>
      <c r="AH124" s="116">
        <v>0</v>
      </c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ht="20.399999999999999" outlineLevel="1" x14ac:dyDescent="0.25">
      <c r="A125" s="119"/>
      <c r="B125" s="120"/>
      <c r="C125" s="148" t="s">
        <v>322</v>
      </c>
      <c r="D125" s="122"/>
      <c r="E125" s="123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16"/>
      <c r="Z125" s="116"/>
      <c r="AA125" s="116"/>
      <c r="AB125" s="116"/>
      <c r="AC125" s="116"/>
      <c r="AD125" s="116"/>
      <c r="AE125" s="116"/>
      <c r="AF125" s="116"/>
      <c r="AG125" s="116" t="s">
        <v>140</v>
      </c>
      <c r="AH125" s="116">
        <v>0</v>
      </c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19"/>
      <c r="B126" s="120"/>
      <c r="C126" s="148" t="s">
        <v>323</v>
      </c>
      <c r="D126" s="122"/>
      <c r="E126" s="123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16"/>
      <c r="Z126" s="116"/>
      <c r="AA126" s="116"/>
      <c r="AB126" s="116"/>
      <c r="AC126" s="116"/>
      <c r="AD126" s="116"/>
      <c r="AE126" s="116"/>
      <c r="AF126" s="116"/>
      <c r="AG126" s="116" t="s">
        <v>140</v>
      </c>
      <c r="AH126" s="116">
        <v>0</v>
      </c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5">
      <c r="A127" s="119"/>
      <c r="B127" s="120"/>
      <c r="C127" s="148" t="s">
        <v>324</v>
      </c>
      <c r="D127" s="122"/>
      <c r="E127" s="123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140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5">
      <c r="A128" s="119"/>
      <c r="B128" s="120"/>
      <c r="C128" s="148" t="s">
        <v>325</v>
      </c>
      <c r="D128" s="122"/>
      <c r="E128" s="123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16"/>
      <c r="Z128" s="116"/>
      <c r="AA128" s="116"/>
      <c r="AB128" s="116"/>
      <c r="AC128" s="116"/>
      <c r="AD128" s="116"/>
      <c r="AE128" s="116"/>
      <c r="AF128" s="116"/>
      <c r="AG128" s="116" t="s">
        <v>140</v>
      </c>
      <c r="AH128" s="116">
        <v>0</v>
      </c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5">
      <c r="A129" s="119"/>
      <c r="B129" s="120"/>
      <c r="C129" s="148" t="s">
        <v>326</v>
      </c>
      <c r="D129" s="122"/>
      <c r="E129" s="123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16"/>
      <c r="Z129" s="116"/>
      <c r="AA129" s="116"/>
      <c r="AB129" s="116"/>
      <c r="AC129" s="116"/>
      <c r="AD129" s="116"/>
      <c r="AE129" s="116"/>
      <c r="AF129" s="116"/>
      <c r="AG129" s="116" t="s">
        <v>140</v>
      </c>
      <c r="AH129" s="116">
        <v>0</v>
      </c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ht="20.399999999999999" outlineLevel="1" x14ac:dyDescent="0.25">
      <c r="A130" s="119"/>
      <c r="B130" s="120"/>
      <c r="C130" s="148" t="s">
        <v>327</v>
      </c>
      <c r="D130" s="122"/>
      <c r="E130" s="123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ht="20.399999999999999" outlineLevel="1" x14ac:dyDescent="0.25">
      <c r="A131" s="119"/>
      <c r="B131" s="120"/>
      <c r="C131" s="148" t="s">
        <v>328</v>
      </c>
      <c r="D131" s="122"/>
      <c r="E131" s="123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140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5">
      <c r="A132" s="139">
        <v>73</v>
      </c>
      <c r="B132" s="140" t="s">
        <v>329</v>
      </c>
      <c r="C132" s="146" t="s">
        <v>330</v>
      </c>
      <c r="D132" s="141" t="s">
        <v>0</v>
      </c>
      <c r="E132" s="142">
        <v>537.84299999999996</v>
      </c>
      <c r="F132" s="143"/>
      <c r="G132" s="144">
        <f>ROUND(E132*F132,2)</f>
        <v>0</v>
      </c>
      <c r="H132" s="121">
        <v>0</v>
      </c>
      <c r="I132" s="121">
        <f>ROUND(E132*H132,2)</f>
        <v>0</v>
      </c>
      <c r="J132" s="121">
        <v>2</v>
      </c>
      <c r="K132" s="121">
        <f>ROUND(E132*J132,2)</f>
        <v>1075.69</v>
      </c>
      <c r="L132" s="121">
        <v>21</v>
      </c>
      <c r="M132" s="121">
        <f>G132*(1+L132/100)</f>
        <v>0</v>
      </c>
      <c r="N132" s="121">
        <v>0</v>
      </c>
      <c r="O132" s="121">
        <f>ROUND(E132*N132,2)</f>
        <v>0</v>
      </c>
      <c r="P132" s="121">
        <v>0</v>
      </c>
      <c r="Q132" s="121">
        <f>ROUND(E132*P132,2)</f>
        <v>0</v>
      </c>
      <c r="R132" s="121"/>
      <c r="S132" s="121" t="s">
        <v>132</v>
      </c>
      <c r="T132" s="121" t="s">
        <v>146</v>
      </c>
      <c r="U132" s="121">
        <v>0</v>
      </c>
      <c r="V132" s="121">
        <f>ROUND(E132*U132,2)</f>
        <v>0</v>
      </c>
      <c r="W132" s="121"/>
      <c r="X132" s="121" t="s">
        <v>208</v>
      </c>
      <c r="Y132" s="116"/>
      <c r="Z132" s="116"/>
      <c r="AA132" s="116"/>
      <c r="AB132" s="116"/>
      <c r="AC132" s="116"/>
      <c r="AD132" s="116"/>
      <c r="AE132" s="116"/>
      <c r="AF132" s="116"/>
      <c r="AG132" s="116" t="s">
        <v>209</v>
      </c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x14ac:dyDescent="0.25">
      <c r="A133" s="127" t="s">
        <v>127</v>
      </c>
      <c r="B133" s="128" t="s">
        <v>85</v>
      </c>
      <c r="C133" s="145" t="s">
        <v>86</v>
      </c>
      <c r="D133" s="129"/>
      <c r="E133" s="130"/>
      <c r="F133" s="131"/>
      <c r="G133" s="132">
        <f>SUMIF(AG134:AG159,"&lt;&gt;NOR",G134:G159)</f>
        <v>0</v>
      </c>
      <c r="H133" s="126"/>
      <c r="I133" s="126">
        <f>SUM(I134:I159)</f>
        <v>3870.43</v>
      </c>
      <c r="J133" s="126"/>
      <c r="K133" s="126">
        <f>SUM(K134:K159)</f>
        <v>4239.7299999999996</v>
      </c>
      <c r="L133" s="126"/>
      <c r="M133" s="126">
        <f>SUM(M134:M159)</f>
        <v>0</v>
      </c>
      <c r="N133" s="126"/>
      <c r="O133" s="126">
        <f>SUM(O134:O159)</f>
        <v>0.04</v>
      </c>
      <c r="P133" s="126"/>
      <c r="Q133" s="126">
        <f>SUM(Q134:Q159)</f>
        <v>0</v>
      </c>
      <c r="R133" s="126"/>
      <c r="S133" s="126"/>
      <c r="T133" s="126"/>
      <c r="U133" s="126"/>
      <c r="V133" s="126">
        <f>SUM(V134:V159)</f>
        <v>7.4200000000000008</v>
      </c>
      <c r="W133" s="126"/>
      <c r="X133" s="126"/>
      <c r="AG133" t="s">
        <v>128</v>
      </c>
    </row>
    <row r="134" spans="1:60" outlineLevel="1" x14ac:dyDescent="0.25">
      <c r="A134" s="133">
        <v>74</v>
      </c>
      <c r="B134" s="134" t="s">
        <v>331</v>
      </c>
      <c r="C134" s="147" t="s">
        <v>332</v>
      </c>
      <c r="D134" s="135" t="s">
        <v>137</v>
      </c>
      <c r="E134" s="136">
        <v>5.6</v>
      </c>
      <c r="F134" s="137"/>
      <c r="G134" s="138">
        <f>ROUND(E134*F134,2)</f>
        <v>0</v>
      </c>
      <c r="H134" s="121">
        <v>0</v>
      </c>
      <c r="I134" s="121">
        <f>ROUND(E134*H134,2)</f>
        <v>0</v>
      </c>
      <c r="J134" s="121">
        <v>7.1</v>
      </c>
      <c r="K134" s="121">
        <f>ROUND(E134*J134,2)</f>
        <v>39.76</v>
      </c>
      <c r="L134" s="121">
        <v>21</v>
      </c>
      <c r="M134" s="121">
        <f>G134*(1+L134/100)</f>
        <v>0</v>
      </c>
      <c r="N134" s="121">
        <v>0</v>
      </c>
      <c r="O134" s="121">
        <f>ROUND(E134*N134,2)</f>
        <v>0</v>
      </c>
      <c r="P134" s="121">
        <v>0</v>
      </c>
      <c r="Q134" s="121">
        <f>ROUND(E134*P134,2)</f>
        <v>0</v>
      </c>
      <c r="R134" s="121"/>
      <c r="S134" s="121" t="s">
        <v>132</v>
      </c>
      <c r="T134" s="121" t="s">
        <v>132</v>
      </c>
      <c r="U134" s="121">
        <v>1.6E-2</v>
      </c>
      <c r="V134" s="121">
        <f>ROUND(E134*U134,2)</f>
        <v>0.09</v>
      </c>
      <c r="W134" s="121"/>
      <c r="X134" s="121" t="s">
        <v>133</v>
      </c>
      <c r="Y134" s="116"/>
      <c r="Z134" s="116"/>
      <c r="AA134" s="116"/>
      <c r="AB134" s="116"/>
      <c r="AC134" s="116"/>
      <c r="AD134" s="116"/>
      <c r="AE134" s="116"/>
      <c r="AF134" s="116"/>
      <c r="AG134" s="116" t="s">
        <v>134</v>
      </c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5">
      <c r="A135" s="119"/>
      <c r="B135" s="120"/>
      <c r="C135" s="148" t="s">
        <v>183</v>
      </c>
      <c r="D135" s="122"/>
      <c r="E135" s="123">
        <v>5.5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140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5">
      <c r="A136" s="119"/>
      <c r="B136" s="120"/>
      <c r="C136" s="148" t="s">
        <v>333</v>
      </c>
      <c r="D136" s="122"/>
      <c r="E136" s="123">
        <v>0.1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140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5">
      <c r="A137" s="133">
        <v>75</v>
      </c>
      <c r="B137" s="134" t="s">
        <v>334</v>
      </c>
      <c r="C137" s="147" t="s">
        <v>335</v>
      </c>
      <c r="D137" s="135" t="s">
        <v>137</v>
      </c>
      <c r="E137" s="136">
        <v>5.6</v>
      </c>
      <c r="F137" s="137"/>
      <c r="G137" s="138">
        <f>ROUND(E137*F137,2)</f>
        <v>0</v>
      </c>
      <c r="H137" s="121">
        <v>24.89</v>
      </c>
      <c r="I137" s="121">
        <f>ROUND(E137*H137,2)</f>
        <v>139.38</v>
      </c>
      <c r="J137" s="121">
        <v>25.21</v>
      </c>
      <c r="K137" s="121">
        <f>ROUND(E137*J137,2)</f>
        <v>141.18</v>
      </c>
      <c r="L137" s="121">
        <v>21</v>
      </c>
      <c r="M137" s="121">
        <f>G137*(1+L137/100)</f>
        <v>0</v>
      </c>
      <c r="N137" s="121">
        <v>2.1000000000000001E-4</v>
      </c>
      <c r="O137" s="121">
        <f>ROUND(E137*N137,2)</f>
        <v>0</v>
      </c>
      <c r="P137" s="121">
        <v>0</v>
      </c>
      <c r="Q137" s="121">
        <f>ROUND(E137*P137,2)</f>
        <v>0</v>
      </c>
      <c r="R137" s="121"/>
      <c r="S137" s="121" t="s">
        <v>132</v>
      </c>
      <c r="T137" s="121" t="s">
        <v>132</v>
      </c>
      <c r="U137" s="121">
        <v>0.05</v>
      </c>
      <c r="V137" s="121">
        <f>ROUND(E137*U137,2)</f>
        <v>0.28000000000000003</v>
      </c>
      <c r="W137" s="121"/>
      <c r="X137" s="121" t="s">
        <v>133</v>
      </c>
      <c r="Y137" s="116"/>
      <c r="Z137" s="116"/>
      <c r="AA137" s="116"/>
      <c r="AB137" s="116"/>
      <c r="AC137" s="116"/>
      <c r="AD137" s="116"/>
      <c r="AE137" s="116"/>
      <c r="AF137" s="116"/>
      <c r="AG137" s="116" t="s">
        <v>134</v>
      </c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5">
      <c r="A138" s="119"/>
      <c r="B138" s="120"/>
      <c r="C138" s="148" t="s">
        <v>183</v>
      </c>
      <c r="D138" s="122"/>
      <c r="E138" s="123">
        <v>5.5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140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19"/>
      <c r="B139" s="120"/>
      <c r="C139" s="148" t="s">
        <v>333</v>
      </c>
      <c r="D139" s="122"/>
      <c r="E139" s="123">
        <v>0.1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140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33">
        <v>76</v>
      </c>
      <c r="B140" s="134" t="s">
        <v>336</v>
      </c>
      <c r="C140" s="147" t="s">
        <v>337</v>
      </c>
      <c r="D140" s="135" t="s">
        <v>137</v>
      </c>
      <c r="E140" s="136">
        <v>5.6</v>
      </c>
      <c r="F140" s="137"/>
      <c r="G140" s="138">
        <f>ROUND(E140*F140,2)</f>
        <v>0</v>
      </c>
      <c r="H140" s="121">
        <v>137.32</v>
      </c>
      <c r="I140" s="121">
        <f>ROUND(E140*H140,2)</f>
        <v>768.99</v>
      </c>
      <c r="J140" s="121">
        <v>524.67999999999995</v>
      </c>
      <c r="K140" s="121">
        <f>ROUND(E140*J140,2)</f>
        <v>2938.21</v>
      </c>
      <c r="L140" s="121">
        <v>21</v>
      </c>
      <c r="M140" s="121">
        <f>G140*(1+L140/100)</f>
        <v>0</v>
      </c>
      <c r="N140" s="121">
        <v>5.1500000000000001E-3</v>
      </c>
      <c r="O140" s="121">
        <f>ROUND(E140*N140,2)</f>
        <v>0.03</v>
      </c>
      <c r="P140" s="121">
        <v>0</v>
      </c>
      <c r="Q140" s="121">
        <f>ROUND(E140*P140,2)</f>
        <v>0</v>
      </c>
      <c r="R140" s="121"/>
      <c r="S140" s="121" t="s">
        <v>132</v>
      </c>
      <c r="T140" s="121" t="s">
        <v>132</v>
      </c>
      <c r="U140" s="121">
        <v>1.04</v>
      </c>
      <c r="V140" s="121">
        <f>ROUND(E140*U140,2)</f>
        <v>5.82</v>
      </c>
      <c r="W140" s="121"/>
      <c r="X140" s="121" t="s">
        <v>133</v>
      </c>
      <c r="Y140" s="116"/>
      <c r="Z140" s="116"/>
      <c r="AA140" s="116"/>
      <c r="AB140" s="116"/>
      <c r="AC140" s="116"/>
      <c r="AD140" s="116"/>
      <c r="AE140" s="116"/>
      <c r="AF140" s="116"/>
      <c r="AG140" s="116" t="s">
        <v>134</v>
      </c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5">
      <c r="A141" s="119"/>
      <c r="B141" s="120"/>
      <c r="C141" s="148" t="s">
        <v>183</v>
      </c>
      <c r="D141" s="122"/>
      <c r="E141" s="123">
        <v>5.5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140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5">
      <c r="A142" s="119"/>
      <c r="B142" s="120"/>
      <c r="C142" s="148" t="s">
        <v>333</v>
      </c>
      <c r="D142" s="122"/>
      <c r="E142" s="123">
        <v>0.1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140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5">
      <c r="A143" s="133">
        <v>77</v>
      </c>
      <c r="B143" s="134" t="s">
        <v>338</v>
      </c>
      <c r="C143" s="147" t="s">
        <v>339</v>
      </c>
      <c r="D143" s="135" t="s">
        <v>143</v>
      </c>
      <c r="E143" s="136">
        <v>11.7</v>
      </c>
      <c r="F143" s="137"/>
      <c r="G143" s="138">
        <f>ROUND(E143*F143,2)</f>
        <v>0</v>
      </c>
      <c r="H143" s="121">
        <v>21.81</v>
      </c>
      <c r="I143" s="121">
        <f>ROUND(E143*H143,2)</f>
        <v>255.18</v>
      </c>
      <c r="J143" s="121">
        <v>35.29</v>
      </c>
      <c r="K143" s="121">
        <f>ROUND(E143*J143,2)</f>
        <v>412.89</v>
      </c>
      <c r="L143" s="121">
        <v>21</v>
      </c>
      <c r="M143" s="121">
        <f>G143*(1+L143/100)</f>
        <v>0</v>
      </c>
      <c r="N143" s="121">
        <v>4.0000000000000003E-5</v>
      </c>
      <c r="O143" s="121">
        <f>ROUND(E143*N143,2)</f>
        <v>0</v>
      </c>
      <c r="P143" s="121">
        <v>0</v>
      </c>
      <c r="Q143" s="121">
        <f>ROUND(E143*P143,2)</f>
        <v>0</v>
      </c>
      <c r="R143" s="121"/>
      <c r="S143" s="121" t="s">
        <v>132</v>
      </c>
      <c r="T143" s="121" t="s">
        <v>132</v>
      </c>
      <c r="U143" s="121">
        <v>7.0000000000000007E-2</v>
      </c>
      <c r="V143" s="121">
        <f>ROUND(E143*U143,2)</f>
        <v>0.82</v>
      </c>
      <c r="W143" s="121"/>
      <c r="X143" s="121" t="s">
        <v>133</v>
      </c>
      <c r="Y143" s="116"/>
      <c r="Z143" s="116"/>
      <c r="AA143" s="116"/>
      <c r="AB143" s="116"/>
      <c r="AC143" s="116"/>
      <c r="AD143" s="116"/>
      <c r="AE143" s="116"/>
      <c r="AF143" s="116"/>
      <c r="AG143" s="116" t="s">
        <v>134</v>
      </c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5">
      <c r="A144" s="119"/>
      <c r="B144" s="120"/>
      <c r="C144" s="148" t="s">
        <v>340</v>
      </c>
      <c r="D144" s="122"/>
      <c r="E144" s="123">
        <v>9.6999999999999993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140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5">
      <c r="A145" s="119"/>
      <c r="B145" s="120"/>
      <c r="C145" s="148" t="s">
        <v>341</v>
      </c>
      <c r="D145" s="122"/>
      <c r="E145" s="123">
        <v>2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140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33">
        <v>78</v>
      </c>
      <c r="B146" s="134" t="s">
        <v>342</v>
      </c>
      <c r="C146" s="147" t="s">
        <v>343</v>
      </c>
      <c r="D146" s="135" t="s">
        <v>137</v>
      </c>
      <c r="E146" s="136">
        <v>5.6</v>
      </c>
      <c r="F146" s="137"/>
      <c r="G146" s="138">
        <f>ROUND(E146*F146,2)</f>
        <v>0</v>
      </c>
      <c r="H146" s="121">
        <v>0</v>
      </c>
      <c r="I146" s="121">
        <f>ROUND(E146*H146,2)</f>
        <v>0</v>
      </c>
      <c r="J146" s="121">
        <v>15.1</v>
      </c>
      <c r="K146" s="121">
        <f>ROUND(E146*J146,2)</f>
        <v>84.56</v>
      </c>
      <c r="L146" s="121">
        <v>21</v>
      </c>
      <c r="M146" s="121">
        <f>G146*(1+L146/100)</f>
        <v>0</v>
      </c>
      <c r="N146" s="121">
        <v>0</v>
      </c>
      <c r="O146" s="121">
        <f>ROUND(E146*N146,2)</f>
        <v>0</v>
      </c>
      <c r="P146" s="121">
        <v>0</v>
      </c>
      <c r="Q146" s="121">
        <f>ROUND(E146*P146,2)</f>
        <v>0</v>
      </c>
      <c r="R146" s="121"/>
      <c r="S146" s="121" t="s">
        <v>132</v>
      </c>
      <c r="T146" s="121" t="s">
        <v>132</v>
      </c>
      <c r="U146" s="121">
        <v>0.03</v>
      </c>
      <c r="V146" s="121">
        <f>ROUND(E146*U146,2)</f>
        <v>0.17</v>
      </c>
      <c r="W146" s="121"/>
      <c r="X146" s="121" t="s">
        <v>133</v>
      </c>
      <c r="Y146" s="116"/>
      <c r="Z146" s="116"/>
      <c r="AA146" s="116"/>
      <c r="AB146" s="116"/>
      <c r="AC146" s="116"/>
      <c r="AD146" s="116"/>
      <c r="AE146" s="116"/>
      <c r="AF146" s="116"/>
      <c r="AG146" s="116" t="s">
        <v>134</v>
      </c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5">
      <c r="A147" s="119"/>
      <c r="B147" s="120"/>
      <c r="C147" s="148" t="s">
        <v>183</v>
      </c>
      <c r="D147" s="122"/>
      <c r="E147" s="123">
        <v>5.5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16"/>
      <c r="Z147" s="116"/>
      <c r="AA147" s="116"/>
      <c r="AB147" s="116"/>
      <c r="AC147" s="116"/>
      <c r="AD147" s="116"/>
      <c r="AE147" s="116"/>
      <c r="AF147" s="116"/>
      <c r="AG147" s="116" t="s">
        <v>140</v>
      </c>
      <c r="AH147" s="116">
        <v>0</v>
      </c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5">
      <c r="A148" s="119"/>
      <c r="B148" s="120"/>
      <c r="C148" s="148" t="s">
        <v>333</v>
      </c>
      <c r="D148" s="122"/>
      <c r="E148" s="123">
        <v>0.1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140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33">
        <v>79</v>
      </c>
      <c r="B149" s="134" t="s">
        <v>344</v>
      </c>
      <c r="C149" s="147" t="s">
        <v>345</v>
      </c>
      <c r="D149" s="135" t="s">
        <v>137</v>
      </c>
      <c r="E149" s="136">
        <v>5.6</v>
      </c>
      <c r="F149" s="137"/>
      <c r="G149" s="138">
        <f>ROUND(E149*F149,2)</f>
        <v>0</v>
      </c>
      <c r="H149" s="121">
        <v>12.3</v>
      </c>
      <c r="I149" s="121">
        <f>ROUND(E149*H149,2)</f>
        <v>68.88</v>
      </c>
      <c r="J149" s="121">
        <v>0</v>
      </c>
      <c r="K149" s="121">
        <f>ROUND(E149*J149,2)</f>
        <v>0</v>
      </c>
      <c r="L149" s="121">
        <v>21</v>
      </c>
      <c r="M149" s="121">
        <f>G149*(1+L149/100)</f>
        <v>0</v>
      </c>
      <c r="N149" s="121">
        <v>1.1999999999999999E-3</v>
      </c>
      <c r="O149" s="121">
        <f>ROUND(E149*N149,2)</f>
        <v>0.01</v>
      </c>
      <c r="P149" s="121">
        <v>0</v>
      </c>
      <c r="Q149" s="121">
        <f>ROUND(E149*P149,2)</f>
        <v>0</v>
      </c>
      <c r="R149" s="121"/>
      <c r="S149" s="121" t="s">
        <v>132</v>
      </c>
      <c r="T149" s="121" t="s">
        <v>132</v>
      </c>
      <c r="U149" s="121">
        <v>0</v>
      </c>
      <c r="V149" s="121">
        <f>ROUND(E149*U149,2)</f>
        <v>0</v>
      </c>
      <c r="W149" s="121"/>
      <c r="X149" s="121" t="s">
        <v>133</v>
      </c>
      <c r="Y149" s="116"/>
      <c r="Z149" s="116"/>
      <c r="AA149" s="116"/>
      <c r="AB149" s="116"/>
      <c r="AC149" s="116"/>
      <c r="AD149" s="116"/>
      <c r="AE149" s="116"/>
      <c r="AF149" s="116"/>
      <c r="AG149" s="116" t="s">
        <v>134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19"/>
      <c r="B150" s="120"/>
      <c r="C150" s="148" t="s">
        <v>183</v>
      </c>
      <c r="D150" s="122"/>
      <c r="E150" s="123">
        <v>5.5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140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5">
      <c r="A151" s="119"/>
      <c r="B151" s="120"/>
      <c r="C151" s="148" t="s">
        <v>333</v>
      </c>
      <c r="D151" s="122"/>
      <c r="E151" s="123">
        <v>0.1</v>
      </c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16"/>
      <c r="Z151" s="116"/>
      <c r="AA151" s="116"/>
      <c r="AB151" s="116"/>
      <c r="AC151" s="116"/>
      <c r="AD151" s="116"/>
      <c r="AE151" s="116"/>
      <c r="AF151" s="116"/>
      <c r="AG151" s="116" t="s">
        <v>140</v>
      </c>
      <c r="AH151" s="116">
        <v>0</v>
      </c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5">
      <c r="A152" s="133">
        <v>80</v>
      </c>
      <c r="B152" s="134" t="s">
        <v>346</v>
      </c>
      <c r="C152" s="147" t="s">
        <v>347</v>
      </c>
      <c r="D152" s="135" t="s">
        <v>143</v>
      </c>
      <c r="E152" s="136">
        <v>2</v>
      </c>
      <c r="F152" s="137"/>
      <c r="G152" s="138">
        <f>ROUND(E152*F152,2)</f>
        <v>0</v>
      </c>
      <c r="H152" s="121">
        <v>0</v>
      </c>
      <c r="I152" s="121">
        <f>ROUND(E152*H152,2)</f>
        <v>0</v>
      </c>
      <c r="J152" s="121">
        <v>60.5</v>
      </c>
      <c r="K152" s="121">
        <f>ROUND(E152*J152,2)</f>
        <v>121</v>
      </c>
      <c r="L152" s="121">
        <v>21</v>
      </c>
      <c r="M152" s="121">
        <f>G152*(1+L152/100)</f>
        <v>0</v>
      </c>
      <c r="N152" s="121">
        <v>0</v>
      </c>
      <c r="O152" s="121">
        <f>ROUND(E152*N152,2)</f>
        <v>0</v>
      </c>
      <c r="P152" s="121">
        <v>0</v>
      </c>
      <c r="Q152" s="121">
        <f>ROUND(E152*P152,2)</f>
        <v>0</v>
      </c>
      <c r="R152" s="121"/>
      <c r="S152" s="121" t="s">
        <v>158</v>
      </c>
      <c r="T152" s="121" t="s">
        <v>132</v>
      </c>
      <c r="U152" s="121">
        <v>0.12</v>
      </c>
      <c r="V152" s="121">
        <f>ROUND(E152*U152,2)</f>
        <v>0.24</v>
      </c>
      <c r="W152" s="121"/>
      <c r="X152" s="121" t="s">
        <v>133</v>
      </c>
      <c r="Y152" s="116"/>
      <c r="Z152" s="116"/>
      <c r="AA152" s="116"/>
      <c r="AB152" s="116"/>
      <c r="AC152" s="116"/>
      <c r="AD152" s="116"/>
      <c r="AE152" s="116"/>
      <c r="AF152" s="116"/>
      <c r="AG152" s="116" t="s">
        <v>134</v>
      </c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19"/>
      <c r="B153" s="120"/>
      <c r="C153" s="148" t="s">
        <v>341</v>
      </c>
      <c r="D153" s="122"/>
      <c r="E153" s="123">
        <v>2</v>
      </c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16"/>
      <c r="Z153" s="116"/>
      <c r="AA153" s="116"/>
      <c r="AB153" s="116"/>
      <c r="AC153" s="116"/>
      <c r="AD153" s="116"/>
      <c r="AE153" s="116"/>
      <c r="AF153" s="116"/>
      <c r="AG153" s="116" t="s">
        <v>140</v>
      </c>
      <c r="AH153" s="116">
        <v>0</v>
      </c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33">
        <v>81</v>
      </c>
      <c r="B154" s="134" t="s">
        <v>348</v>
      </c>
      <c r="C154" s="147" t="s">
        <v>349</v>
      </c>
      <c r="D154" s="135" t="s">
        <v>143</v>
      </c>
      <c r="E154" s="136">
        <v>2</v>
      </c>
      <c r="F154" s="137"/>
      <c r="G154" s="138">
        <f>ROUND(E154*F154,2)</f>
        <v>0</v>
      </c>
      <c r="H154" s="121">
        <v>87</v>
      </c>
      <c r="I154" s="121">
        <f>ROUND(E154*H154,2)</f>
        <v>174</v>
      </c>
      <c r="J154" s="121">
        <v>0</v>
      </c>
      <c r="K154" s="121">
        <f>ROUND(E154*J154,2)</f>
        <v>0</v>
      </c>
      <c r="L154" s="121">
        <v>21</v>
      </c>
      <c r="M154" s="121">
        <f>G154*(1+L154/100)</f>
        <v>0</v>
      </c>
      <c r="N154" s="121">
        <v>2.2000000000000001E-4</v>
      </c>
      <c r="O154" s="121">
        <f>ROUND(E154*N154,2)</f>
        <v>0</v>
      </c>
      <c r="P154" s="121">
        <v>0</v>
      </c>
      <c r="Q154" s="121">
        <f>ROUND(E154*P154,2)</f>
        <v>0</v>
      </c>
      <c r="R154" s="121"/>
      <c r="S154" s="121" t="s">
        <v>158</v>
      </c>
      <c r="T154" s="121" t="s">
        <v>146</v>
      </c>
      <c r="U154" s="121">
        <v>0</v>
      </c>
      <c r="V154" s="121">
        <f>ROUND(E154*U154,2)</f>
        <v>0</v>
      </c>
      <c r="W154" s="121"/>
      <c r="X154" s="121" t="s">
        <v>161</v>
      </c>
      <c r="Y154" s="116"/>
      <c r="Z154" s="116"/>
      <c r="AA154" s="116"/>
      <c r="AB154" s="116"/>
      <c r="AC154" s="116"/>
      <c r="AD154" s="116"/>
      <c r="AE154" s="116"/>
      <c r="AF154" s="116"/>
      <c r="AG154" s="116" t="s">
        <v>310</v>
      </c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5">
      <c r="A155" s="119"/>
      <c r="B155" s="120"/>
      <c r="C155" s="148" t="s">
        <v>341</v>
      </c>
      <c r="D155" s="122"/>
      <c r="E155" s="123">
        <v>2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140</v>
      </c>
      <c r="AH155" s="116">
        <v>0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5">
      <c r="A156" s="133">
        <v>82</v>
      </c>
      <c r="B156" s="134" t="s">
        <v>350</v>
      </c>
      <c r="C156" s="147" t="s">
        <v>351</v>
      </c>
      <c r="D156" s="135" t="s">
        <v>137</v>
      </c>
      <c r="E156" s="136">
        <v>6.16</v>
      </c>
      <c r="F156" s="137"/>
      <c r="G156" s="138">
        <f>ROUND(E156*F156,2)</f>
        <v>0</v>
      </c>
      <c r="H156" s="121">
        <v>400</v>
      </c>
      <c r="I156" s="121">
        <f>ROUND(E156*H156,2)</f>
        <v>2464</v>
      </c>
      <c r="J156" s="121">
        <v>0</v>
      </c>
      <c r="K156" s="121">
        <f>ROUND(E156*J156,2)</f>
        <v>0</v>
      </c>
      <c r="L156" s="121">
        <v>21</v>
      </c>
      <c r="M156" s="121">
        <f>G156*(1+L156/100)</f>
        <v>0</v>
      </c>
      <c r="N156" s="121">
        <v>0</v>
      </c>
      <c r="O156" s="121">
        <f>ROUND(E156*N156,2)</f>
        <v>0</v>
      </c>
      <c r="P156" s="121">
        <v>0</v>
      </c>
      <c r="Q156" s="121">
        <f>ROUND(E156*P156,2)</f>
        <v>0</v>
      </c>
      <c r="R156" s="121"/>
      <c r="S156" s="121" t="s">
        <v>158</v>
      </c>
      <c r="T156" s="121" t="s">
        <v>146</v>
      </c>
      <c r="U156" s="121">
        <v>0</v>
      </c>
      <c r="V156" s="121">
        <f>ROUND(E156*U156,2)</f>
        <v>0</v>
      </c>
      <c r="W156" s="121"/>
      <c r="X156" s="121" t="s">
        <v>176</v>
      </c>
      <c r="Y156" s="116"/>
      <c r="Z156" s="116"/>
      <c r="AA156" s="116"/>
      <c r="AB156" s="116"/>
      <c r="AC156" s="116"/>
      <c r="AD156" s="116"/>
      <c r="AE156" s="116"/>
      <c r="AF156" s="116"/>
      <c r="AG156" s="116" t="s">
        <v>177</v>
      </c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5">
      <c r="A157" s="119"/>
      <c r="B157" s="120"/>
      <c r="C157" s="148" t="s">
        <v>352</v>
      </c>
      <c r="D157" s="122"/>
      <c r="E157" s="123">
        <v>6.05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140</v>
      </c>
      <c r="AH157" s="116">
        <v>0</v>
      </c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5">
      <c r="A158" s="119"/>
      <c r="B158" s="120"/>
      <c r="C158" s="148" t="s">
        <v>353</v>
      </c>
      <c r="D158" s="122"/>
      <c r="E158" s="123">
        <v>0.11</v>
      </c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16"/>
      <c r="Z158" s="116"/>
      <c r="AA158" s="116"/>
      <c r="AB158" s="116"/>
      <c r="AC158" s="116"/>
      <c r="AD158" s="116"/>
      <c r="AE158" s="116"/>
      <c r="AF158" s="116"/>
      <c r="AG158" s="116" t="s">
        <v>140</v>
      </c>
      <c r="AH158" s="116">
        <v>0</v>
      </c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5">
      <c r="A159" s="139">
        <v>83</v>
      </c>
      <c r="B159" s="140" t="s">
        <v>354</v>
      </c>
      <c r="C159" s="146" t="s">
        <v>355</v>
      </c>
      <c r="D159" s="141" t="s">
        <v>0</v>
      </c>
      <c r="E159" s="142">
        <v>76.080299999999994</v>
      </c>
      <c r="F159" s="143"/>
      <c r="G159" s="144">
        <f>ROUND(E159*F159,2)</f>
        <v>0</v>
      </c>
      <c r="H159" s="121">
        <v>0</v>
      </c>
      <c r="I159" s="121">
        <f>ROUND(E159*H159,2)</f>
        <v>0</v>
      </c>
      <c r="J159" s="121">
        <v>6.6</v>
      </c>
      <c r="K159" s="121">
        <f>ROUND(E159*J159,2)</f>
        <v>502.13</v>
      </c>
      <c r="L159" s="121">
        <v>21</v>
      </c>
      <c r="M159" s="121">
        <f>G159*(1+L159/100)</f>
        <v>0</v>
      </c>
      <c r="N159" s="121">
        <v>0</v>
      </c>
      <c r="O159" s="121">
        <f>ROUND(E159*N159,2)</f>
        <v>0</v>
      </c>
      <c r="P159" s="121">
        <v>0</v>
      </c>
      <c r="Q159" s="121">
        <f>ROUND(E159*P159,2)</f>
        <v>0</v>
      </c>
      <c r="R159" s="121"/>
      <c r="S159" s="121" t="s">
        <v>132</v>
      </c>
      <c r="T159" s="121" t="s">
        <v>138</v>
      </c>
      <c r="U159" s="121">
        <v>0</v>
      </c>
      <c r="V159" s="121">
        <f>ROUND(E159*U159,2)</f>
        <v>0</v>
      </c>
      <c r="W159" s="121"/>
      <c r="X159" s="121" t="s">
        <v>208</v>
      </c>
      <c r="Y159" s="116"/>
      <c r="Z159" s="116"/>
      <c r="AA159" s="116"/>
      <c r="AB159" s="116"/>
      <c r="AC159" s="116"/>
      <c r="AD159" s="116"/>
      <c r="AE159" s="116"/>
      <c r="AF159" s="116"/>
      <c r="AG159" s="116" t="s">
        <v>209</v>
      </c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x14ac:dyDescent="0.25">
      <c r="A160" s="127" t="s">
        <v>127</v>
      </c>
      <c r="B160" s="128" t="s">
        <v>87</v>
      </c>
      <c r="C160" s="145" t="s">
        <v>88</v>
      </c>
      <c r="D160" s="129"/>
      <c r="E160" s="130"/>
      <c r="F160" s="131"/>
      <c r="G160" s="132">
        <f>SUMIF(AG161:AG195,"&lt;&gt;NOR",G161:G195)</f>
        <v>0</v>
      </c>
      <c r="H160" s="126"/>
      <c r="I160" s="126">
        <f>SUM(I161:I195)</f>
        <v>1968.11</v>
      </c>
      <c r="J160" s="126"/>
      <c r="K160" s="126">
        <f>SUM(K161:K195)</f>
        <v>30879.979999999996</v>
      </c>
      <c r="L160" s="126"/>
      <c r="M160" s="126">
        <f>SUM(M161:M195)</f>
        <v>0</v>
      </c>
      <c r="N160" s="126"/>
      <c r="O160" s="126">
        <f>SUM(O161:O195)</f>
        <v>0.15</v>
      </c>
      <c r="P160" s="126"/>
      <c r="Q160" s="126">
        <f>SUM(Q161:Q195)</f>
        <v>0.04</v>
      </c>
      <c r="R160" s="126"/>
      <c r="S160" s="126"/>
      <c r="T160" s="126"/>
      <c r="U160" s="126"/>
      <c r="V160" s="126">
        <f>SUM(V161:V195)</f>
        <v>16.54</v>
      </c>
      <c r="W160" s="126"/>
      <c r="X160" s="126"/>
      <c r="AG160" t="s">
        <v>128</v>
      </c>
    </row>
    <row r="161" spans="1:60" outlineLevel="1" x14ac:dyDescent="0.25">
      <c r="A161" s="133">
        <v>84</v>
      </c>
      <c r="B161" s="134" t="s">
        <v>356</v>
      </c>
      <c r="C161" s="147" t="s">
        <v>357</v>
      </c>
      <c r="D161" s="135" t="s">
        <v>137</v>
      </c>
      <c r="E161" s="136">
        <v>41.37</v>
      </c>
      <c r="F161" s="137"/>
      <c r="G161" s="138">
        <f>ROUND(E161*F161,2)</f>
        <v>0</v>
      </c>
      <c r="H161" s="121">
        <v>0</v>
      </c>
      <c r="I161" s="121">
        <f>ROUND(E161*H161,2)</f>
        <v>0</v>
      </c>
      <c r="J161" s="121">
        <v>6.8</v>
      </c>
      <c r="K161" s="121">
        <f>ROUND(E161*J161,2)</f>
        <v>281.32</v>
      </c>
      <c r="L161" s="121">
        <v>21</v>
      </c>
      <c r="M161" s="121">
        <f>G161*(1+L161/100)</f>
        <v>0</v>
      </c>
      <c r="N161" s="121">
        <v>0</v>
      </c>
      <c r="O161" s="121">
        <f>ROUND(E161*N161,2)</f>
        <v>0</v>
      </c>
      <c r="P161" s="121">
        <v>0</v>
      </c>
      <c r="Q161" s="121">
        <f>ROUND(E161*P161,2)</f>
        <v>0</v>
      </c>
      <c r="R161" s="121"/>
      <c r="S161" s="121" t="s">
        <v>132</v>
      </c>
      <c r="T161" s="121" t="s">
        <v>138</v>
      </c>
      <c r="U161" s="121">
        <v>1.6E-2</v>
      </c>
      <c r="V161" s="121">
        <f>ROUND(E161*U161,2)</f>
        <v>0.66</v>
      </c>
      <c r="W161" s="121"/>
      <c r="X161" s="121" t="s">
        <v>133</v>
      </c>
      <c r="Y161" s="116"/>
      <c r="Z161" s="116"/>
      <c r="AA161" s="116"/>
      <c r="AB161" s="116"/>
      <c r="AC161" s="116"/>
      <c r="AD161" s="116"/>
      <c r="AE161" s="116"/>
      <c r="AF161" s="116"/>
      <c r="AG161" s="116" t="s">
        <v>134</v>
      </c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5">
      <c r="A162" s="119"/>
      <c r="B162" s="120"/>
      <c r="C162" s="148" t="s">
        <v>180</v>
      </c>
      <c r="D162" s="122"/>
      <c r="E162" s="123">
        <v>5.5</v>
      </c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16"/>
      <c r="Z162" s="116"/>
      <c r="AA162" s="116"/>
      <c r="AB162" s="116"/>
      <c r="AC162" s="116"/>
      <c r="AD162" s="116"/>
      <c r="AE162" s="116"/>
      <c r="AF162" s="116"/>
      <c r="AG162" s="116" t="s">
        <v>140</v>
      </c>
      <c r="AH162" s="116">
        <v>0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5">
      <c r="A163" s="119"/>
      <c r="B163" s="120"/>
      <c r="C163" s="148" t="s">
        <v>181</v>
      </c>
      <c r="D163" s="122"/>
      <c r="E163" s="123">
        <v>14.43</v>
      </c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16"/>
      <c r="Z163" s="116"/>
      <c r="AA163" s="116"/>
      <c r="AB163" s="116"/>
      <c r="AC163" s="116"/>
      <c r="AD163" s="116"/>
      <c r="AE163" s="116"/>
      <c r="AF163" s="116"/>
      <c r="AG163" s="116" t="s">
        <v>140</v>
      </c>
      <c r="AH163" s="116">
        <v>0</v>
      </c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5">
      <c r="A164" s="119"/>
      <c r="B164" s="120"/>
      <c r="C164" s="148" t="s">
        <v>182</v>
      </c>
      <c r="D164" s="122"/>
      <c r="E164" s="123">
        <v>21.44</v>
      </c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16"/>
      <c r="Z164" s="116"/>
      <c r="AA164" s="116"/>
      <c r="AB164" s="116"/>
      <c r="AC164" s="116"/>
      <c r="AD164" s="116"/>
      <c r="AE164" s="116"/>
      <c r="AF164" s="116"/>
      <c r="AG164" s="116" t="s">
        <v>140</v>
      </c>
      <c r="AH164" s="116">
        <v>0</v>
      </c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ht="20.399999999999999" outlineLevel="1" x14ac:dyDescent="0.25">
      <c r="A165" s="133">
        <v>85</v>
      </c>
      <c r="B165" s="134" t="s">
        <v>358</v>
      </c>
      <c r="C165" s="147" t="s">
        <v>359</v>
      </c>
      <c r="D165" s="135" t="s">
        <v>143</v>
      </c>
      <c r="E165" s="136">
        <v>43.5</v>
      </c>
      <c r="F165" s="137"/>
      <c r="G165" s="138">
        <f>ROUND(E165*F165,2)</f>
        <v>0</v>
      </c>
      <c r="H165" s="121">
        <v>0</v>
      </c>
      <c r="I165" s="121">
        <f>ROUND(E165*H165,2)</f>
        <v>0</v>
      </c>
      <c r="J165" s="121">
        <v>13.9</v>
      </c>
      <c r="K165" s="121">
        <f>ROUND(E165*J165,2)</f>
        <v>604.65</v>
      </c>
      <c r="L165" s="121">
        <v>21</v>
      </c>
      <c r="M165" s="121">
        <f>G165*(1+L165/100)</f>
        <v>0</v>
      </c>
      <c r="N165" s="121">
        <v>0</v>
      </c>
      <c r="O165" s="121">
        <f>ROUND(E165*N165,2)</f>
        <v>0</v>
      </c>
      <c r="P165" s="121">
        <v>8.0000000000000007E-5</v>
      </c>
      <c r="Q165" s="121">
        <f>ROUND(E165*P165,2)</f>
        <v>0</v>
      </c>
      <c r="R165" s="121"/>
      <c r="S165" s="121" t="s">
        <v>132</v>
      </c>
      <c r="T165" s="121" t="s">
        <v>132</v>
      </c>
      <c r="U165" s="121">
        <v>3.5000000000000003E-2</v>
      </c>
      <c r="V165" s="121">
        <f>ROUND(E165*U165,2)</f>
        <v>1.52</v>
      </c>
      <c r="W165" s="121"/>
      <c r="X165" s="121" t="s">
        <v>133</v>
      </c>
      <c r="Y165" s="116"/>
      <c r="Z165" s="116"/>
      <c r="AA165" s="116"/>
      <c r="AB165" s="116"/>
      <c r="AC165" s="116"/>
      <c r="AD165" s="116"/>
      <c r="AE165" s="116"/>
      <c r="AF165" s="116"/>
      <c r="AG165" s="116" t="s">
        <v>134</v>
      </c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19"/>
      <c r="B166" s="120"/>
      <c r="C166" s="148" t="s">
        <v>360</v>
      </c>
      <c r="D166" s="122"/>
      <c r="E166" s="123">
        <v>6.2</v>
      </c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16"/>
      <c r="Z166" s="116"/>
      <c r="AA166" s="116"/>
      <c r="AB166" s="116"/>
      <c r="AC166" s="116"/>
      <c r="AD166" s="116"/>
      <c r="AE166" s="116"/>
      <c r="AF166" s="116"/>
      <c r="AG166" s="116" t="s">
        <v>140</v>
      </c>
      <c r="AH166" s="116">
        <v>0</v>
      </c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5">
      <c r="A167" s="119"/>
      <c r="B167" s="120"/>
      <c r="C167" s="148" t="s">
        <v>361</v>
      </c>
      <c r="D167" s="122"/>
      <c r="E167" s="123">
        <v>14.4</v>
      </c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16"/>
      <c r="Z167" s="116"/>
      <c r="AA167" s="116"/>
      <c r="AB167" s="116"/>
      <c r="AC167" s="116"/>
      <c r="AD167" s="116"/>
      <c r="AE167" s="116"/>
      <c r="AF167" s="116"/>
      <c r="AG167" s="116" t="s">
        <v>140</v>
      </c>
      <c r="AH167" s="116">
        <v>0</v>
      </c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5">
      <c r="A168" s="119"/>
      <c r="B168" s="120"/>
      <c r="C168" s="148" t="s">
        <v>362</v>
      </c>
      <c r="D168" s="122"/>
      <c r="E168" s="123">
        <v>22.9</v>
      </c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16"/>
      <c r="Z168" s="116"/>
      <c r="AA168" s="116"/>
      <c r="AB168" s="116"/>
      <c r="AC168" s="116"/>
      <c r="AD168" s="116"/>
      <c r="AE168" s="116"/>
      <c r="AF168" s="116"/>
      <c r="AG168" s="116" t="s">
        <v>140</v>
      </c>
      <c r="AH168" s="116">
        <v>0</v>
      </c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ht="20.399999999999999" outlineLevel="1" x14ac:dyDescent="0.25">
      <c r="A169" s="133">
        <v>86</v>
      </c>
      <c r="B169" s="134" t="s">
        <v>363</v>
      </c>
      <c r="C169" s="147" t="s">
        <v>364</v>
      </c>
      <c r="D169" s="135" t="s">
        <v>143</v>
      </c>
      <c r="E169" s="136">
        <v>43.5</v>
      </c>
      <c r="F169" s="137"/>
      <c r="G169" s="138">
        <f>ROUND(E169*F169,2)</f>
        <v>0</v>
      </c>
      <c r="H169" s="121">
        <v>31.22</v>
      </c>
      <c r="I169" s="121">
        <f>ROUND(E169*H169,2)</f>
        <v>1358.07</v>
      </c>
      <c r="J169" s="121">
        <v>66.78</v>
      </c>
      <c r="K169" s="121">
        <f>ROUND(E169*J169,2)</f>
        <v>2904.93</v>
      </c>
      <c r="L169" s="121">
        <v>21</v>
      </c>
      <c r="M169" s="121">
        <f>G169*(1+L169/100)</f>
        <v>0</v>
      </c>
      <c r="N169" s="121">
        <v>8.0000000000000007E-5</v>
      </c>
      <c r="O169" s="121">
        <f>ROUND(E169*N169,2)</f>
        <v>0</v>
      </c>
      <c r="P169" s="121">
        <v>0</v>
      </c>
      <c r="Q169" s="121">
        <f>ROUND(E169*P169,2)</f>
        <v>0</v>
      </c>
      <c r="R169" s="121"/>
      <c r="S169" s="121" t="s">
        <v>132</v>
      </c>
      <c r="T169" s="121" t="s">
        <v>138</v>
      </c>
      <c r="U169" s="121">
        <v>0.13719999999999999</v>
      </c>
      <c r="V169" s="121">
        <f>ROUND(E169*U169,2)</f>
        <v>5.97</v>
      </c>
      <c r="W169" s="121"/>
      <c r="X169" s="121" t="s">
        <v>133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134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5">
      <c r="A170" s="119"/>
      <c r="B170" s="120"/>
      <c r="C170" s="148" t="s">
        <v>360</v>
      </c>
      <c r="D170" s="122"/>
      <c r="E170" s="123">
        <v>6.2</v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16"/>
      <c r="Z170" s="116"/>
      <c r="AA170" s="116"/>
      <c r="AB170" s="116"/>
      <c r="AC170" s="116"/>
      <c r="AD170" s="116"/>
      <c r="AE170" s="116"/>
      <c r="AF170" s="116"/>
      <c r="AG170" s="116" t="s">
        <v>140</v>
      </c>
      <c r="AH170" s="116">
        <v>0</v>
      </c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5">
      <c r="A171" s="119"/>
      <c r="B171" s="120"/>
      <c r="C171" s="148" t="s">
        <v>361</v>
      </c>
      <c r="D171" s="122"/>
      <c r="E171" s="123">
        <v>14.4</v>
      </c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16"/>
      <c r="Z171" s="116"/>
      <c r="AA171" s="116"/>
      <c r="AB171" s="116"/>
      <c r="AC171" s="116"/>
      <c r="AD171" s="116"/>
      <c r="AE171" s="116"/>
      <c r="AF171" s="116"/>
      <c r="AG171" s="116" t="s">
        <v>140</v>
      </c>
      <c r="AH171" s="116">
        <v>0</v>
      </c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outlineLevel="1" x14ac:dyDescent="0.25">
      <c r="A172" s="119"/>
      <c r="B172" s="120"/>
      <c r="C172" s="148" t="s">
        <v>362</v>
      </c>
      <c r="D172" s="122"/>
      <c r="E172" s="123">
        <v>22.9</v>
      </c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16"/>
      <c r="Z172" s="116"/>
      <c r="AA172" s="116"/>
      <c r="AB172" s="116"/>
      <c r="AC172" s="116"/>
      <c r="AD172" s="116"/>
      <c r="AE172" s="116"/>
      <c r="AF172" s="116"/>
      <c r="AG172" s="116" t="s">
        <v>140</v>
      </c>
      <c r="AH172" s="116">
        <v>0</v>
      </c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5">
      <c r="A173" s="133">
        <v>87</v>
      </c>
      <c r="B173" s="134" t="s">
        <v>365</v>
      </c>
      <c r="C173" s="147" t="s">
        <v>366</v>
      </c>
      <c r="D173" s="135" t="s">
        <v>137</v>
      </c>
      <c r="E173" s="136">
        <v>41.37</v>
      </c>
      <c r="F173" s="137"/>
      <c r="G173" s="138">
        <f>ROUND(E173*F173,2)</f>
        <v>0</v>
      </c>
      <c r="H173" s="121">
        <v>0</v>
      </c>
      <c r="I173" s="121">
        <f>ROUND(E173*H173,2)</f>
        <v>0</v>
      </c>
      <c r="J173" s="121">
        <v>41.6</v>
      </c>
      <c r="K173" s="121">
        <f>ROUND(E173*J173,2)</f>
        <v>1720.99</v>
      </c>
      <c r="L173" s="121">
        <v>21</v>
      </c>
      <c r="M173" s="121">
        <f>G173*(1+L173/100)</f>
        <v>0</v>
      </c>
      <c r="N173" s="121">
        <v>0</v>
      </c>
      <c r="O173" s="121">
        <f>ROUND(E173*N173,2)</f>
        <v>0</v>
      </c>
      <c r="P173" s="121">
        <v>1E-3</v>
      </c>
      <c r="Q173" s="121">
        <f>ROUND(E173*P173,2)</f>
        <v>0.04</v>
      </c>
      <c r="R173" s="121"/>
      <c r="S173" s="121" t="s">
        <v>132</v>
      </c>
      <c r="T173" s="121" t="s">
        <v>132</v>
      </c>
      <c r="U173" s="121">
        <v>0.105</v>
      </c>
      <c r="V173" s="121">
        <f>ROUND(E173*U173,2)</f>
        <v>4.34</v>
      </c>
      <c r="W173" s="121"/>
      <c r="X173" s="121" t="s">
        <v>133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134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5">
      <c r="A174" s="119"/>
      <c r="B174" s="120"/>
      <c r="C174" s="148" t="s">
        <v>180</v>
      </c>
      <c r="D174" s="122"/>
      <c r="E174" s="123">
        <v>5.5</v>
      </c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16"/>
      <c r="Z174" s="116"/>
      <c r="AA174" s="116"/>
      <c r="AB174" s="116"/>
      <c r="AC174" s="116"/>
      <c r="AD174" s="116"/>
      <c r="AE174" s="116"/>
      <c r="AF174" s="116"/>
      <c r="AG174" s="116" t="s">
        <v>140</v>
      </c>
      <c r="AH174" s="116">
        <v>0</v>
      </c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5">
      <c r="A175" s="119"/>
      <c r="B175" s="120"/>
      <c r="C175" s="148" t="s">
        <v>181</v>
      </c>
      <c r="D175" s="122"/>
      <c r="E175" s="123">
        <v>14.43</v>
      </c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16"/>
      <c r="Z175" s="116"/>
      <c r="AA175" s="116"/>
      <c r="AB175" s="116"/>
      <c r="AC175" s="116"/>
      <c r="AD175" s="116"/>
      <c r="AE175" s="116"/>
      <c r="AF175" s="116"/>
      <c r="AG175" s="116" t="s">
        <v>140</v>
      </c>
      <c r="AH175" s="116">
        <v>0</v>
      </c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5">
      <c r="A176" s="119"/>
      <c r="B176" s="120"/>
      <c r="C176" s="148" t="s">
        <v>182</v>
      </c>
      <c r="D176" s="122"/>
      <c r="E176" s="123">
        <v>21.44</v>
      </c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16"/>
      <c r="Z176" s="116"/>
      <c r="AA176" s="116"/>
      <c r="AB176" s="116"/>
      <c r="AC176" s="116"/>
      <c r="AD176" s="116"/>
      <c r="AE176" s="116"/>
      <c r="AF176" s="116"/>
      <c r="AG176" s="116" t="s">
        <v>140</v>
      </c>
      <c r="AH176" s="116">
        <v>0</v>
      </c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5">
      <c r="A177" s="133">
        <v>88</v>
      </c>
      <c r="B177" s="134" t="s">
        <v>367</v>
      </c>
      <c r="C177" s="147" t="s">
        <v>368</v>
      </c>
      <c r="D177" s="135" t="s">
        <v>143</v>
      </c>
      <c r="E177" s="136">
        <v>2.4</v>
      </c>
      <c r="F177" s="137"/>
      <c r="G177" s="138">
        <f>ROUND(E177*F177,2)</f>
        <v>0</v>
      </c>
      <c r="H177" s="121">
        <v>0</v>
      </c>
      <c r="I177" s="121">
        <f>ROUND(E177*H177,2)</f>
        <v>0</v>
      </c>
      <c r="J177" s="121">
        <v>74</v>
      </c>
      <c r="K177" s="121">
        <f>ROUND(E177*J177,2)</f>
        <v>177.6</v>
      </c>
      <c r="L177" s="121">
        <v>21</v>
      </c>
      <c r="M177" s="121">
        <f>G177*(1+L177/100)</f>
        <v>0</v>
      </c>
      <c r="N177" s="121">
        <v>0</v>
      </c>
      <c r="O177" s="121">
        <f>ROUND(E177*N177,2)</f>
        <v>0</v>
      </c>
      <c r="P177" s="121">
        <v>0</v>
      </c>
      <c r="Q177" s="121">
        <f>ROUND(E177*P177,2)</f>
        <v>0</v>
      </c>
      <c r="R177" s="121"/>
      <c r="S177" s="121" t="s">
        <v>132</v>
      </c>
      <c r="T177" s="121" t="s">
        <v>138</v>
      </c>
      <c r="U177" s="121">
        <v>0.152</v>
      </c>
      <c r="V177" s="121">
        <f>ROUND(E177*U177,2)</f>
        <v>0.36</v>
      </c>
      <c r="W177" s="121"/>
      <c r="X177" s="121" t="s">
        <v>133</v>
      </c>
      <c r="Y177" s="116"/>
      <c r="Z177" s="116"/>
      <c r="AA177" s="116"/>
      <c r="AB177" s="116"/>
      <c r="AC177" s="116"/>
      <c r="AD177" s="116"/>
      <c r="AE177" s="116"/>
      <c r="AF177" s="116"/>
      <c r="AG177" s="116" t="s">
        <v>134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5">
      <c r="A178" s="119"/>
      <c r="B178" s="120"/>
      <c r="C178" s="148" t="s">
        <v>369</v>
      </c>
      <c r="D178" s="122"/>
      <c r="E178" s="123">
        <v>2.4</v>
      </c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16"/>
      <c r="Z178" s="116"/>
      <c r="AA178" s="116"/>
      <c r="AB178" s="116"/>
      <c r="AC178" s="116"/>
      <c r="AD178" s="116"/>
      <c r="AE178" s="116"/>
      <c r="AF178" s="116"/>
      <c r="AG178" s="116" t="s">
        <v>140</v>
      </c>
      <c r="AH178" s="116">
        <v>0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ht="20.399999999999999" outlineLevel="1" x14ac:dyDescent="0.25">
      <c r="A179" s="133">
        <v>89</v>
      </c>
      <c r="B179" s="134" t="s">
        <v>370</v>
      </c>
      <c r="C179" s="147" t="s">
        <v>371</v>
      </c>
      <c r="D179" s="135" t="s">
        <v>143</v>
      </c>
      <c r="E179" s="136">
        <v>20.684999999999999</v>
      </c>
      <c r="F179" s="137"/>
      <c r="G179" s="138">
        <f>ROUND(E179*F179,2)</f>
        <v>0</v>
      </c>
      <c r="H179" s="121">
        <v>10.42</v>
      </c>
      <c r="I179" s="121">
        <f>ROUND(E179*H179,2)</f>
        <v>215.54</v>
      </c>
      <c r="J179" s="121">
        <v>38.08</v>
      </c>
      <c r="K179" s="121">
        <f>ROUND(E179*J179,2)</f>
        <v>787.68</v>
      </c>
      <c r="L179" s="121">
        <v>21</v>
      </c>
      <c r="M179" s="121">
        <f>G179*(1+L179/100)</f>
        <v>0</v>
      </c>
      <c r="N179" s="121">
        <v>4.0000000000000003E-5</v>
      </c>
      <c r="O179" s="121">
        <f>ROUND(E179*N179,2)</f>
        <v>0</v>
      </c>
      <c r="P179" s="121">
        <v>0</v>
      </c>
      <c r="Q179" s="121">
        <f>ROUND(E179*P179,2)</f>
        <v>0</v>
      </c>
      <c r="R179" s="121"/>
      <c r="S179" s="121" t="s">
        <v>132</v>
      </c>
      <c r="T179" s="121" t="s">
        <v>138</v>
      </c>
      <c r="U179" s="121">
        <v>7.8200000000000006E-2</v>
      </c>
      <c r="V179" s="121">
        <f>ROUND(E179*U179,2)</f>
        <v>1.62</v>
      </c>
      <c r="W179" s="121"/>
      <c r="X179" s="121" t="s">
        <v>133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134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5">
      <c r="A180" s="119"/>
      <c r="B180" s="120"/>
      <c r="C180" s="149" t="s">
        <v>372</v>
      </c>
      <c r="D180" s="124"/>
      <c r="E180" s="125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16"/>
      <c r="Z180" s="116"/>
      <c r="AA180" s="116"/>
      <c r="AB180" s="116"/>
      <c r="AC180" s="116"/>
      <c r="AD180" s="116"/>
      <c r="AE180" s="116"/>
      <c r="AF180" s="116"/>
      <c r="AG180" s="116" t="s">
        <v>140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5">
      <c r="A181" s="119"/>
      <c r="B181" s="120"/>
      <c r="C181" s="150" t="s">
        <v>373</v>
      </c>
      <c r="D181" s="124"/>
      <c r="E181" s="125">
        <v>5.5</v>
      </c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16"/>
      <c r="Z181" s="116"/>
      <c r="AA181" s="116"/>
      <c r="AB181" s="116"/>
      <c r="AC181" s="116"/>
      <c r="AD181" s="116"/>
      <c r="AE181" s="116"/>
      <c r="AF181" s="116"/>
      <c r="AG181" s="116" t="s">
        <v>140</v>
      </c>
      <c r="AH181" s="116">
        <v>2</v>
      </c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5">
      <c r="A182" s="119"/>
      <c r="B182" s="120"/>
      <c r="C182" s="150" t="s">
        <v>374</v>
      </c>
      <c r="D182" s="124"/>
      <c r="E182" s="125">
        <v>14.43</v>
      </c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16"/>
      <c r="Z182" s="116"/>
      <c r="AA182" s="116"/>
      <c r="AB182" s="116"/>
      <c r="AC182" s="116"/>
      <c r="AD182" s="116"/>
      <c r="AE182" s="116"/>
      <c r="AF182" s="116"/>
      <c r="AG182" s="116" t="s">
        <v>140</v>
      </c>
      <c r="AH182" s="116">
        <v>2</v>
      </c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5">
      <c r="A183" s="119"/>
      <c r="B183" s="120"/>
      <c r="C183" s="150" t="s">
        <v>375</v>
      </c>
      <c r="D183" s="124"/>
      <c r="E183" s="125">
        <v>21.44</v>
      </c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16"/>
      <c r="Z183" s="116"/>
      <c r="AA183" s="116"/>
      <c r="AB183" s="116"/>
      <c r="AC183" s="116"/>
      <c r="AD183" s="116"/>
      <c r="AE183" s="116"/>
      <c r="AF183" s="116"/>
      <c r="AG183" s="116" t="s">
        <v>140</v>
      </c>
      <c r="AH183" s="116">
        <v>2</v>
      </c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outlineLevel="1" x14ac:dyDescent="0.25">
      <c r="A184" s="119"/>
      <c r="B184" s="120"/>
      <c r="C184" s="149" t="s">
        <v>376</v>
      </c>
      <c r="D184" s="124"/>
      <c r="E184" s="125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16"/>
      <c r="Z184" s="116"/>
      <c r="AA184" s="116"/>
      <c r="AB184" s="116"/>
      <c r="AC184" s="116"/>
      <c r="AD184" s="116"/>
      <c r="AE184" s="116"/>
      <c r="AF184" s="116"/>
      <c r="AG184" s="116" t="s">
        <v>140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outlineLevel="1" x14ac:dyDescent="0.25">
      <c r="A185" s="119"/>
      <c r="B185" s="120"/>
      <c r="C185" s="148" t="s">
        <v>377</v>
      </c>
      <c r="D185" s="122"/>
      <c r="E185" s="123">
        <v>20.684999999999999</v>
      </c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16"/>
      <c r="Z185" s="116"/>
      <c r="AA185" s="116"/>
      <c r="AB185" s="116"/>
      <c r="AC185" s="116"/>
      <c r="AD185" s="116"/>
      <c r="AE185" s="116"/>
      <c r="AF185" s="116"/>
      <c r="AG185" s="116" t="s">
        <v>140</v>
      </c>
      <c r="AH185" s="116">
        <v>0</v>
      </c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5">
      <c r="A186" s="133">
        <v>90</v>
      </c>
      <c r="B186" s="134" t="s">
        <v>378</v>
      </c>
      <c r="C186" s="147" t="s">
        <v>379</v>
      </c>
      <c r="D186" s="135" t="s">
        <v>137</v>
      </c>
      <c r="E186" s="136">
        <v>41.37</v>
      </c>
      <c r="F186" s="137"/>
      <c r="G186" s="138">
        <f>ROUND(E186*F186,2)</f>
        <v>0</v>
      </c>
      <c r="H186" s="121">
        <v>0</v>
      </c>
      <c r="I186" s="121">
        <f>ROUND(E186*H186,2)</f>
        <v>0</v>
      </c>
      <c r="J186" s="121">
        <v>42.8</v>
      </c>
      <c r="K186" s="121">
        <f>ROUND(E186*J186,2)</f>
        <v>1770.64</v>
      </c>
      <c r="L186" s="121">
        <v>21</v>
      </c>
      <c r="M186" s="121">
        <f>G186*(1+L186/100)</f>
        <v>0</v>
      </c>
      <c r="N186" s="121">
        <v>0</v>
      </c>
      <c r="O186" s="121">
        <f>ROUND(E186*N186,2)</f>
        <v>0</v>
      </c>
      <c r="P186" s="121">
        <v>0</v>
      </c>
      <c r="Q186" s="121">
        <f>ROUND(E186*P186,2)</f>
        <v>0</v>
      </c>
      <c r="R186" s="121"/>
      <c r="S186" s="121" t="s">
        <v>158</v>
      </c>
      <c r="T186" s="121" t="s">
        <v>132</v>
      </c>
      <c r="U186" s="121">
        <v>0.05</v>
      </c>
      <c r="V186" s="121">
        <f>ROUND(E186*U186,2)</f>
        <v>2.0699999999999998</v>
      </c>
      <c r="W186" s="121"/>
      <c r="X186" s="121" t="s">
        <v>133</v>
      </c>
      <c r="Y186" s="116"/>
      <c r="Z186" s="116"/>
      <c r="AA186" s="116"/>
      <c r="AB186" s="116"/>
      <c r="AC186" s="116"/>
      <c r="AD186" s="116"/>
      <c r="AE186" s="116"/>
      <c r="AF186" s="116"/>
      <c r="AG186" s="116" t="s">
        <v>134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outlineLevel="1" x14ac:dyDescent="0.25">
      <c r="A187" s="119"/>
      <c r="B187" s="120"/>
      <c r="C187" s="148" t="s">
        <v>180</v>
      </c>
      <c r="D187" s="122"/>
      <c r="E187" s="123">
        <v>5.5</v>
      </c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16"/>
      <c r="Z187" s="116"/>
      <c r="AA187" s="116"/>
      <c r="AB187" s="116"/>
      <c r="AC187" s="116"/>
      <c r="AD187" s="116"/>
      <c r="AE187" s="116"/>
      <c r="AF187" s="116"/>
      <c r="AG187" s="116" t="s">
        <v>140</v>
      </c>
      <c r="AH187" s="116">
        <v>0</v>
      </c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outlineLevel="1" x14ac:dyDescent="0.25">
      <c r="A188" s="119"/>
      <c r="B188" s="120"/>
      <c r="C188" s="148" t="s">
        <v>181</v>
      </c>
      <c r="D188" s="122"/>
      <c r="E188" s="123">
        <v>14.43</v>
      </c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16"/>
      <c r="Z188" s="116"/>
      <c r="AA188" s="116"/>
      <c r="AB188" s="116"/>
      <c r="AC188" s="116"/>
      <c r="AD188" s="116"/>
      <c r="AE188" s="116"/>
      <c r="AF188" s="116"/>
      <c r="AG188" s="116" t="s">
        <v>140</v>
      </c>
      <c r="AH188" s="116">
        <v>0</v>
      </c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outlineLevel="1" x14ac:dyDescent="0.25">
      <c r="A189" s="119"/>
      <c r="B189" s="120"/>
      <c r="C189" s="148" t="s">
        <v>182</v>
      </c>
      <c r="D189" s="122"/>
      <c r="E189" s="123">
        <v>21.44</v>
      </c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16"/>
      <c r="Z189" s="116"/>
      <c r="AA189" s="116"/>
      <c r="AB189" s="116"/>
      <c r="AC189" s="116"/>
      <c r="AD189" s="116"/>
      <c r="AE189" s="116"/>
      <c r="AF189" s="116"/>
      <c r="AG189" s="116" t="s">
        <v>140</v>
      </c>
      <c r="AH189" s="116">
        <v>0</v>
      </c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5">
      <c r="A190" s="139">
        <v>91</v>
      </c>
      <c r="B190" s="140" t="s">
        <v>380</v>
      </c>
      <c r="C190" s="146" t="s">
        <v>381</v>
      </c>
      <c r="D190" s="141" t="s">
        <v>131</v>
      </c>
      <c r="E190" s="142">
        <v>3</v>
      </c>
      <c r="F190" s="143"/>
      <c r="G190" s="144">
        <f>ROUND(E190*F190,2)</f>
        <v>0</v>
      </c>
      <c r="H190" s="121">
        <v>131.5</v>
      </c>
      <c r="I190" s="121">
        <f>ROUND(E190*H190,2)</f>
        <v>394.5</v>
      </c>
      <c r="J190" s="121">
        <v>0</v>
      </c>
      <c r="K190" s="121">
        <f>ROUND(E190*J190,2)</f>
        <v>0</v>
      </c>
      <c r="L190" s="121">
        <v>21</v>
      </c>
      <c r="M190" s="121">
        <f>G190*(1+L190/100)</f>
        <v>0</v>
      </c>
      <c r="N190" s="121">
        <v>1.3999999999999999E-4</v>
      </c>
      <c r="O190" s="121">
        <f>ROUND(E190*N190,2)</f>
        <v>0</v>
      </c>
      <c r="P190" s="121">
        <v>0</v>
      </c>
      <c r="Q190" s="121">
        <f>ROUND(E190*P190,2)</f>
        <v>0</v>
      </c>
      <c r="R190" s="121" t="s">
        <v>175</v>
      </c>
      <c r="S190" s="121" t="s">
        <v>132</v>
      </c>
      <c r="T190" s="121" t="s">
        <v>132</v>
      </c>
      <c r="U190" s="121">
        <v>0</v>
      </c>
      <c r="V190" s="121">
        <f>ROUND(E190*U190,2)</f>
        <v>0</v>
      </c>
      <c r="W190" s="121"/>
      <c r="X190" s="121" t="s">
        <v>176</v>
      </c>
      <c r="Y190" s="116"/>
      <c r="Z190" s="116"/>
      <c r="AA190" s="116"/>
      <c r="AB190" s="116"/>
      <c r="AC190" s="116"/>
      <c r="AD190" s="116"/>
      <c r="AE190" s="116"/>
      <c r="AF190" s="116"/>
      <c r="AG190" s="116" t="s">
        <v>177</v>
      </c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ht="20.399999999999999" outlineLevel="1" x14ac:dyDescent="0.25">
      <c r="A191" s="133">
        <v>92</v>
      </c>
      <c r="B191" s="134" t="s">
        <v>382</v>
      </c>
      <c r="C191" s="147" t="s">
        <v>383</v>
      </c>
      <c r="D191" s="135" t="s">
        <v>137</v>
      </c>
      <c r="E191" s="136">
        <v>41.37</v>
      </c>
      <c r="F191" s="137"/>
      <c r="G191" s="138">
        <f>ROUND(E191*F191,2)</f>
        <v>0</v>
      </c>
      <c r="H191" s="121">
        <v>0</v>
      </c>
      <c r="I191" s="121">
        <f>ROUND(E191*H191,2)</f>
        <v>0</v>
      </c>
      <c r="J191" s="121">
        <v>541</v>
      </c>
      <c r="K191" s="121">
        <f>ROUND(E191*J191,2)</f>
        <v>22381.17</v>
      </c>
      <c r="L191" s="121">
        <v>21</v>
      </c>
      <c r="M191" s="121">
        <f>G191*(1+L191/100)</f>
        <v>0</v>
      </c>
      <c r="N191" s="121">
        <v>3.63E-3</v>
      </c>
      <c r="O191" s="121">
        <f>ROUND(E191*N191,2)</f>
        <v>0.15</v>
      </c>
      <c r="P191" s="121">
        <v>0</v>
      </c>
      <c r="Q191" s="121">
        <f>ROUND(E191*P191,2)</f>
        <v>0</v>
      </c>
      <c r="R191" s="121"/>
      <c r="S191" s="121" t="s">
        <v>132</v>
      </c>
      <c r="T191" s="121" t="s">
        <v>138</v>
      </c>
      <c r="U191" s="121">
        <v>0</v>
      </c>
      <c r="V191" s="121">
        <f>ROUND(E191*U191,2)</f>
        <v>0</v>
      </c>
      <c r="W191" s="121"/>
      <c r="X191" s="121" t="s">
        <v>161</v>
      </c>
      <c r="Y191" s="116"/>
      <c r="Z191" s="116"/>
      <c r="AA191" s="116"/>
      <c r="AB191" s="116"/>
      <c r="AC191" s="116"/>
      <c r="AD191" s="116"/>
      <c r="AE191" s="116"/>
      <c r="AF191" s="116"/>
      <c r="AG191" s="116" t="s">
        <v>162</v>
      </c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outlineLevel="1" x14ac:dyDescent="0.25">
      <c r="A192" s="119"/>
      <c r="B192" s="120"/>
      <c r="C192" s="148" t="s">
        <v>180</v>
      </c>
      <c r="D192" s="122"/>
      <c r="E192" s="123">
        <v>5.5</v>
      </c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16"/>
      <c r="Z192" s="116"/>
      <c r="AA192" s="116"/>
      <c r="AB192" s="116"/>
      <c r="AC192" s="116"/>
      <c r="AD192" s="116"/>
      <c r="AE192" s="116"/>
      <c r="AF192" s="116"/>
      <c r="AG192" s="116" t="s">
        <v>140</v>
      </c>
      <c r="AH192" s="116">
        <v>0</v>
      </c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outlineLevel="1" x14ac:dyDescent="0.25">
      <c r="A193" s="119"/>
      <c r="B193" s="120"/>
      <c r="C193" s="148" t="s">
        <v>181</v>
      </c>
      <c r="D193" s="122"/>
      <c r="E193" s="123">
        <v>14.43</v>
      </c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16"/>
      <c r="Z193" s="116"/>
      <c r="AA193" s="116"/>
      <c r="AB193" s="116"/>
      <c r="AC193" s="116"/>
      <c r="AD193" s="116"/>
      <c r="AE193" s="116"/>
      <c r="AF193" s="116"/>
      <c r="AG193" s="116" t="s">
        <v>140</v>
      </c>
      <c r="AH193" s="116">
        <v>0</v>
      </c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5">
      <c r="A194" s="119"/>
      <c r="B194" s="120"/>
      <c r="C194" s="148" t="s">
        <v>182</v>
      </c>
      <c r="D194" s="122"/>
      <c r="E194" s="123">
        <v>21.44</v>
      </c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16"/>
      <c r="Z194" s="116"/>
      <c r="AA194" s="116"/>
      <c r="AB194" s="116"/>
      <c r="AC194" s="116"/>
      <c r="AD194" s="116"/>
      <c r="AE194" s="116"/>
      <c r="AF194" s="116"/>
      <c r="AG194" s="116" t="s">
        <v>140</v>
      </c>
      <c r="AH194" s="116">
        <v>0</v>
      </c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5">
      <c r="A195" s="139">
        <v>93</v>
      </c>
      <c r="B195" s="140" t="s">
        <v>384</v>
      </c>
      <c r="C195" s="146" t="s">
        <v>385</v>
      </c>
      <c r="D195" s="141" t="s">
        <v>0</v>
      </c>
      <c r="E195" s="142">
        <v>325.97089999999997</v>
      </c>
      <c r="F195" s="143"/>
      <c r="G195" s="144">
        <f>ROUND(E195*F195,2)</f>
        <v>0</v>
      </c>
      <c r="H195" s="121">
        <v>0</v>
      </c>
      <c r="I195" s="121">
        <f>ROUND(E195*H195,2)</f>
        <v>0</v>
      </c>
      <c r="J195" s="121">
        <v>0.77</v>
      </c>
      <c r="K195" s="121">
        <f>ROUND(E195*J195,2)</f>
        <v>251</v>
      </c>
      <c r="L195" s="121">
        <v>21</v>
      </c>
      <c r="M195" s="121">
        <f>G195*(1+L195/100)</f>
        <v>0</v>
      </c>
      <c r="N195" s="121">
        <v>0</v>
      </c>
      <c r="O195" s="121">
        <f>ROUND(E195*N195,2)</f>
        <v>0</v>
      </c>
      <c r="P195" s="121">
        <v>0</v>
      </c>
      <c r="Q195" s="121">
        <f>ROUND(E195*P195,2)</f>
        <v>0</v>
      </c>
      <c r="R195" s="121"/>
      <c r="S195" s="121" t="s">
        <v>132</v>
      </c>
      <c r="T195" s="121" t="s">
        <v>138</v>
      </c>
      <c r="U195" s="121">
        <v>0</v>
      </c>
      <c r="V195" s="121">
        <f>ROUND(E195*U195,2)</f>
        <v>0</v>
      </c>
      <c r="W195" s="121"/>
      <c r="X195" s="121" t="s">
        <v>208</v>
      </c>
      <c r="Y195" s="116"/>
      <c r="Z195" s="116"/>
      <c r="AA195" s="116"/>
      <c r="AB195" s="116"/>
      <c r="AC195" s="116"/>
      <c r="AD195" s="116"/>
      <c r="AE195" s="116"/>
      <c r="AF195" s="116"/>
      <c r="AG195" s="116" t="s">
        <v>209</v>
      </c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x14ac:dyDescent="0.25">
      <c r="A196" s="127" t="s">
        <v>127</v>
      </c>
      <c r="B196" s="128" t="s">
        <v>89</v>
      </c>
      <c r="C196" s="145" t="s">
        <v>90</v>
      </c>
      <c r="D196" s="129"/>
      <c r="E196" s="130"/>
      <c r="F196" s="131"/>
      <c r="G196" s="132">
        <f>SUMIF(AG197:AG210,"&lt;&gt;NOR",G197:G210)</f>
        <v>0</v>
      </c>
      <c r="H196" s="126"/>
      <c r="I196" s="126">
        <f>SUM(I197:I210)</f>
        <v>6925.95</v>
      </c>
      <c r="J196" s="126"/>
      <c r="K196" s="126">
        <f>SUM(K197:K210)</f>
        <v>9227.0299999999988</v>
      </c>
      <c r="L196" s="126"/>
      <c r="M196" s="126">
        <f>SUM(M197:M210)</f>
        <v>0</v>
      </c>
      <c r="N196" s="126"/>
      <c r="O196" s="126">
        <f>SUM(O197:O210)</f>
        <v>6.9999999999999993E-2</v>
      </c>
      <c r="P196" s="126"/>
      <c r="Q196" s="126">
        <f>SUM(Q197:Q210)</f>
        <v>0</v>
      </c>
      <c r="R196" s="126"/>
      <c r="S196" s="126"/>
      <c r="T196" s="126"/>
      <c r="U196" s="126"/>
      <c r="V196" s="126">
        <f>SUM(V197:V210)</f>
        <v>17.11</v>
      </c>
      <c r="W196" s="126"/>
      <c r="X196" s="126"/>
      <c r="AG196" t="s">
        <v>128</v>
      </c>
    </row>
    <row r="197" spans="1:60" outlineLevel="1" x14ac:dyDescent="0.25">
      <c r="A197" s="133">
        <v>94</v>
      </c>
      <c r="B197" s="134" t="s">
        <v>386</v>
      </c>
      <c r="C197" s="147" t="s">
        <v>387</v>
      </c>
      <c r="D197" s="135" t="s">
        <v>137</v>
      </c>
      <c r="E197" s="136">
        <v>11.4</v>
      </c>
      <c r="F197" s="137"/>
      <c r="G197" s="138">
        <f>ROUND(E197*F197,2)</f>
        <v>0</v>
      </c>
      <c r="H197" s="121">
        <v>24.89</v>
      </c>
      <c r="I197" s="121">
        <f>ROUND(E197*H197,2)</f>
        <v>283.75</v>
      </c>
      <c r="J197" s="121">
        <v>25.21</v>
      </c>
      <c r="K197" s="121">
        <f>ROUND(E197*J197,2)</f>
        <v>287.39</v>
      </c>
      <c r="L197" s="121">
        <v>21</v>
      </c>
      <c r="M197" s="121">
        <f>G197*(1+L197/100)</f>
        <v>0</v>
      </c>
      <c r="N197" s="121">
        <v>2.1000000000000001E-4</v>
      </c>
      <c r="O197" s="121">
        <f>ROUND(E197*N197,2)</f>
        <v>0</v>
      </c>
      <c r="P197" s="121">
        <v>0</v>
      </c>
      <c r="Q197" s="121">
        <f>ROUND(E197*P197,2)</f>
        <v>0</v>
      </c>
      <c r="R197" s="121"/>
      <c r="S197" s="121" t="s">
        <v>132</v>
      </c>
      <c r="T197" s="121" t="s">
        <v>132</v>
      </c>
      <c r="U197" s="121">
        <v>0.05</v>
      </c>
      <c r="V197" s="121">
        <f>ROUND(E197*U197,2)</f>
        <v>0.56999999999999995</v>
      </c>
      <c r="W197" s="121"/>
      <c r="X197" s="121" t="s">
        <v>133</v>
      </c>
      <c r="Y197" s="116"/>
      <c r="Z197" s="116"/>
      <c r="AA197" s="116"/>
      <c r="AB197" s="116"/>
      <c r="AC197" s="116"/>
      <c r="AD197" s="116"/>
      <c r="AE197" s="116"/>
      <c r="AF197" s="116"/>
      <c r="AG197" s="116" t="s">
        <v>134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outlineLevel="1" x14ac:dyDescent="0.25">
      <c r="A198" s="119"/>
      <c r="B198" s="120"/>
      <c r="C198" s="148" t="s">
        <v>388</v>
      </c>
      <c r="D198" s="122"/>
      <c r="E198" s="123">
        <v>11.4</v>
      </c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16"/>
      <c r="Z198" s="116"/>
      <c r="AA198" s="116"/>
      <c r="AB198" s="116"/>
      <c r="AC198" s="116"/>
      <c r="AD198" s="116"/>
      <c r="AE198" s="116"/>
      <c r="AF198" s="116"/>
      <c r="AG198" s="116" t="s">
        <v>140</v>
      </c>
      <c r="AH198" s="116">
        <v>0</v>
      </c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outlineLevel="1" x14ac:dyDescent="0.25">
      <c r="A199" s="133">
        <v>95</v>
      </c>
      <c r="B199" s="134" t="s">
        <v>389</v>
      </c>
      <c r="C199" s="147" t="s">
        <v>390</v>
      </c>
      <c r="D199" s="135" t="s">
        <v>137</v>
      </c>
      <c r="E199" s="136">
        <v>11.4</v>
      </c>
      <c r="F199" s="137"/>
      <c r="G199" s="138">
        <f>ROUND(E199*F199,2)</f>
        <v>0</v>
      </c>
      <c r="H199" s="121">
        <v>0</v>
      </c>
      <c r="I199" s="121">
        <f>ROUND(E199*H199,2)</f>
        <v>0</v>
      </c>
      <c r="J199" s="121">
        <v>49.1</v>
      </c>
      <c r="K199" s="121">
        <f>ROUND(E199*J199,2)</f>
        <v>559.74</v>
      </c>
      <c r="L199" s="121">
        <v>21</v>
      </c>
      <c r="M199" s="121">
        <f>G199*(1+L199/100)</f>
        <v>0</v>
      </c>
      <c r="N199" s="121">
        <v>0</v>
      </c>
      <c r="O199" s="121">
        <f>ROUND(E199*N199,2)</f>
        <v>0</v>
      </c>
      <c r="P199" s="121">
        <v>0</v>
      </c>
      <c r="Q199" s="121">
        <f>ROUND(E199*P199,2)</f>
        <v>0</v>
      </c>
      <c r="R199" s="121"/>
      <c r="S199" s="121" t="s">
        <v>132</v>
      </c>
      <c r="T199" s="121" t="s">
        <v>138</v>
      </c>
      <c r="U199" s="121">
        <v>0.1</v>
      </c>
      <c r="V199" s="121">
        <f>ROUND(E199*U199,2)</f>
        <v>1.1399999999999999</v>
      </c>
      <c r="W199" s="121"/>
      <c r="X199" s="121" t="s">
        <v>133</v>
      </c>
      <c r="Y199" s="116"/>
      <c r="Z199" s="116"/>
      <c r="AA199" s="116"/>
      <c r="AB199" s="116"/>
      <c r="AC199" s="116"/>
      <c r="AD199" s="116"/>
      <c r="AE199" s="116"/>
      <c r="AF199" s="116"/>
      <c r="AG199" s="116" t="s">
        <v>134</v>
      </c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5">
      <c r="A200" s="119"/>
      <c r="B200" s="120"/>
      <c r="C200" s="148" t="s">
        <v>388</v>
      </c>
      <c r="D200" s="122"/>
      <c r="E200" s="123">
        <v>11.4</v>
      </c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16"/>
      <c r="Z200" s="116"/>
      <c r="AA200" s="116"/>
      <c r="AB200" s="116"/>
      <c r="AC200" s="116"/>
      <c r="AD200" s="116"/>
      <c r="AE200" s="116"/>
      <c r="AF200" s="116"/>
      <c r="AG200" s="116" t="s">
        <v>140</v>
      </c>
      <c r="AH200" s="116">
        <v>0</v>
      </c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5">
      <c r="A201" s="133">
        <v>96</v>
      </c>
      <c r="B201" s="134" t="s">
        <v>391</v>
      </c>
      <c r="C201" s="147" t="s">
        <v>392</v>
      </c>
      <c r="D201" s="135" t="s">
        <v>137</v>
      </c>
      <c r="E201" s="136">
        <v>11.4</v>
      </c>
      <c r="F201" s="137"/>
      <c r="G201" s="138">
        <f>ROUND(E201*F201,2)</f>
        <v>0</v>
      </c>
      <c r="H201" s="121">
        <v>142.66</v>
      </c>
      <c r="I201" s="121">
        <f>ROUND(E201*H201,2)</f>
        <v>1626.32</v>
      </c>
      <c r="J201" s="121">
        <v>653.34</v>
      </c>
      <c r="K201" s="121">
        <f>ROUND(E201*J201,2)</f>
        <v>7448.08</v>
      </c>
      <c r="L201" s="121">
        <v>21</v>
      </c>
      <c r="M201" s="121">
        <f>G201*(1+L201/100)</f>
        <v>0</v>
      </c>
      <c r="N201" s="121">
        <v>5.3499999999999997E-3</v>
      </c>
      <c r="O201" s="121">
        <f>ROUND(E201*N201,2)</f>
        <v>0.06</v>
      </c>
      <c r="P201" s="121">
        <v>0</v>
      </c>
      <c r="Q201" s="121">
        <f>ROUND(E201*P201,2)</f>
        <v>0</v>
      </c>
      <c r="R201" s="121"/>
      <c r="S201" s="121" t="s">
        <v>132</v>
      </c>
      <c r="T201" s="121" t="s">
        <v>132</v>
      </c>
      <c r="U201" s="121">
        <v>1.288</v>
      </c>
      <c r="V201" s="121">
        <f>ROUND(E201*U201,2)</f>
        <v>14.68</v>
      </c>
      <c r="W201" s="121"/>
      <c r="X201" s="121" t="s">
        <v>133</v>
      </c>
      <c r="Y201" s="116"/>
      <c r="Z201" s="116"/>
      <c r="AA201" s="116"/>
      <c r="AB201" s="116"/>
      <c r="AC201" s="116"/>
      <c r="AD201" s="116"/>
      <c r="AE201" s="116"/>
      <c r="AF201" s="116"/>
      <c r="AG201" s="116" t="s">
        <v>134</v>
      </c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5">
      <c r="A202" s="119"/>
      <c r="B202" s="120"/>
      <c r="C202" s="148" t="s">
        <v>388</v>
      </c>
      <c r="D202" s="122"/>
      <c r="E202" s="123">
        <v>11.4</v>
      </c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16"/>
      <c r="Z202" s="116"/>
      <c r="AA202" s="116"/>
      <c r="AB202" s="116"/>
      <c r="AC202" s="116"/>
      <c r="AD202" s="116"/>
      <c r="AE202" s="116"/>
      <c r="AF202" s="116"/>
      <c r="AG202" s="116" t="s">
        <v>140</v>
      </c>
      <c r="AH202" s="116">
        <v>0</v>
      </c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5">
      <c r="A203" s="133">
        <v>97</v>
      </c>
      <c r="B203" s="134" t="s">
        <v>393</v>
      </c>
      <c r="C203" s="147" t="s">
        <v>394</v>
      </c>
      <c r="D203" s="135" t="s">
        <v>137</v>
      </c>
      <c r="E203" s="136">
        <v>11.4</v>
      </c>
      <c r="F203" s="137"/>
      <c r="G203" s="138">
        <f>ROUND(E203*F203,2)</f>
        <v>0</v>
      </c>
      <c r="H203" s="121">
        <v>9.1999999999999993</v>
      </c>
      <c r="I203" s="121">
        <f>ROUND(E203*H203,2)</f>
        <v>104.88</v>
      </c>
      <c r="J203" s="121">
        <v>0</v>
      </c>
      <c r="K203" s="121">
        <f>ROUND(E203*J203,2)</f>
        <v>0</v>
      </c>
      <c r="L203" s="121">
        <v>21</v>
      </c>
      <c r="M203" s="121">
        <f>G203*(1+L203/100)</f>
        <v>0</v>
      </c>
      <c r="N203" s="121">
        <v>8.9999999999999998E-4</v>
      </c>
      <c r="O203" s="121">
        <f>ROUND(E203*N203,2)</f>
        <v>0.01</v>
      </c>
      <c r="P203" s="121">
        <v>0</v>
      </c>
      <c r="Q203" s="121">
        <f>ROUND(E203*P203,2)</f>
        <v>0</v>
      </c>
      <c r="R203" s="121"/>
      <c r="S203" s="121" t="s">
        <v>132</v>
      </c>
      <c r="T203" s="121" t="s">
        <v>132</v>
      </c>
      <c r="U203" s="121">
        <v>0</v>
      </c>
      <c r="V203" s="121">
        <f>ROUND(E203*U203,2)</f>
        <v>0</v>
      </c>
      <c r="W203" s="121"/>
      <c r="X203" s="121" t="s">
        <v>133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134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5">
      <c r="A204" s="119"/>
      <c r="B204" s="120"/>
      <c r="C204" s="148" t="s">
        <v>388</v>
      </c>
      <c r="D204" s="122"/>
      <c r="E204" s="123">
        <v>11.4</v>
      </c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16"/>
      <c r="Z204" s="116"/>
      <c r="AA204" s="116"/>
      <c r="AB204" s="116"/>
      <c r="AC204" s="116"/>
      <c r="AD204" s="116"/>
      <c r="AE204" s="116"/>
      <c r="AF204" s="116"/>
      <c r="AG204" s="116" t="s">
        <v>140</v>
      </c>
      <c r="AH204" s="116">
        <v>0</v>
      </c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outlineLevel="1" x14ac:dyDescent="0.25">
      <c r="A205" s="133">
        <v>98</v>
      </c>
      <c r="B205" s="134" t="s">
        <v>395</v>
      </c>
      <c r="C205" s="147" t="s">
        <v>396</v>
      </c>
      <c r="D205" s="135" t="s">
        <v>143</v>
      </c>
      <c r="E205" s="136">
        <v>6</v>
      </c>
      <c r="F205" s="137"/>
      <c r="G205" s="138">
        <f>ROUND(E205*F205,2)</f>
        <v>0</v>
      </c>
      <c r="H205" s="121">
        <v>0</v>
      </c>
      <c r="I205" s="121">
        <f>ROUND(E205*H205,2)</f>
        <v>0</v>
      </c>
      <c r="J205" s="121">
        <v>60.5</v>
      </c>
      <c r="K205" s="121">
        <f>ROUND(E205*J205,2)</f>
        <v>363</v>
      </c>
      <c r="L205" s="121">
        <v>21</v>
      </c>
      <c r="M205" s="121">
        <f>G205*(1+L205/100)</f>
        <v>0</v>
      </c>
      <c r="N205" s="121">
        <v>0</v>
      </c>
      <c r="O205" s="121">
        <f>ROUND(E205*N205,2)</f>
        <v>0</v>
      </c>
      <c r="P205" s="121">
        <v>0</v>
      </c>
      <c r="Q205" s="121">
        <f>ROUND(E205*P205,2)</f>
        <v>0</v>
      </c>
      <c r="R205" s="121"/>
      <c r="S205" s="121" t="s">
        <v>132</v>
      </c>
      <c r="T205" s="121" t="s">
        <v>132</v>
      </c>
      <c r="U205" s="121">
        <v>0.12</v>
      </c>
      <c r="V205" s="121">
        <f>ROUND(E205*U205,2)</f>
        <v>0.72</v>
      </c>
      <c r="W205" s="121"/>
      <c r="X205" s="121" t="s">
        <v>133</v>
      </c>
      <c r="Y205" s="116"/>
      <c r="Z205" s="116"/>
      <c r="AA205" s="116"/>
      <c r="AB205" s="116"/>
      <c r="AC205" s="116"/>
      <c r="AD205" s="116"/>
      <c r="AE205" s="116"/>
      <c r="AF205" s="116"/>
      <c r="AG205" s="116" t="s">
        <v>134</v>
      </c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5">
      <c r="A206" s="119"/>
      <c r="B206" s="120"/>
      <c r="C206" s="148" t="s">
        <v>397</v>
      </c>
      <c r="D206" s="122"/>
      <c r="E206" s="123">
        <v>6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16"/>
      <c r="Z206" s="116"/>
      <c r="AA206" s="116"/>
      <c r="AB206" s="116"/>
      <c r="AC206" s="116"/>
      <c r="AD206" s="116"/>
      <c r="AE206" s="116"/>
      <c r="AF206" s="116"/>
      <c r="AG206" s="116" t="s">
        <v>140</v>
      </c>
      <c r="AH206" s="116">
        <v>0</v>
      </c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outlineLevel="1" x14ac:dyDescent="0.25">
      <c r="A207" s="133">
        <v>99</v>
      </c>
      <c r="B207" s="134" t="s">
        <v>398</v>
      </c>
      <c r="C207" s="147" t="s">
        <v>399</v>
      </c>
      <c r="D207" s="135" t="s">
        <v>137</v>
      </c>
      <c r="E207" s="136">
        <v>12.54</v>
      </c>
      <c r="F207" s="137"/>
      <c r="G207" s="138">
        <f>ROUND(E207*F207,2)</f>
        <v>0</v>
      </c>
      <c r="H207" s="121">
        <v>350</v>
      </c>
      <c r="I207" s="121">
        <f>ROUND(E207*H207,2)</f>
        <v>4389</v>
      </c>
      <c r="J207" s="121">
        <v>0</v>
      </c>
      <c r="K207" s="121">
        <f>ROUND(E207*J207,2)</f>
        <v>0</v>
      </c>
      <c r="L207" s="121">
        <v>21</v>
      </c>
      <c r="M207" s="121">
        <f>G207*(1+L207/100)</f>
        <v>0</v>
      </c>
      <c r="N207" s="121">
        <v>0</v>
      </c>
      <c r="O207" s="121">
        <f>ROUND(E207*N207,2)</f>
        <v>0</v>
      </c>
      <c r="P207" s="121">
        <v>0</v>
      </c>
      <c r="Q207" s="121">
        <f>ROUND(E207*P207,2)</f>
        <v>0</v>
      </c>
      <c r="R207" s="121"/>
      <c r="S207" s="121" t="s">
        <v>158</v>
      </c>
      <c r="T207" s="121" t="s">
        <v>146</v>
      </c>
      <c r="U207" s="121">
        <v>0</v>
      </c>
      <c r="V207" s="121">
        <f>ROUND(E207*U207,2)</f>
        <v>0</v>
      </c>
      <c r="W207" s="121"/>
      <c r="X207" s="121" t="s">
        <v>161</v>
      </c>
      <c r="Y207" s="116"/>
      <c r="Z207" s="116"/>
      <c r="AA207" s="116"/>
      <c r="AB207" s="116"/>
      <c r="AC207" s="116"/>
      <c r="AD207" s="116"/>
      <c r="AE207" s="116"/>
      <c r="AF207" s="116"/>
      <c r="AG207" s="116" t="s">
        <v>310</v>
      </c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5">
      <c r="A208" s="119"/>
      <c r="B208" s="120"/>
      <c r="C208" s="148" t="s">
        <v>400</v>
      </c>
      <c r="D208" s="122"/>
      <c r="E208" s="123">
        <v>12.54</v>
      </c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16"/>
      <c r="Z208" s="116"/>
      <c r="AA208" s="116"/>
      <c r="AB208" s="116"/>
      <c r="AC208" s="116"/>
      <c r="AD208" s="116"/>
      <c r="AE208" s="116"/>
      <c r="AF208" s="116"/>
      <c r="AG208" s="116" t="s">
        <v>140</v>
      </c>
      <c r="AH208" s="116">
        <v>0</v>
      </c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5">
      <c r="A209" s="139">
        <v>100</v>
      </c>
      <c r="B209" s="140" t="s">
        <v>348</v>
      </c>
      <c r="C209" s="146" t="s">
        <v>401</v>
      </c>
      <c r="D209" s="141" t="s">
        <v>143</v>
      </c>
      <c r="E209" s="142">
        <v>6</v>
      </c>
      <c r="F209" s="143"/>
      <c r="G209" s="144">
        <f>ROUND(E209*F209,2)</f>
        <v>0</v>
      </c>
      <c r="H209" s="121">
        <v>87</v>
      </c>
      <c r="I209" s="121">
        <f>ROUND(E209*H209,2)</f>
        <v>522</v>
      </c>
      <c r="J209" s="121">
        <v>0</v>
      </c>
      <c r="K209" s="121">
        <f>ROUND(E209*J209,2)</f>
        <v>0</v>
      </c>
      <c r="L209" s="121">
        <v>21</v>
      </c>
      <c r="M209" s="121">
        <f>G209*(1+L209/100)</f>
        <v>0</v>
      </c>
      <c r="N209" s="121">
        <v>2.2000000000000001E-4</v>
      </c>
      <c r="O209" s="121">
        <f>ROUND(E209*N209,2)</f>
        <v>0</v>
      </c>
      <c r="P209" s="121">
        <v>0</v>
      </c>
      <c r="Q209" s="121">
        <f>ROUND(E209*P209,2)</f>
        <v>0</v>
      </c>
      <c r="R209" s="121"/>
      <c r="S209" s="121" t="s">
        <v>158</v>
      </c>
      <c r="T209" s="121" t="s">
        <v>146</v>
      </c>
      <c r="U209" s="121">
        <v>0</v>
      </c>
      <c r="V209" s="121">
        <f>ROUND(E209*U209,2)</f>
        <v>0</v>
      </c>
      <c r="W209" s="121"/>
      <c r="X209" s="121" t="s">
        <v>161</v>
      </c>
      <c r="Y209" s="116"/>
      <c r="Z209" s="116"/>
      <c r="AA209" s="116"/>
      <c r="AB209" s="116"/>
      <c r="AC209" s="116"/>
      <c r="AD209" s="116"/>
      <c r="AE209" s="116"/>
      <c r="AF209" s="116"/>
      <c r="AG209" s="116" t="s">
        <v>310</v>
      </c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outlineLevel="1" x14ac:dyDescent="0.25">
      <c r="A210" s="139">
        <v>101</v>
      </c>
      <c r="B210" s="140" t="s">
        <v>402</v>
      </c>
      <c r="C210" s="146" t="s">
        <v>403</v>
      </c>
      <c r="D210" s="141" t="s">
        <v>0</v>
      </c>
      <c r="E210" s="142">
        <v>155.8416</v>
      </c>
      <c r="F210" s="143"/>
      <c r="G210" s="144">
        <f>ROUND(E210*F210,2)</f>
        <v>0</v>
      </c>
      <c r="H210" s="121">
        <v>0</v>
      </c>
      <c r="I210" s="121">
        <f>ROUND(E210*H210,2)</f>
        <v>0</v>
      </c>
      <c r="J210" s="121">
        <v>3.65</v>
      </c>
      <c r="K210" s="121">
        <f>ROUND(E210*J210,2)</f>
        <v>568.82000000000005</v>
      </c>
      <c r="L210" s="121">
        <v>21</v>
      </c>
      <c r="M210" s="121">
        <f>G210*(1+L210/100)</f>
        <v>0</v>
      </c>
      <c r="N210" s="121">
        <v>0</v>
      </c>
      <c r="O210" s="121">
        <f>ROUND(E210*N210,2)</f>
        <v>0</v>
      </c>
      <c r="P210" s="121">
        <v>0</v>
      </c>
      <c r="Q210" s="121">
        <f>ROUND(E210*P210,2)</f>
        <v>0</v>
      </c>
      <c r="R210" s="121"/>
      <c r="S210" s="121" t="s">
        <v>132</v>
      </c>
      <c r="T210" s="121" t="s">
        <v>138</v>
      </c>
      <c r="U210" s="121">
        <v>0</v>
      </c>
      <c r="V210" s="121">
        <f>ROUND(E210*U210,2)</f>
        <v>0</v>
      </c>
      <c r="W210" s="121"/>
      <c r="X210" s="121" t="s">
        <v>208</v>
      </c>
      <c r="Y210" s="116"/>
      <c r="Z210" s="116"/>
      <c r="AA210" s="116"/>
      <c r="AB210" s="116"/>
      <c r="AC210" s="116"/>
      <c r="AD210" s="116"/>
      <c r="AE210" s="116"/>
      <c r="AF210" s="116"/>
      <c r="AG210" s="116" t="s">
        <v>209</v>
      </c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x14ac:dyDescent="0.25">
      <c r="A211" s="127" t="s">
        <v>127</v>
      </c>
      <c r="B211" s="128" t="s">
        <v>91</v>
      </c>
      <c r="C211" s="145" t="s">
        <v>92</v>
      </c>
      <c r="D211" s="129"/>
      <c r="E211" s="130"/>
      <c r="F211" s="131"/>
      <c r="G211" s="132">
        <f>SUMIF(AG212:AG214,"&lt;&gt;NOR",G212:G214)</f>
        <v>0</v>
      </c>
      <c r="H211" s="126"/>
      <c r="I211" s="126">
        <f>SUM(I212:I214)</f>
        <v>302.89</v>
      </c>
      <c r="J211" s="126"/>
      <c r="K211" s="126">
        <f>SUM(K212:K214)</f>
        <v>1213.01</v>
      </c>
      <c r="L211" s="126"/>
      <c r="M211" s="126">
        <f>SUM(M212:M214)</f>
        <v>0</v>
      </c>
      <c r="N211" s="126"/>
      <c r="O211" s="126">
        <f>SUM(O212:O214)</f>
        <v>0</v>
      </c>
      <c r="P211" s="126"/>
      <c r="Q211" s="126">
        <f>SUM(Q212:Q214)</f>
        <v>0</v>
      </c>
      <c r="R211" s="126"/>
      <c r="S211" s="126"/>
      <c r="T211" s="126"/>
      <c r="U211" s="126"/>
      <c r="V211" s="126">
        <f>SUM(V212:V214)</f>
        <v>2.5299999999999998</v>
      </c>
      <c r="W211" s="126"/>
      <c r="X211" s="126"/>
      <c r="AG211" t="s">
        <v>128</v>
      </c>
    </row>
    <row r="212" spans="1:60" outlineLevel="1" x14ac:dyDescent="0.25">
      <c r="A212" s="139">
        <v>102</v>
      </c>
      <c r="B212" s="140" t="s">
        <v>404</v>
      </c>
      <c r="C212" s="146" t="s">
        <v>405</v>
      </c>
      <c r="D212" s="141" t="s">
        <v>143</v>
      </c>
      <c r="E212" s="142">
        <v>4</v>
      </c>
      <c r="F212" s="143"/>
      <c r="G212" s="144">
        <f>ROUND(E212*F212,2)</f>
        <v>0</v>
      </c>
      <c r="H212" s="121">
        <v>16.11</v>
      </c>
      <c r="I212" s="121">
        <f>ROUND(E212*H212,2)</f>
        <v>64.44</v>
      </c>
      <c r="J212" s="121">
        <v>58.49</v>
      </c>
      <c r="K212" s="121">
        <f>ROUND(E212*J212,2)</f>
        <v>233.96</v>
      </c>
      <c r="L212" s="121">
        <v>21</v>
      </c>
      <c r="M212" s="121">
        <f>G212*(1+L212/100)</f>
        <v>0</v>
      </c>
      <c r="N212" s="121">
        <v>9.0000000000000006E-5</v>
      </c>
      <c r="O212" s="121">
        <f>ROUND(E212*N212,2)</f>
        <v>0</v>
      </c>
      <c r="P212" s="121">
        <v>0</v>
      </c>
      <c r="Q212" s="121">
        <f>ROUND(E212*P212,2)</f>
        <v>0</v>
      </c>
      <c r="R212" s="121"/>
      <c r="S212" s="121" t="s">
        <v>132</v>
      </c>
      <c r="T212" s="121" t="s">
        <v>132</v>
      </c>
      <c r="U212" s="121">
        <v>0.11600000000000001</v>
      </c>
      <c r="V212" s="121">
        <f>ROUND(E212*U212,2)</f>
        <v>0.46</v>
      </c>
      <c r="W212" s="121"/>
      <c r="X212" s="121" t="s">
        <v>133</v>
      </c>
      <c r="Y212" s="116"/>
      <c r="Z212" s="116"/>
      <c r="AA212" s="116"/>
      <c r="AB212" s="116"/>
      <c r="AC212" s="116"/>
      <c r="AD212" s="116"/>
      <c r="AE212" s="116"/>
      <c r="AF212" s="116"/>
      <c r="AG212" s="116" t="s">
        <v>134</v>
      </c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outlineLevel="1" x14ac:dyDescent="0.25">
      <c r="A213" s="133">
        <v>103</v>
      </c>
      <c r="B213" s="134" t="s">
        <v>406</v>
      </c>
      <c r="C213" s="147" t="s">
        <v>407</v>
      </c>
      <c r="D213" s="135" t="s">
        <v>137</v>
      </c>
      <c r="E213" s="136">
        <v>5</v>
      </c>
      <c r="F213" s="137"/>
      <c r="G213" s="138">
        <f>ROUND(E213*F213,2)</f>
        <v>0</v>
      </c>
      <c r="H213" s="121">
        <v>47.69</v>
      </c>
      <c r="I213" s="121">
        <f>ROUND(E213*H213,2)</f>
        <v>238.45</v>
      </c>
      <c r="J213" s="121">
        <v>195.81</v>
      </c>
      <c r="K213" s="121">
        <f>ROUND(E213*J213,2)</f>
        <v>979.05</v>
      </c>
      <c r="L213" s="121">
        <v>21</v>
      </c>
      <c r="M213" s="121">
        <f>G213*(1+L213/100)</f>
        <v>0</v>
      </c>
      <c r="N213" s="121">
        <v>3.6000000000000002E-4</v>
      </c>
      <c r="O213" s="121">
        <f>ROUND(E213*N213,2)</f>
        <v>0</v>
      </c>
      <c r="P213" s="121">
        <v>0</v>
      </c>
      <c r="Q213" s="121">
        <f>ROUND(E213*P213,2)</f>
        <v>0</v>
      </c>
      <c r="R213" s="121"/>
      <c r="S213" s="121" t="s">
        <v>158</v>
      </c>
      <c r="T213" s="121" t="s">
        <v>146</v>
      </c>
      <c r="U213" s="121">
        <v>0.41299999999999998</v>
      </c>
      <c r="V213" s="121">
        <f>ROUND(E213*U213,2)</f>
        <v>2.0699999999999998</v>
      </c>
      <c r="W213" s="121"/>
      <c r="X213" s="121" t="s">
        <v>133</v>
      </c>
      <c r="Y213" s="116"/>
      <c r="Z213" s="116"/>
      <c r="AA213" s="116"/>
      <c r="AB213" s="116"/>
      <c r="AC213" s="116"/>
      <c r="AD213" s="116"/>
      <c r="AE213" s="116"/>
      <c r="AF213" s="116"/>
      <c r="AG213" s="116" t="s">
        <v>134</v>
      </c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outlineLevel="1" x14ac:dyDescent="0.25">
      <c r="A214" s="119"/>
      <c r="B214" s="120"/>
      <c r="C214" s="148" t="s">
        <v>408</v>
      </c>
      <c r="D214" s="122"/>
      <c r="E214" s="123">
        <v>5</v>
      </c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16"/>
      <c r="Z214" s="116"/>
      <c r="AA214" s="116"/>
      <c r="AB214" s="116"/>
      <c r="AC214" s="116"/>
      <c r="AD214" s="116"/>
      <c r="AE214" s="116"/>
      <c r="AF214" s="116"/>
      <c r="AG214" s="116" t="s">
        <v>140</v>
      </c>
      <c r="AH214" s="116">
        <v>0</v>
      </c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x14ac:dyDescent="0.25">
      <c r="A215" s="127" t="s">
        <v>127</v>
      </c>
      <c r="B215" s="128" t="s">
        <v>93</v>
      </c>
      <c r="C215" s="145" t="s">
        <v>94</v>
      </c>
      <c r="D215" s="129"/>
      <c r="E215" s="130"/>
      <c r="F215" s="131"/>
      <c r="G215" s="132">
        <f>SUMIF(AG216:AG242,"&lt;&gt;NOR",G216:G242)</f>
        <v>0</v>
      </c>
      <c r="H215" s="126"/>
      <c r="I215" s="126">
        <f>SUM(I216:I242)</f>
        <v>1130.54</v>
      </c>
      <c r="J215" s="126"/>
      <c r="K215" s="126">
        <f>SUM(K216:K242)</f>
        <v>12501.390000000001</v>
      </c>
      <c r="L215" s="126"/>
      <c r="M215" s="126">
        <f>SUM(M216:M242)</f>
        <v>0</v>
      </c>
      <c r="N215" s="126"/>
      <c r="O215" s="126">
        <f>SUM(O216:O242)</f>
        <v>0.04</v>
      </c>
      <c r="P215" s="126"/>
      <c r="Q215" s="126">
        <f>SUM(Q216:Q242)</f>
        <v>0</v>
      </c>
      <c r="R215" s="126"/>
      <c r="S215" s="126"/>
      <c r="T215" s="126"/>
      <c r="U215" s="126"/>
      <c r="V215" s="126">
        <f>SUM(V216:V242)</f>
        <v>25.65</v>
      </c>
      <c r="W215" s="126"/>
      <c r="X215" s="126"/>
      <c r="AG215" t="s">
        <v>128</v>
      </c>
    </row>
    <row r="216" spans="1:60" outlineLevel="1" x14ac:dyDescent="0.25">
      <c r="A216" s="133">
        <v>104</v>
      </c>
      <c r="B216" s="134" t="s">
        <v>409</v>
      </c>
      <c r="C216" s="147" t="s">
        <v>410</v>
      </c>
      <c r="D216" s="135" t="s">
        <v>137</v>
      </c>
      <c r="E216" s="136">
        <v>172.43</v>
      </c>
      <c r="F216" s="137"/>
      <c r="G216" s="138">
        <f>ROUND(E216*F216,2)</f>
        <v>0</v>
      </c>
      <c r="H216" s="121">
        <v>0.1</v>
      </c>
      <c r="I216" s="121">
        <f>ROUND(E216*H216,2)</f>
        <v>17.239999999999998</v>
      </c>
      <c r="J216" s="121">
        <v>21.1</v>
      </c>
      <c r="K216" s="121">
        <f>ROUND(E216*J216,2)</f>
        <v>3638.27</v>
      </c>
      <c r="L216" s="121">
        <v>21</v>
      </c>
      <c r="M216" s="121">
        <f>G216*(1+L216/100)</f>
        <v>0</v>
      </c>
      <c r="N216" s="121">
        <v>0</v>
      </c>
      <c r="O216" s="121">
        <f>ROUND(E216*N216,2)</f>
        <v>0</v>
      </c>
      <c r="P216" s="121">
        <v>0</v>
      </c>
      <c r="Q216" s="121">
        <f>ROUND(E216*P216,2)</f>
        <v>0</v>
      </c>
      <c r="R216" s="121"/>
      <c r="S216" s="121" t="s">
        <v>132</v>
      </c>
      <c r="T216" s="121" t="s">
        <v>132</v>
      </c>
      <c r="U216" s="121">
        <v>4.3220000000000001E-2</v>
      </c>
      <c r="V216" s="121">
        <f>ROUND(E216*U216,2)</f>
        <v>7.45</v>
      </c>
      <c r="W216" s="121"/>
      <c r="X216" s="121" t="s">
        <v>133</v>
      </c>
      <c r="Y216" s="116"/>
      <c r="Z216" s="116"/>
      <c r="AA216" s="116"/>
      <c r="AB216" s="116"/>
      <c r="AC216" s="116"/>
      <c r="AD216" s="116"/>
      <c r="AE216" s="116"/>
      <c r="AF216" s="116"/>
      <c r="AG216" s="116" t="s">
        <v>134</v>
      </c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</row>
    <row r="217" spans="1:60" outlineLevel="1" x14ac:dyDescent="0.25">
      <c r="A217" s="119"/>
      <c r="B217" s="120"/>
      <c r="C217" s="148" t="s">
        <v>411</v>
      </c>
      <c r="D217" s="122"/>
      <c r="E217" s="123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16"/>
      <c r="Z217" s="116"/>
      <c r="AA217" s="116"/>
      <c r="AB217" s="116"/>
      <c r="AC217" s="116"/>
      <c r="AD217" s="116"/>
      <c r="AE217" s="116"/>
      <c r="AF217" s="116"/>
      <c r="AG217" s="116" t="s">
        <v>140</v>
      </c>
      <c r="AH217" s="116">
        <v>0</v>
      </c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5">
      <c r="A218" s="119"/>
      <c r="B218" s="120"/>
      <c r="C218" s="148" t="s">
        <v>412</v>
      </c>
      <c r="D218" s="122"/>
      <c r="E218" s="123">
        <v>24.44</v>
      </c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16"/>
      <c r="Z218" s="116"/>
      <c r="AA218" s="116"/>
      <c r="AB218" s="116"/>
      <c r="AC218" s="116"/>
      <c r="AD218" s="116"/>
      <c r="AE218" s="116"/>
      <c r="AF218" s="116"/>
      <c r="AG218" s="116" t="s">
        <v>140</v>
      </c>
      <c r="AH218" s="116">
        <v>0</v>
      </c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outlineLevel="1" x14ac:dyDescent="0.25">
      <c r="A219" s="119"/>
      <c r="B219" s="120"/>
      <c r="C219" s="148" t="s">
        <v>413</v>
      </c>
      <c r="D219" s="122"/>
      <c r="E219" s="123">
        <v>39.520000000000003</v>
      </c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16"/>
      <c r="Z219" s="116"/>
      <c r="AA219" s="116"/>
      <c r="AB219" s="116"/>
      <c r="AC219" s="116"/>
      <c r="AD219" s="116"/>
      <c r="AE219" s="116"/>
      <c r="AF219" s="116"/>
      <c r="AG219" s="116" t="s">
        <v>140</v>
      </c>
      <c r="AH219" s="116">
        <v>0</v>
      </c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</row>
    <row r="220" spans="1:60" outlineLevel="1" x14ac:dyDescent="0.25">
      <c r="A220" s="119"/>
      <c r="B220" s="120"/>
      <c r="C220" s="148" t="s">
        <v>414</v>
      </c>
      <c r="D220" s="122"/>
      <c r="E220" s="123">
        <v>53.56</v>
      </c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16"/>
      <c r="Z220" s="116"/>
      <c r="AA220" s="116"/>
      <c r="AB220" s="116"/>
      <c r="AC220" s="116"/>
      <c r="AD220" s="116"/>
      <c r="AE220" s="116"/>
      <c r="AF220" s="116"/>
      <c r="AG220" s="116" t="s">
        <v>140</v>
      </c>
      <c r="AH220" s="116">
        <v>0</v>
      </c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outlineLevel="1" x14ac:dyDescent="0.25">
      <c r="A221" s="119"/>
      <c r="B221" s="120"/>
      <c r="C221" s="148" t="s">
        <v>415</v>
      </c>
      <c r="D221" s="122"/>
      <c r="E221" s="123">
        <v>8.0399999999999991</v>
      </c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16"/>
      <c r="Z221" s="116"/>
      <c r="AA221" s="116"/>
      <c r="AB221" s="116"/>
      <c r="AC221" s="116"/>
      <c r="AD221" s="116"/>
      <c r="AE221" s="116"/>
      <c r="AF221" s="116"/>
      <c r="AG221" s="116" t="s">
        <v>140</v>
      </c>
      <c r="AH221" s="116">
        <v>0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outlineLevel="1" x14ac:dyDescent="0.25">
      <c r="A222" s="119"/>
      <c r="B222" s="120"/>
      <c r="C222" s="148" t="s">
        <v>416</v>
      </c>
      <c r="D222" s="122"/>
      <c r="E222" s="123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16"/>
      <c r="Z222" s="116"/>
      <c r="AA222" s="116"/>
      <c r="AB222" s="116"/>
      <c r="AC222" s="116"/>
      <c r="AD222" s="116"/>
      <c r="AE222" s="116"/>
      <c r="AF222" s="116"/>
      <c r="AG222" s="116" t="s">
        <v>140</v>
      </c>
      <c r="AH222" s="116">
        <v>0</v>
      </c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outlineLevel="1" x14ac:dyDescent="0.25">
      <c r="A223" s="119"/>
      <c r="B223" s="120"/>
      <c r="C223" s="148" t="s">
        <v>180</v>
      </c>
      <c r="D223" s="122"/>
      <c r="E223" s="123">
        <v>5.5</v>
      </c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16"/>
      <c r="Z223" s="116"/>
      <c r="AA223" s="116"/>
      <c r="AB223" s="116"/>
      <c r="AC223" s="116"/>
      <c r="AD223" s="116"/>
      <c r="AE223" s="116"/>
      <c r="AF223" s="116"/>
      <c r="AG223" s="116" t="s">
        <v>140</v>
      </c>
      <c r="AH223" s="116">
        <v>0</v>
      </c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outlineLevel="1" x14ac:dyDescent="0.25">
      <c r="A224" s="119"/>
      <c r="B224" s="120"/>
      <c r="C224" s="148" t="s">
        <v>181</v>
      </c>
      <c r="D224" s="122"/>
      <c r="E224" s="123">
        <v>14.43</v>
      </c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16"/>
      <c r="Z224" s="116"/>
      <c r="AA224" s="116"/>
      <c r="AB224" s="116"/>
      <c r="AC224" s="116"/>
      <c r="AD224" s="116"/>
      <c r="AE224" s="116"/>
      <c r="AF224" s="116"/>
      <c r="AG224" s="116" t="s">
        <v>140</v>
      </c>
      <c r="AH224" s="116">
        <v>0</v>
      </c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outlineLevel="1" x14ac:dyDescent="0.25">
      <c r="A225" s="119"/>
      <c r="B225" s="120"/>
      <c r="C225" s="148" t="s">
        <v>417</v>
      </c>
      <c r="D225" s="122"/>
      <c r="E225" s="123">
        <v>21.44</v>
      </c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16"/>
      <c r="Z225" s="116"/>
      <c r="AA225" s="116"/>
      <c r="AB225" s="116"/>
      <c r="AC225" s="116"/>
      <c r="AD225" s="116"/>
      <c r="AE225" s="116"/>
      <c r="AF225" s="116"/>
      <c r="AG225" s="116" t="s">
        <v>140</v>
      </c>
      <c r="AH225" s="116">
        <v>0</v>
      </c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5">
      <c r="A226" s="119"/>
      <c r="B226" s="120"/>
      <c r="C226" s="148" t="s">
        <v>418</v>
      </c>
      <c r="D226" s="122"/>
      <c r="E226" s="123">
        <v>5.5</v>
      </c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16"/>
      <c r="Z226" s="116"/>
      <c r="AA226" s="116"/>
      <c r="AB226" s="116"/>
      <c r="AC226" s="116"/>
      <c r="AD226" s="116"/>
      <c r="AE226" s="116"/>
      <c r="AF226" s="116"/>
      <c r="AG226" s="116" t="s">
        <v>140</v>
      </c>
      <c r="AH226" s="116">
        <v>0</v>
      </c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5">
      <c r="A227" s="133">
        <v>105</v>
      </c>
      <c r="B227" s="134" t="s">
        <v>419</v>
      </c>
      <c r="C227" s="147" t="s">
        <v>420</v>
      </c>
      <c r="D227" s="135" t="s">
        <v>137</v>
      </c>
      <c r="E227" s="136">
        <v>172.43</v>
      </c>
      <c r="F227" s="137"/>
      <c r="G227" s="138">
        <f>ROUND(E227*F227,2)</f>
        <v>0</v>
      </c>
      <c r="H227" s="121">
        <v>3.79</v>
      </c>
      <c r="I227" s="121">
        <f>ROUND(E227*H227,2)</f>
        <v>653.51</v>
      </c>
      <c r="J227" s="121">
        <v>49.61</v>
      </c>
      <c r="K227" s="121">
        <f>ROUND(E227*J227,2)</f>
        <v>8554.25</v>
      </c>
      <c r="L227" s="121">
        <v>21</v>
      </c>
      <c r="M227" s="121">
        <f>G227*(1+L227/100)</f>
        <v>0</v>
      </c>
      <c r="N227" s="121">
        <v>1.3999999999999999E-4</v>
      </c>
      <c r="O227" s="121">
        <f>ROUND(E227*N227,2)</f>
        <v>0.02</v>
      </c>
      <c r="P227" s="121">
        <v>0</v>
      </c>
      <c r="Q227" s="121">
        <f>ROUND(E227*P227,2)</f>
        <v>0</v>
      </c>
      <c r="R227" s="121"/>
      <c r="S227" s="121" t="s">
        <v>132</v>
      </c>
      <c r="T227" s="121" t="s">
        <v>138</v>
      </c>
      <c r="U227" s="121">
        <v>0.10191</v>
      </c>
      <c r="V227" s="121">
        <f>ROUND(E227*U227,2)</f>
        <v>17.57</v>
      </c>
      <c r="W227" s="121"/>
      <c r="X227" s="121" t="s">
        <v>133</v>
      </c>
      <c r="Y227" s="116"/>
      <c r="Z227" s="116"/>
      <c r="AA227" s="116"/>
      <c r="AB227" s="116"/>
      <c r="AC227" s="116"/>
      <c r="AD227" s="116"/>
      <c r="AE227" s="116"/>
      <c r="AF227" s="116"/>
      <c r="AG227" s="116" t="s">
        <v>134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outlineLevel="1" x14ac:dyDescent="0.25">
      <c r="A228" s="119"/>
      <c r="B228" s="120"/>
      <c r="C228" s="148" t="s">
        <v>411</v>
      </c>
      <c r="D228" s="122"/>
      <c r="E228" s="123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16"/>
      <c r="Z228" s="116"/>
      <c r="AA228" s="116"/>
      <c r="AB228" s="116"/>
      <c r="AC228" s="116"/>
      <c r="AD228" s="116"/>
      <c r="AE228" s="116"/>
      <c r="AF228" s="116"/>
      <c r="AG228" s="116" t="s">
        <v>140</v>
      </c>
      <c r="AH228" s="116">
        <v>0</v>
      </c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outlineLevel="1" x14ac:dyDescent="0.25">
      <c r="A229" s="119"/>
      <c r="B229" s="120"/>
      <c r="C229" s="148" t="s">
        <v>412</v>
      </c>
      <c r="D229" s="122"/>
      <c r="E229" s="123">
        <v>24.44</v>
      </c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16"/>
      <c r="Z229" s="116"/>
      <c r="AA229" s="116"/>
      <c r="AB229" s="116"/>
      <c r="AC229" s="116"/>
      <c r="AD229" s="116"/>
      <c r="AE229" s="116"/>
      <c r="AF229" s="116"/>
      <c r="AG229" s="116" t="s">
        <v>140</v>
      </c>
      <c r="AH229" s="116">
        <v>0</v>
      </c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5">
      <c r="A230" s="119"/>
      <c r="B230" s="120"/>
      <c r="C230" s="148" t="s">
        <v>413</v>
      </c>
      <c r="D230" s="122"/>
      <c r="E230" s="123">
        <v>39.520000000000003</v>
      </c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16"/>
      <c r="Z230" s="116"/>
      <c r="AA230" s="116"/>
      <c r="AB230" s="116"/>
      <c r="AC230" s="116"/>
      <c r="AD230" s="116"/>
      <c r="AE230" s="116"/>
      <c r="AF230" s="116"/>
      <c r="AG230" s="116" t="s">
        <v>140</v>
      </c>
      <c r="AH230" s="116">
        <v>0</v>
      </c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5">
      <c r="A231" s="119"/>
      <c r="B231" s="120"/>
      <c r="C231" s="148" t="s">
        <v>414</v>
      </c>
      <c r="D231" s="122"/>
      <c r="E231" s="123">
        <v>53.56</v>
      </c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16"/>
      <c r="Z231" s="116"/>
      <c r="AA231" s="116"/>
      <c r="AB231" s="116"/>
      <c r="AC231" s="116"/>
      <c r="AD231" s="116"/>
      <c r="AE231" s="116"/>
      <c r="AF231" s="116"/>
      <c r="AG231" s="116" t="s">
        <v>140</v>
      </c>
      <c r="AH231" s="116">
        <v>0</v>
      </c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outlineLevel="1" x14ac:dyDescent="0.25">
      <c r="A232" s="119"/>
      <c r="B232" s="120"/>
      <c r="C232" s="148" t="s">
        <v>415</v>
      </c>
      <c r="D232" s="122"/>
      <c r="E232" s="123">
        <v>8.0399999999999991</v>
      </c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16"/>
      <c r="Z232" s="116"/>
      <c r="AA232" s="116"/>
      <c r="AB232" s="116"/>
      <c r="AC232" s="116"/>
      <c r="AD232" s="116"/>
      <c r="AE232" s="116"/>
      <c r="AF232" s="116"/>
      <c r="AG232" s="116" t="s">
        <v>140</v>
      </c>
      <c r="AH232" s="116">
        <v>0</v>
      </c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outlineLevel="1" x14ac:dyDescent="0.25">
      <c r="A233" s="119"/>
      <c r="B233" s="120"/>
      <c r="C233" s="148" t="s">
        <v>416</v>
      </c>
      <c r="D233" s="122"/>
      <c r="E233" s="123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16"/>
      <c r="Z233" s="116"/>
      <c r="AA233" s="116"/>
      <c r="AB233" s="116"/>
      <c r="AC233" s="116"/>
      <c r="AD233" s="116"/>
      <c r="AE233" s="116"/>
      <c r="AF233" s="116"/>
      <c r="AG233" s="116" t="s">
        <v>140</v>
      </c>
      <c r="AH233" s="116">
        <v>0</v>
      </c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outlineLevel="1" x14ac:dyDescent="0.25">
      <c r="A234" s="119"/>
      <c r="B234" s="120"/>
      <c r="C234" s="148" t="s">
        <v>180</v>
      </c>
      <c r="D234" s="122"/>
      <c r="E234" s="123">
        <v>5.5</v>
      </c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16"/>
      <c r="Z234" s="116"/>
      <c r="AA234" s="116"/>
      <c r="AB234" s="116"/>
      <c r="AC234" s="116"/>
      <c r="AD234" s="116"/>
      <c r="AE234" s="116"/>
      <c r="AF234" s="116"/>
      <c r="AG234" s="116" t="s">
        <v>140</v>
      </c>
      <c r="AH234" s="116">
        <v>0</v>
      </c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outlineLevel="1" x14ac:dyDescent="0.25">
      <c r="A235" s="119"/>
      <c r="B235" s="120"/>
      <c r="C235" s="148" t="s">
        <v>181</v>
      </c>
      <c r="D235" s="122"/>
      <c r="E235" s="123">
        <v>14.43</v>
      </c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16"/>
      <c r="Z235" s="116"/>
      <c r="AA235" s="116"/>
      <c r="AB235" s="116"/>
      <c r="AC235" s="116"/>
      <c r="AD235" s="116"/>
      <c r="AE235" s="116"/>
      <c r="AF235" s="116"/>
      <c r="AG235" s="116" t="s">
        <v>140</v>
      </c>
      <c r="AH235" s="116">
        <v>0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outlineLevel="1" x14ac:dyDescent="0.25">
      <c r="A236" s="119"/>
      <c r="B236" s="120"/>
      <c r="C236" s="148" t="s">
        <v>417</v>
      </c>
      <c r="D236" s="122"/>
      <c r="E236" s="123">
        <v>21.44</v>
      </c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16"/>
      <c r="Z236" s="116"/>
      <c r="AA236" s="116"/>
      <c r="AB236" s="116"/>
      <c r="AC236" s="116"/>
      <c r="AD236" s="116"/>
      <c r="AE236" s="116"/>
      <c r="AF236" s="116"/>
      <c r="AG236" s="116" t="s">
        <v>140</v>
      </c>
      <c r="AH236" s="116">
        <v>0</v>
      </c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outlineLevel="1" x14ac:dyDescent="0.25">
      <c r="A237" s="119"/>
      <c r="B237" s="120"/>
      <c r="C237" s="148" t="s">
        <v>418</v>
      </c>
      <c r="D237" s="122"/>
      <c r="E237" s="123">
        <v>5.5</v>
      </c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16"/>
      <c r="Z237" s="116"/>
      <c r="AA237" s="116"/>
      <c r="AB237" s="116"/>
      <c r="AC237" s="116"/>
      <c r="AD237" s="116"/>
      <c r="AE237" s="116"/>
      <c r="AF237" s="116"/>
      <c r="AG237" s="116" t="s">
        <v>140</v>
      </c>
      <c r="AH237" s="116">
        <v>0</v>
      </c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5">
      <c r="A238" s="133">
        <v>106</v>
      </c>
      <c r="B238" s="134" t="s">
        <v>421</v>
      </c>
      <c r="C238" s="147" t="s">
        <v>422</v>
      </c>
      <c r="D238" s="135" t="s">
        <v>137</v>
      </c>
      <c r="E238" s="136">
        <v>46.87</v>
      </c>
      <c r="F238" s="137"/>
      <c r="G238" s="138">
        <f>ROUND(E238*F238,2)</f>
        <v>0</v>
      </c>
      <c r="H238" s="121">
        <v>9.81</v>
      </c>
      <c r="I238" s="121">
        <f>ROUND(E238*H238,2)</f>
        <v>459.79</v>
      </c>
      <c r="J238" s="121">
        <v>6.59</v>
      </c>
      <c r="K238" s="121">
        <f>ROUND(E238*J238,2)</f>
        <v>308.87</v>
      </c>
      <c r="L238" s="121">
        <v>21</v>
      </c>
      <c r="M238" s="121">
        <f>G238*(1+L238/100)</f>
        <v>0</v>
      </c>
      <c r="N238" s="121">
        <v>3.5E-4</v>
      </c>
      <c r="O238" s="121">
        <f>ROUND(E238*N238,2)</f>
        <v>0.02</v>
      </c>
      <c r="P238" s="121">
        <v>0</v>
      </c>
      <c r="Q238" s="121">
        <f>ROUND(E238*P238,2)</f>
        <v>0</v>
      </c>
      <c r="R238" s="121"/>
      <c r="S238" s="121" t="s">
        <v>132</v>
      </c>
      <c r="T238" s="121" t="s">
        <v>132</v>
      </c>
      <c r="U238" s="121">
        <v>1.35E-2</v>
      </c>
      <c r="V238" s="121">
        <f>ROUND(E238*U238,2)</f>
        <v>0.63</v>
      </c>
      <c r="W238" s="121"/>
      <c r="X238" s="121" t="s">
        <v>133</v>
      </c>
      <c r="Y238" s="116"/>
      <c r="Z238" s="116"/>
      <c r="AA238" s="116"/>
      <c r="AB238" s="116"/>
      <c r="AC238" s="116"/>
      <c r="AD238" s="116"/>
      <c r="AE238" s="116"/>
      <c r="AF238" s="116"/>
      <c r="AG238" s="116" t="s">
        <v>134</v>
      </c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outlineLevel="1" x14ac:dyDescent="0.25">
      <c r="A239" s="119"/>
      <c r="B239" s="120"/>
      <c r="C239" s="148" t="s">
        <v>180</v>
      </c>
      <c r="D239" s="122"/>
      <c r="E239" s="123">
        <v>5.5</v>
      </c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16"/>
      <c r="Z239" s="116"/>
      <c r="AA239" s="116"/>
      <c r="AB239" s="116"/>
      <c r="AC239" s="116"/>
      <c r="AD239" s="116"/>
      <c r="AE239" s="116"/>
      <c r="AF239" s="116"/>
      <c r="AG239" s="116" t="s">
        <v>140</v>
      </c>
      <c r="AH239" s="116">
        <v>0</v>
      </c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outlineLevel="1" x14ac:dyDescent="0.25">
      <c r="A240" s="119"/>
      <c r="B240" s="120"/>
      <c r="C240" s="148" t="s">
        <v>181</v>
      </c>
      <c r="D240" s="122"/>
      <c r="E240" s="123">
        <v>14.43</v>
      </c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16"/>
      <c r="Z240" s="116"/>
      <c r="AA240" s="116"/>
      <c r="AB240" s="116"/>
      <c r="AC240" s="116"/>
      <c r="AD240" s="116"/>
      <c r="AE240" s="116"/>
      <c r="AF240" s="116"/>
      <c r="AG240" s="116" t="s">
        <v>140</v>
      </c>
      <c r="AH240" s="116">
        <v>0</v>
      </c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outlineLevel="1" x14ac:dyDescent="0.25">
      <c r="A241" s="119"/>
      <c r="B241" s="120"/>
      <c r="C241" s="148" t="s">
        <v>417</v>
      </c>
      <c r="D241" s="122"/>
      <c r="E241" s="123">
        <v>21.44</v>
      </c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16"/>
      <c r="Z241" s="116"/>
      <c r="AA241" s="116"/>
      <c r="AB241" s="116"/>
      <c r="AC241" s="116"/>
      <c r="AD241" s="116"/>
      <c r="AE241" s="116"/>
      <c r="AF241" s="116"/>
      <c r="AG241" s="116" t="s">
        <v>140</v>
      </c>
      <c r="AH241" s="116">
        <v>0</v>
      </c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outlineLevel="1" x14ac:dyDescent="0.25">
      <c r="A242" s="119"/>
      <c r="B242" s="120"/>
      <c r="C242" s="148" t="s">
        <v>418</v>
      </c>
      <c r="D242" s="122"/>
      <c r="E242" s="123">
        <v>5.5</v>
      </c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16"/>
      <c r="Z242" s="116"/>
      <c r="AA242" s="116"/>
      <c r="AB242" s="116"/>
      <c r="AC242" s="116"/>
      <c r="AD242" s="116"/>
      <c r="AE242" s="116"/>
      <c r="AF242" s="116"/>
      <c r="AG242" s="116" t="s">
        <v>140</v>
      </c>
      <c r="AH242" s="116">
        <v>0</v>
      </c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x14ac:dyDescent="0.25">
      <c r="A243" s="127" t="s">
        <v>127</v>
      </c>
      <c r="B243" s="128" t="s">
        <v>95</v>
      </c>
      <c r="C243" s="145" t="s">
        <v>96</v>
      </c>
      <c r="D243" s="129"/>
      <c r="E243" s="130"/>
      <c r="F243" s="131"/>
      <c r="G243" s="132">
        <f>SUMIF(AG244:AG246,"&lt;&gt;NOR",G244:G246)</f>
        <v>0</v>
      </c>
      <c r="H243" s="126"/>
      <c r="I243" s="126">
        <f>SUM(I244:I246)</f>
        <v>3301.69</v>
      </c>
      <c r="J243" s="126"/>
      <c r="K243" s="126">
        <f>SUM(K244:K246)</f>
        <v>1372.55</v>
      </c>
      <c r="L243" s="126"/>
      <c r="M243" s="126">
        <f>SUM(M244:M246)</f>
        <v>0</v>
      </c>
      <c r="N243" s="126"/>
      <c r="O243" s="126">
        <f>SUM(O244:O246)</f>
        <v>0.03</v>
      </c>
      <c r="P243" s="126"/>
      <c r="Q243" s="126">
        <f>SUM(Q244:Q246)</f>
        <v>0</v>
      </c>
      <c r="R243" s="126"/>
      <c r="S243" s="126"/>
      <c r="T243" s="126"/>
      <c r="U243" s="126"/>
      <c r="V243" s="126">
        <f>SUM(V244:V246)</f>
        <v>2.59</v>
      </c>
      <c r="W243" s="126"/>
      <c r="X243" s="126"/>
      <c r="AG243" t="s">
        <v>128</v>
      </c>
    </row>
    <row r="244" spans="1:60" ht="20.399999999999999" outlineLevel="1" x14ac:dyDescent="0.25">
      <c r="A244" s="133">
        <v>107</v>
      </c>
      <c r="B244" s="134" t="s">
        <v>423</v>
      </c>
      <c r="C244" s="147" t="s">
        <v>424</v>
      </c>
      <c r="D244" s="135" t="s">
        <v>137</v>
      </c>
      <c r="E244" s="136">
        <v>8.64</v>
      </c>
      <c r="F244" s="137"/>
      <c r="G244" s="138">
        <f>ROUND(E244*F244,2)</f>
        <v>0</v>
      </c>
      <c r="H244" s="121">
        <v>382.14</v>
      </c>
      <c r="I244" s="121">
        <f>ROUND(E244*H244,2)</f>
        <v>3301.69</v>
      </c>
      <c r="J244" s="121">
        <v>158.86000000000001</v>
      </c>
      <c r="K244" s="121">
        <f>ROUND(E244*J244,2)</f>
        <v>1372.55</v>
      </c>
      <c r="L244" s="121">
        <v>21</v>
      </c>
      <c r="M244" s="121">
        <f>G244*(1+L244/100)</f>
        <v>0</v>
      </c>
      <c r="N244" s="121">
        <v>3.82E-3</v>
      </c>
      <c r="O244" s="121">
        <f>ROUND(E244*N244,2)</f>
        <v>0.03</v>
      </c>
      <c r="P244" s="121">
        <v>0</v>
      </c>
      <c r="Q244" s="121">
        <f>ROUND(E244*P244,2)</f>
        <v>0</v>
      </c>
      <c r="R244" s="121"/>
      <c r="S244" s="121" t="s">
        <v>132</v>
      </c>
      <c r="T244" s="121" t="s">
        <v>132</v>
      </c>
      <c r="U244" s="121">
        <v>0.3</v>
      </c>
      <c r="V244" s="121">
        <f>ROUND(E244*U244,2)</f>
        <v>2.59</v>
      </c>
      <c r="W244" s="121"/>
      <c r="X244" s="121" t="s">
        <v>133</v>
      </c>
      <c r="Y244" s="116"/>
      <c r="Z244" s="116"/>
      <c r="AA244" s="116"/>
      <c r="AB244" s="116"/>
      <c r="AC244" s="116"/>
      <c r="AD244" s="116"/>
      <c r="AE244" s="116"/>
      <c r="AF244" s="116"/>
      <c r="AG244" s="116" t="s">
        <v>134</v>
      </c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</row>
    <row r="245" spans="1:60" outlineLevel="1" x14ac:dyDescent="0.25">
      <c r="A245" s="119"/>
      <c r="B245" s="120"/>
      <c r="C245" s="148" t="s">
        <v>163</v>
      </c>
      <c r="D245" s="122"/>
      <c r="E245" s="123">
        <v>4.32</v>
      </c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16"/>
      <c r="Z245" s="116"/>
      <c r="AA245" s="116"/>
      <c r="AB245" s="116"/>
      <c r="AC245" s="116"/>
      <c r="AD245" s="116"/>
      <c r="AE245" s="116"/>
      <c r="AF245" s="116"/>
      <c r="AG245" s="116" t="s">
        <v>140</v>
      </c>
      <c r="AH245" s="116">
        <v>0</v>
      </c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</row>
    <row r="246" spans="1:60" outlineLevel="1" x14ac:dyDescent="0.25">
      <c r="A246" s="119"/>
      <c r="B246" s="120"/>
      <c r="C246" s="148" t="s">
        <v>163</v>
      </c>
      <c r="D246" s="122"/>
      <c r="E246" s="123">
        <v>4.32</v>
      </c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16"/>
      <c r="Z246" s="116"/>
      <c r="AA246" s="116"/>
      <c r="AB246" s="116"/>
      <c r="AC246" s="116"/>
      <c r="AD246" s="116"/>
      <c r="AE246" s="116"/>
      <c r="AF246" s="116"/>
      <c r="AG246" s="116" t="s">
        <v>140</v>
      </c>
      <c r="AH246" s="116">
        <v>0</v>
      </c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</row>
    <row r="247" spans="1:60" x14ac:dyDescent="0.25">
      <c r="A247" s="127" t="s">
        <v>127</v>
      </c>
      <c r="B247" s="128" t="s">
        <v>97</v>
      </c>
      <c r="C247" s="145" t="s">
        <v>98</v>
      </c>
      <c r="D247" s="129"/>
      <c r="E247" s="130"/>
      <c r="F247" s="131"/>
      <c r="G247" s="132">
        <f>SUMIF(AG248:AG258,"&lt;&gt;NOR",G248:G258)</f>
        <v>0</v>
      </c>
      <c r="H247" s="126"/>
      <c r="I247" s="126">
        <f>SUM(I248:I258)</f>
        <v>4645.45</v>
      </c>
      <c r="J247" s="126"/>
      <c r="K247" s="126">
        <f>SUM(K248:K258)</f>
        <v>7960.55</v>
      </c>
      <c r="L247" s="126"/>
      <c r="M247" s="126">
        <f>SUM(M248:M258)</f>
        <v>0</v>
      </c>
      <c r="N247" s="126"/>
      <c r="O247" s="126">
        <f>SUM(O248:O258)</f>
        <v>0.02</v>
      </c>
      <c r="P247" s="126"/>
      <c r="Q247" s="126">
        <f>SUM(Q248:Q258)</f>
        <v>0</v>
      </c>
      <c r="R247" s="126"/>
      <c r="S247" s="126"/>
      <c r="T247" s="126"/>
      <c r="U247" s="126"/>
      <c r="V247" s="126">
        <f>SUM(V248:V258)</f>
        <v>8.34</v>
      </c>
      <c r="W247" s="126"/>
      <c r="X247" s="126"/>
      <c r="AG247" t="s">
        <v>128</v>
      </c>
    </row>
    <row r="248" spans="1:60" outlineLevel="1" x14ac:dyDescent="0.25">
      <c r="A248" s="139">
        <v>108</v>
      </c>
      <c r="B248" s="140" t="s">
        <v>425</v>
      </c>
      <c r="C248" s="146" t="s">
        <v>426</v>
      </c>
      <c r="D248" s="141" t="s">
        <v>131</v>
      </c>
      <c r="E248" s="142">
        <v>8</v>
      </c>
      <c r="F248" s="143"/>
      <c r="G248" s="144">
        <f>ROUND(E248*F248,2)</f>
        <v>0</v>
      </c>
      <c r="H248" s="121">
        <v>0</v>
      </c>
      <c r="I248" s="121">
        <f>ROUND(E248*H248,2)</f>
        <v>0</v>
      </c>
      <c r="J248" s="121">
        <v>167</v>
      </c>
      <c r="K248" s="121">
        <f>ROUND(E248*J248,2)</f>
        <v>1336</v>
      </c>
      <c r="L248" s="121">
        <v>21</v>
      </c>
      <c r="M248" s="121">
        <f>G248*(1+L248/100)</f>
        <v>0</v>
      </c>
      <c r="N248" s="121">
        <v>0</v>
      </c>
      <c r="O248" s="121">
        <f>ROUND(E248*N248,2)</f>
        <v>0</v>
      </c>
      <c r="P248" s="121">
        <v>0</v>
      </c>
      <c r="Q248" s="121">
        <f>ROUND(E248*P248,2)</f>
        <v>0</v>
      </c>
      <c r="R248" s="121"/>
      <c r="S248" s="121" t="s">
        <v>132</v>
      </c>
      <c r="T248" s="121" t="s">
        <v>146</v>
      </c>
      <c r="U248" s="121">
        <v>0.30567</v>
      </c>
      <c r="V248" s="121">
        <f>ROUND(E248*U248,2)</f>
        <v>2.4500000000000002</v>
      </c>
      <c r="W248" s="121"/>
      <c r="X248" s="121" t="s">
        <v>133</v>
      </c>
      <c r="Y248" s="116"/>
      <c r="Z248" s="116"/>
      <c r="AA248" s="116"/>
      <c r="AB248" s="116"/>
      <c r="AC248" s="116"/>
      <c r="AD248" s="116"/>
      <c r="AE248" s="116"/>
      <c r="AF248" s="116"/>
      <c r="AG248" s="116" t="s">
        <v>134</v>
      </c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</row>
    <row r="249" spans="1:60" outlineLevel="1" x14ac:dyDescent="0.25">
      <c r="A249" s="133">
        <v>109</v>
      </c>
      <c r="B249" s="134" t="s">
        <v>427</v>
      </c>
      <c r="C249" s="147" t="s">
        <v>428</v>
      </c>
      <c r="D249" s="135" t="s">
        <v>131</v>
      </c>
      <c r="E249" s="136">
        <v>15</v>
      </c>
      <c r="F249" s="137"/>
      <c r="G249" s="138">
        <f>ROUND(E249*F249,2)</f>
        <v>0</v>
      </c>
      <c r="H249" s="121">
        <v>93.03</v>
      </c>
      <c r="I249" s="121">
        <f>ROUND(E249*H249,2)</f>
        <v>1395.45</v>
      </c>
      <c r="J249" s="121">
        <v>54.97</v>
      </c>
      <c r="K249" s="121">
        <f>ROUND(E249*J249,2)</f>
        <v>824.55</v>
      </c>
      <c r="L249" s="121">
        <v>21</v>
      </c>
      <c r="M249" s="121">
        <f>G249*(1+L249/100)</f>
        <v>0</v>
      </c>
      <c r="N249" s="121">
        <v>1E-4</v>
      </c>
      <c r="O249" s="121">
        <f>ROUND(E249*N249,2)</f>
        <v>0</v>
      </c>
      <c r="P249" s="121">
        <v>0</v>
      </c>
      <c r="Q249" s="121">
        <f>ROUND(E249*P249,2)</f>
        <v>0</v>
      </c>
      <c r="R249" s="121"/>
      <c r="S249" s="121" t="s">
        <v>132</v>
      </c>
      <c r="T249" s="121" t="s">
        <v>146</v>
      </c>
      <c r="U249" s="121">
        <v>0.249</v>
      </c>
      <c r="V249" s="121">
        <f>ROUND(E249*U249,2)</f>
        <v>3.74</v>
      </c>
      <c r="W249" s="121"/>
      <c r="X249" s="121" t="s">
        <v>133</v>
      </c>
      <c r="Y249" s="116"/>
      <c r="Z249" s="116"/>
      <c r="AA249" s="116"/>
      <c r="AB249" s="116"/>
      <c r="AC249" s="116"/>
      <c r="AD249" s="116"/>
      <c r="AE249" s="116"/>
      <c r="AF249" s="116"/>
      <c r="AG249" s="116" t="s">
        <v>134</v>
      </c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</row>
    <row r="250" spans="1:60" outlineLevel="1" x14ac:dyDescent="0.25">
      <c r="A250" s="119"/>
      <c r="B250" s="120"/>
      <c r="C250" s="148" t="s">
        <v>429</v>
      </c>
      <c r="D250" s="122"/>
      <c r="E250" s="123">
        <v>15</v>
      </c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16"/>
      <c r="Z250" s="116"/>
      <c r="AA250" s="116"/>
      <c r="AB250" s="116"/>
      <c r="AC250" s="116"/>
      <c r="AD250" s="116"/>
      <c r="AE250" s="116"/>
      <c r="AF250" s="116"/>
      <c r="AG250" s="116" t="s">
        <v>140</v>
      </c>
      <c r="AH250" s="116">
        <v>0</v>
      </c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</row>
    <row r="251" spans="1:60" outlineLevel="1" x14ac:dyDescent="0.25">
      <c r="A251" s="119"/>
      <c r="B251" s="120"/>
      <c r="C251" s="148" t="s">
        <v>430</v>
      </c>
      <c r="D251" s="122"/>
      <c r="E251" s="123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16"/>
      <c r="Z251" s="116"/>
      <c r="AA251" s="116"/>
      <c r="AB251" s="116"/>
      <c r="AC251" s="116"/>
      <c r="AD251" s="116"/>
      <c r="AE251" s="116"/>
      <c r="AF251" s="116"/>
      <c r="AG251" s="116" t="s">
        <v>140</v>
      </c>
      <c r="AH251" s="116">
        <v>0</v>
      </c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</row>
    <row r="252" spans="1:60" outlineLevel="1" x14ac:dyDescent="0.25">
      <c r="A252" s="139">
        <v>110</v>
      </c>
      <c r="B252" s="140" t="s">
        <v>431</v>
      </c>
      <c r="C252" s="146" t="s">
        <v>432</v>
      </c>
      <c r="D252" s="141" t="s">
        <v>131</v>
      </c>
      <c r="E252" s="142">
        <v>5</v>
      </c>
      <c r="F252" s="143"/>
      <c r="G252" s="144">
        <f>ROUND(E252*F252,2)</f>
        <v>0</v>
      </c>
      <c r="H252" s="121">
        <v>0</v>
      </c>
      <c r="I252" s="121">
        <f>ROUND(E252*H252,2)</f>
        <v>0</v>
      </c>
      <c r="J252" s="121">
        <v>185</v>
      </c>
      <c r="K252" s="121">
        <f>ROUND(E252*J252,2)</f>
        <v>925</v>
      </c>
      <c r="L252" s="121">
        <v>21</v>
      </c>
      <c r="M252" s="121">
        <f>G252*(1+L252/100)</f>
        <v>0</v>
      </c>
      <c r="N252" s="121">
        <v>0</v>
      </c>
      <c r="O252" s="121">
        <f>ROUND(E252*N252,2)</f>
        <v>0</v>
      </c>
      <c r="P252" s="121">
        <v>0</v>
      </c>
      <c r="Q252" s="121">
        <f>ROUND(E252*P252,2)</f>
        <v>0</v>
      </c>
      <c r="R252" s="121"/>
      <c r="S252" s="121" t="s">
        <v>132</v>
      </c>
      <c r="T252" s="121" t="s">
        <v>146</v>
      </c>
      <c r="U252" s="121">
        <v>0.43</v>
      </c>
      <c r="V252" s="121">
        <f>ROUND(E252*U252,2)</f>
        <v>2.15</v>
      </c>
      <c r="W252" s="121"/>
      <c r="X252" s="121" t="s">
        <v>133</v>
      </c>
      <c r="Y252" s="116"/>
      <c r="Z252" s="116"/>
      <c r="AA252" s="116"/>
      <c r="AB252" s="116"/>
      <c r="AC252" s="116"/>
      <c r="AD252" s="116"/>
      <c r="AE252" s="116"/>
      <c r="AF252" s="116"/>
      <c r="AG252" s="116" t="s">
        <v>134</v>
      </c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</row>
    <row r="253" spans="1:60" outlineLevel="1" x14ac:dyDescent="0.25">
      <c r="A253" s="139">
        <v>111</v>
      </c>
      <c r="B253" s="140" t="s">
        <v>433</v>
      </c>
      <c r="C253" s="146" t="s">
        <v>434</v>
      </c>
      <c r="D253" s="141" t="s">
        <v>0</v>
      </c>
      <c r="E253" s="142">
        <v>5</v>
      </c>
      <c r="F253" s="143"/>
      <c r="G253" s="144">
        <f>ROUND(E253*F253,2)</f>
        <v>0</v>
      </c>
      <c r="H253" s="121">
        <v>0</v>
      </c>
      <c r="I253" s="121">
        <f>ROUND(E253*H253,2)</f>
        <v>0</v>
      </c>
      <c r="J253" s="121">
        <v>105</v>
      </c>
      <c r="K253" s="121">
        <f>ROUND(E253*J253,2)</f>
        <v>525</v>
      </c>
      <c r="L253" s="121">
        <v>21</v>
      </c>
      <c r="M253" s="121">
        <f>G253*(1+L253/100)</f>
        <v>0</v>
      </c>
      <c r="N253" s="121">
        <v>0</v>
      </c>
      <c r="O253" s="121">
        <f>ROUND(E253*N253,2)</f>
        <v>0</v>
      </c>
      <c r="P253" s="121">
        <v>0</v>
      </c>
      <c r="Q253" s="121">
        <f>ROUND(E253*P253,2)</f>
        <v>0</v>
      </c>
      <c r="R253" s="121"/>
      <c r="S253" s="121" t="s">
        <v>158</v>
      </c>
      <c r="T253" s="121" t="s">
        <v>146</v>
      </c>
      <c r="U253" s="121">
        <v>0</v>
      </c>
      <c r="V253" s="121">
        <f>ROUND(E253*U253,2)</f>
        <v>0</v>
      </c>
      <c r="W253" s="121"/>
      <c r="X253" s="121" t="s">
        <v>133</v>
      </c>
      <c r="Y253" s="116"/>
      <c r="Z253" s="116"/>
      <c r="AA253" s="116"/>
      <c r="AB253" s="116"/>
      <c r="AC253" s="116"/>
      <c r="AD253" s="116"/>
      <c r="AE253" s="116"/>
      <c r="AF253" s="116"/>
      <c r="AG253" s="116" t="s">
        <v>435</v>
      </c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</row>
    <row r="254" spans="1:60" outlineLevel="1" x14ac:dyDescent="0.25">
      <c r="A254" s="133">
        <v>112</v>
      </c>
      <c r="B254" s="134" t="s">
        <v>97</v>
      </c>
      <c r="C254" s="147" t="s">
        <v>436</v>
      </c>
      <c r="D254" s="135" t="s">
        <v>233</v>
      </c>
      <c r="E254" s="136">
        <v>3</v>
      </c>
      <c r="F254" s="137"/>
      <c r="G254" s="138">
        <f>ROUND(E254*F254,2)</f>
        <v>0</v>
      </c>
      <c r="H254" s="121">
        <v>0</v>
      </c>
      <c r="I254" s="121">
        <f>ROUND(E254*H254,2)</f>
        <v>0</v>
      </c>
      <c r="J254" s="121">
        <v>450</v>
      </c>
      <c r="K254" s="121">
        <f>ROUND(E254*J254,2)</f>
        <v>1350</v>
      </c>
      <c r="L254" s="121">
        <v>21</v>
      </c>
      <c r="M254" s="121">
        <f>G254*(1+L254/100)</f>
        <v>0</v>
      </c>
      <c r="N254" s="121">
        <v>0</v>
      </c>
      <c r="O254" s="121">
        <f>ROUND(E254*N254,2)</f>
        <v>0</v>
      </c>
      <c r="P254" s="121">
        <v>0</v>
      </c>
      <c r="Q254" s="121">
        <f>ROUND(E254*P254,2)</f>
        <v>0</v>
      </c>
      <c r="R254" s="121"/>
      <c r="S254" s="121" t="s">
        <v>158</v>
      </c>
      <c r="T254" s="121" t="s">
        <v>146</v>
      </c>
      <c r="U254" s="121">
        <v>0</v>
      </c>
      <c r="V254" s="121">
        <f>ROUND(E254*U254,2)</f>
        <v>0</v>
      </c>
      <c r="W254" s="121"/>
      <c r="X254" s="121" t="s">
        <v>133</v>
      </c>
      <c r="Y254" s="116"/>
      <c r="Z254" s="116"/>
      <c r="AA254" s="116"/>
      <c r="AB254" s="116"/>
      <c r="AC254" s="116"/>
      <c r="AD254" s="116"/>
      <c r="AE254" s="116"/>
      <c r="AF254" s="116"/>
      <c r="AG254" s="116" t="s">
        <v>134</v>
      </c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</row>
    <row r="255" spans="1:60" outlineLevel="1" x14ac:dyDescent="0.25">
      <c r="A255" s="119"/>
      <c r="B255" s="120"/>
      <c r="C255" s="148" t="s">
        <v>437</v>
      </c>
      <c r="D255" s="122"/>
      <c r="E255" s="123">
        <v>3</v>
      </c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16"/>
      <c r="Z255" s="116"/>
      <c r="AA255" s="116"/>
      <c r="AB255" s="116"/>
      <c r="AC255" s="116"/>
      <c r="AD255" s="116"/>
      <c r="AE255" s="116"/>
      <c r="AF255" s="116"/>
      <c r="AG255" s="116" t="s">
        <v>140</v>
      </c>
      <c r="AH255" s="116">
        <v>0</v>
      </c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</row>
    <row r="256" spans="1:60" outlineLevel="1" x14ac:dyDescent="0.25">
      <c r="A256" s="139">
        <v>113</v>
      </c>
      <c r="B256" s="140" t="s">
        <v>438</v>
      </c>
      <c r="C256" s="146" t="s">
        <v>439</v>
      </c>
      <c r="D256" s="141" t="s">
        <v>131</v>
      </c>
      <c r="E256" s="142">
        <v>4</v>
      </c>
      <c r="F256" s="143"/>
      <c r="G256" s="144">
        <f>ROUND(E256*F256,2)</f>
        <v>0</v>
      </c>
      <c r="H256" s="121">
        <v>550</v>
      </c>
      <c r="I256" s="121">
        <f>ROUND(E256*H256,2)</f>
        <v>2200</v>
      </c>
      <c r="J256" s="121">
        <v>0</v>
      </c>
      <c r="K256" s="121">
        <f>ROUND(E256*J256,2)</f>
        <v>0</v>
      </c>
      <c r="L256" s="121">
        <v>21</v>
      </c>
      <c r="M256" s="121">
        <f>G256*(1+L256/100)</f>
        <v>0</v>
      </c>
      <c r="N256" s="121">
        <v>4.0000000000000001E-3</v>
      </c>
      <c r="O256" s="121">
        <f>ROUND(E256*N256,2)</f>
        <v>0.02</v>
      </c>
      <c r="P256" s="121">
        <v>0</v>
      </c>
      <c r="Q256" s="121">
        <f>ROUND(E256*P256,2)</f>
        <v>0</v>
      </c>
      <c r="R256" s="121" t="s">
        <v>175</v>
      </c>
      <c r="S256" s="121" t="s">
        <v>132</v>
      </c>
      <c r="T256" s="121" t="s">
        <v>146</v>
      </c>
      <c r="U256" s="121">
        <v>0</v>
      </c>
      <c r="V256" s="121">
        <f>ROUND(E256*U256,2)</f>
        <v>0</v>
      </c>
      <c r="W256" s="121"/>
      <c r="X256" s="121" t="s">
        <v>176</v>
      </c>
      <c r="Y256" s="116"/>
      <c r="Z256" s="116"/>
      <c r="AA256" s="116"/>
      <c r="AB256" s="116"/>
      <c r="AC256" s="116"/>
      <c r="AD256" s="116"/>
      <c r="AE256" s="116"/>
      <c r="AF256" s="116"/>
      <c r="AG256" s="116" t="s">
        <v>177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</row>
    <row r="257" spans="1:60" outlineLevel="1" x14ac:dyDescent="0.25">
      <c r="A257" s="139">
        <v>114</v>
      </c>
      <c r="B257" s="140" t="s">
        <v>440</v>
      </c>
      <c r="C257" s="146" t="s">
        <v>441</v>
      </c>
      <c r="D257" s="141" t="s">
        <v>131</v>
      </c>
      <c r="E257" s="142">
        <v>1</v>
      </c>
      <c r="F257" s="143"/>
      <c r="G257" s="144">
        <f>ROUND(E257*F257,2)</f>
        <v>0</v>
      </c>
      <c r="H257" s="121">
        <v>1050</v>
      </c>
      <c r="I257" s="121">
        <f>ROUND(E257*H257,2)</f>
        <v>1050</v>
      </c>
      <c r="J257" s="121">
        <v>0</v>
      </c>
      <c r="K257" s="121">
        <f>ROUND(E257*J257,2)</f>
        <v>0</v>
      </c>
      <c r="L257" s="121">
        <v>21</v>
      </c>
      <c r="M257" s="121">
        <f>G257*(1+L257/100)</f>
        <v>0</v>
      </c>
      <c r="N257" s="121">
        <v>4.0000000000000001E-3</v>
      </c>
      <c r="O257" s="121">
        <f>ROUND(E257*N257,2)</f>
        <v>0</v>
      </c>
      <c r="P257" s="121">
        <v>0</v>
      </c>
      <c r="Q257" s="121">
        <f>ROUND(E257*P257,2)</f>
        <v>0</v>
      </c>
      <c r="R257" s="121"/>
      <c r="S257" s="121" t="s">
        <v>158</v>
      </c>
      <c r="T257" s="121" t="s">
        <v>146</v>
      </c>
      <c r="U257" s="121">
        <v>0</v>
      </c>
      <c r="V257" s="121">
        <f>ROUND(E257*U257,2)</f>
        <v>0</v>
      </c>
      <c r="W257" s="121"/>
      <c r="X257" s="121" t="s">
        <v>176</v>
      </c>
      <c r="Y257" s="116"/>
      <c r="Z257" s="116"/>
      <c r="AA257" s="116"/>
      <c r="AB257" s="116"/>
      <c r="AC257" s="116"/>
      <c r="AD257" s="116"/>
      <c r="AE257" s="116"/>
      <c r="AF257" s="116"/>
      <c r="AG257" s="116" t="s">
        <v>177</v>
      </c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</row>
    <row r="258" spans="1:60" outlineLevel="1" x14ac:dyDescent="0.25">
      <c r="A258" s="139">
        <v>115</v>
      </c>
      <c r="B258" s="140" t="s">
        <v>442</v>
      </c>
      <c r="C258" s="146" t="s">
        <v>443</v>
      </c>
      <c r="D258" s="141" t="s">
        <v>222</v>
      </c>
      <c r="E258" s="142">
        <v>1</v>
      </c>
      <c r="F258" s="143"/>
      <c r="G258" s="144">
        <f>ROUND(E258*F258,2)</f>
        <v>0</v>
      </c>
      <c r="H258" s="121">
        <v>0</v>
      </c>
      <c r="I258" s="121">
        <f>ROUND(E258*H258,2)</f>
        <v>0</v>
      </c>
      <c r="J258" s="121">
        <v>3000</v>
      </c>
      <c r="K258" s="121">
        <f>ROUND(E258*J258,2)</f>
        <v>3000</v>
      </c>
      <c r="L258" s="121">
        <v>21</v>
      </c>
      <c r="M258" s="121">
        <f>G258*(1+L258/100)</f>
        <v>0</v>
      </c>
      <c r="N258" s="121">
        <v>0</v>
      </c>
      <c r="O258" s="121">
        <f>ROUND(E258*N258,2)</f>
        <v>0</v>
      </c>
      <c r="P258" s="121">
        <v>0</v>
      </c>
      <c r="Q258" s="121">
        <f>ROUND(E258*P258,2)</f>
        <v>0</v>
      </c>
      <c r="R258" s="121"/>
      <c r="S258" s="121" t="s">
        <v>158</v>
      </c>
      <c r="T258" s="121" t="s">
        <v>146</v>
      </c>
      <c r="U258" s="121">
        <v>0</v>
      </c>
      <c r="V258" s="121">
        <f>ROUND(E258*U258,2)</f>
        <v>0</v>
      </c>
      <c r="W258" s="121"/>
      <c r="X258" s="121" t="s">
        <v>161</v>
      </c>
      <c r="Y258" s="116"/>
      <c r="Z258" s="116"/>
      <c r="AA258" s="116"/>
      <c r="AB258" s="116"/>
      <c r="AC258" s="116"/>
      <c r="AD258" s="116"/>
      <c r="AE258" s="116"/>
      <c r="AF258" s="116"/>
      <c r="AG258" s="116" t="s">
        <v>162</v>
      </c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</row>
    <row r="259" spans="1:60" x14ac:dyDescent="0.25">
      <c r="A259" s="127" t="s">
        <v>127</v>
      </c>
      <c r="B259" s="128" t="s">
        <v>99</v>
      </c>
      <c r="C259" s="145" t="s">
        <v>100</v>
      </c>
      <c r="D259" s="129"/>
      <c r="E259" s="130"/>
      <c r="F259" s="131"/>
      <c r="G259" s="132">
        <f>SUMIF(AG260:AG266,"&lt;&gt;NOR",G260:G266)</f>
        <v>0</v>
      </c>
      <c r="H259" s="126"/>
      <c r="I259" s="126">
        <f>SUM(I260:I266)</f>
        <v>0</v>
      </c>
      <c r="J259" s="126"/>
      <c r="K259" s="126">
        <f>SUM(K260:K266)</f>
        <v>4397.5200000000004</v>
      </c>
      <c r="L259" s="126"/>
      <c r="M259" s="126">
        <f>SUM(M260:M266)</f>
        <v>0</v>
      </c>
      <c r="N259" s="126"/>
      <c r="O259" s="126">
        <f>SUM(O260:O266)</f>
        <v>0</v>
      </c>
      <c r="P259" s="126"/>
      <c r="Q259" s="126">
        <f>SUM(Q260:Q266)</f>
        <v>0</v>
      </c>
      <c r="R259" s="126"/>
      <c r="S259" s="126"/>
      <c r="T259" s="126"/>
      <c r="U259" s="126"/>
      <c r="V259" s="126">
        <f>SUM(V260:V266)</f>
        <v>3.92</v>
      </c>
      <c r="W259" s="126"/>
      <c r="X259" s="126"/>
      <c r="AG259" t="s">
        <v>128</v>
      </c>
    </row>
    <row r="260" spans="1:60" outlineLevel="1" x14ac:dyDescent="0.25">
      <c r="A260" s="139">
        <v>116</v>
      </c>
      <c r="B260" s="140" t="s">
        <v>444</v>
      </c>
      <c r="C260" s="146" t="s">
        <v>445</v>
      </c>
      <c r="D260" s="141" t="s">
        <v>446</v>
      </c>
      <c r="E260" s="142">
        <v>1</v>
      </c>
      <c r="F260" s="143"/>
      <c r="G260" s="144">
        <f t="shared" ref="G260:G266" si="28">ROUND(E260*F260,2)</f>
        <v>0</v>
      </c>
      <c r="H260" s="121">
        <v>0</v>
      </c>
      <c r="I260" s="121">
        <f t="shared" ref="I260:I266" si="29">ROUND(E260*H260,2)</f>
        <v>0</v>
      </c>
      <c r="J260" s="121">
        <v>100</v>
      </c>
      <c r="K260" s="121">
        <f t="shared" ref="K260:K266" si="30">ROUND(E260*J260,2)</f>
        <v>100</v>
      </c>
      <c r="L260" s="121">
        <v>21</v>
      </c>
      <c r="M260" s="121">
        <f t="shared" ref="M260:M266" si="31">G260*(1+L260/100)</f>
        <v>0</v>
      </c>
      <c r="N260" s="121">
        <v>0</v>
      </c>
      <c r="O260" s="121">
        <f t="shared" ref="O260:O266" si="32">ROUND(E260*N260,2)</f>
        <v>0</v>
      </c>
      <c r="P260" s="121">
        <v>0</v>
      </c>
      <c r="Q260" s="121">
        <f t="shared" ref="Q260:Q266" si="33">ROUND(E260*P260,2)</f>
        <v>0</v>
      </c>
      <c r="R260" s="121"/>
      <c r="S260" s="121" t="s">
        <v>132</v>
      </c>
      <c r="T260" s="121" t="s">
        <v>146</v>
      </c>
      <c r="U260" s="121">
        <v>0</v>
      </c>
      <c r="V260" s="121">
        <f t="shared" ref="V260:V266" si="34">ROUND(E260*U260,2)</f>
        <v>0</v>
      </c>
      <c r="W260" s="121"/>
      <c r="X260" s="121" t="s">
        <v>133</v>
      </c>
      <c r="Y260" s="116"/>
      <c r="Z260" s="116"/>
      <c r="AA260" s="116"/>
      <c r="AB260" s="116"/>
      <c r="AC260" s="116"/>
      <c r="AD260" s="116"/>
      <c r="AE260" s="116"/>
      <c r="AF260" s="116"/>
      <c r="AG260" s="116" t="s">
        <v>134</v>
      </c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</row>
    <row r="261" spans="1:60" outlineLevel="1" x14ac:dyDescent="0.25">
      <c r="A261" s="139">
        <v>117</v>
      </c>
      <c r="B261" s="140" t="s">
        <v>447</v>
      </c>
      <c r="C261" s="146" t="s">
        <v>448</v>
      </c>
      <c r="D261" s="141" t="s">
        <v>207</v>
      </c>
      <c r="E261" s="142">
        <v>1.42161</v>
      </c>
      <c r="F261" s="143"/>
      <c r="G261" s="144">
        <f t="shared" si="28"/>
        <v>0</v>
      </c>
      <c r="H261" s="121">
        <v>0</v>
      </c>
      <c r="I261" s="121">
        <f t="shared" si="29"/>
        <v>0</v>
      </c>
      <c r="J261" s="121">
        <v>168.5</v>
      </c>
      <c r="K261" s="121">
        <f t="shared" si="30"/>
        <v>239.54</v>
      </c>
      <c r="L261" s="121">
        <v>21</v>
      </c>
      <c r="M261" s="121">
        <f t="shared" si="31"/>
        <v>0</v>
      </c>
      <c r="N261" s="121">
        <v>0</v>
      </c>
      <c r="O261" s="121">
        <f t="shared" si="32"/>
        <v>0</v>
      </c>
      <c r="P261" s="121">
        <v>0</v>
      </c>
      <c r="Q261" s="121">
        <f t="shared" si="33"/>
        <v>0</v>
      </c>
      <c r="R261" s="121"/>
      <c r="S261" s="121" t="s">
        <v>132</v>
      </c>
      <c r="T261" s="121" t="s">
        <v>132</v>
      </c>
      <c r="U261" s="121">
        <v>0.27700000000000002</v>
      </c>
      <c r="V261" s="121">
        <f t="shared" si="34"/>
        <v>0.39</v>
      </c>
      <c r="W261" s="121"/>
      <c r="X261" s="121" t="s">
        <v>449</v>
      </c>
      <c r="Y261" s="116"/>
      <c r="Z261" s="116"/>
      <c r="AA261" s="116"/>
      <c r="AB261" s="116"/>
      <c r="AC261" s="116"/>
      <c r="AD261" s="116"/>
      <c r="AE261" s="116"/>
      <c r="AF261" s="116"/>
      <c r="AG261" s="116" t="s">
        <v>450</v>
      </c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</row>
    <row r="262" spans="1:60" outlineLevel="1" x14ac:dyDescent="0.25">
      <c r="A262" s="139">
        <v>118</v>
      </c>
      <c r="B262" s="140" t="s">
        <v>451</v>
      </c>
      <c r="C262" s="146" t="s">
        <v>452</v>
      </c>
      <c r="D262" s="141" t="s">
        <v>207</v>
      </c>
      <c r="E262" s="142">
        <v>1.42161</v>
      </c>
      <c r="F262" s="143"/>
      <c r="G262" s="144">
        <f t="shared" si="28"/>
        <v>0</v>
      </c>
      <c r="H262" s="121">
        <v>0</v>
      </c>
      <c r="I262" s="121">
        <f t="shared" si="29"/>
        <v>0</v>
      </c>
      <c r="J262" s="121">
        <v>234.5</v>
      </c>
      <c r="K262" s="121">
        <f t="shared" si="30"/>
        <v>333.37</v>
      </c>
      <c r="L262" s="121">
        <v>21</v>
      </c>
      <c r="M262" s="121">
        <f t="shared" si="31"/>
        <v>0</v>
      </c>
      <c r="N262" s="121">
        <v>0</v>
      </c>
      <c r="O262" s="121">
        <f t="shared" si="32"/>
        <v>0</v>
      </c>
      <c r="P262" s="121">
        <v>0</v>
      </c>
      <c r="Q262" s="121">
        <f t="shared" si="33"/>
        <v>0</v>
      </c>
      <c r="R262" s="121"/>
      <c r="S262" s="121" t="s">
        <v>132</v>
      </c>
      <c r="T262" s="121" t="s">
        <v>132</v>
      </c>
      <c r="U262" s="121">
        <v>0.49</v>
      </c>
      <c r="V262" s="121">
        <f t="shared" si="34"/>
        <v>0.7</v>
      </c>
      <c r="W262" s="121"/>
      <c r="X262" s="121" t="s">
        <v>449</v>
      </c>
      <c r="Y262" s="116"/>
      <c r="Z262" s="116"/>
      <c r="AA262" s="116"/>
      <c r="AB262" s="116"/>
      <c r="AC262" s="116"/>
      <c r="AD262" s="116"/>
      <c r="AE262" s="116"/>
      <c r="AF262" s="116"/>
      <c r="AG262" s="116" t="s">
        <v>450</v>
      </c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</row>
    <row r="263" spans="1:60" outlineLevel="1" x14ac:dyDescent="0.25">
      <c r="A263" s="139">
        <v>119</v>
      </c>
      <c r="B263" s="140" t="s">
        <v>453</v>
      </c>
      <c r="C263" s="146" t="s">
        <v>454</v>
      </c>
      <c r="D263" s="141" t="s">
        <v>207</v>
      </c>
      <c r="E263" s="142">
        <v>28.432099999999998</v>
      </c>
      <c r="F263" s="143"/>
      <c r="G263" s="144">
        <f t="shared" si="28"/>
        <v>0</v>
      </c>
      <c r="H263" s="121">
        <v>0</v>
      </c>
      <c r="I263" s="121">
        <f t="shared" si="29"/>
        <v>0</v>
      </c>
      <c r="J263" s="121">
        <v>16</v>
      </c>
      <c r="K263" s="121">
        <f t="shared" si="30"/>
        <v>454.91</v>
      </c>
      <c r="L263" s="121">
        <v>21</v>
      </c>
      <c r="M263" s="121">
        <f t="shared" si="31"/>
        <v>0</v>
      </c>
      <c r="N263" s="121">
        <v>0</v>
      </c>
      <c r="O263" s="121">
        <f t="shared" si="32"/>
        <v>0</v>
      </c>
      <c r="P263" s="121">
        <v>0</v>
      </c>
      <c r="Q263" s="121">
        <f t="shared" si="33"/>
        <v>0</v>
      </c>
      <c r="R263" s="121"/>
      <c r="S263" s="121" t="s">
        <v>132</v>
      </c>
      <c r="T263" s="121" t="s">
        <v>132</v>
      </c>
      <c r="U263" s="121">
        <v>0</v>
      </c>
      <c r="V263" s="121">
        <f t="shared" si="34"/>
        <v>0</v>
      </c>
      <c r="W263" s="121"/>
      <c r="X263" s="121" t="s">
        <v>449</v>
      </c>
      <c r="Y263" s="116"/>
      <c r="Z263" s="116"/>
      <c r="AA263" s="116"/>
      <c r="AB263" s="116"/>
      <c r="AC263" s="116"/>
      <c r="AD263" s="116"/>
      <c r="AE263" s="116"/>
      <c r="AF263" s="116"/>
      <c r="AG263" s="116" t="s">
        <v>450</v>
      </c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</row>
    <row r="264" spans="1:60" outlineLevel="1" x14ac:dyDescent="0.25">
      <c r="A264" s="139">
        <v>120</v>
      </c>
      <c r="B264" s="140" t="s">
        <v>455</v>
      </c>
      <c r="C264" s="146" t="s">
        <v>456</v>
      </c>
      <c r="D264" s="141" t="s">
        <v>207</v>
      </c>
      <c r="E264" s="142">
        <v>1.42161</v>
      </c>
      <c r="F264" s="143"/>
      <c r="G264" s="144">
        <f t="shared" si="28"/>
        <v>0</v>
      </c>
      <c r="H264" s="121">
        <v>0</v>
      </c>
      <c r="I264" s="121">
        <f t="shared" si="29"/>
        <v>0</v>
      </c>
      <c r="J264" s="121">
        <v>331</v>
      </c>
      <c r="K264" s="121">
        <f t="shared" si="30"/>
        <v>470.55</v>
      </c>
      <c r="L264" s="121">
        <v>21</v>
      </c>
      <c r="M264" s="121">
        <f t="shared" si="31"/>
        <v>0</v>
      </c>
      <c r="N264" s="121">
        <v>0</v>
      </c>
      <c r="O264" s="121">
        <f t="shared" si="32"/>
        <v>0</v>
      </c>
      <c r="P264" s="121">
        <v>0</v>
      </c>
      <c r="Q264" s="121">
        <f t="shared" si="33"/>
        <v>0</v>
      </c>
      <c r="R264" s="121"/>
      <c r="S264" s="121" t="s">
        <v>132</v>
      </c>
      <c r="T264" s="121" t="s">
        <v>132</v>
      </c>
      <c r="U264" s="121">
        <v>0.94199999999999995</v>
      </c>
      <c r="V264" s="121">
        <f t="shared" si="34"/>
        <v>1.34</v>
      </c>
      <c r="W264" s="121"/>
      <c r="X264" s="121" t="s">
        <v>449</v>
      </c>
      <c r="Y264" s="116"/>
      <c r="Z264" s="116"/>
      <c r="AA264" s="116"/>
      <c r="AB264" s="116"/>
      <c r="AC264" s="116"/>
      <c r="AD264" s="116"/>
      <c r="AE264" s="116"/>
      <c r="AF264" s="116"/>
      <c r="AG264" s="116" t="s">
        <v>450</v>
      </c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</row>
    <row r="265" spans="1:60" outlineLevel="1" x14ac:dyDescent="0.25">
      <c r="A265" s="139">
        <v>121</v>
      </c>
      <c r="B265" s="140" t="s">
        <v>457</v>
      </c>
      <c r="C265" s="146" t="s">
        <v>458</v>
      </c>
      <c r="D265" s="141" t="s">
        <v>207</v>
      </c>
      <c r="E265" s="142">
        <v>14.216049999999999</v>
      </c>
      <c r="F265" s="143"/>
      <c r="G265" s="144">
        <f t="shared" si="28"/>
        <v>0</v>
      </c>
      <c r="H265" s="121">
        <v>0</v>
      </c>
      <c r="I265" s="121">
        <f t="shared" si="29"/>
        <v>0</v>
      </c>
      <c r="J265" s="121">
        <v>36.9</v>
      </c>
      <c r="K265" s="121">
        <f t="shared" si="30"/>
        <v>524.57000000000005</v>
      </c>
      <c r="L265" s="121">
        <v>21</v>
      </c>
      <c r="M265" s="121">
        <f t="shared" si="31"/>
        <v>0</v>
      </c>
      <c r="N265" s="121">
        <v>0</v>
      </c>
      <c r="O265" s="121">
        <f t="shared" si="32"/>
        <v>0</v>
      </c>
      <c r="P265" s="121">
        <v>0</v>
      </c>
      <c r="Q265" s="121">
        <f t="shared" si="33"/>
        <v>0</v>
      </c>
      <c r="R265" s="121"/>
      <c r="S265" s="121" t="s">
        <v>132</v>
      </c>
      <c r="T265" s="121" t="s">
        <v>132</v>
      </c>
      <c r="U265" s="121">
        <v>0.105</v>
      </c>
      <c r="V265" s="121">
        <f t="shared" si="34"/>
        <v>1.49</v>
      </c>
      <c r="W265" s="121"/>
      <c r="X265" s="121" t="s">
        <v>449</v>
      </c>
      <c r="Y265" s="116"/>
      <c r="Z265" s="116"/>
      <c r="AA265" s="116"/>
      <c r="AB265" s="116"/>
      <c r="AC265" s="116"/>
      <c r="AD265" s="116"/>
      <c r="AE265" s="116"/>
      <c r="AF265" s="116"/>
      <c r="AG265" s="116" t="s">
        <v>450</v>
      </c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</row>
    <row r="266" spans="1:60" outlineLevel="1" x14ac:dyDescent="0.25">
      <c r="A266" s="133">
        <v>122</v>
      </c>
      <c r="B266" s="134" t="s">
        <v>459</v>
      </c>
      <c r="C266" s="147" t="s">
        <v>460</v>
      </c>
      <c r="D266" s="135" t="s">
        <v>207</v>
      </c>
      <c r="E266" s="136">
        <v>1.42161</v>
      </c>
      <c r="F266" s="137"/>
      <c r="G266" s="138">
        <f t="shared" si="28"/>
        <v>0</v>
      </c>
      <c r="H266" s="121">
        <v>0</v>
      </c>
      <c r="I266" s="121">
        <f t="shared" si="29"/>
        <v>0</v>
      </c>
      <c r="J266" s="121">
        <v>1600</v>
      </c>
      <c r="K266" s="121">
        <f t="shared" si="30"/>
        <v>2274.58</v>
      </c>
      <c r="L266" s="121">
        <v>21</v>
      </c>
      <c r="M266" s="121">
        <f t="shared" si="31"/>
        <v>0</v>
      </c>
      <c r="N266" s="121">
        <v>0</v>
      </c>
      <c r="O266" s="121">
        <f t="shared" si="32"/>
        <v>0</v>
      </c>
      <c r="P266" s="121">
        <v>0</v>
      </c>
      <c r="Q266" s="121">
        <f t="shared" si="33"/>
        <v>0</v>
      </c>
      <c r="R266" s="121"/>
      <c r="S266" s="121" t="s">
        <v>461</v>
      </c>
      <c r="T266" s="121" t="s">
        <v>146</v>
      </c>
      <c r="U266" s="121">
        <v>0</v>
      </c>
      <c r="V266" s="121">
        <f t="shared" si="34"/>
        <v>0</v>
      </c>
      <c r="W266" s="121"/>
      <c r="X266" s="121" t="s">
        <v>449</v>
      </c>
      <c r="Y266" s="116"/>
      <c r="Z266" s="116"/>
      <c r="AA266" s="116"/>
      <c r="AB266" s="116"/>
      <c r="AC266" s="116"/>
      <c r="AD266" s="116"/>
      <c r="AE266" s="116"/>
      <c r="AF266" s="116"/>
      <c r="AG266" s="116" t="s">
        <v>450</v>
      </c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</row>
    <row r="267" spans="1:60" x14ac:dyDescent="0.25">
      <c r="A267" s="3"/>
      <c r="B267" s="4"/>
      <c r="C267" s="151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v>15</v>
      </c>
      <c r="AF267">
        <v>21</v>
      </c>
      <c r="AG267" t="s">
        <v>114</v>
      </c>
    </row>
    <row r="268" spans="1:60" x14ac:dyDescent="0.25">
      <c r="C268" s="152"/>
      <c r="D268" s="10"/>
      <c r="AG268" t="s">
        <v>462</v>
      </c>
    </row>
    <row r="269" spans="1:60" x14ac:dyDescent="0.25">
      <c r="D269" s="10"/>
    </row>
    <row r="270" spans="1:60" x14ac:dyDescent="0.25">
      <c r="D270" s="10"/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266" xr:uid="{DC216E8F-8BDC-4CC8-9BE9-DB450C749263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643B-616C-4DEA-86FF-DCC8D528D1E0}">
  <sheetPr>
    <outlinePr summaryBelow="0"/>
  </sheetPr>
  <dimension ref="A1:BH5000"/>
  <sheetViews>
    <sheetView workbookViewId="0">
      <pane ySplit="7" topLeftCell="A8" activePane="bottomLeft" state="frozen"/>
      <selection pane="bottomLeft" activeCell="Z129" sqref="Z129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47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SUMIF(AG9:AG11,"&lt;&gt;NOR",G9:G11)</f>
        <v>0</v>
      </c>
      <c r="H8" s="126"/>
      <c r="I8" s="126">
        <f>SUM(I9:I11)</f>
        <v>139.57</v>
      </c>
      <c r="J8" s="126"/>
      <c r="K8" s="126">
        <f>SUM(K9:K11)</f>
        <v>209.51</v>
      </c>
      <c r="L8" s="126"/>
      <c r="M8" s="126">
        <f>SUM(M9:M11)</f>
        <v>0</v>
      </c>
      <c r="N8" s="126"/>
      <c r="O8" s="126">
        <f>SUM(O9:O11)</f>
        <v>0.01</v>
      </c>
      <c r="P8" s="126"/>
      <c r="Q8" s="126">
        <f>SUM(Q9:Q11)</f>
        <v>0</v>
      </c>
      <c r="R8" s="126"/>
      <c r="S8" s="126"/>
      <c r="T8" s="126"/>
      <c r="U8" s="126"/>
      <c r="V8" s="126">
        <f>SUM(V9:V11)</f>
        <v>0.42</v>
      </c>
      <c r="W8" s="126"/>
      <c r="X8" s="126"/>
      <c r="AG8" t="s">
        <v>128</v>
      </c>
    </row>
    <row r="9" spans="1:60" ht="20.399999999999999" outlineLevel="1" x14ac:dyDescent="0.25">
      <c r="A9" s="139">
        <v>1</v>
      </c>
      <c r="B9" s="140" t="s">
        <v>129</v>
      </c>
      <c r="C9" s="146" t="s">
        <v>463</v>
      </c>
      <c r="D9" s="141" t="s">
        <v>131</v>
      </c>
      <c r="E9" s="142">
        <v>1</v>
      </c>
      <c r="F9" s="143"/>
      <c r="G9" s="144">
        <f>ROUND(E9*F9,2)</f>
        <v>0</v>
      </c>
      <c r="H9" s="121">
        <v>90.02</v>
      </c>
      <c r="I9" s="121">
        <f>ROUND(E9*H9,2)</f>
        <v>90.02</v>
      </c>
      <c r="J9" s="121">
        <v>181.48</v>
      </c>
      <c r="K9" s="121">
        <f>ROUND(E9*J9,2)</f>
        <v>181.48</v>
      </c>
      <c r="L9" s="121">
        <v>21</v>
      </c>
      <c r="M9" s="121">
        <f>G9*(1+L9/100)</f>
        <v>0</v>
      </c>
      <c r="N9" s="121">
        <v>3.32E-3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0.36</v>
      </c>
      <c r="V9" s="121">
        <f>ROUND(E9*U9,2)</f>
        <v>0.36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5">
      <c r="A10" s="133">
        <v>2</v>
      </c>
      <c r="B10" s="134" t="s">
        <v>464</v>
      </c>
      <c r="C10" s="147" t="s">
        <v>465</v>
      </c>
      <c r="D10" s="135" t="s">
        <v>137</v>
      </c>
      <c r="E10" s="136">
        <v>0.09</v>
      </c>
      <c r="F10" s="137"/>
      <c r="G10" s="138">
        <f>ROUND(E10*F10,2)</f>
        <v>0</v>
      </c>
      <c r="H10" s="121">
        <v>550.6</v>
      </c>
      <c r="I10" s="121">
        <f>ROUND(E10*H10,2)</f>
        <v>49.55</v>
      </c>
      <c r="J10" s="121">
        <v>311.39999999999998</v>
      </c>
      <c r="K10" s="121">
        <f>ROUND(E10*J10,2)</f>
        <v>28.03</v>
      </c>
      <c r="L10" s="121">
        <v>21</v>
      </c>
      <c r="M10" s="121">
        <f>G10*(1+L10/100)</f>
        <v>0</v>
      </c>
      <c r="N10" s="121">
        <v>0.12182999999999999</v>
      </c>
      <c r="O10" s="121">
        <f>ROUND(E10*N10,2)</f>
        <v>0.01</v>
      </c>
      <c r="P10" s="121">
        <v>0</v>
      </c>
      <c r="Q10" s="121">
        <f>ROUND(E10*P10,2)</f>
        <v>0</v>
      </c>
      <c r="R10" s="121"/>
      <c r="S10" s="121" t="s">
        <v>132</v>
      </c>
      <c r="T10" s="121" t="s">
        <v>132</v>
      </c>
      <c r="U10" s="121">
        <v>0.67400000000000004</v>
      </c>
      <c r="V10" s="121">
        <f>ROUND(E10*U10,2)</f>
        <v>0.06</v>
      </c>
      <c r="W10" s="121"/>
      <c r="X10" s="121" t="s">
        <v>133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134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5">
      <c r="A11" s="119"/>
      <c r="B11" s="120"/>
      <c r="C11" s="148" t="s">
        <v>466</v>
      </c>
      <c r="D11" s="122"/>
      <c r="E11" s="123">
        <v>0.09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140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x14ac:dyDescent="0.25">
      <c r="A12" s="127" t="s">
        <v>127</v>
      </c>
      <c r="B12" s="128" t="s">
        <v>55</v>
      </c>
      <c r="C12" s="145" t="s">
        <v>56</v>
      </c>
      <c r="D12" s="129"/>
      <c r="E12" s="130"/>
      <c r="F12" s="131"/>
      <c r="G12" s="132">
        <f>SUMIF(AG13:AG21,"&lt;&gt;NOR",G13:G21)</f>
        <v>0</v>
      </c>
      <c r="H12" s="126"/>
      <c r="I12" s="126">
        <f>SUM(I13:I21)</f>
        <v>713.75</v>
      </c>
      <c r="J12" s="126"/>
      <c r="K12" s="126">
        <f>SUM(K13:K21)</f>
        <v>2579.02</v>
      </c>
      <c r="L12" s="126"/>
      <c r="M12" s="126">
        <f>SUM(M13:M21)</f>
        <v>0</v>
      </c>
      <c r="N12" s="126"/>
      <c r="O12" s="126">
        <f>SUM(O13:O21)</f>
        <v>0.11000000000000001</v>
      </c>
      <c r="P12" s="126"/>
      <c r="Q12" s="126">
        <f>SUM(Q13:Q21)</f>
        <v>0</v>
      </c>
      <c r="R12" s="126"/>
      <c r="S12" s="126"/>
      <c r="T12" s="126"/>
      <c r="U12" s="126"/>
      <c r="V12" s="126">
        <f>SUM(V13:V21)</f>
        <v>5.4</v>
      </c>
      <c r="W12" s="126"/>
      <c r="X12" s="126"/>
      <c r="AG12" t="s">
        <v>128</v>
      </c>
    </row>
    <row r="13" spans="1:60" outlineLevel="1" x14ac:dyDescent="0.25">
      <c r="A13" s="139">
        <v>3</v>
      </c>
      <c r="B13" s="140" t="s">
        <v>144</v>
      </c>
      <c r="C13" s="146" t="s">
        <v>145</v>
      </c>
      <c r="D13" s="141" t="s">
        <v>131</v>
      </c>
      <c r="E13" s="142">
        <v>15</v>
      </c>
      <c r="F13" s="143"/>
      <c r="G13" s="144">
        <f>ROUND(E13*F13,2)</f>
        <v>0</v>
      </c>
      <c r="H13" s="121">
        <v>10.050000000000001</v>
      </c>
      <c r="I13" s="121">
        <f>ROUND(E13*H13,2)</f>
        <v>150.75</v>
      </c>
      <c r="J13" s="121">
        <v>74.95</v>
      </c>
      <c r="K13" s="121">
        <f>ROUND(E13*J13,2)</f>
        <v>1124.25</v>
      </c>
      <c r="L13" s="121">
        <v>21</v>
      </c>
      <c r="M13" s="121">
        <f>G13*(1+L13/100)</f>
        <v>0</v>
      </c>
      <c r="N13" s="121">
        <v>4.5799999999999999E-3</v>
      </c>
      <c r="O13" s="121">
        <f>ROUND(E13*N13,2)</f>
        <v>7.0000000000000007E-2</v>
      </c>
      <c r="P13" s="121">
        <v>0</v>
      </c>
      <c r="Q13" s="121">
        <f>ROUND(E13*P13,2)</f>
        <v>0</v>
      </c>
      <c r="R13" s="121"/>
      <c r="S13" s="121" t="s">
        <v>132</v>
      </c>
      <c r="T13" s="121" t="s">
        <v>146</v>
      </c>
      <c r="U13" s="121">
        <v>0.22442000000000001</v>
      </c>
      <c r="V13" s="121">
        <f>ROUND(E13*U13,2)</f>
        <v>3.37</v>
      </c>
      <c r="W13" s="121"/>
      <c r="X13" s="121" t="s">
        <v>133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134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5">
      <c r="A14" s="133">
        <v>4</v>
      </c>
      <c r="B14" s="134" t="s">
        <v>150</v>
      </c>
      <c r="C14" s="147" t="s">
        <v>151</v>
      </c>
      <c r="D14" s="135" t="s">
        <v>137</v>
      </c>
      <c r="E14" s="136">
        <v>5.4</v>
      </c>
      <c r="F14" s="137"/>
      <c r="G14" s="138">
        <f>ROUND(E14*F14,2)</f>
        <v>0</v>
      </c>
      <c r="H14" s="121">
        <v>62.43</v>
      </c>
      <c r="I14" s="121">
        <f>ROUND(E14*H14,2)</f>
        <v>337.12</v>
      </c>
      <c r="J14" s="121">
        <v>54.07</v>
      </c>
      <c r="K14" s="121">
        <f>ROUND(E14*J14,2)</f>
        <v>291.98</v>
      </c>
      <c r="L14" s="121">
        <v>21</v>
      </c>
      <c r="M14" s="121">
        <f>G14*(1+L14/100)</f>
        <v>0</v>
      </c>
      <c r="N14" s="121">
        <v>8.0000000000000002E-3</v>
      </c>
      <c r="O14" s="121">
        <f>ROUND(E14*N14,2)</f>
        <v>0.04</v>
      </c>
      <c r="P14" s="121">
        <v>0</v>
      </c>
      <c r="Q14" s="121">
        <f>ROUND(E14*P14,2)</f>
        <v>0</v>
      </c>
      <c r="R14" s="121"/>
      <c r="S14" s="121" t="s">
        <v>132</v>
      </c>
      <c r="T14" s="121" t="s">
        <v>132</v>
      </c>
      <c r="U14" s="121">
        <v>0.111</v>
      </c>
      <c r="V14" s="121">
        <f>ROUND(E14*U14,2)</f>
        <v>0.6</v>
      </c>
      <c r="W14" s="121"/>
      <c r="X14" s="121" t="s">
        <v>133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134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19"/>
      <c r="B15" s="120"/>
      <c r="C15" s="148" t="s">
        <v>467</v>
      </c>
      <c r="D15" s="122"/>
      <c r="E15" s="123">
        <v>5.4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16"/>
      <c r="Z15" s="116"/>
      <c r="AA15" s="116"/>
      <c r="AB15" s="116"/>
      <c r="AC15" s="116"/>
      <c r="AD15" s="116"/>
      <c r="AE15" s="116"/>
      <c r="AF15" s="116"/>
      <c r="AG15" s="116" t="s">
        <v>140</v>
      </c>
      <c r="AH15" s="116">
        <v>0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33">
        <v>5</v>
      </c>
      <c r="B16" s="134" t="s">
        <v>153</v>
      </c>
      <c r="C16" s="147" t="s">
        <v>154</v>
      </c>
      <c r="D16" s="135" t="s">
        <v>137</v>
      </c>
      <c r="E16" s="136">
        <v>5.4</v>
      </c>
      <c r="F16" s="137"/>
      <c r="G16" s="138">
        <f>ROUND(E16*F16,2)</f>
        <v>0</v>
      </c>
      <c r="H16" s="121">
        <v>41.83</v>
      </c>
      <c r="I16" s="121">
        <f>ROUND(E16*H16,2)</f>
        <v>225.88</v>
      </c>
      <c r="J16" s="121">
        <v>41.37</v>
      </c>
      <c r="K16" s="121">
        <f>ROUND(E16*J16,2)</f>
        <v>223.4</v>
      </c>
      <c r="L16" s="121">
        <v>21</v>
      </c>
      <c r="M16" s="121">
        <f>G16*(1+L16/100)</f>
        <v>0</v>
      </c>
      <c r="N16" s="121">
        <v>2.5999999999999998E-4</v>
      </c>
      <c r="O16" s="121">
        <f>ROUND(E16*N16,2)</f>
        <v>0</v>
      </c>
      <c r="P16" s="121">
        <v>0</v>
      </c>
      <c r="Q16" s="121">
        <f>ROUND(E16*P16,2)</f>
        <v>0</v>
      </c>
      <c r="R16" s="121"/>
      <c r="S16" s="121" t="s">
        <v>132</v>
      </c>
      <c r="T16" s="121" t="s">
        <v>132</v>
      </c>
      <c r="U16" s="121">
        <v>0.09</v>
      </c>
      <c r="V16" s="121">
        <f>ROUND(E16*U16,2)</f>
        <v>0.49</v>
      </c>
      <c r="W16" s="121"/>
      <c r="X16" s="121" t="s">
        <v>133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134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5">
      <c r="A17" s="119"/>
      <c r="B17" s="120"/>
      <c r="C17" s="148" t="s">
        <v>468</v>
      </c>
      <c r="D17" s="122"/>
      <c r="E17" s="123">
        <v>5.4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16"/>
      <c r="Z17" s="116"/>
      <c r="AA17" s="116"/>
      <c r="AB17" s="116"/>
      <c r="AC17" s="116"/>
      <c r="AD17" s="116"/>
      <c r="AE17" s="116"/>
      <c r="AF17" s="116"/>
      <c r="AG17" s="116" t="s">
        <v>140</v>
      </c>
      <c r="AH17" s="116">
        <v>0</v>
      </c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5">
      <c r="A18" s="139">
        <v>6</v>
      </c>
      <c r="B18" s="140" t="s">
        <v>156</v>
      </c>
      <c r="C18" s="146" t="s">
        <v>157</v>
      </c>
      <c r="D18" s="141" t="s">
        <v>143</v>
      </c>
      <c r="E18" s="142">
        <v>10</v>
      </c>
      <c r="F18" s="143"/>
      <c r="G18" s="144">
        <f>ROUND(E18*F18,2)</f>
        <v>0</v>
      </c>
      <c r="H18" s="121">
        <v>0</v>
      </c>
      <c r="I18" s="121">
        <f>ROUND(E18*H18,2)</f>
        <v>0</v>
      </c>
      <c r="J18" s="121">
        <v>65</v>
      </c>
      <c r="K18" s="121">
        <f>ROUND(E18*J18,2)</f>
        <v>650</v>
      </c>
      <c r="L18" s="121">
        <v>21</v>
      </c>
      <c r="M18" s="121">
        <f>G18*(1+L18/100)</f>
        <v>0</v>
      </c>
      <c r="N18" s="121">
        <v>0</v>
      </c>
      <c r="O18" s="121">
        <f>ROUND(E18*N18,2)</f>
        <v>0</v>
      </c>
      <c r="P18" s="121">
        <v>0</v>
      </c>
      <c r="Q18" s="121">
        <f>ROUND(E18*P18,2)</f>
        <v>0</v>
      </c>
      <c r="R18" s="121"/>
      <c r="S18" s="121" t="s">
        <v>158</v>
      </c>
      <c r="T18" s="121" t="s">
        <v>146</v>
      </c>
      <c r="U18" s="121">
        <v>9.4E-2</v>
      </c>
      <c r="V18" s="121">
        <f>ROUND(E18*U18,2)</f>
        <v>0.94</v>
      </c>
      <c r="W18" s="121"/>
      <c r="X18" s="121" t="s">
        <v>133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134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5">
      <c r="A19" s="133">
        <v>7</v>
      </c>
      <c r="B19" s="134" t="s">
        <v>159</v>
      </c>
      <c r="C19" s="147" t="s">
        <v>160</v>
      </c>
      <c r="D19" s="135" t="s">
        <v>137</v>
      </c>
      <c r="E19" s="136">
        <v>6.21</v>
      </c>
      <c r="F19" s="137"/>
      <c r="G19" s="138">
        <f>ROUND(E19*F19,2)</f>
        <v>0</v>
      </c>
      <c r="H19" s="121">
        <v>0</v>
      </c>
      <c r="I19" s="121">
        <f>ROUND(E19*H19,2)</f>
        <v>0</v>
      </c>
      <c r="J19" s="121">
        <v>46.6</v>
      </c>
      <c r="K19" s="121">
        <f>ROUND(E19*J19,2)</f>
        <v>289.39</v>
      </c>
      <c r="L19" s="121">
        <v>21</v>
      </c>
      <c r="M19" s="121">
        <f>G19*(1+L19/100)</f>
        <v>0</v>
      </c>
      <c r="N19" s="121">
        <v>4.0000000000000003E-5</v>
      </c>
      <c r="O19" s="121">
        <f>ROUND(E19*N19,2)</f>
        <v>0</v>
      </c>
      <c r="P19" s="121">
        <v>0</v>
      </c>
      <c r="Q19" s="121">
        <f>ROUND(E19*P19,2)</f>
        <v>0</v>
      </c>
      <c r="R19" s="121"/>
      <c r="S19" s="121" t="s">
        <v>132</v>
      </c>
      <c r="T19" s="121" t="s">
        <v>138</v>
      </c>
      <c r="U19" s="121">
        <v>0</v>
      </c>
      <c r="V19" s="121">
        <f>ROUND(E19*U19,2)</f>
        <v>0</v>
      </c>
      <c r="W19" s="121"/>
      <c r="X19" s="121" t="s">
        <v>161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162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5">
      <c r="A20" s="119"/>
      <c r="B20" s="120"/>
      <c r="C20" s="148" t="s">
        <v>469</v>
      </c>
      <c r="D20" s="122"/>
      <c r="E20" s="123">
        <v>3.51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6"/>
      <c r="Z20" s="116"/>
      <c r="AA20" s="116"/>
      <c r="AB20" s="116"/>
      <c r="AC20" s="116"/>
      <c r="AD20" s="116"/>
      <c r="AE20" s="116"/>
      <c r="AF20" s="116"/>
      <c r="AG20" s="116" t="s">
        <v>140</v>
      </c>
      <c r="AH20" s="116">
        <v>0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outlineLevel="1" x14ac:dyDescent="0.25">
      <c r="A21" s="119"/>
      <c r="B21" s="120"/>
      <c r="C21" s="148" t="s">
        <v>470</v>
      </c>
      <c r="D21" s="122"/>
      <c r="E21" s="123">
        <v>2.7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16"/>
      <c r="Z21" s="116"/>
      <c r="AA21" s="116"/>
      <c r="AB21" s="116"/>
      <c r="AC21" s="116"/>
      <c r="AD21" s="116"/>
      <c r="AE21" s="116"/>
      <c r="AF21" s="116"/>
      <c r="AG21" s="116" t="s">
        <v>140</v>
      </c>
      <c r="AH21" s="116">
        <v>0</v>
      </c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x14ac:dyDescent="0.25">
      <c r="A22" s="127" t="s">
        <v>127</v>
      </c>
      <c r="B22" s="128" t="s">
        <v>57</v>
      </c>
      <c r="C22" s="145" t="s">
        <v>58</v>
      </c>
      <c r="D22" s="129"/>
      <c r="E22" s="130"/>
      <c r="F22" s="131"/>
      <c r="G22" s="132">
        <f>SUMIF(AG23:AG30,"&lt;&gt;NOR",G23:G30)</f>
        <v>0</v>
      </c>
      <c r="H22" s="126"/>
      <c r="I22" s="126">
        <f>SUM(I23:I30)</f>
        <v>1586.5</v>
      </c>
      <c r="J22" s="126"/>
      <c r="K22" s="126">
        <f>SUM(K23:K30)</f>
        <v>1042.75</v>
      </c>
      <c r="L22" s="126"/>
      <c r="M22" s="126">
        <f>SUM(M23:M30)</f>
        <v>0</v>
      </c>
      <c r="N22" s="126"/>
      <c r="O22" s="126">
        <f>SUM(O23:O30)</f>
        <v>0.23</v>
      </c>
      <c r="P22" s="126"/>
      <c r="Q22" s="126">
        <f>SUM(Q23:Q30)</f>
        <v>0</v>
      </c>
      <c r="R22" s="126"/>
      <c r="S22" s="126"/>
      <c r="T22" s="126"/>
      <c r="U22" s="126"/>
      <c r="V22" s="126">
        <f>SUM(V23:V30)</f>
        <v>2.2400000000000002</v>
      </c>
      <c r="W22" s="126"/>
      <c r="X22" s="126"/>
      <c r="AG22" t="s">
        <v>128</v>
      </c>
    </row>
    <row r="23" spans="1:60" outlineLevel="1" x14ac:dyDescent="0.25">
      <c r="A23" s="133">
        <v>8</v>
      </c>
      <c r="B23" s="134" t="s">
        <v>164</v>
      </c>
      <c r="C23" s="147" t="s">
        <v>165</v>
      </c>
      <c r="D23" s="135" t="s">
        <v>166</v>
      </c>
      <c r="E23" s="136">
        <v>6.4799999999999996E-2</v>
      </c>
      <c r="F23" s="137"/>
      <c r="G23" s="138">
        <f>ROUND(E23*F23,2)</f>
        <v>0</v>
      </c>
      <c r="H23" s="121">
        <v>1978.6</v>
      </c>
      <c r="I23" s="121">
        <f>ROUND(E23*H23,2)</f>
        <v>128.21</v>
      </c>
      <c r="J23" s="121">
        <v>2001.4</v>
      </c>
      <c r="K23" s="121">
        <f>ROUND(E23*J23,2)</f>
        <v>129.69</v>
      </c>
      <c r="L23" s="121">
        <v>21</v>
      </c>
      <c r="M23" s="121">
        <f>G23*(1+L23/100)</f>
        <v>0</v>
      </c>
      <c r="N23" s="121">
        <v>2.5</v>
      </c>
      <c r="O23" s="121">
        <f>ROUND(E23*N23,2)</f>
        <v>0.16</v>
      </c>
      <c r="P23" s="121">
        <v>0</v>
      </c>
      <c r="Q23" s="121">
        <f>ROUND(E23*P23,2)</f>
        <v>0</v>
      </c>
      <c r="R23" s="121"/>
      <c r="S23" s="121" t="s">
        <v>132</v>
      </c>
      <c r="T23" s="121" t="s">
        <v>132</v>
      </c>
      <c r="U23" s="121">
        <v>4.66</v>
      </c>
      <c r="V23" s="121">
        <f>ROUND(E23*U23,2)</f>
        <v>0.3</v>
      </c>
      <c r="W23" s="121"/>
      <c r="X23" s="121" t="s">
        <v>133</v>
      </c>
      <c r="Y23" s="116"/>
      <c r="Z23" s="116"/>
      <c r="AA23" s="116"/>
      <c r="AB23" s="116"/>
      <c r="AC23" s="116"/>
      <c r="AD23" s="116"/>
      <c r="AE23" s="116"/>
      <c r="AF23" s="116"/>
      <c r="AG23" s="116" t="s">
        <v>134</v>
      </c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19"/>
      <c r="B24" s="120"/>
      <c r="C24" s="148" t="s">
        <v>471</v>
      </c>
      <c r="D24" s="122"/>
      <c r="E24" s="123">
        <v>6.4799999999999996E-2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140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5">
      <c r="A25" s="133">
        <v>9</v>
      </c>
      <c r="B25" s="134" t="s">
        <v>153</v>
      </c>
      <c r="C25" s="147" t="s">
        <v>154</v>
      </c>
      <c r="D25" s="135" t="s">
        <v>137</v>
      </c>
      <c r="E25" s="136">
        <v>4.84</v>
      </c>
      <c r="F25" s="137"/>
      <c r="G25" s="138">
        <f>ROUND(E25*F25,2)</f>
        <v>0</v>
      </c>
      <c r="H25" s="121">
        <v>41.83</v>
      </c>
      <c r="I25" s="121">
        <f>ROUND(E25*H25,2)</f>
        <v>202.46</v>
      </c>
      <c r="J25" s="121">
        <v>41.37</v>
      </c>
      <c r="K25" s="121">
        <f>ROUND(E25*J25,2)</f>
        <v>200.23</v>
      </c>
      <c r="L25" s="121">
        <v>21</v>
      </c>
      <c r="M25" s="121">
        <f>G25*(1+L25/100)</f>
        <v>0</v>
      </c>
      <c r="N25" s="121">
        <v>2.5999999999999998E-4</v>
      </c>
      <c r="O25" s="121">
        <f>ROUND(E25*N25,2)</f>
        <v>0</v>
      </c>
      <c r="P25" s="121">
        <v>0</v>
      </c>
      <c r="Q25" s="121">
        <f>ROUND(E25*P25,2)</f>
        <v>0</v>
      </c>
      <c r="R25" s="121"/>
      <c r="S25" s="121" t="s">
        <v>132</v>
      </c>
      <c r="T25" s="121" t="s">
        <v>132</v>
      </c>
      <c r="U25" s="121">
        <v>0.09</v>
      </c>
      <c r="V25" s="121">
        <f>ROUND(E25*U25,2)</f>
        <v>0.44</v>
      </c>
      <c r="W25" s="121"/>
      <c r="X25" s="121" t="s">
        <v>133</v>
      </c>
      <c r="Y25" s="116"/>
      <c r="Z25" s="116"/>
      <c r="AA25" s="116"/>
      <c r="AB25" s="116"/>
      <c r="AC25" s="116"/>
      <c r="AD25" s="116"/>
      <c r="AE25" s="116"/>
      <c r="AF25" s="116"/>
      <c r="AG25" s="116" t="s">
        <v>134</v>
      </c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outlineLevel="1" x14ac:dyDescent="0.25">
      <c r="A26" s="119"/>
      <c r="B26" s="120"/>
      <c r="C26" s="148" t="s">
        <v>472</v>
      </c>
      <c r="D26" s="122"/>
      <c r="E26" s="123">
        <v>3.4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6"/>
      <c r="Z26" s="116"/>
      <c r="AA26" s="116"/>
      <c r="AB26" s="116"/>
      <c r="AC26" s="116"/>
      <c r="AD26" s="116"/>
      <c r="AE26" s="116"/>
      <c r="AF26" s="116"/>
      <c r="AG26" s="116" t="s">
        <v>140</v>
      </c>
      <c r="AH26" s="116">
        <v>0</v>
      </c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5">
      <c r="A27" s="119"/>
      <c r="B27" s="120"/>
      <c r="C27" s="148" t="s">
        <v>473</v>
      </c>
      <c r="D27" s="122"/>
      <c r="E27" s="123">
        <v>1.44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6"/>
      <c r="Z27" s="116"/>
      <c r="AA27" s="116"/>
      <c r="AB27" s="116"/>
      <c r="AC27" s="116"/>
      <c r="AD27" s="116"/>
      <c r="AE27" s="116"/>
      <c r="AF27" s="116"/>
      <c r="AG27" s="116" t="s">
        <v>140</v>
      </c>
      <c r="AH27" s="116">
        <v>0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33">
        <v>10</v>
      </c>
      <c r="B28" s="134" t="s">
        <v>169</v>
      </c>
      <c r="C28" s="147" t="s">
        <v>170</v>
      </c>
      <c r="D28" s="135" t="s">
        <v>137</v>
      </c>
      <c r="E28" s="136">
        <v>4.03</v>
      </c>
      <c r="F28" s="137"/>
      <c r="G28" s="138">
        <f>ROUND(E28*F28,2)</f>
        <v>0</v>
      </c>
      <c r="H28" s="121">
        <v>311.62</v>
      </c>
      <c r="I28" s="121">
        <f>ROUND(E28*H28,2)</f>
        <v>1255.83</v>
      </c>
      <c r="J28" s="121">
        <v>176.88</v>
      </c>
      <c r="K28" s="121">
        <f>ROUND(E28*J28,2)</f>
        <v>712.83</v>
      </c>
      <c r="L28" s="121">
        <v>21</v>
      </c>
      <c r="M28" s="121">
        <f>G28*(1+L28/100)</f>
        <v>0</v>
      </c>
      <c r="N28" s="121">
        <v>1.806E-2</v>
      </c>
      <c r="O28" s="121">
        <f>ROUND(E28*N28,2)</f>
        <v>7.0000000000000007E-2</v>
      </c>
      <c r="P28" s="121">
        <v>0</v>
      </c>
      <c r="Q28" s="121">
        <f>ROUND(E28*P28,2)</f>
        <v>0</v>
      </c>
      <c r="R28" s="121"/>
      <c r="S28" s="121" t="s">
        <v>132</v>
      </c>
      <c r="T28" s="121" t="s">
        <v>132</v>
      </c>
      <c r="U28" s="121">
        <v>0.372</v>
      </c>
      <c r="V28" s="121">
        <f>ROUND(E28*U28,2)</f>
        <v>1.5</v>
      </c>
      <c r="W28" s="121"/>
      <c r="X28" s="121" t="s">
        <v>133</v>
      </c>
      <c r="Y28" s="116"/>
      <c r="Z28" s="116"/>
      <c r="AA28" s="116"/>
      <c r="AB28" s="116"/>
      <c r="AC28" s="116"/>
      <c r="AD28" s="116"/>
      <c r="AE28" s="116"/>
      <c r="AF28" s="116"/>
      <c r="AG28" s="116" t="s">
        <v>134</v>
      </c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19"/>
      <c r="B29" s="120"/>
      <c r="C29" s="148" t="s">
        <v>474</v>
      </c>
      <c r="D29" s="122"/>
      <c r="E29" s="123">
        <v>2.59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140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5">
      <c r="A30" s="119"/>
      <c r="B30" s="120"/>
      <c r="C30" s="148" t="s">
        <v>473</v>
      </c>
      <c r="D30" s="122"/>
      <c r="E30" s="123">
        <v>1.44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140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ht="26.4" x14ac:dyDescent="0.25">
      <c r="A31" s="127" t="s">
        <v>127</v>
      </c>
      <c r="B31" s="128" t="s">
        <v>61</v>
      </c>
      <c r="C31" s="145" t="s">
        <v>62</v>
      </c>
      <c r="D31" s="129"/>
      <c r="E31" s="130"/>
      <c r="F31" s="131"/>
      <c r="G31" s="132">
        <f>SUMIF(AG32:AG36,"&lt;&gt;NOR",G32:G36)</f>
        <v>0</v>
      </c>
      <c r="H31" s="126"/>
      <c r="I31" s="126">
        <f>SUM(I32:I36)</f>
        <v>39.99</v>
      </c>
      <c r="J31" s="126"/>
      <c r="K31" s="126">
        <f>SUM(K32:K36)</f>
        <v>3393.16</v>
      </c>
      <c r="L31" s="126"/>
      <c r="M31" s="126">
        <f>SUM(M32:M36)</f>
        <v>0</v>
      </c>
      <c r="N31" s="126"/>
      <c r="O31" s="126">
        <f>SUM(O32:O36)</f>
        <v>0</v>
      </c>
      <c r="P31" s="126"/>
      <c r="Q31" s="126">
        <f>SUM(Q32:Q36)</f>
        <v>0</v>
      </c>
      <c r="R31" s="126"/>
      <c r="S31" s="126"/>
      <c r="T31" s="126"/>
      <c r="U31" s="126"/>
      <c r="V31" s="126">
        <f>SUM(V32:V36)</f>
        <v>12.44</v>
      </c>
      <c r="W31" s="126"/>
      <c r="X31" s="126"/>
      <c r="AG31" t="s">
        <v>128</v>
      </c>
    </row>
    <row r="32" spans="1:60" outlineLevel="1" x14ac:dyDescent="0.25">
      <c r="A32" s="133">
        <v>11</v>
      </c>
      <c r="B32" s="134" t="s">
        <v>178</v>
      </c>
      <c r="C32" s="147" t="s">
        <v>179</v>
      </c>
      <c r="D32" s="135" t="s">
        <v>137</v>
      </c>
      <c r="E32" s="136">
        <v>40.39</v>
      </c>
      <c r="F32" s="137"/>
      <c r="G32" s="138">
        <f>ROUND(E32*F32,2)</f>
        <v>0</v>
      </c>
      <c r="H32" s="121">
        <v>0.99</v>
      </c>
      <c r="I32" s="121">
        <f>ROUND(E32*H32,2)</f>
        <v>39.99</v>
      </c>
      <c r="J32" s="121">
        <v>84.01</v>
      </c>
      <c r="K32" s="121">
        <f>ROUND(E32*J32,2)</f>
        <v>3393.16</v>
      </c>
      <c r="L32" s="121">
        <v>21</v>
      </c>
      <c r="M32" s="121">
        <f>G32*(1+L32/100)</f>
        <v>0</v>
      </c>
      <c r="N32" s="121">
        <v>4.0000000000000003E-5</v>
      </c>
      <c r="O32" s="121">
        <f>ROUND(E32*N32,2)</f>
        <v>0</v>
      </c>
      <c r="P32" s="121">
        <v>0</v>
      </c>
      <c r="Q32" s="121">
        <f>ROUND(E32*P32,2)</f>
        <v>0</v>
      </c>
      <c r="R32" s="121"/>
      <c r="S32" s="121" t="s">
        <v>132</v>
      </c>
      <c r="T32" s="121" t="s">
        <v>146</v>
      </c>
      <c r="U32" s="121">
        <v>0.308</v>
      </c>
      <c r="V32" s="121">
        <f>ROUND(E32*U32,2)</f>
        <v>12.44</v>
      </c>
      <c r="W32" s="121"/>
      <c r="X32" s="121" t="s">
        <v>133</v>
      </c>
      <c r="Y32" s="116"/>
      <c r="Z32" s="116"/>
      <c r="AA32" s="116"/>
      <c r="AB32" s="116"/>
      <c r="AC32" s="116"/>
      <c r="AD32" s="116"/>
      <c r="AE32" s="116"/>
      <c r="AF32" s="116"/>
      <c r="AG32" s="116" t="s">
        <v>134</v>
      </c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5">
      <c r="A33" s="119"/>
      <c r="B33" s="120"/>
      <c r="C33" s="148" t="s">
        <v>475</v>
      </c>
      <c r="D33" s="122"/>
      <c r="E33" s="123">
        <v>4.68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140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5">
      <c r="A34" s="119"/>
      <c r="B34" s="120"/>
      <c r="C34" s="148" t="s">
        <v>472</v>
      </c>
      <c r="D34" s="122"/>
      <c r="E34" s="123">
        <v>3.4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16"/>
      <c r="Z34" s="116"/>
      <c r="AA34" s="116"/>
      <c r="AB34" s="116"/>
      <c r="AC34" s="116"/>
      <c r="AD34" s="116"/>
      <c r="AE34" s="116"/>
      <c r="AF34" s="116"/>
      <c r="AG34" s="116" t="s">
        <v>140</v>
      </c>
      <c r="AH34" s="116">
        <v>0</v>
      </c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outlineLevel="1" x14ac:dyDescent="0.25">
      <c r="A35" s="119"/>
      <c r="B35" s="120"/>
      <c r="C35" s="148" t="s">
        <v>476</v>
      </c>
      <c r="D35" s="122"/>
      <c r="E35" s="123">
        <v>1.44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16"/>
      <c r="Z35" s="116"/>
      <c r="AA35" s="116"/>
      <c r="AB35" s="116"/>
      <c r="AC35" s="116"/>
      <c r="AD35" s="116"/>
      <c r="AE35" s="116"/>
      <c r="AF35" s="116"/>
      <c r="AG35" s="116" t="s">
        <v>140</v>
      </c>
      <c r="AH35" s="116">
        <v>0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outlineLevel="1" x14ac:dyDescent="0.25">
      <c r="A36" s="119"/>
      <c r="B36" s="120"/>
      <c r="C36" s="148" t="s">
        <v>477</v>
      </c>
      <c r="D36" s="122"/>
      <c r="E36" s="123">
        <v>30.87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16"/>
      <c r="Z36" s="116"/>
      <c r="AA36" s="116"/>
      <c r="AB36" s="116"/>
      <c r="AC36" s="116"/>
      <c r="AD36" s="116"/>
      <c r="AE36" s="116"/>
      <c r="AF36" s="116"/>
      <c r="AG36" s="116" t="s">
        <v>140</v>
      </c>
      <c r="AH36" s="116">
        <v>0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x14ac:dyDescent="0.25">
      <c r="A37" s="127" t="s">
        <v>127</v>
      </c>
      <c r="B37" s="128" t="s">
        <v>63</v>
      </c>
      <c r="C37" s="145" t="s">
        <v>64</v>
      </c>
      <c r="D37" s="129"/>
      <c r="E37" s="130"/>
      <c r="F37" s="131"/>
      <c r="G37" s="132">
        <f>SUMIF(AG38:AG50,"&lt;&gt;NOR",G38:G50)</f>
        <v>0</v>
      </c>
      <c r="H37" s="126"/>
      <c r="I37" s="126">
        <f>SUM(I38:I50)</f>
        <v>9.5500000000000007</v>
      </c>
      <c r="J37" s="126"/>
      <c r="K37" s="126">
        <f>SUM(K38:K50)</f>
        <v>1578.97</v>
      </c>
      <c r="L37" s="126"/>
      <c r="M37" s="126">
        <f>SUM(M38:M50)</f>
        <v>0</v>
      </c>
      <c r="N37" s="126"/>
      <c r="O37" s="126">
        <f>SUM(O38:O50)</f>
        <v>0</v>
      </c>
      <c r="P37" s="126"/>
      <c r="Q37" s="126">
        <f>SUM(Q38:Q50)</f>
        <v>0.49</v>
      </c>
      <c r="R37" s="126"/>
      <c r="S37" s="126"/>
      <c r="T37" s="126"/>
      <c r="U37" s="126"/>
      <c r="V37" s="126">
        <f>SUM(V38:V50)</f>
        <v>5.77</v>
      </c>
      <c r="W37" s="126"/>
      <c r="X37" s="126"/>
      <c r="AG37" t="s">
        <v>128</v>
      </c>
    </row>
    <row r="38" spans="1:60" outlineLevel="1" x14ac:dyDescent="0.25">
      <c r="A38" s="133">
        <v>12</v>
      </c>
      <c r="B38" s="134" t="s">
        <v>187</v>
      </c>
      <c r="C38" s="147" t="s">
        <v>188</v>
      </c>
      <c r="D38" s="135" t="s">
        <v>137</v>
      </c>
      <c r="E38" s="136">
        <v>0.54</v>
      </c>
      <c r="F38" s="137"/>
      <c r="G38" s="138">
        <f>ROUND(E38*F38,2)</f>
        <v>0</v>
      </c>
      <c r="H38" s="121">
        <v>17.68</v>
      </c>
      <c r="I38" s="121">
        <f>ROUND(E38*H38,2)</f>
        <v>9.5500000000000007</v>
      </c>
      <c r="J38" s="121">
        <v>140.82</v>
      </c>
      <c r="K38" s="121">
        <f>ROUND(E38*J38,2)</f>
        <v>76.040000000000006</v>
      </c>
      <c r="L38" s="121">
        <v>21</v>
      </c>
      <c r="M38" s="121">
        <f>G38*(1+L38/100)</f>
        <v>0</v>
      </c>
      <c r="N38" s="121">
        <v>6.7000000000000002E-4</v>
      </c>
      <c r="O38" s="121">
        <f>ROUND(E38*N38,2)</f>
        <v>0</v>
      </c>
      <c r="P38" s="121">
        <v>0.1</v>
      </c>
      <c r="Q38" s="121">
        <f>ROUND(E38*P38,2)</f>
        <v>0.05</v>
      </c>
      <c r="R38" s="121"/>
      <c r="S38" s="121" t="s">
        <v>132</v>
      </c>
      <c r="T38" s="121" t="s">
        <v>132</v>
      </c>
      <c r="U38" s="121">
        <v>0.35799999999999998</v>
      </c>
      <c r="V38" s="121">
        <f>ROUND(E38*U38,2)</f>
        <v>0.19</v>
      </c>
      <c r="W38" s="121"/>
      <c r="X38" s="121" t="s">
        <v>133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134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19"/>
      <c r="B39" s="120"/>
      <c r="C39" s="148" t="s">
        <v>478</v>
      </c>
      <c r="D39" s="122"/>
      <c r="E39" s="123">
        <v>0.54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16"/>
      <c r="Z39" s="116"/>
      <c r="AA39" s="116"/>
      <c r="AB39" s="116"/>
      <c r="AC39" s="116"/>
      <c r="AD39" s="116"/>
      <c r="AE39" s="116"/>
      <c r="AF39" s="116"/>
      <c r="AG39" s="116" t="s">
        <v>140</v>
      </c>
      <c r="AH39" s="116">
        <v>0</v>
      </c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5">
      <c r="A40" s="133">
        <v>13</v>
      </c>
      <c r="B40" s="134" t="s">
        <v>190</v>
      </c>
      <c r="C40" s="147" t="s">
        <v>191</v>
      </c>
      <c r="D40" s="135" t="s">
        <v>137</v>
      </c>
      <c r="E40" s="136">
        <v>4.84</v>
      </c>
      <c r="F40" s="137"/>
      <c r="G40" s="138">
        <f>ROUND(E40*F40,2)</f>
        <v>0</v>
      </c>
      <c r="H40" s="121">
        <v>0</v>
      </c>
      <c r="I40" s="121">
        <f>ROUND(E40*H40,2)</f>
        <v>0</v>
      </c>
      <c r="J40" s="121">
        <v>59.5</v>
      </c>
      <c r="K40" s="121">
        <f>ROUND(E40*J40,2)</f>
        <v>287.98</v>
      </c>
      <c r="L40" s="121">
        <v>21</v>
      </c>
      <c r="M40" s="121">
        <f>G40*(1+L40/100)</f>
        <v>0</v>
      </c>
      <c r="N40" s="121">
        <v>0</v>
      </c>
      <c r="O40" s="121">
        <f>ROUND(E40*N40,2)</f>
        <v>0</v>
      </c>
      <c r="P40" s="121">
        <v>1.75E-3</v>
      </c>
      <c r="Q40" s="121">
        <f>ROUND(E40*P40,2)</f>
        <v>0.01</v>
      </c>
      <c r="R40" s="121"/>
      <c r="S40" s="121" t="s">
        <v>132</v>
      </c>
      <c r="T40" s="121" t="s">
        <v>132</v>
      </c>
      <c r="U40" s="121">
        <v>0.16500000000000001</v>
      </c>
      <c r="V40" s="121">
        <f>ROUND(E40*U40,2)</f>
        <v>0.8</v>
      </c>
      <c r="W40" s="121"/>
      <c r="X40" s="121" t="s">
        <v>133</v>
      </c>
      <c r="Y40" s="116"/>
      <c r="Z40" s="116"/>
      <c r="AA40" s="116"/>
      <c r="AB40" s="116"/>
      <c r="AC40" s="116"/>
      <c r="AD40" s="116"/>
      <c r="AE40" s="116"/>
      <c r="AF40" s="116"/>
      <c r="AG40" s="116" t="s">
        <v>134</v>
      </c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5">
      <c r="A41" s="119"/>
      <c r="B41" s="120"/>
      <c r="C41" s="148" t="s">
        <v>472</v>
      </c>
      <c r="D41" s="122"/>
      <c r="E41" s="123">
        <v>3.4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16"/>
      <c r="Z41" s="116"/>
      <c r="AA41" s="116"/>
      <c r="AB41" s="116"/>
      <c r="AC41" s="116"/>
      <c r="AD41" s="116"/>
      <c r="AE41" s="116"/>
      <c r="AF41" s="116"/>
      <c r="AG41" s="116" t="s">
        <v>140</v>
      </c>
      <c r="AH41" s="116">
        <v>0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5">
      <c r="A42" s="119"/>
      <c r="B42" s="120"/>
      <c r="C42" s="148" t="s">
        <v>473</v>
      </c>
      <c r="D42" s="122"/>
      <c r="E42" s="123">
        <v>1.44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16"/>
      <c r="Z42" s="116"/>
      <c r="AA42" s="116"/>
      <c r="AB42" s="116"/>
      <c r="AC42" s="116"/>
      <c r="AD42" s="116"/>
      <c r="AE42" s="116"/>
      <c r="AF42" s="116"/>
      <c r="AG42" s="116" t="s">
        <v>140</v>
      </c>
      <c r="AH42" s="116">
        <v>0</v>
      </c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5">
      <c r="A43" s="133">
        <v>14</v>
      </c>
      <c r="B43" s="134" t="s">
        <v>192</v>
      </c>
      <c r="C43" s="147" t="s">
        <v>193</v>
      </c>
      <c r="D43" s="135" t="s">
        <v>137</v>
      </c>
      <c r="E43" s="136">
        <v>4.84</v>
      </c>
      <c r="F43" s="137"/>
      <c r="G43" s="138">
        <f>ROUND(E43*F43,2)</f>
        <v>0</v>
      </c>
      <c r="H43" s="121">
        <v>0</v>
      </c>
      <c r="I43" s="121">
        <f>ROUND(E43*H43,2)</f>
        <v>0</v>
      </c>
      <c r="J43" s="121">
        <v>64.7</v>
      </c>
      <c r="K43" s="121">
        <f>ROUND(E43*J43,2)</f>
        <v>313.14999999999998</v>
      </c>
      <c r="L43" s="121">
        <v>21</v>
      </c>
      <c r="M43" s="121">
        <f>G43*(1+L43/100)</f>
        <v>0</v>
      </c>
      <c r="N43" s="121">
        <v>0</v>
      </c>
      <c r="O43" s="121">
        <f>ROUND(E43*N43,2)</f>
        <v>0</v>
      </c>
      <c r="P43" s="121">
        <v>0.02</v>
      </c>
      <c r="Q43" s="121">
        <f>ROUND(E43*P43,2)</f>
        <v>0.1</v>
      </c>
      <c r="R43" s="121"/>
      <c r="S43" s="121" t="s">
        <v>132</v>
      </c>
      <c r="T43" s="121" t="s">
        <v>138</v>
      </c>
      <c r="U43" s="121">
        <v>0.14699999999999999</v>
      </c>
      <c r="V43" s="121">
        <f>ROUND(E43*U43,2)</f>
        <v>0.71</v>
      </c>
      <c r="W43" s="121"/>
      <c r="X43" s="121" t="s">
        <v>133</v>
      </c>
      <c r="Y43" s="116"/>
      <c r="Z43" s="116"/>
      <c r="AA43" s="116"/>
      <c r="AB43" s="116"/>
      <c r="AC43" s="116"/>
      <c r="AD43" s="116"/>
      <c r="AE43" s="116"/>
      <c r="AF43" s="116"/>
      <c r="AG43" s="116" t="s">
        <v>134</v>
      </c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outlineLevel="1" x14ac:dyDescent="0.25">
      <c r="A44" s="119"/>
      <c r="B44" s="120"/>
      <c r="C44" s="148" t="s">
        <v>472</v>
      </c>
      <c r="D44" s="122"/>
      <c r="E44" s="123">
        <v>3.4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16"/>
      <c r="Z44" s="116"/>
      <c r="AA44" s="116"/>
      <c r="AB44" s="116"/>
      <c r="AC44" s="116"/>
      <c r="AD44" s="116"/>
      <c r="AE44" s="116"/>
      <c r="AF44" s="116"/>
      <c r="AG44" s="116" t="s">
        <v>140</v>
      </c>
      <c r="AH44" s="116">
        <v>0</v>
      </c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5">
      <c r="A45" s="119"/>
      <c r="B45" s="120"/>
      <c r="C45" s="148" t="s">
        <v>473</v>
      </c>
      <c r="D45" s="122"/>
      <c r="E45" s="123">
        <v>1.44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6"/>
      <c r="Z45" s="116"/>
      <c r="AA45" s="116"/>
      <c r="AB45" s="116"/>
      <c r="AC45" s="116"/>
      <c r="AD45" s="116"/>
      <c r="AE45" s="116"/>
      <c r="AF45" s="116"/>
      <c r="AG45" s="116" t="s">
        <v>140</v>
      </c>
      <c r="AH45" s="116">
        <v>0</v>
      </c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5">
      <c r="A46" s="133">
        <v>15</v>
      </c>
      <c r="B46" s="134" t="s">
        <v>194</v>
      </c>
      <c r="C46" s="147" t="s">
        <v>195</v>
      </c>
      <c r="D46" s="135" t="s">
        <v>143</v>
      </c>
      <c r="E46" s="136">
        <v>6.4</v>
      </c>
      <c r="F46" s="137"/>
      <c r="G46" s="138">
        <f>ROUND(E46*F46,2)</f>
        <v>0</v>
      </c>
      <c r="H46" s="121">
        <v>0</v>
      </c>
      <c r="I46" s="121">
        <f>ROUND(E46*H46,2)</f>
        <v>0</v>
      </c>
      <c r="J46" s="121">
        <v>27</v>
      </c>
      <c r="K46" s="121">
        <f>ROUND(E46*J46,2)</f>
        <v>172.8</v>
      </c>
      <c r="L46" s="121">
        <v>21</v>
      </c>
      <c r="M46" s="121">
        <f>G46*(1+L46/100)</f>
        <v>0</v>
      </c>
      <c r="N46" s="121">
        <v>0</v>
      </c>
      <c r="O46" s="121">
        <f>ROUND(E46*N46,2)</f>
        <v>0</v>
      </c>
      <c r="P46" s="121">
        <v>4.0000000000000002E-4</v>
      </c>
      <c r="Q46" s="121">
        <f>ROUND(E46*P46,2)</f>
        <v>0</v>
      </c>
      <c r="R46" s="121"/>
      <c r="S46" s="121" t="s">
        <v>132</v>
      </c>
      <c r="T46" s="121" t="s">
        <v>132</v>
      </c>
      <c r="U46" s="121">
        <v>7.0000000000000007E-2</v>
      </c>
      <c r="V46" s="121">
        <f>ROUND(E46*U46,2)</f>
        <v>0.45</v>
      </c>
      <c r="W46" s="121"/>
      <c r="X46" s="121" t="s">
        <v>133</v>
      </c>
      <c r="Y46" s="116"/>
      <c r="Z46" s="116"/>
      <c r="AA46" s="116"/>
      <c r="AB46" s="116"/>
      <c r="AC46" s="116"/>
      <c r="AD46" s="116"/>
      <c r="AE46" s="116"/>
      <c r="AF46" s="116"/>
      <c r="AG46" s="116" t="s">
        <v>134</v>
      </c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5">
      <c r="A47" s="119"/>
      <c r="B47" s="120"/>
      <c r="C47" s="148" t="s">
        <v>479</v>
      </c>
      <c r="D47" s="122"/>
      <c r="E47" s="123">
        <v>2.9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16"/>
      <c r="Z47" s="116"/>
      <c r="AA47" s="116"/>
      <c r="AB47" s="116"/>
      <c r="AC47" s="116"/>
      <c r="AD47" s="116"/>
      <c r="AE47" s="116"/>
      <c r="AF47" s="116"/>
      <c r="AG47" s="116" t="s">
        <v>140</v>
      </c>
      <c r="AH47" s="116">
        <v>0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5">
      <c r="A48" s="119"/>
      <c r="B48" s="120"/>
      <c r="C48" s="148" t="s">
        <v>480</v>
      </c>
      <c r="D48" s="122"/>
      <c r="E48" s="123">
        <v>3.5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140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5">
      <c r="A49" s="133">
        <v>16</v>
      </c>
      <c r="B49" s="134" t="s">
        <v>481</v>
      </c>
      <c r="C49" s="147" t="s">
        <v>482</v>
      </c>
      <c r="D49" s="135" t="s">
        <v>137</v>
      </c>
      <c r="E49" s="136">
        <v>5.4</v>
      </c>
      <c r="F49" s="137"/>
      <c r="G49" s="138">
        <f>ROUND(E49*F49,2)</f>
        <v>0</v>
      </c>
      <c r="H49" s="121">
        <v>0</v>
      </c>
      <c r="I49" s="121">
        <f>ROUND(E49*H49,2)</f>
        <v>0</v>
      </c>
      <c r="J49" s="121">
        <v>135</v>
      </c>
      <c r="K49" s="121">
        <f>ROUND(E49*J49,2)</f>
        <v>729</v>
      </c>
      <c r="L49" s="121">
        <v>21</v>
      </c>
      <c r="M49" s="121">
        <f>G49*(1+L49/100)</f>
        <v>0</v>
      </c>
      <c r="N49" s="121">
        <v>0</v>
      </c>
      <c r="O49" s="121">
        <f>ROUND(E49*N49,2)</f>
        <v>0</v>
      </c>
      <c r="P49" s="121">
        <v>6.0999999999999999E-2</v>
      </c>
      <c r="Q49" s="121">
        <f>ROUND(E49*P49,2)</f>
        <v>0.33</v>
      </c>
      <c r="R49" s="121"/>
      <c r="S49" s="121" t="s">
        <v>158</v>
      </c>
      <c r="T49" s="121" t="s">
        <v>146</v>
      </c>
      <c r="U49" s="121">
        <v>0.67</v>
      </c>
      <c r="V49" s="121">
        <f>ROUND(E49*U49,2)</f>
        <v>3.62</v>
      </c>
      <c r="W49" s="121"/>
      <c r="X49" s="121" t="s">
        <v>133</v>
      </c>
      <c r="Y49" s="116"/>
      <c r="Z49" s="116"/>
      <c r="AA49" s="116"/>
      <c r="AB49" s="116"/>
      <c r="AC49" s="116"/>
      <c r="AD49" s="116"/>
      <c r="AE49" s="116"/>
      <c r="AF49" s="116"/>
      <c r="AG49" s="116" t="s">
        <v>134</v>
      </c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19"/>
      <c r="B50" s="120"/>
      <c r="C50" s="148" t="s">
        <v>483</v>
      </c>
      <c r="D50" s="122"/>
      <c r="E50" s="123">
        <v>5.4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140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x14ac:dyDescent="0.25">
      <c r="A51" s="127" t="s">
        <v>127</v>
      </c>
      <c r="B51" s="128" t="s">
        <v>65</v>
      </c>
      <c r="C51" s="145" t="s">
        <v>66</v>
      </c>
      <c r="D51" s="129"/>
      <c r="E51" s="130"/>
      <c r="F51" s="131"/>
      <c r="G51" s="132">
        <f>SUMIF(AG52:AG52,"&lt;&gt;NOR",G52:G52)</f>
        <v>0</v>
      </c>
      <c r="H51" s="126"/>
      <c r="I51" s="126">
        <f>SUM(I52:I52)</f>
        <v>0</v>
      </c>
      <c r="J51" s="126"/>
      <c r="K51" s="126">
        <f>SUM(K52:K52)</f>
        <v>142.86000000000001</v>
      </c>
      <c r="L51" s="126"/>
      <c r="M51" s="126">
        <f>SUM(M52:M52)</f>
        <v>0</v>
      </c>
      <c r="N51" s="126"/>
      <c r="O51" s="126">
        <f>SUM(O52:O52)</f>
        <v>0</v>
      </c>
      <c r="P51" s="126"/>
      <c r="Q51" s="126">
        <f>SUM(Q52:Q52)</f>
        <v>0</v>
      </c>
      <c r="R51" s="126"/>
      <c r="S51" s="126"/>
      <c r="T51" s="126"/>
      <c r="U51" s="126"/>
      <c r="V51" s="126">
        <f>SUM(V52:V52)</f>
        <v>0.34</v>
      </c>
      <c r="W51" s="126"/>
      <c r="X51" s="126"/>
      <c r="AG51" t="s">
        <v>128</v>
      </c>
    </row>
    <row r="52" spans="1:60" outlineLevel="1" x14ac:dyDescent="0.25">
      <c r="A52" s="139">
        <v>17</v>
      </c>
      <c r="B52" s="140" t="s">
        <v>205</v>
      </c>
      <c r="C52" s="146" t="s">
        <v>206</v>
      </c>
      <c r="D52" s="141" t="s">
        <v>207</v>
      </c>
      <c r="E52" s="142">
        <v>0.36585000000000001</v>
      </c>
      <c r="F52" s="143"/>
      <c r="G52" s="144">
        <f>ROUND(E52*F52,2)</f>
        <v>0</v>
      </c>
      <c r="H52" s="121">
        <v>0</v>
      </c>
      <c r="I52" s="121">
        <f>ROUND(E52*H52,2)</f>
        <v>0</v>
      </c>
      <c r="J52" s="121">
        <v>390.5</v>
      </c>
      <c r="K52" s="121">
        <f>ROUND(E52*J52,2)</f>
        <v>142.86000000000001</v>
      </c>
      <c r="L52" s="121">
        <v>21</v>
      </c>
      <c r="M52" s="121">
        <f>G52*(1+L52/100)</f>
        <v>0</v>
      </c>
      <c r="N52" s="121">
        <v>0</v>
      </c>
      <c r="O52" s="121">
        <f>ROUND(E52*N52,2)</f>
        <v>0</v>
      </c>
      <c r="P52" s="121">
        <v>0</v>
      </c>
      <c r="Q52" s="121">
        <f>ROUND(E52*P52,2)</f>
        <v>0</v>
      </c>
      <c r="R52" s="121"/>
      <c r="S52" s="121" t="s">
        <v>132</v>
      </c>
      <c r="T52" s="121" t="s">
        <v>132</v>
      </c>
      <c r="U52" s="121">
        <v>0.9385</v>
      </c>
      <c r="V52" s="121">
        <f>ROUND(E52*U52,2)</f>
        <v>0.34</v>
      </c>
      <c r="W52" s="121"/>
      <c r="X52" s="121" t="s">
        <v>208</v>
      </c>
      <c r="Y52" s="116"/>
      <c r="Z52" s="116"/>
      <c r="AA52" s="116"/>
      <c r="AB52" s="116"/>
      <c r="AC52" s="116"/>
      <c r="AD52" s="116"/>
      <c r="AE52" s="116"/>
      <c r="AF52" s="116"/>
      <c r="AG52" s="116" t="s">
        <v>209</v>
      </c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x14ac:dyDescent="0.25">
      <c r="A53" s="127" t="s">
        <v>127</v>
      </c>
      <c r="B53" s="128" t="s">
        <v>67</v>
      </c>
      <c r="C53" s="145" t="s">
        <v>68</v>
      </c>
      <c r="D53" s="129"/>
      <c r="E53" s="130"/>
      <c r="F53" s="131"/>
      <c r="G53" s="132">
        <f>SUMIF(AG54:AG62,"&lt;&gt;NOR",G54:G62)</f>
        <v>0</v>
      </c>
      <c r="H53" s="126"/>
      <c r="I53" s="126">
        <f>SUM(I54:I62)</f>
        <v>4499.43</v>
      </c>
      <c r="J53" s="126"/>
      <c r="K53" s="126">
        <f>SUM(K54:K62)</f>
        <v>3047.78</v>
      </c>
      <c r="L53" s="126"/>
      <c r="M53" s="126">
        <f>SUM(M54:M62)</f>
        <v>0</v>
      </c>
      <c r="N53" s="126"/>
      <c r="O53" s="126">
        <f>SUM(O54:O62)</f>
        <v>0.04</v>
      </c>
      <c r="P53" s="126"/>
      <c r="Q53" s="126">
        <f>SUM(Q54:Q62)</f>
        <v>0</v>
      </c>
      <c r="R53" s="126"/>
      <c r="S53" s="126"/>
      <c r="T53" s="126"/>
      <c r="U53" s="126"/>
      <c r="V53" s="126">
        <f>SUM(V54:V62)</f>
        <v>5.45</v>
      </c>
      <c r="W53" s="126"/>
      <c r="X53" s="126"/>
      <c r="AG53" t="s">
        <v>128</v>
      </c>
    </row>
    <row r="54" spans="1:60" outlineLevel="1" x14ac:dyDescent="0.25">
      <c r="A54" s="133">
        <v>18</v>
      </c>
      <c r="B54" s="134" t="s">
        <v>210</v>
      </c>
      <c r="C54" s="147" t="s">
        <v>211</v>
      </c>
      <c r="D54" s="135" t="s">
        <v>137</v>
      </c>
      <c r="E54" s="136">
        <v>10.24</v>
      </c>
      <c r="F54" s="137"/>
      <c r="G54" s="138">
        <f>ROUND(E54*F54,2)</f>
        <v>0</v>
      </c>
      <c r="H54" s="121">
        <v>318.92</v>
      </c>
      <c r="I54" s="121">
        <f>ROUND(E54*H54,2)</f>
        <v>3265.74</v>
      </c>
      <c r="J54" s="121">
        <v>194.08</v>
      </c>
      <c r="K54" s="121">
        <f>ROUND(E54*J54,2)</f>
        <v>1987.38</v>
      </c>
      <c r="L54" s="121">
        <v>21</v>
      </c>
      <c r="M54" s="121">
        <f>G54*(1+L54/100)</f>
        <v>0</v>
      </c>
      <c r="N54" s="121">
        <v>3.6800000000000001E-3</v>
      </c>
      <c r="O54" s="121">
        <f>ROUND(E54*N54,2)</f>
        <v>0.04</v>
      </c>
      <c r="P54" s="121">
        <v>0</v>
      </c>
      <c r="Q54" s="121">
        <f>ROUND(E54*P54,2)</f>
        <v>0</v>
      </c>
      <c r="R54" s="121"/>
      <c r="S54" s="121" t="s">
        <v>132</v>
      </c>
      <c r="T54" s="121" t="s">
        <v>132</v>
      </c>
      <c r="U54" s="121">
        <v>0.38500000000000001</v>
      </c>
      <c r="V54" s="121">
        <f>ROUND(E54*U54,2)</f>
        <v>3.94</v>
      </c>
      <c r="W54" s="121"/>
      <c r="X54" s="121" t="s">
        <v>133</v>
      </c>
      <c r="Y54" s="116"/>
      <c r="Z54" s="116"/>
      <c r="AA54" s="116"/>
      <c r="AB54" s="116"/>
      <c r="AC54" s="116"/>
      <c r="AD54" s="116"/>
      <c r="AE54" s="116"/>
      <c r="AF54" s="116"/>
      <c r="AG54" s="116" t="s">
        <v>134</v>
      </c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5">
      <c r="A55" s="119"/>
      <c r="B55" s="120"/>
      <c r="C55" s="148" t="s">
        <v>472</v>
      </c>
      <c r="D55" s="122"/>
      <c r="E55" s="123">
        <v>3.4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16"/>
      <c r="Z55" s="116"/>
      <c r="AA55" s="116"/>
      <c r="AB55" s="116"/>
      <c r="AC55" s="116"/>
      <c r="AD55" s="116"/>
      <c r="AE55" s="116"/>
      <c r="AF55" s="116"/>
      <c r="AG55" s="116" t="s">
        <v>140</v>
      </c>
      <c r="AH55" s="116">
        <v>0</v>
      </c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5">
      <c r="A56" s="119"/>
      <c r="B56" s="120"/>
      <c r="C56" s="148" t="s">
        <v>484</v>
      </c>
      <c r="D56" s="122"/>
      <c r="E56" s="123">
        <v>5.4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16"/>
      <c r="Z56" s="116"/>
      <c r="AA56" s="116"/>
      <c r="AB56" s="116"/>
      <c r="AC56" s="116"/>
      <c r="AD56" s="116"/>
      <c r="AE56" s="116"/>
      <c r="AF56" s="116"/>
      <c r="AG56" s="116" t="s">
        <v>140</v>
      </c>
      <c r="AH56" s="116">
        <v>0</v>
      </c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outlineLevel="1" x14ac:dyDescent="0.25">
      <c r="A57" s="119"/>
      <c r="B57" s="120"/>
      <c r="C57" s="148" t="s">
        <v>473</v>
      </c>
      <c r="D57" s="122"/>
      <c r="E57" s="123">
        <v>1.44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16"/>
      <c r="Z57" s="116"/>
      <c r="AA57" s="116"/>
      <c r="AB57" s="116"/>
      <c r="AC57" s="116"/>
      <c r="AD57" s="116"/>
      <c r="AE57" s="116"/>
      <c r="AF57" s="116"/>
      <c r="AG57" s="116" t="s">
        <v>140</v>
      </c>
      <c r="AH57" s="116">
        <v>0</v>
      </c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ht="20.399999999999999" outlineLevel="1" x14ac:dyDescent="0.25">
      <c r="A58" s="133">
        <v>19</v>
      </c>
      <c r="B58" s="134" t="s">
        <v>213</v>
      </c>
      <c r="C58" s="147" t="s">
        <v>214</v>
      </c>
      <c r="D58" s="135" t="s">
        <v>143</v>
      </c>
      <c r="E58" s="136">
        <v>13.7</v>
      </c>
      <c r="F58" s="137"/>
      <c r="G58" s="138">
        <f>ROUND(E58*F58,2)</f>
        <v>0</v>
      </c>
      <c r="H58" s="121">
        <v>90.05</v>
      </c>
      <c r="I58" s="121">
        <f>ROUND(E58*H58,2)</f>
        <v>1233.69</v>
      </c>
      <c r="J58" s="121">
        <v>55.45</v>
      </c>
      <c r="K58" s="121">
        <f>ROUND(E58*J58,2)</f>
        <v>759.67</v>
      </c>
      <c r="L58" s="121">
        <v>21</v>
      </c>
      <c r="M58" s="121">
        <f>G58*(1+L58/100)</f>
        <v>0</v>
      </c>
      <c r="N58" s="121">
        <v>3.2000000000000003E-4</v>
      </c>
      <c r="O58" s="121">
        <f>ROUND(E58*N58,2)</f>
        <v>0</v>
      </c>
      <c r="P58" s="121">
        <v>0</v>
      </c>
      <c r="Q58" s="121">
        <f>ROUND(E58*P58,2)</f>
        <v>0</v>
      </c>
      <c r="R58" s="121"/>
      <c r="S58" s="121" t="s">
        <v>132</v>
      </c>
      <c r="T58" s="121" t="s">
        <v>132</v>
      </c>
      <c r="U58" s="121">
        <v>0.11</v>
      </c>
      <c r="V58" s="121">
        <f>ROUND(E58*U58,2)</f>
        <v>1.51</v>
      </c>
      <c r="W58" s="121"/>
      <c r="X58" s="121" t="s">
        <v>133</v>
      </c>
      <c r="Y58" s="116"/>
      <c r="Z58" s="116"/>
      <c r="AA58" s="116"/>
      <c r="AB58" s="116"/>
      <c r="AC58" s="116"/>
      <c r="AD58" s="116"/>
      <c r="AE58" s="116"/>
      <c r="AF58" s="116"/>
      <c r="AG58" s="116" t="s">
        <v>134</v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5">
      <c r="A59" s="119"/>
      <c r="B59" s="120"/>
      <c r="C59" s="148" t="s">
        <v>485</v>
      </c>
      <c r="D59" s="122"/>
      <c r="E59" s="123">
        <v>6.2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16"/>
      <c r="Z59" s="116"/>
      <c r="AA59" s="116"/>
      <c r="AB59" s="116"/>
      <c r="AC59" s="116"/>
      <c r="AD59" s="116"/>
      <c r="AE59" s="116"/>
      <c r="AF59" s="116"/>
      <c r="AG59" s="116" t="s">
        <v>140</v>
      </c>
      <c r="AH59" s="116">
        <v>0</v>
      </c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outlineLevel="1" x14ac:dyDescent="0.25">
      <c r="A60" s="119"/>
      <c r="B60" s="120"/>
      <c r="C60" s="148" t="s">
        <v>216</v>
      </c>
      <c r="D60" s="122"/>
      <c r="E60" s="123">
        <v>4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16"/>
      <c r="Z60" s="116"/>
      <c r="AA60" s="116"/>
      <c r="AB60" s="116"/>
      <c r="AC60" s="116"/>
      <c r="AD60" s="116"/>
      <c r="AE60" s="116"/>
      <c r="AF60" s="116"/>
      <c r="AG60" s="116" t="s">
        <v>140</v>
      </c>
      <c r="AH60" s="116">
        <v>0</v>
      </c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5">
      <c r="A61" s="119"/>
      <c r="B61" s="120"/>
      <c r="C61" s="148" t="s">
        <v>480</v>
      </c>
      <c r="D61" s="122"/>
      <c r="E61" s="123">
        <v>3.5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16"/>
      <c r="Z61" s="116"/>
      <c r="AA61" s="116"/>
      <c r="AB61" s="116"/>
      <c r="AC61" s="116"/>
      <c r="AD61" s="116"/>
      <c r="AE61" s="116"/>
      <c r="AF61" s="116"/>
      <c r="AG61" s="116" t="s">
        <v>140</v>
      </c>
      <c r="AH61" s="116">
        <v>0</v>
      </c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5">
      <c r="A62" s="139">
        <v>20</v>
      </c>
      <c r="B62" s="140" t="s">
        <v>218</v>
      </c>
      <c r="C62" s="146" t="s">
        <v>219</v>
      </c>
      <c r="D62" s="141" t="s">
        <v>0</v>
      </c>
      <c r="E62" s="142">
        <v>72.464699999999993</v>
      </c>
      <c r="F62" s="143"/>
      <c r="G62" s="144">
        <f>ROUND(E62*F62,2)</f>
        <v>0</v>
      </c>
      <c r="H62" s="121">
        <v>0</v>
      </c>
      <c r="I62" s="121">
        <f>ROUND(E62*H62,2)</f>
        <v>0</v>
      </c>
      <c r="J62" s="121">
        <v>4.1500000000000004</v>
      </c>
      <c r="K62" s="121">
        <f>ROUND(E62*J62,2)</f>
        <v>300.73</v>
      </c>
      <c r="L62" s="121">
        <v>21</v>
      </c>
      <c r="M62" s="121">
        <f>G62*(1+L62/100)</f>
        <v>0</v>
      </c>
      <c r="N62" s="121">
        <v>0</v>
      </c>
      <c r="O62" s="121">
        <f>ROUND(E62*N62,2)</f>
        <v>0</v>
      </c>
      <c r="P62" s="121">
        <v>0</v>
      </c>
      <c r="Q62" s="121">
        <f>ROUND(E62*P62,2)</f>
        <v>0</v>
      </c>
      <c r="R62" s="121"/>
      <c r="S62" s="121" t="s">
        <v>132</v>
      </c>
      <c r="T62" s="121" t="s">
        <v>132</v>
      </c>
      <c r="U62" s="121">
        <v>0</v>
      </c>
      <c r="V62" s="121">
        <f>ROUND(E62*U62,2)</f>
        <v>0</v>
      </c>
      <c r="W62" s="121"/>
      <c r="X62" s="121" t="s">
        <v>208</v>
      </c>
      <c r="Y62" s="116"/>
      <c r="Z62" s="116"/>
      <c r="AA62" s="116"/>
      <c r="AB62" s="116"/>
      <c r="AC62" s="116"/>
      <c r="AD62" s="116"/>
      <c r="AE62" s="116"/>
      <c r="AF62" s="116"/>
      <c r="AG62" s="116" t="s">
        <v>209</v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x14ac:dyDescent="0.25">
      <c r="A63" s="127" t="s">
        <v>127</v>
      </c>
      <c r="B63" s="128" t="s">
        <v>69</v>
      </c>
      <c r="C63" s="145" t="s">
        <v>70</v>
      </c>
      <c r="D63" s="129"/>
      <c r="E63" s="130"/>
      <c r="F63" s="131"/>
      <c r="G63" s="132">
        <f>SUMIF(AG64:AG64,"&lt;&gt;NOR",G64:G64)</f>
        <v>0</v>
      </c>
      <c r="H63" s="126"/>
      <c r="I63" s="126">
        <f>SUM(I64:I64)</f>
        <v>0</v>
      </c>
      <c r="J63" s="126"/>
      <c r="K63" s="126">
        <f>SUM(K64:K64)</f>
        <v>500</v>
      </c>
      <c r="L63" s="126"/>
      <c r="M63" s="126">
        <f>SUM(M64:M64)</f>
        <v>0</v>
      </c>
      <c r="N63" s="126"/>
      <c r="O63" s="126">
        <f>SUM(O64:O64)</f>
        <v>0</v>
      </c>
      <c r="P63" s="126"/>
      <c r="Q63" s="126">
        <f>SUM(Q64:Q64)</f>
        <v>0</v>
      </c>
      <c r="R63" s="126"/>
      <c r="S63" s="126"/>
      <c r="T63" s="126"/>
      <c r="U63" s="126"/>
      <c r="V63" s="126">
        <f>SUM(V64:V64)</f>
        <v>0.16</v>
      </c>
      <c r="W63" s="126"/>
      <c r="X63" s="126"/>
      <c r="AG63" t="s">
        <v>128</v>
      </c>
    </row>
    <row r="64" spans="1:60" outlineLevel="1" x14ac:dyDescent="0.25">
      <c r="A64" s="139">
        <v>21</v>
      </c>
      <c r="B64" s="140" t="s">
        <v>220</v>
      </c>
      <c r="C64" s="146" t="s">
        <v>221</v>
      </c>
      <c r="D64" s="141" t="s">
        <v>222</v>
      </c>
      <c r="E64" s="142">
        <v>1</v>
      </c>
      <c r="F64" s="143"/>
      <c r="G64" s="144">
        <f>ROUND(E64*F64,2)</f>
        <v>0</v>
      </c>
      <c r="H64" s="121">
        <v>0</v>
      </c>
      <c r="I64" s="121">
        <f>ROUND(E64*H64,2)</f>
        <v>0</v>
      </c>
      <c r="J64" s="121">
        <v>500</v>
      </c>
      <c r="K64" s="121">
        <f>ROUND(E64*J64,2)</f>
        <v>500</v>
      </c>
      <c r="L64" s="121">
        <v>21</v>
      </c>
      <c r="M64" s="121">
        <f>G64*(1+L64/100)</f>
        <v>0</v>
      </c>
      <c r="N64" s="121">
        <v>0</v>
      </c>
      <c r="O64" s="121">
        <f>ROUND(E64*N64,2)</f>
        <v>0</v>
      </c>
      <c r="P64" s="121">
        <v>0</v>
      </c>
      <c r="Q64" s="121">
        <f>ROUND(E64*P64,2)</f>
        <v>0</v>
      </c>
      <c r="R64" s="121"/>
      <c r="S64" s="121" t="s">
        <v>158</v>
      </c>
      <c r="T64" s="121" t="s">
        <v>146</v>
      </c>
      <c r="U64" s="121">
        <v>0.157</v>
      </c>
      <c r="V64" s="121">
        <f>ROUND(E64*U64,2)</f>
        <v>0.16</v>
      </c>
      <c r="W64" s="121"/>
      <c r="X64" s="121" t="s">
        <v>133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134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x14ac:dyDescent="0.25">
      <c r="A65" s="127" t="s">
        <v>127</v>
      </c>
      <c r="B65" s="128" t="s">
        <v>71</v>
      </c>
      <c r="C65" s="145" t="s">
        <v>72</v>
      </c>
      <c r="D65" s="129"/>
      <c r="E65" s="130"/>
      <c r="F65" s="131"/>
      <c r="G65" s="132">
        <f>SUMIF(AG66:AG69,"&lt;&gt;NOR",G66:G69)</f>
        <v>0</v>
      </c>
      <c r="H65" s="126"/>
      <c r="I65" s="126">
        <f>SUM(I66:I69)</f>
        <v>185.59</v>
      </c>
      <c r="J65" s="126"/>
      <c r="K65" s="126">
        <f>SUM(K66:K69)</f>
        <v>542.03</v>
      </c>
      <c r="L65" s="126"/>
      <c r="M65" s="126">
        <f>SUM(M66:M69)</f>
        <v>0</v>
      </c>
      <c r="N65" s="126"/>
      <c r="O65" s="126">
        <f>SUM(O66:O69)</f>
        <v>0</v>
      </c>
      <c r="P65" s="126"/>
      <c r="Q65" s="126">
        <f>SUM(Q66:Q69)</f>
        <v>0</v>
      </c>
      <c r="R65" s="126"/>
      <c r="S65" s="126"/>
      <c r="T65" s="126"/>
      <c r="U65" s="126"/>
      <c r="V65" s="126">
        <f>SUM(V66:V69)</f>
        <v>1.03</v>
      </c>
      <c r="W65" s="126"/>
      <c r="X65" s="126"/>
      <c r="AG65" t="s">
        <v>128</v>
      </c>
    </row>
    <row r="66" spans="1:60" outlineLevel="1" x14ac:dyDescent="0.25">
      <c r="A66" s="139">
        <v>22</v>
      </c>
      <c r="B66" s="140" t="s">
        <v>223</v>
      </c>
      <c r="C66" s="146" t="s">
        <v>224</v>
      </c>
      <c r="D66" s="141" t="s">
        <v>143</v>
      </c>
      <c r="E66" s="142">
        <v>1</v>
      </c>
      <c r="F66" s="143"/>
      <c r="G66" s="144">
        <f>ROUND(E66*F66,2)</f>
        <v>0</v>
      </c>
      <c r="H66" s="121">
        <v>184.91</v>
      </c>
      <c r="I66" s="121">
        <f>ROUND(E66*H66,2)</f>
        <v>184.91</v>
      </c>
      <c r="J66" s="121">
        <v>266.08999999999997</v>
      </c>
      <c r="K66" s="121">
        <f>ROUND(E66*J66,2)</f>
        <v>266.08999999999997</v>
      </c>
      <c r="L66" s="121">
        <v>21</v>
      </c>
      <c r="M66" s="121">
        <f>G66*(1+L66/100)</f>
        <v>0</v>
      </c>
      <c r="N66" s="121">
        <v>5.1999999999999995E-4</v>
      </c>
      <c r="O66" s="121">
        <f>ROUND(E66*N66,2)</f>
        <v>0</v>
      </c>
      <c r="P66" s="121">
        <v>0</v>
      </c>
      <c r="Q66" s="121">
        <f>ROUND(E66*P66,2)</f>
        <v>0</v>
      </c>
      <c r="R66" s="121"/>
      <c r="S66" s="121" t="s">
        <v>132</v>
      </c>
      <c r="T66" s="121" t="s">
        <v>132</v>
      </c>
      <c r="U66" s="121">
        <v>0.52900000000000003</v>
      </c>
      <c r="V66" s="121">
        <f>ROUND(E66*U66,2)</f>
        <v>0.53</v>
      </c>
      <c r="W66" s="121"/>
      <c r="X66" s="121" t="s">
        <v>133</v>
      </c>
      <c r="Y66" s="116"/>
      <c r="Z66" s="116"/>
      <c r="AA66" s="116"/>
      <c r="AB66" s="116"/>
      <c r="AC66" s="116"/>
      <c r="AD66" s="116"/>
      <c r="AE66" s="116"/>
      <c r="AF66" s="116"/>
      <c r="AG66" s="116" t="s">
        <v>134</v>
      </c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outlineLevel="1" x14ac:dyDescent="0.25">
      <c r="A67" s="139">
        <v>23</v>
      </c>
      <c r="B67" s="140" t="s">
        <v>227</v>
      </c>
      <c r="C67" s="146" t="s">
        <v>228</v>
      </c>
      <c r="D67" s="141" t="s">
        <v>143</v>
      </c>
      <c r="E67" s="142">
        <v>1</v>
      </c>
      <c r="F67" s="143"/>
      <c r="G67" s="144">
        <f>ROUND(E67*F67,2)</f>
        <v>0</v>
      </c>
      <c r="H67" s="121">
        <v>0.68</v>
      </c>
      <c r="I67" s="121">
        <f>ROUND(E67*H67,2)</f>
        <v>0.68</v>
      </c>
      <c r="J67" s="121">
        <v>24.22</v>
      </c>
      <c r="K67" s="121">
        <f>ROUND(E67*J67,2)</f>
        <v>24.22</v>
      </c>
      <c r="L67" s="121">
        <v>21</v>
      </c>
      <c r="M67" s="121">
        <f>G67*(1+L67/100)</f>
        <v>0</v>
      </c>
      <c r="N67" s="121">
        <v>0</v>
      </c>
      <c r="O67" s="121">
        <f>ROUND(E67*N67,2)</f>
        <v>0</v>
      </c>
      <c r="P67" s="121">
        <v>0</v>
      </c>
      <c r="Q67" s="121">
        <f>ROUND(E67*P67,2)</f>
        <v>0</v>
      </c>
      <c r="R67" s="121"/>
      <c r="S67" s="121" t="s">
        <v>132</v>
      </c>
      <c r="T67" s="121" t="s">
        <v>132</v>
      </c>
      <c r="U67" s="121">
        <v>4.8000000000000001E-2</v>
      </c>
      <c r="V67" s="121">
        <f>ROUND(E67*U67,2)</f>
        <v>0.05</v>
      </c>
      <c r="W67" s="121"/>
      <c r="X67" s="121" t="s">
        <v>133</v>
      </c>
      <c r="Y67" s="116"/>
      <c r="Z67" s="116"/>
      <c r="AA67" s="116"/>
      <c r="AB67" s="116"/>
      <c r="AC67" s="116"/>
      <c r="AD67" s="116"/>
      <c r="AE67" s="116"/>
      <c r="AF67" s="116"/>
      <c r="AG67" s="116" t="s">
        <v>134</v>
      </c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5">
      <c r="A68" s="139">
        <v>24</v>
      </c>
      <c r="B68" s="140" t="s">
        <v>229</v>
      </c>
      <c r="C68" s="146" t="s">
        <v>230</v>
      </c>
      <c r="D68" s="141" t="s">
        <v>131</v>
      </c>
      <c r="E68" s="142">
        <v>1</v>
      </c>
      <c r="F68" s="143"/>
      <c r="G68" s="144">
        <f>ROUND(E68*F68,2)</f>
        <v>0</v>
      </c>
      <c r="H68" s="121">
        <v>0</v>
      </c>
      <c r="I68" s="121">
        <f>ROUND(E68*H68,2)</f>
        <v>0</v>
      </c>
      <c r="J68" s="121">
        <v>238.5</v>
      </c>
      <c r="K68" s="121">
        <f>ROUND(E68*J68,2)</f>
        <v>238.5</v>
      </c>
      <c r="L68" s="121">
        <v>21</v>
      </c>
      <c r="M68" s="121">
        <f>G68*(1+L68/100)</f>
        <v>0</v>
      </c>
      <c r="N68" s="121">
        <v>0</v>
      </c>
      <c r="O68" s="121">
        <f>ROUND(E68*N68,2)</f>
        <v>0</v>
      </c>
      <c r="P68" s="121">
        <v>0</v>
      </c>
      <c r="Q68" s="121">
        <f>ROUND(E68*P68,2)</f>
        <v>0</v>
      </c>
      <c r="R68" s="121"/>
      <c r="S68" s="121" t="s">
        <v>132</v>
      </c>
      <c r="T68" s="121" t="s">
        <v>138</v>
      </c>
      <c r="U68" s="121">
        <v>0.45</v>
      </c>
      <c r="V68" s="121">
        <f>ROUND(E68*U68,2)</f>
        <v>0.45</v>
      </c>
      <c r="W68" s="121"/>
      <c r="X68" s="121" t="s">
        <v>133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134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5">
      <c r="A69" s="139">
        <v>25</v>
      </c>
      <c r="B69" s="140" t="s">
        <v>234</v>
      </c>
      <c r="C69" s="146" t="s">
        <v>235</v>
      </c>
      <c r="D69" s="141" t="s">
        <v>0</v>
      </c>
      <c r="E69" s="142">
        <v>7.1440000000000001</v>
      </c>
      <c r="F69" s="143"/>
      <c r="G69" s="144">
        <f>ROUND(E69*F69,2)</f>
        <v>0</v>
      </c>
      <c r="H69" s="121">
        <v>0</v>
      </c>
      <c r="I69" s="121">
        <f>ROUND(E69*H69,2)</f>
        <v>0</v>
      </c>
      <c r="J69" s="121">
        <v>1.85</v>
      </c>
      <c r="K69" s="121">
        <f>ROUND(E69*J69,2)</f>
        <v>13.22</v>
      </c>
      <c r="L69" s="121">
        <v>21</v>
      </c>
      <c r="M69" s="121">
        <f>G69*(1+L69/100)</f>
        <v>0</v>
      </c>
      <c r="N69" s="121">
        <v>0</v>
      </c>
      <c r="O69" s="121">
        <f>ROUND(E69*N69,2)</f>
        <v>0</v>
      </c>
      <c r="P69" s="121">
        <v>0</v>
      </c>
      <c r="Q69" s="121">
        <f>ROUND(E69*P69,2)</f>
        <v>0</v>
      </c>
      <c r="R69" s="121"/>
      <c r="S69" s="121" t="s">
        <v>132</v>
      </c>
      <c r="T69" s="121" t="s">
        <v>138</v>
      </c>
      <c r="U69" s="121">
        <v>0</v>
      </c>
      <c r="V69" s="121">
        <f>ROUND(E69*U69,2)</f>
        <v>0</v>
      </c>
      <c r="W69" s="121"/>
      <c r="X69" s="121" t="s">
        <v>208</v>
      </c>
      <c r="Y69" s="116"/>
      <c r="Z69" s="116"/>
      <c r="AA69" s="116"/>
      <c r="AB69" s="116"/>
      <c r="AC69" s="116"/>
      <c r="AD69" s="116"/>
      <c r="AE69" s="116"/>
      <c r="AF69" s="116"/>
      <c r="AG69" s="116" t="s">
        <v>209</v>
      </c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x14ac:dyDescent="0.25">
      <c r="A70" s="127" t="s">
        <v>127</v>
      </c>
      <c r="B70" s="128" t="s">
        <v>75</v>
      </c>
      <c r="C70" s="145" t="s">
        <v>76</v>
      </c>
      <c r="D70" s="129"/>
      <c r="E70" s="130"/>
      <c r="F70" s="131"/>
      <c r="G70" s="132">
        <f>SUMIF(AG71:AG93,"&lt;&gt;NOR",G71:G93)</f>
        <v>0</v>
      </c>
      <c r="H70" s="126"/>
      <c r="I70" s="126">
        <f>SUM(I71:I93)</f>
        <v>14441.82</v>
      </c>
      <c r="J70" s="126"/>
      <c r="K70" s="126">
        <f>SUM(K71:K93)</f>
        <v>3355.62</v>
      </c>
      <c r="L70" s="126"/>
      <c r="M70" s="126">
        <f>SUM(M71:M93)</f>
        <v>0</v>
      </c>
      <c r="N70" s="126"/>
      <c r="O70" s="126">
        <f>SUM(O71:O93)</f>
        <v>0.01</v>
      </c>
      <c r="P70" s="126"/>
      <c r="Q70" s="126">
        <f>SUM(Q71:Q93)</f>
        <v>0.02</v>
      </c>
      <c r="R70" s="126"/>
      <c r="S70" s="126"/>
      <c r="T70" s="126"/>
      <c r="U70" s="126"/>
      <c r="V70" s="126">
        <f>SUM(V71:V93)</f>
        <v>6.28</v>
      </c>
      <c r="W70" s="126"/>
      <c r="X70" s="126"/>
      <c r="AG70" t="s">
        <v>128</v>
      </c>
    </row>
    <row r="71" spans="1:60" ht="20.399999999999999" outlineLevel="1" x14ac:dyDescent="0.25">
      <c r="A71" s="139">
        <v>26</v>
      </c>
      <c r="B71" s="140" t="s">
        <v>247</v>
      </c>
      <c r="C71" s="146" t="s">
        <v>248</v>
      </c>
      <c r="D71" s="141" t="s">
        <v>131</v>
      </c>
      <c r="E71" s="142">
        <v>1</v>
      </c>
      <c r="F71" s="143"/>
      <c r="G71" s="144">
        <f t="shared" ref="G71:G83" si="0">ROUND(E71*F71,2)</f>
        <v>0</v>
      </c>
      <c r="H71" s="121">
        <v>3548.86</v>
      </c>
      <c r="I71" s="121">
        <f t="shared" ref="I71:I83" si="1">ROUND(E71*H71,2)</f>
        <v>3548.86</v>
      </c>
      <c r="J71" s="121">
        <v>141.13999999999999</v>
      </c>
      <c r="K71" s="121">
        <f t="shared" ref="K71:K83" si="2">ROUND(E71*J71,2)</f>
        <v>141.13999999999999</v>
      </c>
      <c r="L71" s="121">
        <v>21</v>
      </c>
      <c r="M71" s="121">
        <f t="shared" ref="M71:M83" si="3">G71*(1+L71/100)</f>
        <v>0</v>
      </c>
      <c r="N71" s="121">
        <v>1.1800000000000001E-3</v>
      </c>
      <c r="O71" s="121">
        <f t="shared" ref="O71:O83" si="4">ROUND(E71*N71,2)</f>
        <v>0</v>
      </c>
      <c r="P71" s="121">
        <v>0</v>
      </c>
      <c r="Q71" s="121">
        <f t="shared" ref="Q71:Q83" si="5">ROUND(E71*P71,2)</f>
        <v>0</v>
      </c>
      <c r="R71" s="121"/>
      <c r="S71" s="121" t="s">
        <v>132</v>
      </c>
      <c r="T71" s="121" t="s">
        <v>146</v>
      </c>
      <c r="U71" s="121">
        <v>0.2</v>
      </c>
      <c r="V71" s="121">
        <f t="shared" ref="V71:V83" si="6">ROUND(E71*U71,2)</f>
        <v>0.2</v>
      </c>
      <c r="W71" s="121"/>
      <c r="X71" s="121" t="s">
        <v>133</v>
      </c>
      <c r="Y71" s="116"/>
      <c r="Z71" s="116"/>
      <c r="AA71" s="116"/>
      <c r="AB71" s="116"/>
      <c r="AC71" s="116"/>
      <c r="AD71" s="116"/>
      <c r="AE71" s="116"/>
      <c r="AF71" s="116"/>
      <c r="AG71" s="116" t="s">
        <v>134</v>
      </c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5">
      <c r="A72" s="139">
        <v>27</v>
      </c>
      <c r="B72" s="140" t="s">
        <v>249</v>
      </c>
      <c r="C72" s="146" t="s">
        <v>250</v>
      </c>
      <c r="D72" s="141" t="s">
        <v>251</v>
      </c>
      <c r="E72" s="142">
        <v>1</v>
      </c>
      <c r="F72" s="143"/>
      <c r="G72" s="144">
        <f t="shared" si="0"/>
        <v>0</v>
      </c>
      <c r="H72" s="121">
        <v>563.53</v>
      </c>
      <c r="I72" s="121">
        <f t="shared" si="1"/>
        <v>563.53</v>
      </c>
      <c r="J72" s="121">
        <v>672.47</v>
      </c>
      <c r="K72" s="121">
        <f t="shared" si="2"/>
        <v>672.47</v>
      </c>
      <c r="L72" s="121">
        <v>21</v>
      </c>
      <c r="M72" s="121">
        <f t="shared" si="3"/>
        <v>0</v>
      </c>
      <c r="N72" s="121">
        <v>1.8600000000000001E-3</v>
      </c>
      <c r="O72" s="121">
        <f t="shared" si="4"/>
        <v>0</v>
      </c>
      <c r="P72" s="121">
        <v>0</v>
      </c>
      <c r="Q72" s="121">
        <f t="shared" si="5"/>
        <v>0</v>
      </c>
      <c r="R72" s="121"/>
      <c r="S72" s="121" t="s">
        <v>132</v>
      </c>
      <c r="T72" s="121" t="s">
        <v>132</v>
      </c>
      <c r="U72" s="121">
        <v>1.3340000000000001</v>
      </c>
      <c r="V72" s="121">
        <f t="shared" si="6"/>
        <v>1.33</v>
      </c>
      <c r="W72" s="121"/>
      <c r="X72" s="121" t="s">
        <v>133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134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5">
      <c r="A73" s="139">
        <v>28</v>
      </c>
      <c r="B73" s="140" t="s">
        <v>252</v>
      </c>
      <c r="C73" s="146" t="s">
        <v>253</v>
      </c>
      <c r="D73" s="141" t="s">
        <v>251</v>
      </c>
      <c r="E73" s="142">
        <v>1</v>
      </c>
      <c r="F73" s="143"/>
      <c r="G73" s="144">
        <f t="shared" si="0"/>
        <v>0</v>
      </c>
      <c r="H73" s="121">
        <v>23.85</v>
      </c>
      <c r="I73" s="121">
        <f t="shared" si="1"/>
        <v>23.85</v>
      </c>
      <c r="J73" s="121">
        <v>166.15</v>
      </c>
      <c r="K73" s="121">
        <f t="shared" si="2"/>
        <v>166.15</v>
      </c>
      <c r="L73" s="121">
        <v>21</v>
      </c>
      <c r="M73" s="121">
        <f t="shared" si="3"/>
        <v>0</v>
      </c>
      <c r="N73" s="121">
        <v>3.0000000000000001E-5</v>
      </c>
      <c r="O73" s="121">
        <f t="shared" si="4"/>
        <v>0</v>
      </c>
      <c r="P73" s="121">
        <v>0</v>
      </c>
      <c r="Q73" s="121">
        <f t="shared" si="5"/>
        <v>0</v>
      </c>
      <c r="R73" s="121"/>
      <c r="S73" s="121" t="s">
        <v>132</v>
      </c>
      <c r="T73" s="121" t="s">
        <v>132</v>
      </c>
      <c r="U73" s="121">
        <v>0.33</v>
      </c>
      <c r="V73" s="121">
        <f t="shared" si="6"/>
        <v>0.33</v>
      </c>
      <c r="W73" s="121"/>
      <c r="X73" s="121" t="s">
        <v>133</v>
      </c>
      <c r="Y73" s="116"/>
      <c r="Z73" s="116"/>
      <c r="AA73" s="116"/>
      <c r="AB73" s="116"/>
      <c r="AC73" s="116"/>
      <c r="AD73" s="116"/>
      <c r="AE73" s="116"/>
      <c r="AF73" s="116"/>
      <c r="AG73" s="116" t="s">
        <v>134</v>
      </c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5">
      <c r="A74" s="139">
        <v>29</v>
      </c>
      <c r="B74" s="140" t="s">
        <v>254</v>
      </c>
      <c r="C74" s="146" t="s">
        <v>255</v>
      </c>
      <c r="D74" s="141" t="s">
        <v>251</v>
      </c>
      <c r="E74" s="142">
        <v>4</v>
      </c>
      <c r="F74" s="143"/>
      <c r="G74" s="144">
        <f t="shared" si="0"/>
        <v>0</v>
      </c>
      <c r="H74" s="121">
        <v>129.06</v>
      </c>
      <c r="I74" s="121">
        <f t="shared" si="1"/>
        <v>516.24</v>
      </c>
      <c r="J74" s="121">
        <v>114.44</v>
      </c>
      <c r="K74" s="121">
        <f t="shared" si="2"/>
        <v>457.76</v>
      </c>
      <c r="L74" s="121">
        <v>21</v>
      </c>
      <c r="M74" s="121">
        <f t="shared" si="3"/>
        <v>0</v>
      </c>
      <c r="N74" s="121">
        <v>1.7000000000000001E-4</v>
      </c>
      <c r="O74" s="121">
        <f t="shared" si="4"/>
        <v>0</v>
      </c>
      <c r="P74" s="121">
        <v>0</v>
      </c>
      <c r="Q74" s="121">
        <f t="shared" si="5"/>
        <v>0</v>
      </c>
      <c r="R74" s="121"/>
      <c r="S74" s="121" t="s">
        <v>132</v>
      </c>
      <c r="T74" s="121" t="s">
        <v>132</v>
      </c>
      <c r="U74" s="121">
        <v>0.22700000000000001</v>
      </c>
      <c r="V74" s="121">
        <f t="shared" si="6"/>
        <v>0.91</v>
      </c>
      <c r="W74" s="121"/>
      <c r="X74" s="121" t="s">
        <v>133</v>
      </c>
      <c r="Y74" s="116"/>
      <c r="Z74" s="116"/>
      <c r="AA74" s="116"/>
      <c r="AB74" s="116"/>
      <c r="AC74" s="116"/>
      <c r="AD74" s="116"/>
      <c r="AE74" s="116"/>
      <c r="AF74" s="116"/>
      <c r="AG74" s="116" t="s">
        <v>134</v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ht="20.399999999999999" outlineLevel="1" x14ac:dyDescent="0.25">
      <c r="A75" s="139">
        <v>30</v>
      </c>
      <c r="B75" s="140" t="s">
        <v>256</v>
      </c>
      <c r="C75" s="146" t="s">
        <v>257</v>
      </c>
      <c r="D75" s="141" t="s">
        <v>251</v>
      </c>
      <c r="E75" s="142">
        <v>2</v>
      </c>
      <c r="F75" s="143"/>
      <c r="G75" s="144">
        <f t="shared" si="0"/>
        <v>0</v>
      </c>
      <c r="H75" s="121">
        <v>196.5</v>
      </c>
      <c r="I75" s="121">
        <f t="shared" si="1"/>
        <v>393</v>
      </c>
      <c r="J75" s="121">
        <v>62.5</v>
      </c>
      <c r="K75" s="121">
        <f t="shared" si="2"/>
        <v>125</v>
      </c>
      <c r="L75" s="121">
        <v>21</v>
      </c>
      <c r="M75" s="121">
        <f t="shared" si="3"/>
        <v>0</v>
      </c>
      <c r="N75" s="121">
        <v>2.4000000000000001E-4</v>
      </c>
      <c r="O75" s="121">
        <f t="shared" si="4"/>
        <v>0</v>
      </c>
      <c r="P75" s="121">
        <v>0</v>
      </c>
      <c r="Q75" s="121">
        <f t="shared" si="5"/>
        <v>0</v>
      </c>
      <c r="R75" s="121"/>
      <c r="S75" s="121" t="s">
        <v>132</v>
      </c>
      <c r="T75" s="121" t="s">
        <v>132</v>
      </c>
      <c r="U75" s="121">
        <v>0.124</v>
      </c>
      <c r="V75" s="121">
        <f t="shared" si="6"/>
        <v>0.25</v>
      </c>
      <c r="W75" s="121"/>
      <c r="X75" s="121" t="s">
        <v>133</v>
      </c>
      <c r="Y75" s="116"/>
      <c r="Z75" s="116"/>
      <c r="AA75" s="116"/>
      <c r="AB75" s="116"/>
      <c r="AC75" s="116"/>
      <c r="AD75" s="116"/>
      <c r="AE75" s="116"/>
      <c r="AF75" s="116"/>
      <c r="AG75" s="116" t="s">
        <v>134</v>
      </c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39">
        <v>31</v>
      </c>
      <c r="B76" s="140" t="s">
        <v>486</v>
      </c>
      <c r="C76" s="146" t="s">
        <v>487</v>
      </c>
      <c r="D76" s="141" t="s">
        <v>131</v>
      </c>
      <c r="E76" s="142">
        <v>1</v>
      </c>
      <c r="F76" s="143"/>
      <c r="G76" s="144">
        <f t="shared" si="0"/>
        <v>0</v>
      </c>
      <c r="H76" s="121">
        <v>1300.6500000000001</v>
      </c>
      <c r="I76" s="121">
        <f t="shared" si="1"/>
        <v>1300.6500000000001</v>
      </c>
      <c r="J76" s="121">
        <v>149.35</v>
      </c>
      <c r="K76" s="121">
        <f t="shared" si="2"/>
        <v>149.35</v>
      </c>
      <c r="L76" s="121">
        <v>21</v>
      </c>
      <c r="M76" s="121">
        <f t="shared" si="3"/>
        <v>0</v>
      </c>
      <c r="N76" s="121">
        <v>1.72E-3</v>
      </c>
      <c r="O76" s="121">
        <f t="shared" si="4"/>
        <v>0</v>
      </c>
      <c r="P76" s="121">
        <v>0</v>
      </c>
      <c r="Q76" s="121">
        <f t="shared" si="5"/>
        <v>0</v>
      </c>
      <c r="R76" s="121"/>
      <c r="S76" s="121" t="s">
        <v>132</v>
      </c>
      <c r="T76" s="121" t="s">
        <v>146</v>
      </c>
      <c r="U76" s="121">
        <v>0.47599999999999998</v>
      </c>
      <c r="V76" s="121">
        <f t="shared" si="6"/>
        <v>0.48</v>
      </c>
      <c r="W76" s="121"/>
      <c r="X76" s="121" t="s">
        <v>133</v>
      </c>
      <c r="Y76" s="116"/>
      <c r="Z76" s="116"/>
      <c r="AA76" s="116"/>
      <c r="AB76" s="116"/>
      <c r="AC76" s="116"/>
      <c r="AD76" s="116"/>
      <c r="AE76" s="116"/>
      <c r="AF76" s="116"/>
      <c r="AG76" s="116" t="s">
        <v>134</v>
      </c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5">
      <c r="A77" s="139">
        <v>32</v>
      </c>
      <c r="B77" s="140" t="s">
        <v>488</v>
      </c>
      <c r="C77" s="146" t="s">
        <v>489</v>
      </c>
      <c r="D77" s="141" t="s">
        <v>131</v>
      </c>
      <c r="E77" s="142">
        <v>1</v>
      </c>
      <c r="F77" s="143"/>
      <c r="G77" s="144">
        <f t="shared" si="0"/>
        <v>0</v>
      </c>
      <c r="H77" s="121">
        <v>112.47</v>
      </c>
      <c r="I77" s="121">
        <f t="shared" si="1"/>
        <v>112.47</v>
      </c>
      <c r="J77" s="121">
        <v>240.03</v>
      </c>
      <c r="K77" s="121">
        <f t="shared" si="2"/>
        <v>240.03</v>
      </c>
      <c r="L77" s="121">
        <v>21</v>
      </c>
      <c r="M77" s="121">
        <f t="shared" si="3"/>
        <v>0</v>
      </c>
      <c r="N77" s="121">
        <v>1.8000000000000001E-4</v>
      </c>
      <c r="O77" s="121">
        <f t="shared" si="4"/>
        <v>0</v>
      </c>
      <c r="P77" s="121">
        <v>0</v>
      </c>
      <c r="Q77" s="121">
        <f t="shared" si="5"/>
        <v>0</v>
      </c>
      <c r="R77" s="121"/>
      <c r="S77" s="121" t="s">
        <v>132</v>
      </c>
      <c r="T77" s="121" t="s">
        <v>132</v>
      </c>
      <c r="U77" s="121">
        <v>0.47599999999999998</v>
      </c>
      <c r="V77" s="121">
        <f t="shared" si="6"/>
        <v>0.48</v>
      </c>
      <c r="W77" s="121"/>
      <c r="X77" s="121" t="s">
        <v>133</v>
      </c>
      <c r="Y77" s="116"/>
      <c r="Z77" s="116"/>
      <c r="AA77" s="116"/>
      <c r="AB77" s="116"/>
      <c r="AC77" s="116"/>
      <c r="AD77" s="116"/>
      <c r="AE77" s="116"/>
      <c r="AF77" s="116"/>
      <c r="AG77" s="116" t="s">
        <v>134</v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5">
      <c r="A78" s="139">
        <v>33</v>
      </c>
      <c r="B78" s="140" t="s">
        <v>262</v>
      </c>
      <c r="C78" s="146" t="s">
        <v>263</v>
      </c>
      <c r="D78" s="141" t="s">
        <v>251</v>
      </c>
      <c r="E78" s="142">
        <v>2</v>
      </c>
      <c r="F78" s="143"/>
      <c r="G78" s="144">
        <f t="shared" si="0"/>
        <v>0</v>
      </c>
      <c r="H78" s="121">
        <v>0</v>
      </c>
      <c r="I78" s="121">
        <f t="shared" si="1"/>
        <v>0</v>
      </c>
      <c r="J78" s="121">
        <v>86</v>
      </c>
      <c r="K78" s="121">
        <f t="shared" si="2"/>
        <v>172</v>
      </c>
      <c r="L78" s="121">
        <v>21</v>
      </c>
      <c r="M78" s="121">
        <f t="shared" si="3"/>
        <v>0</v>
      </c>
      <c r="N78" s="121">
        <v>0</v>
      </c>
      <c r="O78" s="121">
        <f t="shared" si="4"/>
        <v>0</v>
      </c>
      <c r="P78" s="121">
        <v>1.56E-3</v>
      </c>
      <c r="Q78" s="121">
        <f t="shared" si="5"/>
        <v>0</v>
      </c>
      <c r="R78" s="121"/>
      <c r="S78" s="121" t="s">
        <v>132</v>
      </c>
      <c r="T78" s="121" t="s">
        <v>132</v>
      </c>
      <c r="U78" s="121">
        <v>0.217</v>
      </c>
      <c r="V78" s="121">
        <f t="shared" si="6"/>
        <v>0.43</v>
      </c>
      <c r="W78" s="121"/>
      <c r="X78" s="121" t="s">
        <v>133</v>
      </c>
      <c r="Y78" s="116"/>
      <c r="Z78" s="116"/>
      <c r="AA78" s="116"/>
      <c r="AB78" s="116"/>
      <c r="AC78" s="116"/>
      <c r="AD78" s="116"/>
      <c r="AE78" s="116"/>
      <c r="AF78" s="116"/>
      <c r="AG78" s="116" t="s">
        <v>134</v>
      </c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5">
      <c r="A79" s="139">
        <v>34</v>
      </c>
      <c r="B79" s="140" t="s">
        <v>264</v>
      </c>
      <c r="C79" s="146" t="s">
        <v>265</v>
      </c>
      <c r="D79" s="141" t="s">
        <v>131</v>
      </c>
      <c r="E79" s="142">
        <v>1</v>
      </c>
      <c r="F79" s="143"/>
      <c r="G79" s="144">
        <f t="shared" si="0"/>
        <v>0</v>
      </c>
      <c r="H79" s="121">
        <v>78.97</v>
      </c>
      <c r="I79" s="121">
        <f t="shared" si="1"/>
        <v>78.97</v>
      </c>
      <c r="J79" s="121">
        <v>313.02999999999997</v>
      </c>
      <c r="K79" s="121">
        <f t="shared" si="2"/>
        <v>313.02999999999997</v>
      </c>
      <c r="L79" s="121">
        <v>21</v>
      </c>
      <c r="M79" s="121">
        <f t="shared" si="3"/>
        <v>0</v>
      </c>
      <c r="N79" s="121">
        <v>1.2999999999999999E-4</v>
      </c>
      <c r="O79" s="121">
        <f t="shared" si="4"/>
        <v>0</v>
      </c>
      <c r="P79" s="121">
        <v>0</v>
      </c>
      <c r="Q79" s="121">
        <f t="shared" si="5"/>
        <v>0</v>
      </c>
      <c r="R79" s="121"/>
      <c r="S79" s="121" t="s">
        <v>132</v>
      </c>
      <c r="T79" s="121" t="s">
        <v>132</v>
      </c>
      <c r="U79" s="121">
        <v>0.624</v>
      </c>
      <c r="V79" s="121">
        <f t="shared" si="6"/>
        <v>0.62</v>
      </c>
      <c r="W79" s="121"/>
      <c r="X79" s="121" t="s">
        <v>133</v>
      </c>
      <c r="Y79" s="116"/>
      <c r="Z79" s="116"/>
      <c r="AA79" s="116"/>
      <c r="AB79" s="116"/>
      <c r="AC79" s="116"/>
      <c r="AD79" s="116"/>
      <c r="AE79" s="116"/>
      <c r="AF79" s="116"/>
      <c r="AG79" s="116" t="s">
        <v>134</v>
      </c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ht="20.399999999999999" outlineLevel="1" x14ac:dyDescent="0.25">
      <c r="A80" s="139">
        <v>35</v>
      </c>
      <c r="B80" s="140" t="s">
        <v>266</v>
      </c>
      <c r="C80" s="146" t="s">
        <v>267</v>
      </c>
      <c r="D80" s="141" t="s">
        <v>131</v>
      </c>
      <c r="E80" s="142">
        <v>1</v>
      </c>
      <c r="F80" s="143"/>
      <c r="G80" s="144">
        <f t="shared" si="0"/>
        <v>0</v>
      </c>
      <c r="H80" s="121">
        <v>435.99</v>
      </c>
      <c r="I80" s="121">
        <f t="shared" si="1"/>
        <v>435.99</v>
      </c>
      <c r="J80" s="121">
        <v>124.01</v>
      </c>
      <c r="K80" s="121">
        <f t="shared" si="2"/>
        <v>124.01</v>
      </c>
      <c r="L80" s="121">
        <v>21</v>
      </c>
      <c r="M80" s="121">
        <f t="shared" si="3"/>
        <v>0</v>
      </c>
      <c r="N80" s="121">
        <v>2.0000000000000001E-4</v>
      </c>
      <c r="O80" s="121">
        <f t="shared" si="4"/>
        <v>0</v>
      </c>
      <c r="P80" s="121">
        <v>0</v>
      </c>
      <c r="Q80" s="121">
        <f t="shared" si="5"/>
        <v>0</v>
      </c>
      <c r="R80" s="121"/>
      <c r="S80" s="121" t="s">
        <v>132</v>
      </c>
      <c r="T80" s="121" t="s">
        <v>132</v>
      </c>
      <c r="U80" s="121">
        <v>0.246</v>
      </c>
      <c r="V80" s="121">
        <f t="shared" si="6"/>
        <v>0.25</v>
      </c>
      <c r="W80" s="121"/>
      <c r="X80" s="121" t="s">
        <v>133</v>
      </c>
      <c r="Y80" s="116"/>
      <c r="Z80" s="116"/>
      <c r="AA80" s="116"/>
      <c r="AB80" s="116"/>
      <c r="AC80" s="116"/>
      <c r="AD80" s="116"/>
      <c r="AE80" s="116"/>
      <c r="AF80" s="116"/>
      <c r="AG80" s="116" t="s">
        <v>134</v>
      </c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39">
        <v>36</v>
      </c>
      <c r="B81" s="140" t="s">
        <v>268</v>
      </c>
      <c r="C81" s="146" t="s">
        <v>269</v>
      </c>
      <c r="D81" s="141" t="s">
        <v>131</v>
      </c>
      <c r="E81" s="142">
        <v>1</v>
      </c>
      <c r="F81" s="143"/>
      <c r="G81" s="144">
        <f t="shared" si="0"/>
        <v>0</v>
      </c>
      <c r="H81" s="121">
        <v>358.49</v>
      </c>
      <c r="I81" s="121">
        <f t="shared" si="1"/>
        <v>358.49</v>
      </c>
      <c r="J81" s="121">
        <v>124.01</v>
      </c>
      <c r="K81" s="121">
        <f t="shared" si="2"/>
        <v>124.01</v>
      </c>
      <c r="L81" s="121">
        <v>21</v>
      </c>
      <c r="M81" s="121">
        <f t="shared" si="3"/>
        <v>0</v>
      </c>
      <c r="N81" s="121">
        <v>2.5999999999999998E-4</v>
      </c>
      <c r="O81" s="121">
        <f t="shared" si="4"/>
        <v>0</v>
      </c>
      <c r="P81" s="121">
        <v>0</v>
      </c>
      <c r="Q81" s="121">
        <f t="shared" si="5"/>
        <v>0</v>
      </c>
      <c r="R81" s="121"/>
      <c r="S81" s="121" t="s">
        <v>132</v>
      </c>
      <c r="T81" s="121" t="s">
        <v>132</v>
      </c>
      <c r="U81" s="121">
        <v>0.246</v>
      </c>
      <c r="V81" s="121">
        <f t="shared" si="6"/>
        <v>0.25</v>
      </c>
      <c r="W81" s="121"/>
      <c r="X81" s="121" t="s">
        <v>133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134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5">
      <c r="A82" s="139">
        <v>37</v>
      </c>
      <c r="B82" s="140" t="s">
        <v>270</v>
      </c>
      <c r="C82" s="146" t="s">
        <v>271</v>
      </c>
      <c r="D82" s="141" t="s">
        <v>131</v>
      </c>
      <c r="E82" s="142">
        <v>1</v>
      </c>
      <c r="F82" s="143"/>
      <c r="G82" s="144">
        <f t="shared" si="0"/>
        <v>0</v>
      </c>
      <c r="H82" s="121">
        <v>243.49</v>
      </c>
      <c r="I82" s="121">
        <f t="shared" si="1"/>
        <v>243.49</v>
      </c>
      <c r="J82" s="121">
        <v>124.01</v>
      </c>
      <c r="K82" s="121">
        <f t="shared" si="2"/>
        <v>124.01</v>
      </c>
      <c r="L82" s="121">
        <v>21</v>
      </c>
      <c r="M82" s="121">
        <f t="shared" si="3"/>
        <v>0</v>
      </c>
      <c r="N82" s="121">
        <v>2.0000000000000001E-4</v>
      </c>
      <c r="O82" s="121">
        <f t="shared" si="4"/>
        <v>0</v>
      </c>
      <c r="P82" s="121">
        <v>0</v>
      </c>
      <c r="Q82" s="121">
        <f t="shared" si="5"/>
        <v>0</v>
      </c>
      <c r="R82" s="121"/>
      <c r="S82" s="121" t="s">
        <v>132</v>
      </c>
      <c r="T82" s="121" t="s">
        <v>132</v>
      </c>
      <c r="U82" s="121">
        <v>0.246</v>
      </c>
      <c r="V82" s="121">
        <f t="shared" si="6"/>
        <v>0.25</v>
      </c>
      <c r="W82" s="121"/>
      <c r="X82" s="121" t="s">
        <v>133</v>
      </c>
      <c r="Y82" s="116"/>
      <c r="Z82" s="116"/>
      <c r="AA82" s="116"/>
      <c r="AB82" s="116"/>
      <c r="AC82" s="116"/>
      <c r="AD82" s="116"/>
      <c r="AE82" s="116"/>
      <c r="AF82" s="116"/>
      <c r="AG82" s="116" t="s">
        <v>134</v>
      </c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5">
      <c r="A83" s="133">
        <v>38</v>
      </c>
      <c r="B83" s="134" t="s">
        <v>272</v>
      </c>
      <c r="C83" s="147" t="s">
        <v>273</v>
      </c>
      <c r="D83" s="135" t="s">
        <v>137</v>
      </c>
      <c r="E83" s="136">
        <v>0.24</v>
      </c>
      <c r="F83" s="137"/>
      <c r="G83" s="138">
        <f t="shared" si="0"/>
        <v>0</v>
      </c>
      <c r="H83" s="121">
        <v>30.35</v>
      </c>
      <c r="I83" s="121">
        <f t="shared" si="1"/>
        <v>7.28</v>
      </c>
      <c r="J83" s="121">
        <v>1075.6500000000001</v>
      </c>
      <c r="K83" s="121">
        <f t="shared" si="2"/>
        <v>258.16000000000003</v>
      </c>
      <c r="L83" s="121">
        <v>21</v>
      </c>
      <c r="M83" s="121">
        <f t="shared" si="3"/>
        <v>0</v>
      </c>
      <c r="N83" s="121">
        <v>8.0000000000000007E-5</v>
      </c>
      <c r="O83" s="121">
        <f t="shared" si="4"/>
        <v>0</v>
      </c>
      <c r="P83" s="121">
        <v>0</v>
      </c>
      <c r="Q83" s="121">
        <f t="shared" si="5"/>
        <v>0</v>
      </c>
      <c r="R83" s="121"/>
      <c r="S83" s="121" t="s">
        <v>132</v>
      </c>
      <c r="T83" s="121" t="s">
        <v>132</v>
      </c>
      <c r="U83" s="121">
        <v>2.1</v>
      </c>
      <c r="V83" s="121">
        <f t="shared" si="6"/>
        <v>0.5</v>
      </c>
      <c r="W83" s="121"/>
      <c r="X83" s="121" t="s">
        <v>133</v>
      </c>
      <c r="Y83" s="116"/>
      <c r="Z83" s="116"/>
      <c r="AA83" s="116"/>
      <c r="AB83" s="116"/>
      <c r="AC83" s="116"/>
      <c r="AD83" s="116"/>
      <c r="AE83" s="116"/>
      <c r="AF83" s="116"/>
      <c r="AG83" s="116" t="s">
        <v>134</v>
      </c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5">
      <c r="A84" s="119"/>
      <c r="B84" s="120"/>
      <c r="C84" s="148" t="s">
        <v>274</v>
      </c>
      <c r="D84" s="122"/>
      <c r="E84" s="123">
        <v>0.24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6"/>
      <c r="Z84" s="116"/>
      <c r="AA84" s="116"/>
      <c r="AB84" s="116"/>
      <c r="AC84" s="116"/>
      <c r="AD84" s="116"/>
      <c r="AE84" s="116"/>
      <c r="AF84" s="116"/>
      <c r="AG84" s="116" t="s">
        <v>140</v>
      </c>
      <c r="AH84" s="116">
        <v>0</v>
      </c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5">
      <c r="A85" s="139">
        <v>39</v>
      </c>
      <c r="B85" s="140" t="s">
        <v>275</v>
      </c>
      <c r="C85" s="146" t="s">
        <v>276</v>
      </c>
      <c r="D85" s="141" t="s">
        <v>131</v>
      </c>
      <c r="E85" s="142">
        <v>2</v>
      </c>
      <c r="F85" s="143"/>
      <c r="G85" s="144">
        <f t="shared" ref="G85:G93" si="7">ROUND(E85*F85,2)</f>
        <v>0</v>
      </c>
      <c r="H85" s="121">
        <v>345</v>
      </c>
      <c r="I85" s="121">
        <f t="shared" ref="I85:I93" si="8">ROUND(E85*H85,2)</f>
        <v>690</v>
      </c>
      <c r="J85" s="121">
        <v>0</v>
      </c>
      <c r="K85" s="121">
        <f t="shared" ref="K85:K93" si="9">ROUND(E85*J85,2)</f>
        <v>0</v>
      </c>
      <c r="L85" s="121">
        <v>21</v>
      </c>
      <c r="M85" s="121">
        <f t="shared" ref="M85:M93" si="10">G85*(1+L85/100)</f>
        <v>0</v>
      </c>
      <c r="N85" s="121">
        <v>8.9999999999999998E-4</v>
      </c>
      <c r="O85" s="121">
        <f t="shared" ref="O85:O93" si="11">ROUND(E85*N85,2)</f>
        <v>0</v>
      </c>
      <c r="P85" s="121">
        <v>0</v>
      </c>
      <c r="Q85" s="121">
        <f t="shared" ref="Q85:Q93" si="12">ROUND(E85*P85,2)</f>
        <v>0</v>
      </c>
      <c r="R85" s="121"/>
      <c r="S85" s="121" t="s">
        <v>158</v>
      </c>
      <c r="T85" s="121" t="s">
        <v>146</v>
      </c>
      <c r="U85" s="121">
        <v>0</v>
      </c>
      <c r="V85" s="121">
        <f t="shared" ref="V85:V93" si="13">ROUND(E85*U85,2)</f>
        <v>0</v>
      </c>
      <c r="W85" s="121"/>
      <c r="X85" s="121" t="s">
        <v>176</v>
      </c>
      <c r="Y85" s="116"/>
      <c r="Z85" s="116"/>
      <c r="AA85" s="116"/>
      <c r="AB85" s="116"/>
      <c r="AC85" s="116"/>
      <c r="AD85" s="116"/>
      <c r="AE85" s="116"/>
      <c r="AF85" s="116"/>
      <c r="AG85" s="116" t="s">
        <v>177</v>
      </c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5">
      <c r="A86" s="139">
        <v>40</v>
      </c>
      <c r="B86" s="140" t="s">
        <v>277</v>
      </c>
      <c r="C86" s="146" t="s">
        <v>278</v>
      </c>
      <c r="D86" s="141" t="s">
        <v>131</v>
      </c>
      <c r="E86" s="142">
        <v>1</v>
      </c>
      <c r="F86" s="143"/>
      <c r="G86" s="144">
        <f t="shared" si="7"/>
        <v>0</v>
      </c>
      <c r="H86" s="121">
        <v>1050</v>
      </c>
      <c r="I86" s="121">
        <f t="shared" si="8"/>
        <v>1050</v>
      </c>
      <c r="J86" s="121">
        <v>0</v>
      </c>
      <c r="K86" s="121">
        <f t="shared" si="9"/>
        <v>0</v>
      </c>
      <c r="L86" s="121">
        <v>21</v>
      </c>
      <c r="M86" s="121">
        <f t="shared" si="10"/>
        <v>0</v>
      </c>
      <c r="N86" s="121">
        <v>1E-4</v>
      </c>
      <c r="O86" s="121">
        <f t="shared" si="11"/>
        <v>0</v>
      </c>
      <c r="P86" s="121">
        <v>0</v>
      </c>
      <c r="Q86" s="121">
        <f t="shared" si="12"/>
        <v>0</v>
      </c>
      <c r="R86" s="121"/>
      <c r="S86" s="121" t="s">
        <v>158</v>
      </c>
      <c r="T86" s="121" t="s">
        <v>146</v>
      </c>
      <c r="U86" s="121">
        <v>0</v>
      </c>
      <c r="V86" s="121">
        <f t="shared" si="13"/>
        <v>0</v>
      </c>
      <c r="W86" s="121"/>
      <c r="X86" s="121" t="s">
        <v>176</v>
      </c>
      <c r="Y86" s="116"/>
      <c r="Z86" s="116"/>
      <c r="AA86" s="116"/>
      <c r="AB86" s="116"/>
      <c r="AC86" s="116"/>
      <c r="AD86" s="116"/>
      <c r="AE86" s="116"/>
      <c r="AF86" s="116"/>
      <c r="AG86" s="116" t="s">
        <v>177</v>
      </c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39">
        <v>41</v>
      </c>
      <c r="B87" s="140" t="s">
        <v>279</v>
      </c>
      <c r="C87" s="146" t="s">
        <v>280</v>
      </c>
      <c r="D87" s="141" t="s">
        <v>131</v>
      </c>
      <c r="E87" s="142">
        <v>1</v>
      </c>
      <c r="F87" s="143"/>
      <c r="G87" s="144">
        <f t="shared" si="7"/>
        <v>0</v>
      </c>
      <c r="H87" s="121">
        <v>1140</v>
      </c>
      <c r="I87" s="121">
        <f t="shared" si="8"/>
        <v>1140</v>
      </c>
      <c r="J87" s="121">
        <v>0</v>
      </c>
      <c r="K87" s="121">
        <f t="shared" si="9"/>
        <v>0</v>
      </c>
      <c r="L87" s="121">
        <v>21</v>
      </c>
      <c r="M87" s="121">
        <f t="shared" si="10"/>
        <v>0</v>
      </c>
      <c r="N87" s="121">
        <v>8.0000000000000004E-4</v>
      </c>
      <c r="O87" s="121">
        <f t="shared" si="11"/>
        <v>0</v>
      </c>
      <c r="P87" s="121">
        <v>0</v>
      </c>
      <c r="Q87" s="121">
        <f t="shared" si="12"/>
        <v>0</v>
      </c>
      <c r="R87" s="121" t="s">
        <v>175</v>
      </c>
      <c r="S87" s="121" t="s">
        <v>132</v>
      </c>
      <c r="T87" s="121" t="s">
        <v>146</v>
      </c>
      <c r="U87" s="121">
        <v>0</v>
      </c>
      <c r="V87" s="121">
        <f t="shared" si="13"/>
        <v>0</v>
      </c>
      <c r="W87" s="121"/>
      <c r="X87" s="121" t="s">
        <v>176</v>
      </c>
      <c r="Y87" s="116"/>
      <c r="Z87" s="116"/>
      <c r="AA87" s="116"/>
      <c r="AB87" s="116"/>
      <c r="AC87" s="116"/>
      <c r="AD87" s="116"/>
      <c r="AE87" s="116"/>
      <c r="AF87" s="116"/>
      <c r="AG87" s="116" t="s">
        <v>177</v>
      </c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5">
      <c r="A88" s="139">
        <v>42</v>
      </c>
      <c r="B88" s="140" t="s">
        <v>281</v>
      </c>
      <c r="C88" s="146" t="s">
        <v>282</v>
      </c>
      <c r="D88" s="141" t="s">
        <v>131</v>
      </c>
      <c r="E88" s="142">
        <v>1</v>
      </c>
      <c r="F88" s="143"/>
      <c r="G88" s="144">
        <f t="shared" si="7"/>
        <v>0</v>
      </c>
      <c r="H88" s="121">
        <v>2120</v>
      </c>
      <c r="I88" s="121">
        <f t="shared" si="8"/>
        <v>2120</v>
      </c>
      <c r="J88" s="121">
        <v>0</v>
      </c>
      <c r="K88" s="121">
        <f t="shared" si="9"/>
        <v>0</v>
      </c>
      <c r="L88" s="121">
        <v>21</v>
      </c>
      <c r="M88" s="121">
        <f t="shared" si="10"/>
        <v>0</v>
      </c>
      <c r="N88" s="121">
        <v>1E-3</v>
      </c>
      <c r="O88" s="121">
        <f t="shared" si="11"/>
        <v>0</v>
      </c>
      <c r="P88" s="121">
        <v>0</v>
      </c>
      <c r="Q88" s="121">
        <f t="shared" si="12"/>
        <v>0</v>
      </c>
      <c r="R88" s="121" t="s">
        <v>175</v>
      </c>
      <c r="S88" s="121" t="s">
        <v>132</v>
      </c>
      <c r="T88" s="121" t="s">
        <v>146</v>
      </c>
      <c r="U88" s="121">
        <v>0</v>
      </c>
      <c r="V88" s="121">
        <f t="shared" si="13"/>
        <v>0</v>
      </c>
      <c r="W88" s="121"/>
      <c r="X88" s="121" t="s">
        <v>176</v>
      </c>
      <c r="Y88" s="116"/>
      <c r="Z88" s="116"/>
      <c r="AA88" s="116"/>
      <c r="AB88" s="116"/>
      <c r="AC88" s="116"/>
      <c r="AD88" s="116"/>
      <c r="AE88" s="116"/>
      <c r="AF88" s="116"/>
      <c r="AG88" s="116" t="s">
        <v>177</v>
      </c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ht="20.399999999999999" outlineLevel="1" x14ac:dyDescent="0.25">
      <c r="A89" s="139">
        <v>43</v>
      </c>
      <c r="B89" s="140" t="s">
        <v>283</v>
      </c>
      <c r="C89" s="146" t="s">
        <v>284</v>
      </c>
      <c r="D89" s="141" t="s">
        <v>131</v>
      </c>
      <c r="E89" s="142">
        <v>1</v>
      </c>
      <c r="F89" s="143"/>
      <c r="G89" s="144">
        <f t="shared" si="7"/>
        <v>0</v>
      </c>
      <c r="H89" s="121">
        <v>529</v>
      </c>
      <c r="I89" s="121">
        <f t="shared" si="8"/>
        <v>529</v>
      </c>
      <c r="J89" s="121">
        <v>0</v>
      </c>
      <c r="K89" s="121">
        <f t="shared" si="9"/>
        <v>0</v>
      </c>
      <c r="L89" s="121">
        <v>21</v>
      </c>
      <c r="M89" s="121">
        <f t="shared" si="10"/>
        <v>0</v>
      </c>
      <c r="N89" s="121">
        <v>0</v>
      </c>
      <c r="O89" s="121">
        <f t="shared" si="11"/>
        <v>0</v>
      </c>
      <c r="P89" s="121">
        <v>0</v>
      </c>
      <c r="Q89" s="121">
        <f t="shared" si="12"/>
        <v>0</v>
      </c>
      <c r="R89" s="121" t="s">
        <v>175</v>
      </c>
      <c r="S89" s="121" t="s">
        <v>132</v>
      </c>
      <c r="T89" s="121" t="s">
        <v>132</v>
      </c>
      <c r="U89" s="121">
        <v>0</v>
      </c>
      <c r="V89" s="121">
        <f t="shared" si="13"/>
        <v>0</v>
      </c>
      <c r="W89" s="121"/>
      <c r="X89" s="121" t="s">
        <v>176</v>
      </c>
      <c r="Y89" s="116"/>
      <c r="Z89" s="116"/>
      <c r="AA89" s="116"/>
      <c r="AB89" s="116"/>
      <c r="AC89" s="116"/>
      <c r="AD89" s="116"/>
      <c r="AE89" s="116"/>
      <c r="AF89" s="116"/>
      <c r="AG89" s="116" t="s">
        <v>177</v>
      </c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39">
        <v>44</v>
      </c>
      <c r="B90" s="140" t="s">
        <v>285</v>
      </c>
      <c r="C90" s="146" t="s">
        <v>286</v>
      </c>
      <c r="D90" s="141" t="s">
        <v>131</v>
      </c>
      <c r="E90" s="142">
        <v>1</v>
      </c>
      <c r="F90" s="143"/>
      <c r="G90" s="144">
        <f t="shared" si="7"/>
        <v>0</v>
      </c>
      <c r="H90" s="121">
        <v>480</v>
      </c>
      <c r="I90" s="121">
        <f t="shared" si="8"/>
        <v>480</v>
      </c>
      <c r="J90" s="121">
        <v>0</v>
      </c>
      <c r="K90" s="121">
        <f t="shared" si="9"/>
        <v>0</v>
      </c>
      <c r="L90" s="121">
        <v>21</v>
      </c>
      <c r="M90" s="121">
        <f t="shared" si="10"/>
        <v>0</v>
      </c>
      <c r="N90" s="121">
        <v>2E-3</v>
      </c>
      <c r="O90" s="121">
        <f t="shared" si="11"/>
        <v>0</v>
      </c>
      <c r="P90" s="121">
        <v>0</v>
      </c>
      <c r="Q90" s="121">
        <f t="shared" si="12"/>
        <v>0</v>
      </c>
      <c r="R90" s="121"/>
      <c r="S90" s="121" t="s">
        <v>158</v>
      </c>
      <c r="T90" s="121" t="s">
        <v>146</v>
      </c>
      <c r="U90" s="121">
        <v>0</v>
      </c>
      <c r="V90" s="121">
        <f t="shared" si="13"/>
        <v>0</v>
      </c>
      <c r="W90" s="121"/>
      <c r="X90" s="121" t="s">
        <v>176</v>
      </c>
      <c r="Y90" s="116"/>
      <c r="Z90" s="116"/>
      <c r="AA90" s="116"/>
      <c r="AB90" s="116"/>
      <c r="AC90" s="116"/>
      <c r="AD90" s="116"/>
      <c r="AE90" s="116"/>
      <c r="AF90" s="116"/>
      <c r="AG90" s="116" t="s">
        <v>177</v>
      </c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5">
      <c r="A91" s="139">
        <v>45</v>
      </c>
      <c r="B91" s="140" t="s">
        <v>287</v>
      </c>
      <c r="C91" s="146" t="s">
        <v>288</v>
      </c>
      <c r="D91" s="141" t="s">
        <v>289</v>
      </c>
      <c r="E91" s="142">
        <v>1</v>
      </c>
      <c r="F91" s="143"/>
      <c r="G91" s="144">
        <f t="shared" si="7"/>
        <v>0</v>
      </c>
      <c r="H91" s="121">
        <v>850</v>
      </c>
      <c r="I91" s="121">
        <f t="shared" si="8"/>
        <v>850</v>
      </c>
      <c r="J91" s="121">
        <v>0</v>
      </c>
      <c r="K91" s="121">
        <f t="shared" si="9"/>
        <v>0</v>
      </c>
      <c r="L91" s="121">
        <v>21</v>
      </c>
      <c r="M91" s="121">
        <f t="shared" si="10"/>
        <v>0</v>
      </c>
      <c r="N91" s="121">
        <v>0.01</v>
      </c>
      <c r="O91" s="121">
        <f t="shared" si="11"/>
        <v>0.01</v>
      </c>
      <c r="P91" s="121">
        <v>0</v>
      </c>
      <c r="Q91" s="121">
        <f t="shared" si="12"/>
        <v>0</v>
      </c>
      <c r="R91" s="121" t="s">
        <v>175</v>
      </c>
      <c r="S91" s="121" t="s">
        <v>132</v>
      </c>
      <c r="T91" s="121" t="s">
        <v>146</v>
      </c>
      <c r="U91" s="121">
        <v>0</v>
      </c>
      <c r="V91" s="121">
        <f t="shared" si="13"/>
        <v>0</v>
      </c>
      <c r="W91" s="121"/>
      <c r="X91" s="121" t="s">
        <v>176</v>
      </c>
      <c r="Y91" s="116"/>
      <c r="Z91" s="116"/>
      <c r="AA91" s="116"/>
      <c r="AB91" s="116"/>
      <c r="AC91" s="116"/>
      <c r="AD91" s="116"/>
      <c r="AE91" s="116"/>
      <c r="AF91" s="116"/>
      <c r="AG91" s="116" t="s">
        <v>177</v>
      </c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5">
      <c r="A92" s="139">
        <v>46</v>
      </c>
      <c r="B92" s="140" t="s">
        <v>290</v>
      </c>
      <c r="C92" s="146" t="s">
        <v>291</v>
      </c>
      <c r="D92" s="141" t="s">
        <v>251</v>
      </c>
      <c r="E92" s="142">
        <v>1</v>
      </c>
      <c r="F92" s="143"/>
      <c r="G92" s="144">
        <f t="shared" si="7"/>
        <v>0</v>
      </c>
      <c r="H92" s="121">
        <v>0</v>
      </c>
      <c r="I92" s="121">
        <f t="shared" si="8"/>
        <v>0</v>
      </c>
      <c r="J92" s="121">
        <v>233.5</v>
      </c>
      <c r="K92" s="121">
        <f t="shared" si="9"/>
        <v>233.5</v>
      </c>
      <c r="L92" s="121">
        <v>21</v>
      </c>
      <c r="M92" s="121">
        <f t="shared" si="10"/>
        <v>0</v>
      </c>
      <c r="N92" s="121">
        <v>0</v>
      </c>
      <c r="O92" s="121">
        <f t="shared" si="11"/>
        <v>0</v>
      </c>
      <c r="P92" s="121">
        <v>1.933E-2</v>
      </c>
      <c r="Q92" s="121">
        <f t="shared" si="12"/>
        <v>0.02</v>
      </c>
      <c r="R92" s="121"/>
      <c r="S92" s="121" t="s">
        <v>132</v>
      </c>
      <c r="T92" s="121" t="s">
        <v>132</v>
      </c>
      <c r="U92" s="121">
        <v>0</v>
      </c>
      <c r="V92" s="121">
        <f t="shared" si="13"/>
        <v>0</v>
      </c>
      <c r="W92" s="121"/>
      <c r="X92" s="121" t="s">
        <v>161</v>
      </c>
      <c r="Y92" s="116"/>
      <c r="Z92" s="116"/>
      <c r="AA92" s="116"/>
      <c r="AB92" s="116"/>
      <c r="AC92" s="116"/>
      <c r="AD92" s="116"/>
      <c r="AE92" s="116"/>
      <c r="AF92" s="116"/>
      <c r="AG92" s="116" t="s">
        <v>162</v>
      </c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5">
      <c r="A93" s="139">
        <v>47</v>
      </c>
      <c r="B93" s="140" t="s">
        <v>294</v>
      </c>
      <c r="C93" s="146" t="s">
        <v>295</v>
      </c>
      <c r="D93" s="141" t="s">
        <v>0</v>
      </c>
      <c r="E93" s="142">
        <v>177.42439999999999</v>
      </c>
      <c r="F93" s="143"/>
      <c r="G93" s="144">
        <f t="shared" si="7"/>
        <v>0</v>
      </c>
      <c r="H93" s="121">
        <v>0</v>
      </c>
      <c r="I93" s="121">
        <f t="shared" si="8"/>
        <v>0</v>
      </c>
      <c r="J93" s="121">
        <v>0.31</v>
      </c>
      <c r="K93" s="121">
        <f t="shared" si="9"/>
        <v>55</v>
      </c>
      <c r="L93" s="121">
        <v>21</v>
      </c>
      <c r="M93" s="121">
        <f t="shared" si="10"/>
        <v>0</v>
      </c>
      <c r="N93" s="121">
        <v>0</v>
      </c>
      <c r="O93" s="121">
        <f t="shared" si="11"/>
        <v>0</v>
      </c>
      <c r="P93" s="121">
        <v>0</v>
      </c>
      <c r="Q93" s="121">
        <f t="shared" si="12"/>
        <v>0</v>
      </c>
      <c r="R93" s="121"/>
      <c r="S93" s="121" t="s">
        <v>132</v>
      </c>
      <c r="T93" s="121" t="s">
        <v>138</v>
      </c>
      <c r="U93" s="121">
        <v>0</v>
      </c>
      <c r="V93" s="121">
        <f t="shared" si="13"/>
        <v>0</v>
      </c>
      <c r="W93" s="121"/>
      <c r="X93" s="121" t="s">
        <v>208</v>
      </c>
      <c r="Y93" s="116"/>
      <c r="Z93" s="116"/>
      <c r="AA93" s="116"/>
      <c r="AB93" s="116"/>
      <c r="AC93" s="116"/>
      <c r="AD93" s="116"/>
      <c r="AE93" s="116"/>
      <c r="AF93" s="116"/>
      <c r="AG93" s="116" t="s">
        <v>209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x14ac:dyDescent="0.25">
      <c r="A94" s="127" t="s">
        <v>127</v>
      </c>
      <c r="B94" s="128" t="s">
        <v>77</v>
      </c>
      <c r="C94" s="145" t="s">
        <v>78</v>
      </c>
      <c r="D94" s="129"/>
      <c r="E94" s="130"/>
      <c r="F94" s="131"/>
      <c r="G94" s="132">
        <f>SUMIF(AG95:AG96,"&lt;&gt;NOR",G95:G96)</f>
        <v>0</v>
      </c>
      <c r="H94" s="126"/>
      <c r="I94" s="126">
        <f>SUM(I95:I96)</f>
        <v>0</v>
      </c>
      <c r="J94" s="126"/>
      <c r="K94" s="126">
        <f>SUM(K95:K96)</f>
        <v>462.48</v>
      </c>
      <c r="L94" s="126"/>
      <c r="M94" s="126">
        <f>SUM(M95:M96)</f>
        <v>0</v>
      </c>
      <c r="N94" s="126"/>
      <c r="O94" s="126">
        <f>SUM(O95:O96)</f>
        <v>0</v>
      </c>
      <c r="P94" s="126"/>
      <c r="Q94" s="126">
        <f>SUM(Q95:Q96)</f>
        <v>0</v>
      </c>
      <c r="R94" s="126"/>
      <c r="S94" s="126"/>
      <c r="T94" s="126"/>
      <c r="U94" s="126"/>
      <c r="V94" s="126">
        <f>SUM(V95:V96)</f>
        <v>1</v>
      </c>
      <c r="W94" s="126"/>
      <c r="X94" s="126"/>
      <c r="AG94" t="s">
        <v>128</v>
      </c>
    </row>
    <row r="95" spans="1:60" outlineLevel="1" x14ac:dyDescent="0.25">
      <c r="A95" s="139">
        <v>48</v>
      </c>
      <c r="B95" s="140" t="s">
        <v>490</v>
      </c>
      <c r="C95" s="146" t="s">
        <v>297</v>
      </c>
      <c r="D95" s="141" t="s">
        <v>131</v>
      </c>
      <c r="E95" s="142">
        <v>2</v>
      </c>
      <c r="F95" s="143"/>
      <c r="G95" s="144">
        <f>ROUND(E95*F95,2)</f>
        <v>0</v>
      </c>
      <c r="H95" s="121">
        <v>0</v>
      </c>
      <c r="I95" s="121">
        <f>ROUND(E95*H95,2)</f>
        <v>0</v>
      </c>
      <c r="J95" s="121">
        <v>230</v>
      </c>
      <c r="K95" s="121">
        <f>ROUND(E95*J95,2)</f>
        <v>460</v>
      </c>
      <c r="L95" s="121">
        <v>21</v>
      </c>
      <c r="M95" s="121">
        <f>G95*(1+L95/100)</f>
        <v>0</v>
      </c>
      <c r="N95" s="121">
        <v>0</v>
      </c>
      <c r="O95" s="121">
        <f>ROUND(E95*N95,2)</f>
        <v>0</v>
      </c>
      <c r="P95" s="121">
        <v>0</v>
      </c>
      <c r="Q95" s="121">
        <f>ROUND(E95*P95,2)</f>
        <v>0</v>
      </c>
      <c r="R95" s="121"/>
      <c r="S95" s="121" t="s">
        <v>132</v>
      </c>
      <c r="T95" s="121" t="s">
        <v>132</v>
      </c>
      <c r="U95" s="121">
        <v>0.5</v>
      </c>
      <c r="V95" s="121">
        <f>ROUND(E95*U95,2)</f>
        <v>1</v>
      </c>
      <c r="W95" s="121"/>
      <c r="X95" s="121" t="s">
        <v>133</v>
      </c>
      <c r="Y95" s="116"/>
      <c r="Z95" s="116"/>
      <c r="AA95" s="116"/>
      <c r="AB95" s="116"/>
      <c r="AC95" s="116"/>
      <c r="AD95" s="116"/>
      <c r="AE95" s="116"/>
      <c r="AF95" s="116"/>
      <c r="AG95" s="116" t="s">
        <v>134</v>
      </c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5">
      <c r="A96" s="139">
        <v>49</v>
      </c>
      <c r="B96" s="140" t="s">
        <v>298</v>
      </c>
      <c r="C96" s="146" t="s">
        <v>299</v>
      </c>
      <c r="D96" s="141" t="s">
        <v>0</v>
      </c>
      <c r="E96" s="142">
        <v>4.5999999999999996</v>
      </c>
      <c r="F96" s="143"/>
      <c r="G96" s="144">
        <f>ROUND(E96*F96,2)</f>
        <v>0</v>
      </c>
      <c r="H96" s="121">
        <v>0</v>
      </c>
      <c r="I96" s="121">
        <f>ROUND(E96*H96,2)</f>
        <v>0</v>
      </c>
      <c r="J96" s="121">
        <v>0.54</v>
      </c>
      <c r="K96" s="121">
        <f>ROUND(E96*J96,2)</f>
        <v>2.48</v>
      </c>
      <c r="L96" s="121">
        <v>21</v>
      </c>
      <c r="M96" s="121">
        <f>G96*(1+L96/100)</f>
        <v>0</v>
      </c>
      <c r="N96" s="121">
        <v>0</v>
      </c>
      <c r="O96" s="121">
        <f>ROUND(E96*N96,2)</f>
        <v>0</v>
      </c>
      <c r="P96" s="121">
        <v>0</v>
      </c>
      <c r="Q96" s="121">
        <f>ROUND(E96*P96,2)</f>
        <v>0</v>
      </c>
      <c r="R96" s="121"/>
      <c r="S96" s="121" t="s">
        <v>132</v>
      </c>
      <c r="T96" s="121" t="s">
        <v>132</v>
      </c>
      <c r="U96" s="121">
        <v>0</v>
      </c>
      <c r="V96" s="121">
        <f>ROUND(E96*U96,2)</f>
        <v>0</v>
      </c>
      <c r="W96" s="121"/>
      <c r="X96" s="121" t="s">
        <v>208</v>
      </c>
      <c r="Y96" s="116"/>
      <c r="Z96" s="116"/>
      <c r="AA96" s="116"/>
      <c r="AB96" s="116"/>
      <c r="AC96" s="116"/>
      <c r="AD96" s="116"/>
      <c r="AE96" s="116"/>
      <c r="AF96" s="116"/>
      <c r="AG96" s="116" t="s">
        <v>209</v>
      </c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x14ac:dyDescent="0.25">
      <c r="A97" s="127" t="s">
        <v>127</v>
      </c>
      <c r="B97" s="128" t="s">
        <v>83</v>
      </c>
      <c r="C97" s="145" t="s">
        <v>84</v>
      </c>
      <c r="D97" s="129"/>
      <c r="E97" s="130"/>
      <c r="F97" s="131"/>
      <c r="G97" s="132">
        <f>SUMIF(AG98:AG117,"&lt;&gt;NOR",G98:G117)</f>
        <v>0</v>
      </c>
      <c r="H97" s="126"/>
      <c r="I97" s="126">
        <f>SUM(I98:I117)</f>
        <v>0</v>
      </c>
      <c r="J97" s="126"/>
      <c r="K97" s="126">
        <f>SUM(K98:K117)</f>
        <v>50614.95</v>
      </c>
      <c r="L97" s="126"/>
      <c r="M97" s="126">
        <f>SUM(M98:M117)</f>
        <v>0</v>
      </c>
      <c r="N97" s="126"/>
      <c r="O97" s="126">
        <f>SUM(O98:O117)</f>
        <v>0</v>
      </c>
      <c r="P97" s="126"/>
      <c r="Q97" s="126">
        <f>SUM(Q98:Q117)</f>
        <v>0.17</v>
      </c>
      <c r="R97" s="126"/>
      <c r="S97" s="126"/>
      <c r="T97" s="126"/>
      <c r="U97" s="126"/>
      <c r="V97" s="126">
        <f>SUM(V98:V117)</f>
        <v>6.25</v>
      </c>
      <c r="W97" s="126"/>
      <c r="X97" s="126"/>
      <c r="AG97" t="s">
        <v>128</v>
      </c>
    </row>
    <row r="98" spans="1:60" ht="20.399999999999999" outlineLevel="1" x14ac:dyDescent="0.25">
      <c r="A98" s="139">
        <v>50</v>
      </c>
      <c r="B98" s="140" t="s">
        <v>300</v>
      </c>
      <c r="C98" s="146" t="s">
        <v>301</v>
      </c>
      <c r="D98" s="141" t="s">
        <v>131</v>
      </c>
      <c r="E98" s="142">
        <v>3</v>
      </c>
      <c r="F98" s="143"/>
      <c r="G98" s="144">
        <f t="shared" ref="G98:G104" si="14">ROUND(E98*F98,2)</f>
        <v>0</v>
      </c>
      <c r="H98" s="121">
        <v>0</v>
      </c>
      <c r="I98" s="121">
        <f t="shared" ref="I98:I104" si="15">ROUND(E98*H98,2)</f>
        <v>0</v>
      </c>
      <c r="J98" s="121">
        <v>739</v>
      </c>
      <c r="K98" s="121">
        <f t="shared" ref="K98:K104" si="16">ROUND(E98*J98,2)</f>
        <v>2217</v>
      </c>
      <c r="L98" s="121">
        <v>21</v>
      </c>
      <c r="M98" s="121">
        <f t="shared" ref="M98:M104" si="17">G98*(1+L98/100)</f>
        <v>0</v>
      </c>
      <c r="N98" s="121">
        <v>0</v>
      </c>
      <c r="O98" s="121">
        <f t="shared" ref="O98:O104" si="18">ROUND(E98*N98,2)</f>
        <v>0</v>
      </c>
      <c r="P98" s="121">
        <v>0</v>
      </c>
      <c r="Q98" s="121">
        <f t="shared" ref="Q98:Q104" si="19">ROUND(E98*P98,2)</f>
        <v>0</v>
      </c>
      <c r="R98" s="121"/>
      <c r="S98" s="121" t="s">
        <v>132</v>
      </c>
      <c r="T98" s="121" t="s">
        <v>146</v>
      </c>
      <c r="U98" s="121">
        <v>1.45</v>
      </c>
      <c r="V98" s="121">
        <f t="shared" ref="V98:V104" si="20">ROUND(E98*U98,2)</f>
        <v>4.3499999999999996</v>
      </c>
      <c r="W98" s="121"/>
      <c r="X98" s="121" t="s">
        <v>133</v>
      </c>
      <c r="Y98" s="116"/>
      <c r="Z98" s="116"/>
      <c r="AA98" s="116"/>
      <c r="AB98" s="116"/>
      <c r="AC98" s="116"/>
      <c r="AD98" s="116"/>
      <c r="AE98" s="116"/>
      <c r="AF98" s="116"/>
      <c r="AG98" s="116" t="s">
        <v>134</v>
      </c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5">
      <c r="A99" s="139">
        <v>51</v>
      </c>
      <c r="B99" s="140" t="s">
        <v>304</v>
      </c>
      <c r="C99" s="146" t="s">
        <v>305</v>
      </c>
      <c r="D99" s="141" t="s">
        <v>131</v>
      </c>
      <c r="E99" s="142">
        <v>1</v>
      </c>
      <c r="F99" s="143"/>
      <c r="G99" s="144">
        <f t="shared" si="14"/>
        <v>0</v>
      </c>
      <c r="H99" s="121">
        <v>0</v>
      </c>
      <c r="I99" s="121">
        <f t="shared" si="15"/>
        <v>0</v>
      </c>
      <c r="J99" s="121">
        <v>436.5</v>
      </c>
      <c r="K99" s="121">
        <f t="shared" si="16"/>
        <v>436.5</v>
      </c>
      <c r="L99" s="121">
        <v>21</v>
      </c>
      <c r="M99" s="121">
        <f t="shared" si="17"/>
        <v>0</v>
      </c>
      <c r="N99" s="121">
        <v>0</v>
      </c>
      <c r="O99" s="121">
        <f t="shared" si="18"/>
        <v>0</v>
      </c>
      <c r="P99" s="121">
        <v>0.17399999999999999</v>
      </c>
      <c r="Q99" s="121">
        <f t="shared" si="19"/>
        <v>0.17</v>
      </c>
      <c r="R99" s="121"/>
      <c r="S99" s="121" t="s">
        <v>132</v>
      </c>
      <c r="T99" s="121" t="s">
        <v>132</v>
      </c>
      <c r="U99" s="121">
        <v>0.95</v>
      </c>
      <c r="V99" s="121">
        <f t="shared" si="20"/>
        <v>0.95</v>
      </c>
      <c r="W99" s="121"/>
      <c r="X99" s="121" t="s">
        <v>133</v>
      </c>
      <c r="Y99" s="116"/>
      <c r="Z99" s="116"/>
      <c r="AA99" s="116"/>
      <c r="AB99" s="116"/>
      <c r="AC99" s="116"/>
      <c r="AD99" s="116"/>
      <c r="AE99" s="116"/>
      <c r="AF99" s="116"/>
      <c r="AG99" s="116" t="s">
        <v>134</v>
      </c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ht="30.6" outlineLevel="1" x14ac:dyDescent="0.25">
      <c r="A100" s="139">
        <v>52</v>
      </c>
      <c r="B100" s="140" t="s">
        <v>306</v>
      </c>
      <c r="C100" s="146" t="s">
        <v>491</v>
      </c>
      <c r="D100" s="141" t="s">
        <v>131</v>
      </c>
      <c r="E100" s="142">
        <v>1</v>
      </c>
      <c r="F100" s="143"/>
      <c r="G100" s="144">
        <f t="shared" si="14"/>
        <v>0</v>
      </c>
      <c r="H100" s="121">
        <v>0</v>
      </c>
      <c r="I100" s="121">
        <f t="shared" si="15"/>
        <v>0</v>
      </c>
      <c r="J100" s="121">
        <v>5279</v>
      </c>
      <c r="K100" s="121">
        <f t="shared" si="16"/>
        <v>5279</v>
      </c>
      <c r="L100" s="121">
        <v>21</v>
      </c>
      <c r="M100" s="121">
        <f t="shared" si="17"/>
        <v>0</v>
      </c>
      <c r="N100" s="121">
        <v>0</v>
      </c>
      <c r="O100" s="121">
        <f t="shared" si="18"/>
        <v>0</v>
      </c>
      <c r="P100" s="121">
        <v>0</v>
      </c>
      <c r="Q100" s="121">
        <f t="shared" si="19"/>
        <v>0</v>
      </c>
      <c r="R100" s="121"/>
      <c r="S100" s="121" t="s">
        <v>158</v>
      </c>
      <c r="T100" s="121" t="s">
        <v>146</v>
      </c>
      <c r="U100" s="121">
        <v>0</v>
      </c>
      <c r="V100" s="121">
        <f t="shared" si="20"/>
        <v>0</v>
      </c>
      <c r="W100" s="121"/>
      <c r="X100" s="121" t="s">
        <v>133</v>
      </c>
      <c r="Y100" s="116"/>
      <c r="Z100" s="116"/>
      <c r="AA100" s="116"/>
      <c r="AB100" s="116"/>
      <c r="AC100" s="116"/>
      <c r="AD100" s="116"/>
      <c r="AE100" s="116"/>
      <c r="AF100" s="116"/>
      <c r="AG100" s="116" t="s">
        <v>134</v>
      </c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ht="40.799999999999997" outlineLevel="1" x14ac:dyDescent="0.25">
      <c r="A101" s="139">
        <v>53</v>
      </c>
      <c r="B101" s="140" t="s">
        <v>492</v>
      </c>
      <c r="C101" s="146" t="s">
        <v>493</v>
      </c>
      <c r="D101" s="141" t="s">
        <v>222</v>
      </c>
      <c r="E101" s="142">
        <v>1</v>
      </c>
      <c r="F101" s="143"/>
      <c r="G101" s="144">
        <f t="shared" si="14"/>
        <v>0</v>
      </c>
      <c r="H101" s="121">
        <v>0</v>
      </c>
      <c r="I101" s="121">
        <f t="shared" si="15"/>
        <v>0</v>
      </c>
      <c r="J101" s="121">
        <v>2650</v>
      </c>
      <c r="K101" s="121">
        <f t="shared" si="16"/>
        <v>2650</v>
      </c>
      <c r="L101" s="121">
        <v>21</v>
      </c>
      <c r="M101" s="121">
        <f t="shared" si="17"/>
        <v>0</v>
      </c>
      <c r="N101" s="121">
        <v>0</v>
      </c>
      <c r="O101" s="121">
        <f t="shared" si="18"/>
        <v>0</v>
      </c>
      <c r="P101" s="121">
        <v>0</v>
      </c>
      <c r="Q101" s="121">
        <f t="shared" si="19"/>
        <v>0</v>
      </c>
      <c r="R101" s="121"/>
      <c r="S101" s="121" t="s">
        <v>158</v>
      </c>
      <c r="T101" s="121" t="s">
        <v>146</v>
      </c>
      <c r="U101" s="121">
        <v>0.95</v>
      </c>
      <c r="V101" s="121">
        <f t="shared" si="20"/>
        <v>0.95</v>
      </c>
      <c r="W101" s="121"/>
      <c r="X101" s="121" t="s">
        <v>133</v>
      </c>
      <c r="Y101" s="116"/>
      <c r="Z101" s="116"/>
      <c r="AA101" s="116"/>
      <c r="AB101" s="116"/>
      <c r="AC101" s="116"/>
      <c r="AD101" s="116"/>
      <c r="AE101" s="116"/>
      <c r="AF101" s="116"/>
      <c r="AG101" s="116" t="s">
        <v>134</v>
      </c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5">
      <c r="A102" s="139">
        <v>54</v>
      </c>
      <c r="B102" s="140" t="s">
        <v>311</v>
      </c>
      <c r="C102" s="146" t="s">
        <v>312</v>
      </c>
      <c r="D102" s="141" t="s">
        <v>131</v>
      </c>
      <c r="E102" s="142">
        <v>1</v>
      </c>
      <c r="F102" s="143"/>
      <c r="G102" s="144">
        <f t="shared" si="14"/>
        <v>0</v>
      </c>
      <c r="H102" s="121">
        <v>0</v>
      </c>
      <c r="I102" s="121">
        <f t="shared" si="15"/>
        <v>0</v>
      </c>
      <c r="J102" s="121">
        <v>2500</v>
      </c>
      <c r="K102" s="121">
        <f t="shared" si="16"/>
        <v>2500</v>
      </c>
      <c r="L102" s="121">
        <v>21</v>
      </c>
      <c r="M102" s="121">
        <f t="shared" si="17"/>
        <v>0</v>
      </c>
      <c r="N102" s="121">
        <v>0</v>
      </c>
      <c r="O102" s="121">
        <f t="shared" si="18"/>
        <v>0</v>
      </c>
      <c r="P102" s="121">
        <v>0</v>
      </c>
      <c r="Q102" s="121">
        <f t="shared" si="19"/>
        <v>0</v>
      </c>
      <c r="R102" s="121"/>
      <c r="S102" s="121" t="s">
        <v>158</v>
      </c>
      <c r="T102" s="121" t="s">
        <v>146</v>
      </c>
      <c r="U102" s="121">
        <v>0</v>
      </c>
      <c r="V102" s="121">
        <f t="shared" si="20"/>
        <v>0</v>
      </c>
      <c r="W102" s="121"/>
      <c r="X102" s="121" t="s">
        <v>161</v>
      </c>
      <c r="Y102" s="116"/>
      <c r="Z102" s="116"/>
      <c r="AA102" s="116"/>
      <c r="AB102" s="116"/>
      <c r="AC102" s="116"/>
      <c r="AD102" s="116"/>
      <c r="AE102" s="116"/>
      <c r="AF102" s="116"/>
      <c r="AG102" s="116" t="s">
        <v>162</v>
      </c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ht="20.399999999999999" outlineLevel="1" x14ac:dyDescent="0.25">
      <c r="A103" s="139">
        <v>55</v>
      </c>
      <c r="B103" s="140" t="s">
        <v>313</v>
      </c>
      <c r="C103" s="146" t="s">
        <v>314</v>
      </c>
      <c r="D103" s="141" t="s">
        <v>222</v>
      </c>
      <c r="E103" s="142">
        <v>1</v>
      </c>
      <c r="F103" s="143"/>
      <c r="G103" s="144">
        <f t="shared" si="14"/>
        <v>0</v>
      </c>
      <c r="H103" s="121">
        <v>0</v>
      </c>
      <c r="I103" s="121">
        <f t="shared" si="15"/>
        <v>0</v>
      </c>
      <c r="J103" s="121">
        <v>3000</v>
      </c>
      <c r="K103" s="121">
        <f t="shared" si="16"/>
        <v>3000</v>
      </c>
      <c r="L103" s="121">
        <v>21</v>
      </c>
      <c r="M103" s="121">
        <f t="shared" si="17"/>
        <v>0</v>
      </c>
      <c r="N103" s="121">
        <v>0</v>
      </c>
      <c r="O103" s="121">
        <f t="shared" si="18"/>
        <v>0</v>
      </c>
      <c r="P103" s="121">
        <v>0</v>
      </c>
      <c r="Q103" s="121">
        <f t="shared" si="19"/>
        <v>0</v>
      </c>
      <c r="R103" s="121"/>
      <c r="S103" s="121" t="s">
        <v>158</v>
      </c>
      <c r="T103" s="121" t="s">
        <v>146</v>
      </c>
      <c r="U103" s="121">
        <v>0</v>
      </c>
      <c r="V103" s="121">
        <f t="shared" si="20"/>
        <v>0</v>
      </c>
      <c r="W103" s="121"/>
      <c r="X103" s="121" t="s">
        <v>161</v>
      </c>
      <c r="Y103" s="116"/>
      <c r="Z103" s="116"/>
      <c r="AA103" s="116"/>
      <c r="AB103" s="116"/>
      <c r="AC103" s="116"/>
      <c r="AD103" s="116"/>
      <c r="AE103" s="116"/>
      <c r="AF103" s="116"/>
      <c r="AG103" s="116" t="s">
        <v>162</v>
      </c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ht="20.399999999999999" outlineLevel="1" x14ac:dyDescent="0.25">
      <c r="A104" s="133">
        <v>56</v>
      </c>
      <c r="B104" s="134" t="s">
        <v>315</v>
      </c>
      <c r="C104" s="147" t="s">
        <v>494</v>
      </c>
      <c r="D104" s="135" t="s">
        <v>143</v>
      </c>
      <c r="E104" s="136">
        <v>2.6</v>
      </c>
      <c r="F104" s="137"/>
      <c r="G104" s="138">
        <f t="shared" si="14"/>
        <v>0</v>
      </c>
      <c r="H104" s="121">
        <v>0</v>
      </c>
      <c r="I104" s="121">
        <f t="shared" si="15"/>
        <v>0</v>
      </c>
      <c r="J104" s="121">
        <v>12900</v>
      </c>
      <c r="K104" s="121">
        <f t="shared" si="16"/>
        <v>33540</v>
      </c>
      <c r="L104" s="121">
        <v>21</v>
      </c>
      <c r="M104" s="121">
        <f t="shared" si="17"/>
        <v>0</v>
      </c>
      <c r="N104" s="121">
        <v>0</v>
      </c>
      <c r="O104" s="121">
        <f t="shared" si="18"/>
        <v>0</v>
      </c>
      <c r="P104" s="121">
        <v>0</v>
      </c>
      <c r="Q104" s="121">
        <f t="shared" si="19"/>
        <v>0</v>
      </c>
      <c r="R104" s="121"/>
      <c r="S104" s="121" t="s">
        <v>158</v>
      </c>
      <c r="T104" s="121" t="s">
        <v>146</v>
      </c>
      <c r="U104" s="121">
        <v>0</v>
      </c>
      <c r="V104" s="121">
        <f t="shared" si="20"/>
        <v>0</v>
      </c>
      <c r="W104" s="121"/>
      <c r="X104" s="121" t="s">
        <v>161</v>
      </c>
      <c r="Y104" s="116"/>
      <c r="Z104" s="116"/>
      <c r="AA104" s="116"/>
      <c r="AB104" s="116"/>
      <c r="AC104" s="116"/>
      <c r="AD104" s="116"/>
      <c r="AE104" s="116"/>
      <c r="AF104" s="116"/>
      <c r="AG104" s="116" t="s">
        <v>162</v>
      </c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5">
      <c r="A105" s="119"/>
      <c r="B105" s="120"/>
      <c r="C105" s="148" t="s">
        <v>495</v>
      </c>
      <c r="D105" s="122"/>
      <c r="E105" s="123">
        <v>2.6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16"/>
      <c r="Z105" s="116"/>
      <c r="AA105" s="116"/>
      <c r="AB105" s="116"/>
      <c r="AC105" s="116"/>
      <c r="AD105" s="116"/>
      <c r="AE105" s="116"/>
      <c r="AF105" s="116"/>
      <c r="AG105" s="116" t="s">
        <v>140</v>
      </c>
      <c r="AH105" s="116">
        <v>0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5">
      <c r="A106" s="119"/>
      <c r="B106" s="120"/>
      <c r="C106" s="148" t="s">
        <v>318</v>
      </c>
      <c r="D106" s="122"/>
      <c r="E106" s="123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140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5">
      <c r="A107" s="119"/>
      <c r="B107" s="120"/>
      <c r="C107" s="148" t="s">
        <v>319</v>
      </c>
      <c r="D107" s="122"/>
      <c r="E107" s="123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16"/>
      <c r="Z107" s="116"/>
      <c r="AA107" s="116"/>
      <c r="AB107" s="116"/>
      <c r="AC107" s="116"/>
      <c r="AD107" s="116"/>
      <c r="AE107" s="116"/>
      <c r="AF107" s="116"/>
      <c r="AG107" s="116" t="s">
        <v>140</v>
      </c>
      <c r="AH107" s="116">
        <v>0</v>
      </c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ht="20.399999999999999" outlineLevel="1" x14ac:dyDescent="0.25">
      <c r="A108" s="119"/>
      <c r="B108" s="120"/>
      <c r="C108" s="148" t="s">
        <v>320</v>
      </c>
      <c r="D108" s="122"/>
      <c r="E108" s="123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16"/>
      <c r="Z108" s="116"/>
      <c r="AA108" s="116"/>
      <c r="AB108" s="116"/>
      <c r="AC108" s="116"/>
      <c r="AD108" s="116"/>
      <c r="AE108" s="116"/>
      <c r="AF108" s="116"/>
      <c r="AG108" s="116" t="s">
        <v>140</v>
      </c>
      <c r="AH108" s="116">
        <v>0</v>
      </c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outlineLevel="1" x14ac:dyDescent="0.25">
      <c r="A109" s="119"/>
      <c r="B109" s="120"/>
      <c r="C109" s="148" t="s">
        <v>321</v>
      </c>
      <c r="D109" s="122"/>
      <c r="E109" s="123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16"/>
      <c r="Z109" s="116"/>
      <c r="AA109" s="116"/>
      <c r="AB109" s="116"/>
      <c r="AC109" s="116"/>
      <c r="AD109" s="116"/>
      <c r="AE109" s="116"/>
      <c r="AF109" s="116"/>
      <c r="AG109" s="116" t="s">
        <v>140</v>
      </c>
      <c r="AH109" s="116">
        <v>0</v>
      </c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ht="20.399999999999999" outlineLevel="1" x14ac:dyDescent="0.25">
      <c r="A110" s="119"/>
      <c r="B110" s="120"/>
      <c r="C110" s="148" t="s">
        <v>322</v>
      </c>
      <c r="D110" s="122"/>
      <c r="E110" s="123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16"/>
      <c r="Z110" s="116"/>
      <c r="AA110" s="116"/>
      <c r="AB110" s="116"/>
      <c r="AC110" s="116"/>
      <c r="AD110" s="116"/>
      <c r="AE110" s="116"/>
      <c r="AF110" s="116"/>
      <c r="AG110" s="116" t="s">
        <v>140</v>
      </c>
      <c r="AH110" s="116">
        <v>0</v>
      </c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5">
      <c r="A111" s="119"/>
      <c r="B111" s="120"/>
      <c r="C111" s="148" t="s">
        <v>323</v>
      </c>
      <c r="D111" s="122"/>
      <c r="E111" s="123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16"/>
      <c r="Z111" s="116"/>
      <c r="AA111" s="116"/>
      <c r="AB111" s="116"/>
      <c r="AC111" s="116"/>
      <c r="AD111" s="116"/>
      <c r="AE111" s="116"/>
      <c r="AF111" s="116"/>
      <c r="AG111" s="116" t="s">
        <v>140</v>
      </c>
      <c r="AH111" s="116">
        <v>0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5">
      <c r="A112" s="119"/>
      <c r="B112" s="120"/>
      <c r="C112" s="148" t="s">
        <v>324</v>
      </c>
      <c r="D112" s="122"/>
      <c r="E112" s="123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16"/>
      <c r="Z112" s="116"/>
      <c r="AA112" s="116"/>
      <c r="AB112" s="116"/>
      <c r="AC112" s="116"/>
      <c r="AD112" s="116"/>
      <c r="AE112" s="116"/>
      <c r="AF112" s="116"/>
      <c r="AG112" s="116" t="s">
        <v>140</v>
      </c>
      <c r="AH112" s="116">
        <v>0</v>
      </c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5">
      <c r="A113" s="119"/>
      <c r="B113" s="120"/>
      <c r="C113" s="148" t="s">
        <v>325</v>
      </c>
      <c r="D113" s="122"/>
      <c r="E113" s="123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16"/>
      <c r="Z113" s="116"/>
      <c r="AA113" s="116"/>
      <c r="AB113" s="116"/>
      <c r="AC113" s="116"/>
      <c r="AD113" s="116"/>
      <c r="AE113" s="116"/>
      <c r="AF113" s="116"/>
      <c r="AG113" s="116" t="s">
        <v>140</v>
      </c>
      <c r="AH113" s="116">
        <v>0</v>
      </c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5">
      <c r="A114" s="119"/>
      <c r="B114" s="120"/>
      <c r="C114" s="148" t="s">
        <v>326</v>
      </c>
      <c r="D114" s="122"/>
      <c r="E114" s="123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16"/>
      <c r="Z114" s="116"/>
      <c r="AA114" s="116"/>
      <c r="AB114" s="116"/>
      <c r="AC114" s="116"/>
      <c r="AD114" s="116"/>
      <c r="AE114" s="116"/>
      <c r="AF114" s="116"/>
      <c r="AG114" s="116" t="s">
        <v>140</v>
      </c>
      <c r="AH114" s="116">
        <v>0</v>
      </c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ht="20.399999999999999" outlineLevel="1" x14ac:dyDescent="0.25">
      <c r="A115" s="119"/>
      <c r="B115" s="120"/>
      <c r="C115" s="148" t="s">
        <v>327</v>
      </c>
      <c r="D115" s="122"/>
      <c r="E115" s="123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140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ht="20.399999999999999" outlineLevel="1" x14ac:dyDescent="0.25">
      <c r="A116" s="119"/>
      <c r="B116" s="120"/>
      <c r="C116" s="148" t="s">
        <v>328</v>
      </c>
      <c r="D116" s="122"/>
      <c r="E116" s="123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140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5">
      <c r="A117" s="139">
        <v>57</v>
      </c>
      <c r="B117" s="140" t="s">
        <v>329</v>
      </c>
      <c r="C117" s="146" t="s">
        <v>330</v>
      </c>
      <c r="D117" s="141" t="s">
        <v>0</v>
      </c>
      <c r="E117" s="142">
        <v>496.22500000000002</v>
      </c>
      <c r="F117" s="143"/>
      <c r="G117" s="144">
        <f>ROUND(E117*F117,2)</f>
        <v>0</v>
      </c>
      <c r="H117" s="121">
        <v>0</v>
      </c>
      <c r="I117" s="121">
        <f>ROUND(E117*H117,2)</f>
        <v>0</v>
      </c>
      <c r="J117" s="121">
        <v>2</v>
      </c>
      <c r="K117" s="121">
        <f>ROUND(E117*J117,2)</f>
        <v>992.45</v>
      </c>
      <c r="L117" s="121">
        <v>21</v>
      </c>
      <c r="M117" s="121">
        <f>G117*(1+L117/100)</f>
        <v>0</v>
      </c>
      <c r="N117" s="121">
        <v>0</v>
      </c>
      <c r="O117" s="121">
        <f>ROUND(E117*N117,2)</f>
        <v>0</v>
      </c>
      <c r="P117" s="121">
        <v>0</v>
      </c>
      <c r="Q117" s="121">
        <f>ROUND(E117*P117,2)</f>
        <v>0</v>
      </c>
      <c r="R117" s="121"/>
      <c r="S117" s="121" t="s">
        <v>132</v>
      </c>
      <c r="T117" s="121" t="s">
        <v>146</v>
      </c>
      <c r="U117" s="121">
        <v>0</v>
      </c>
      <c r="V117" s="121">
        <f>ROUND(E117*U117,2)</f>
        <v>0</v>
      </c>
      <c r="W117" s="121"/>
      <c r="X117" s="121" t="s">
        <v>208</v>
      </c>
      <c r="Y117" s="116"/>
      <c r="Z117" s="116"/>
      <c r="AA117" s="116"/>
      <c r="AB117" s="116"/>
      <c r="AC117" s="116"/>
      <c r="AD117" s="116"/>
      <c r="AE117" s="116"/>
      <c r="AF117" s="116"/>
      <c r="AG117" s="116" t="s">
        <v>209</v>
      </c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x14ac:dyDescent="0.25">
      <c r="A118" s="127" t="s">
        <v>127</v>
      </c>
      <c r="B118" s="128" t="s">
        <v>85</v>
      </c>
      <c r="C118" s="145" t="s">
        <v>86</v>
      </c>
      <c r="D118" s="129"/>
      <c r="E118" s="130"/>
      <c r="F118" s="131"/>
      <c r="G118" s="132">
        <f>SUMIF(AG119:AG143,"&lt;&gt;NOR",G119:G143)</f>
        <v>0</v>
      </c>
      <c r="H118" s="126"/>
      <c r="I118" s="126">
        <f>SUM(I119:I143)</f>
        <v>3564.07</v>
      </c>
      <c r="J118" s="126"/>
      <c r="K118" s="126">
        <f>SUM(K119:K143)</f>
        <v>3940.7400000000002</v>
      </c>
      <c r="L118" s="126"/>
      <c r="M118" s="126">
        <f>SUM(M119:M143)</f>
        <v>0</v>
      </c>
      <c r="N118" s="126"/>
      <c r="O118" s="126">
        <f>SUM(O119:O143)</f>
        <v>0.04</v>
      </c>
      <c r="P118" s="126"/>
      <c r="Q118" s="126">
        <f>SUM(Q119:Q143)</f>
        <v>0</v>
      </c>
      <c r="R118" s="126"/>
      <c r="S118" s="126"/>
      <c r="T118" s="126"/>
      <c r="U118" s="126"/>
      <c r="V118" s="126">
        <f>SUM(V119:V143)</f>
        <v>6.9</v>
      </c>
      <c r="W118" s="126"/>
      <c r="X118" s="126"/>
      <c r="AG118" t="s">
        <v>128</v>
      </c>
    </row>
    <row r="119" spans="1:60" outlineLevel="1" x14ac:dyDescent="0.25">
      <c r="A119" s="133">
        <v>58</v>
      </c>
      <c r="B119" s="134" t="s">
        <v>331</v>
      </c>
      <c r="C119" s="147" t="s">
        <v>332</v>
      </c>
      <c r="D119" s="135" t="s">
        <v>137</v>
      </c>
      <c r="E119" s="136">
        <v>4.84</v>
      </c>
      <c r="F119" s="137"/>
      <c r="G119" s="138">
        <f>ROUND(E119*F119,2)</f>
        <v>0</v>
      </c>
      <c r="H119" s="121">
        <v>0</v>
      </c>
      <c r="I119" s="121">
        <f>ROUND(E119*H119,2)</f>
        <v>0</v>
      </c>
      <c r="J119" s="121">
        <v>7.1</v>
      </c>
      <c r="K119" s="121">
        <f>ROUND(E119*J119,2)</f>
        <v>34.36</v>
      </c>
      <c r="L119" s="121">
        <v>21</v>
      </c>
      <c r="M119" s="121">
        <f>G119*(1+L119/100)</f>
        <v>0</v>
      </c>
      <c r="N119" s="121">
        <v>0</v>
      </c>
      <c r="O119" s="121">
        <f>ROUND(E119*N119,2)</f>
        <v>0</v>
      </c>
      <c r="P119" s="121">
        <v>0</v>
      </c>
      <c r="Q119" s="121">
        <f>ROUND(E119*P119,2)</f>
        <v>0</v>
      </c>
      <c r="R119" s="121"/>
      <c r="S119" s="121" t="s">
        <v>132</v>
      </c>
      <c r="T119" s="121" t="s">
        <v>132</v>
      </c>
      <c r="U119" s="121">
        <v>1.6E-2</v>
      </c>
      <c r="V119" s="121">
        <f>ROUND(E119*U119,2)</f>
        <v>0.08</v>
      </c>
      <c r="W119" s="121"/>
      <c r="X119" s="121" t="s">
        <v>133</v>
      </c>
      <c r="Y119" s="116"/>
      <c r="Z119" s="116"/>
      <c r="AA119" s="116"/>
      <c r="AB119" s="116"/>
      <c r="AC119" s="116"/>
      <c r="AD119" s="116"/>
      <c r="AE119" s="116"/>
      <c r="AF119" s="116"/>
      <c r="AG119" s="116" t="s">
        <v>134</v>
      </c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5">
      <c r="A120" s="119"/>
      <c r="B120" s="120"/>
      <c r="C120" s="148" t="s">
        <v>472</v>
      </c>
      <c r="D120" s="122"/>
      <c r="E120" s="123">
        <v>3.4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140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5">
      <c r="A121" s="119"/>
      <c r="B121" s="120"/>
      <c r="C121" s="148" t="s">
        <v>473</v>
      </c>
      <c r="D121" s="122"/>
      <c r="E121" s="123">
        <v>1.44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140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33">
        <v>59</v>
      </c>
      <c r="B122" s="134" t="s">
        <v>334</v>
      </c>
      <c r="C122" s="147" t="s">
        <v>335</v>
      </c>
      <c r="D122" s="135" t="s">
        <v>137</v>
      </c>
      <c r="E122" s="136">
        <v>4.84</v>
      </c>
      <c r="F122" s="137"/>
      <c r="G122" s="138">
        <f>ROUND(E122*F122,2)</f>
        <v>0</v>
      </c>
      <c r="H122" s="121">
        <v>24.89</v>
      </c>
      <c r="I122" s="121">
        <f>ROUND(E122*H122,2)</f>
        <v>120.47</v>
      </c>
      <c r="J122" s="121">
        <v>25.21</v>
      </c>
      <c r="K122" s="121">
        <f>ROUND(E122*J122,2)</f>
        <v>122.02</v>
      </c>
      <c r="L122" s="121">
        <v>21</v>
      </c>
      <c r="M122" s="121">
        <f>G122*(1+L122/100)</f>
        <v>0</v>
      </c>
      <c r="N122" s="121">
        <v>2.1000000000000001E-4</v>
      </c>
      <c r="O122" s="121">
        <f>ROUND(E122*N122,2)</f>
        <v>0</v>
      </c>
      <c r="P122" s="121">
        <v>0</v>
      </c>
      <c r="Q122" s="121">
        <f>ROUND(E122*P122,2)</f>
        <v>0</v>
      </c>
      <c r="R122" s="121"/>
      <c r="S122" s="121" t="s">
        <v>132</v>
      </c>
      <c r="T122" s="121" t="s">
        <v>132</v>
      </c>
      <c r="U122" s="121">
        <v>0.05</v>
      </c>
      <c r="V122" s="121">
        <f>ROUND(E122*U122,2)</f>
        <v>0.24</v>
      </c>
      <c r="W122" s="121"/>
      <c r="X122" s="121" t="s">
        <v>133</v>
      </c>
      <c r="Y122" s="116"/>
      <c r="Z122" s="116"/>
      <c r="AA122" s="116"/>
      <c r="AB122" s="116"/>
      <c r="AC122" s="116"/>
      <c r="AD122" s="116"/>
      <c r="AE122" s="116"/>
      <c r="AF122" s="116"/>
      <c r="AG122" s="116" t="s">
        <v>134</v>
      </c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5">
      <c r="A123" s="119"/>
      <c r="B123" s="120"/>
      <c r="C123" s="148" t="s">
        <v>472</v>
      </c>
      <c r="D123" s="122"/>
      <c r="E123" s="123">
        <v>3.4</v>
      </c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16"/>
      <c r="Z123" s="116"/>
      <c r="AA123" s="116"/>
      <c r="AB123" s="116"/>
      <c r="AC123" s="116"/>
      <c r="AD123" s="116"/>
      <c r="AE123" s="116"/>
      <c r="AF123" s="116"/>
      <c r="AG123" s="116" t="s">
        <v>140</v>
      </c>
      <c r="AH123" s="116">
        <v>0</v>
      </c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5">
      <c r="A124" s="119"/>
      <c r="B124" s="120"/>
      <c r="C124" s="148" t="s">
        <v>473</v>
      </c>
      <c r="D124" s="122"/>
      <c r="E124" s="123">
        <v>1.44</v>
      </c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16"/>
      <c r="Z124" s="116"/>
      <c r="AA124" s="116"/>
      <c r="AB124" s="116"/>
      <c r="AC124" s="116"/>
      <c r="AD124" s="116"/>
      <c r="AE124" s="116"/>
      <c r="AF124" s="116"/>
      <c r="AG124" s="116" t="s">
        <v>140</v>
      </c>
      <c r="AH124" s="116">
        <v>0</v>
      </c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outlineLevel="1" x14ac:dyDescent="0.25">
      <c r="A125" s="133">
        <v>60</v>
      </c>
      <c r="B125" s="134" t="s">
        <v>336</v>
      </c>
      <c r="C125" s="147" t="s">
        <v>337</v>
      </c>
      <c r="D125" s="135" t="s">
        <v>137</v>
      </c>
      <c r="E125" s="136">
        <v>5.0199999999999996</v>
      </c>
      <c r="F125" s="137"/>
      <c r="G125" s="138">
        <f>ROUND(E125*F125,2)</f>
        <v>0</v>
      </c>
      <c r="H125" s="121">
        <v>137.32</v>
      </c>
      <c r="I125" s="121">
        <f>ROUND(E125*H125,2)</f>
        <v>689.35</v>
      </c>
      <c r="J125" s="121">
        <v>524.67999999999995</v>
      </c>
      <c r="K125" s="121">
        <f>ROUND(E125*J125,2)</f>
        <v>2633.89</v>
      </c>
      <c r="L125" s="121">
        <v>21</v>
      </c>
      <c r="M125" s="121">
        <f>G125*(1+L125/100)</f>
        <v>0</v>
      </c>
      <c r="N125" s="121">
        <v>5.1500000000000001E-3</v>
      </c>
      <c r="O125" s="121">
        <f>ROUND(E125*N125,2)</f>
        <v>0.03</v>
      </c>
      <c r="P125" s="121">
        <v>0</v>
      </c>
      <c r="Q125" s="121">
        <f>ROUND(E125*P125,2)</f>
        <v>0</v>
      </c>
      <c r="R125" s="121"/>
      <c r="S125" s="121" t="s">
        <v>132</v>
      </c>
      <c r="T125" s="121" t="s">
        <v>132</v>
      </c>
      <c r="U125" s="121">
        <v>1.04</v>
      </c>
      <c r="V125" s="121">
        <f>ROUND(E125*U125,2)</f>
        <v>5.22</v>
      </c>
      <c r="W125" s="121"/>
      <c r="X125" s="121" t="s">
        <v>133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134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19"/>
      <c r="B126" s="120"/>
      <c r="C126" s="148" t="s">
        <v>496</v>
      </c>
      <c r="D126" s="122"/>
      <c r="E126" s="123">
        <v>3.58</v>
      </c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16"/>
      <c r="Z126" s="116"/>
      <c r="AA126" s="116"/>
      <c r="AB126" s="116"/>
      <c r="AC126" s="116"/>
      <c r="AD126" s="116"/>
      <c r="AE126" s="116"/>
      <c r="AF126" s="116"/>
      <c r="AG126" s="116" t="s">
        <v>140</v>
      </c>
      <c r="AH126" s="116">
        <v>0</v>
      </c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5">
      <c r="A127" s="119"/>
      <c r="B127" s="120"/>
      <c r="C127" s="148" t="s">
        <v>473</v>
      </c>
      <c r="D127" s="122"/>
      <c r="E127" s="123">
        <v>1.44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140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5">
      <c r="A128" s="133">
        <v>61</v>
      </c>
      <c r="B128" s="134" t="s">
        <v>338</v>
      </c>
      <c r="C128" s="147" t="s">
        <v>339</v>
      </c>
      <c r="D128" s="135" t="s">
        <v>143</v>
      </c>
      <c r="E128" s="136">
        <v>14.2</v>
      </c>
      <c r="F128" s="137"/>
      <c r="G128" s="138">
        <f>ROUND(E128*F128,2)</f>
        <v>0</v>
      </c>
      <c r="H128" s="121">
        <v>21.81</v>
      </c>
      <c r="I128" s="121">
        <f>ROUND(E128*H128,2)</f>
        <v>309.7</v>
      </c>
      <c r="J128" s="121">
        <v>35.29</v>
      </c>
      <c r="K128" s="121">
        <f>ROUND(E128*J128,2)</f>
        <v>501.12</v>
      </c>
      <c r="L128" s="121">
        <v>21</v>
      </c>
      <c r="M128" s="121">
        <f>G128*(1+L128/100)</f>
        <v>0</v>
      </c>
      <c r="N128" s="121">
        <v>4.0000000000000003E-5</v>
      </c>
      <c r="O128" s="121">
        <f>ROUND(E128*N128,2)</f>
        <v>0</v>
      </c>
      <c r="P128" s="121">
        <v>0</v>
      </c>
      <c r="Q128" s="121">
        <f>ROUND(E128*P128,2)</f>
        <v>0</v>
      </c>
      <c r="R128" s="121"/>
      <c r="S128" s="121" t="s">
        <v>132</v>
      </c>
      <c r="T128" s="121" t="s">
        <v>132</v>
      </c>
      <c r="U128" s="121">
        <v>7.0000000000000007E-2</v>
      </c>
      <c r="V128" s="121">
        <f>ROUND(E128*U128,2)</f>
        <v>0.99</v>
      </c>
      <c r="W128" s="121"/>
      <c r="X128" s="121" t="s">
        <v>133</v>
      </c>
      <c r="Y128" s="116"/>
      <c r="Z128" s="116"/>
      <c r="AA128" s="116"/>
      <c r="AB128" s="116"/>
      <c r="AC128" s="116"/>
      <c r="AD128" s="116"/>
      <c r="AE128" s="116"/>
      <c r="AF128" s="116"/>
      <c r="AG128" s="116" t="s">
        <v>134</v>
      </c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5">
      <c r="A129" s="119"/>
      <c r="B129" s="120"/>
      <c r="C129" s="148" t="s">
        <v>497</v>
      </c>
      <c r="D129" s="122"/>
      <c r="E129" s="123">
        <v>9.8000000000000007</v>
      </c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16"/>
      <c r="Z129" s="116"/>
      <c r="AA129" s="116"/>
      <c r="AB129" s="116"/>
      <c r="AC129" s="116"/>
      <c r="AD129" s="116"/>
      <c r="AE129" s="116"/>
      <c r="AF129" s="116"/>
      <c r="AG129" s="116" t="s">
        <v>140</v>
      </c>
      <c r="AH129" s="116">
        <v>0</v>
      </c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5">
      <c r="A130" s="119"/>
      <c r="B130" s="120"/>
      <c r="C130" s="148" t="s">
        <v>498</v>
      </c>
      <c r="D130" s="122"/>
      <c r="E130" s="123">
        <v>4.4000000000000004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5">
      <c r="A131" s="133">
        <v>62</v>
      </c>
      <c r="B131" s="134" t="s">
        <v>342</v>
      </c>
      <c r="C131" s="147" t="s">
        <v>343</v>
      </c>
      <c r="D131" s="135" t="s">
        <v>137</v>
      </c>
      <c r="E131" s="136">
        <v>5.0199999999999996</v>
      </c>
      <c r="F131" s="137"/>
      <c r="G131" s="138">
        <f>ROUND(E131*F131,2)</f>
        <v>0</v>
      </c>
      <c r="H131" s="121">
        <v>0</v>
      </c>
      <c r="I131" s="121">
        <f>ROUND(E131*H131,2)</f>
        <v>0</v>
      </c>
      <c r="J131" s="121">
        <v>15.1</v>
      </c>
      <c r="K131" s="121">
        <f>ROUND(E131*J131,2)</f>
        <v>75.8</v>
      </c>
      <c r="L131" s="121">
        <v>21</v>
      </c>
      <c r="M131" s="121">
        <f>G131*(1+L131/100)</f>
        <v>0</v>
      </c>
      <c r="N131" s="121">
        <v>0</v>
      </c>
      <c r="O131" s="121">
        <f>ROUND(E131*N131,2)</f>
        <v>0</v>
      </c>
      <c r="P131" s="121">
        <v>0</v>
      </c>
      <c r="Q131" s="121">
        <f>ROUND(E131*P131,2)</f>
        <v>0</v>
      </c>
      <c r="R131" s="121"/>
      <c r="S131" s="121" t="s">
        <v>132</v>
      </c>
      <c r="T131" s="121" t="s">
        <v>132</v>
      </c>
      <c r="U131" s="121">
        <v>0.03</v>
      </c>
      <c r="V131" s="121">
        <f>ROUND(E131*U131,2)</f>
        <v>0.15</v>
      </c>
      <c r="W131" s="121"/>
      <c r="X131" s="121" t="s">
        <v>133</v>
      </c>
      <c r="Y131" s="116"/>
      <c r="Z131" s="116"/>
      <c r="AA131" s="116"/>
      <c r="AB131" s="116"/>
      <c r="AC131" s="116"/>
      <c r="AD131" s="116"/>
      <c r="AE131" s="116"/>
      <c r="AF131" s="116"/>
      <c r="AG131" s="116" t="s">
        <v>134</v>
      </c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5">
      <c r="A132" s="119"/>
      <c r="B132" s="120"/>
      <c r="C132" s="148" t="s">
        <v>496</v>
      </c>
      <c r="D132" s="122"/>
      <c r="E132" s="123">
        <v>3.58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140</v>
      </c>
      <c r="AH132" s="116">
        <v>0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5">
      <c r="A133" s="119"/>
      <c r="B133" s="120"/>
      <c r="C133" s="148" t="s">
        <v>473</v>
      </c>
      <c r="D133" s="122"/>
      <c r="E133" s="123">
        <v>1.44</v>
      </c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140</v>
      </c>
      <c r="AH133" s="116">
        <v>0</v>
      </c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5">
      <c r="A134" s="133">
        <v>63</v>
      </c>
      <c r="B134" s="134" t="s">
        <v>344</v>
      </c>
      <c r="C134" s="147" t="s">
        <v>345</v>
      </c>
      <c r="D134" s="135" t="s">
        <v>137</v>
      </c>
      <c r="E134" s="136">
        <v>5.0199999999999996</v>
      </c>
      <c r="F134" s="137"/>
      <c r="G134" s="138">
        <f>ROUND(E134*F134,2)</f>
        <v>0</v>
      </c>
      <c r="H134" s="121">
        <v>12.3</v>
      </c>
      <c r="I134" s="121">
        <f>ROUND(E134*H134,2)</f>
        <v>61.75</v>
      </c>
      <c r="J134" s="121">
        <v>0</v>
      </c>
      <c r="K134" s="121">
        <f>ROUND(E134*J134,2)</f>
        <v>0</v>
      </c>
      <c r="L134" s="121">
        <v>21</v>
      </c>
      <c r="M134" s="121">
        <f>G134*(1+L134/100)</f>
        <v>0</v>
      </c>
      <c r="N134" s="121">
        <v>1.1999999999999999E-3</v>
      </c>
      <c r="O134" s="121">
        <f>ROUND(E134*N134,2)</f>
        <v>0.01</v>
      </c>
      <c r="P134" s="121">
        <v>0</v>
      </c>
      <c r="Q134" s="121">
        <f>ROUND(E134*P134,2)</f>
        <v>0</v>
      </c>
      <c r="R134" s="121"/>
      <c r="S134" s="121" t="s">
        <v>132</v>
      </c>
      <c r="T134" s="121" t="s">
        <v>132</v>
      </c>
      <c r="U134" s="121">
        <v>0</v>
      </c>
      <c r="V134" s="121">
        <f>ROUND(E134*U134,2)</f>
        <v>0</v>
      </c>
      <c r="W134" s="121"/>
      <c r="X134" s="121" t="s">
        <v>133</v>
      </c>
      <c r="Y134" s="116"/>
      <c r="Z134" s="116"/>
      <c r="AA134" s="116"/>
      <c r="AB134" s="116"/>
      <c r="AC134" s="116"/>
      <c r="AD134" s="116"/>
      <c r="AE134" s="116"/>
      <c r="AF134" s="116"/>
      <c r="AG134" s="116" t="s">
        <v>134</v>
      </c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5">
      <c r="A135" s="119"/>
      <c r="B135" s="120"/>
      <c r="C135" s="148" t="s">
        <v>496</v>
      </c>
      <c r="D135" s="122"/>
      <c r="E135" s="123">
        <v>3.58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140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5">
      <c r="A136" s="119"/>
      <c r="B136" s="120"/>
      <c r="C136" s="148" t="s">
        <v>473</v>
      </c>
      <c r="D136" s="122"/>
      <c r="E136" s="123">
        <v>1.44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140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5">
      <c r="A137" s="133">
        <v>64</v>
      </c>
      <c r="B137" s="134" t="s">
        <v>346</v>
      </c>
      <c r="C137" s="147" t="s">
        <v>347</v>
      </c>
      <c r="D137" s="135" t="s">
        <v>143</v>
      </c>
      <c r="E137" s="136">
        <v>1.8</v>
      </c>
      <c r="F137" s="137"/>
      <c r="G137" s="138">
        <f>ROUND(E137*F137,2)</f>
        <v>0</v>
      </c>
      <c r="H137" s="121">
        <v>0</v>
      </c>
      <c r="I137" s="121">
        <f>ROUND(E137*H137,2)</f>
        <v>0</v>
      </c>
      <c r="J137" s="121">
        <v>60.5</v>
      </c>
      <c r="K137" s="121">
        <f>ROUND(E137*J137,2)</f>
        <v>108.9</v>
      </c>
      <c r="L137" s="121">
        <v>21</v>
      </c>
      <c r="M137" s="121">
        <f>G137*(1+L137/100)</f>
        <v>0</v>
      </c>
      <c r="N137" s="121">
        <v>0</v>
      </c>
      <c r="O137" s="121">
        <f>ROUND(E137*N137,2)</f>
        <v>0</v>
      </c>
      <c r="P137" s="121">
        <v>0</v>
      </c>
      <c r="Q137" s="121">
        <f>ROUND(E137*P137,2)</f>
        <v>0</v>
      </c>
      <c r="R137" s="121"/>
      <c r="S137" s="121" t="s">
        <v>158</v>
      </c>
      <c r="T137" s="121" t="s">
        <v>132</v>
      </c>
      <c r="U137" s="121">
        <v>0.12</v>
      </c>
      <c r="V137" s="121">
        <f>ROUND(E137*U137,2)</f>
        <v>0.22</v>
      </c>
      <c r="W137" s="121"/>
      <c r="X137" s="121" t="s">
        <v>133</v>
      </c>
      <c r="Y137" s="116"/>
      <c r="Z137" s="116"/>
      <c r="AA137" s="116"/>
      <c r="AB137" s="116"/>
      <c r="AC137" s="116"/>
      <c r="AD137" s="116"/>
      <c r="AE137" s="116"/>
      <c r="AF137" s="116"/>
      <c r="AG137" s="116" t="s">
        <v>134</v>
      </c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5">
      <c r="A138" s="119"/>
      <c r="B138" s="120"/>
      <c r="C138" s="148" t="s">
        <v>499</v>
      </c>
      <c r="D138" s="122"/>
      <c r="E138" s="123">
        <v>1.8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140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39">
        <v>65</v>
      </c>
      <c r="B139" s="140" t="s">
        <v>348</v>
      </c>
      <c r="C139" s="146" t="s">
        <v>349</v>
      </c>
      <c r="D139" s="141" t="s">
        <v>143</v>
      </c>
      <c r="E139" s="142">
        <v>2</v>
      </c>
      <c r="F139" s="143"/>
      <c r="G139" s="144">
        <f>ROUND(E139*F139,2)</f>
        <v>0</v>
      </c>
      <c r="H139" s="121">
        <v>87</v>
      </c>
      <c r="I139" s="121">
        <f>ROUND(E139*H139,2)</f>
        <v>174</v>
      </c>
      <c r="J139" s="121">
        <v>0</v>
      </c>
      <c r="K139" s="121">
        <f>ROUND(E139*J139,2)</f>
        <v>0</v>
      </c>
      <c r="L139" s="121">
        <v>21</v>
      </c>
      <c r="M139" s="121">
        <f>G139*(1+L139/100)</f>
        <v>0</v>
      </c>
      <c r="N139" s="121">
        <v>2.2000000000000001E-4</v>
      </c>
      <c r="O139" s="121">
        <f>ROUND(E139*N139,2)</f>
        <v>0</v>
      </c>
      <c r="P139" s="121">
        <v>0</v>
      </c>
      <c r="Q139" s="121">
        <f>ROUND(E139*P139,2)</f>
        <v>0</v>
      </c>
      <c r="R139" s="121"/>
      <c r="S139" s="121" t="s">
        <v>158</v>
      </c>
      <c r="T139" s="121" t="s">
        <v>146</v>
      </c>
      <c r="U139" s="121">
        <v>0</v>
      </c>
      <c r="V139" s="121">
        <f>ROUND(E139*U139,2)</f>
        <v>0</v>
      </c>
      <c r="W139" s="121"/>
      <c r="X139" s="121" t="s">
        <v>161</v>
      </c>
      <c r="Y139" s="116"/>
      <c r="Z139" s="116"/>
      <c r="AA139" s="116"/>
      <c r="AB139" s="116"/>
      <c r="AC139" s="116"/>
      <c r="AD139" s="116"/>
      <c r="AE139" s="116"/>
      <c r="AF139" s="116"/>
      <c r="AG139" s="116" t="s">
        <v>310</v>
      </c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33">
        <v>66</v>
      </c>
      <c r="B140" s="134" t="s">
        <v>350</v>
      </c>
      <c r="C140" s="147" t="s">
        <v>351</v>
      </c>
      <c r="D140" s="135" t="s">
        <v>137</v>
      </c>
      <c r="E140" s="136">
        <v>5.5220000000000002</v>
      </c>
      <c r="F140" s="137"/>
      <c r="G140" s="138">
        <f>ROUND(E140*F140,2)</f>
        <v>0</v>
      </c>
      <c r="H140" s="121">
        <v>400</v>
      </c>
      <c r="I140" s="121">
        <f>ROUND(E140*H140,2)</f>
        <v>2208.8000000000002</v>
      </c>
      <c r="J140" s="121">
        <v>0</v>
      </c>
      <c r="K140" s="121">
        <f>ROUND(E140*J140,2)</f>
        <v>0</v>
      </c>
      <c r="L140" s="121">
        <v>21</v>
      </c>
      <c r="M140" s="121">
        <f>G140*(1+L140/100)</f>
        <v>0</v>
      </c>
      <c r="N140" s="121">
        <v>0</v>
      </c>
      <c r="O140" s="121">
        <f>ROUND(E140*N140,2)</f>
        <v>0</v>
      </c>
      <c r="P140" s="121">
        <v>0</v>
      </c>
      <c r="Q140" s="121">
        <f>ROUND(E140*P140,2)</f>
        <v>0</v>
      </c>
      <c r="R140" s="121"/>
      <c r="S140" s="121" t="s">
        <v>158</v>
      </c>
      <c r="T140" s="121" t="s">
        <v>146</v>
      </c>
      <c r="U140" s="121">
        <v>0</v>
      </c>
      <c r="V140" s="121">
        <f>ROUND(E140*U140,2)</f>
        <v>0</v>
      </c>
      <c r="W140" s="121"/>
      <c r="X140" s="121" t="s">
        <v>176</v>
      </c>
      <c r="Y140" s="116"/>
      <c r="Z140" s="116"/>
      <c r="AA140" s="116"/>
      <c r="AB140" s="116"/>
      <c r="AC140" s="116"/>
      <c r="AD140" s="116"/>
      <c r="AE140" s="116"/>
      <c r="AF140" s="116"/>
      <c r="AG140" s="116" t="s">
        <v>177</v>
      </c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5">
      <c r="A141" s="119"/>
      <c r="B141" s="120"/>
      <c r="C141" s="148" t="s">
        <v>500</v>
      </c>
      <c r="D141" s="122"/>
      <c r="E141" s="123">
        <v>3.9380000000000002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140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5">
      <c r="A142" s="119"/>
      <c r="B142" s="120"/>
      <c r="C142" s="148" t="s">
        <v>501</v>
      </c>
      <c r="D142" s="122"/>
      <c r="E142" s="123">
        <v>1.5840000000000001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140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5">
      <c r="A143" s="139">
        <v>67</v>
      </c>
      <c r="B143" s="140" t="s">
        <v>354</v>
      </c>
      <c r="C143" s="146" t="s">
        <v>355</v>
      </c>
      <c r="D143" s="141" t="s">
        <v>0</v>
      </c>
      <c r="E143" s="142">
        <v>70.401499999999999</v>
      </c>
      <c r="F143" s="143"/>
      <c r="G143" s="144">
        <f>ROUND(E143*F143,2)</f>
        <v>0</v>
      </c>
      <c r="H143" s="121">
        <v>0</v>
      </c>
      <c r="I143" s="121">
        <f>ROUND(E143*H143,2)</f>
        <v>0</v>
      </c>
      <c r="J143" s="121">
        <v>6.6</v>
      </c>
      <c r="K143" s="121">
        <f>ROUND(E143*J143,2)</f>
        <v>464.65</v>
      </c>
      <c r="L143" s="121">
        <v>21</v>
      </c>
      <c r="M143" s="121">
        <f>G143*(1+L143/100)</f>
        <v>0</v>
      </c>
      <c r="N143" s="121">
        <v>0</v>
      </c>
      <c r="O143" s="121">
        <f>ROUND(E143*N143,2)</f>
        <v>0</v>
      </c>
      <c r="P143" s="121">
        <v>0</v>
      </c>
      <c r="Q143" s="121">
        <f>ROUND(E143*P143,2)</f>
        <v>0</v>
      </c>
      <c r="R143" s="121"/>
      <c r="S143" s="121" t="s">
        <v>132</v>
      </c>
      <c r="T143" s="121" t="s">
        <v>138</v>
      </c>
      <c r="U143" s="121">
        <v>0</v>
      </c>
      <c r="V143" s="121">
        <f>ROUND(E143*U143,2)</f>
        <v>0</v>
      </c>
      <c r="W143" s="121"/>
      <c r="X143" s="121" t="s">
        <v>208</v>
      </c>
      <c r="Y143" s="116"/>
      <c r="Z143" s="116"/>
      <c r="AA143" s="116"/>
      <c r="AB143" s="116"/>
      <c r="AC143" s="116"/>
      <c r="AD143" s="116"/>
      <c r="AE143" s="116"/>
      <c r="AF143" s="116"/>
      <c r="AG143" s="116" t="s">
        <v>209</v>
      </c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x14ac:dyDescent="0.25">
      <c r="A144" s="127" t="s">
        <v>127</v>
      </c>
      <c r="B144" s="128" t="s">
        <v>87</v>
      </c>
      <c r="C144" s="145" t="s">
        <v>88</v>
      </c>
      <c r="D144" s="129"/>
      <c r="E144" s="130"/>
      <c r="F144" s="131"/>
      <c r="G144" s="132">
        <f>SUMIF(AG145:AG170,"&lt;&gt;NOR",G145:G170)</f>
        <v>0</v>
      </c>
      <c r="H144" s="126"/>
      <c r="I144" s="126">
        <f>SUM(I145:I170)</f>
        <v>14142.3</v>
      </c>
      <c r="J144" s="126"/>
      <c r="K144" s="126">
        <f>SUM(K145:K170)</f>
        <v>13487.300000000001</v>
      </c>
      <c r="L144" s="126"/>
      <c r="M144" s="126">
        <f>SUM(M145:M170)</f>
        <v>0</v>
      </c>
      <c r="N144" s="126"/>
      <c r="O144" s="126">
        <f>SUM(O145:O170)</f>
        <v>0.13</v>
      </c>
      <c r="P144" s="126"/>
      <c r="Q144" s="126">
        <f>SUM(Q145:Q170)</f>
        <v>0.04</v>
      </c>
      <c r="R144" s="126"/>
      <c r="S144" s="126"/>
      <c r="T144" s="126"/>
      <c r="U144" s="126"/>
      <c r="V144" s="126">
        <f>SUM(V145:V170)</f>
        <v>26.910000000000004</v>
      </c>
      <c r="W144" s="126"/>
      <c r="X144" s="126"/>
      <c r="AG144" t="s">
        <v>128</v>
      </c>
    </row>
    <row r="145" spans="1:60" outlineLevel="1" x14ac:dyDescent="0.25">
      <c r="A145" s="133">
        <v>68</v>
      </c>
      <c r="B145" s="134" t="s">
        <v>356</v>
      </c>
      <c r="C145" s="147" t="s">
        <v>357</v>
      </c>
      <c r="D145" s="135" t="s">
        <v>137</v>
      </c>
      <c r="E145" s="136">
        <v>35.549999999999997</v>
      </c>
      <c r="F145" s="137"/>
      <c r="G145" s="138">
        <f>ROUND(E145*F145,2)</f>
        <v>0</v>
      </c>
      <c r="H145" s="121">
        <v>0</v>
      </c>
      <c r="I145" s="121">
        <f>ROUND(E145*H145,2)</f>
        <v>0</v>
      </c>
      <c r="J145" s="121">
        <v>6.8</v>
      </c>
      <c r="K145" s="121">
        <f>ROUND(E145*J145,2)</f>
        <v>241.74</v>
      </c>
      <c r="L145" s="121">
        <v>21</v>
      </c>
      <c r="M145" s="121">
        <f>G145*(1+L145/100)</f>
        <v>0</v>
      </c>
      <c r="N145" s="121">
        <v>0</v>
      </c>
      <c r="O145" s="121">
        <f>ROUND(E145*N145,2)</f>
        <v>0</v>
      </c>
      <c r="P145" s="121">
        <v>0</v>
      </c>
      <c r="Q145" s="121">
        <f>ROUND(E145*P145,2)</f>
        <v>0</v>
      </c>
      <c r="R145" s="121"/>
      <c r="S145" s="121" t="s">
        <v>132</v>
      </c>
      <c r="T145" s="121" t="s">
        <v>138</v>
      </c>
      <c r="U145" s="121">
        <v>1.6E-2</v>
      </c>
      <c r="V145" s="121">
        <f>ROUND(E145*U145,2)</f>
        <v>0.56999999999999995</v>
      </c>
      <c r="W145" s="121"/>
      <c r="X145" s="121" t="s">
        <v>133</v>
      </c>
      <c r="Y145" s="116"/>
      <c r="Z145" s="116"/>
      <c r="AA145" s="116"/>
      <c r="AB145" s="116"/>
      <c r="AC145" s="116"/>
      <c r="AD145" s="116"/>
      <c r="AE145" s="116"/>
      <c r="AF145" s="116"/>
      <c r="AG145" s="116" t="s">
        <v>134</v>
      </c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19"/>
      <c r="B146" s="120"/>
      <c r="C146" s="148" t="s">
        <v>475</v>
      </c>
      <c r="D146" s="122"/>
      <c r="E146" s="123">
        <v>4.68</v>
      </c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140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5">
      <c r="A147" s="119"/>
      <c r="B147" s="120"/>
      <c r="C147" s="148" t="s">
        <v>477</v>
      </c>
      <c r="D147" s="122"/>
      <c r="E147" s="123">
        <v>30.87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16"/>
      <c r="Z147" s="116"/>
      <c r="AA147" s="116"/>
      <c r="AB147" s="116"/>
      <c r="AC147" s="116"/>
      <c r="AD147" s="116"/>
      <c r="AE147" s="116"/>
      <c r="AF147" s="116"/>
      <c r="AG147" s="116" t="s">
        <v>140</v>
      </c>
      <c r="AH147" s="116">
        <v>0</v>
      </c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ht="20.399999999999999" outlineLevel="1" x14ac:dyDescent="0.25">
      <c r="A148" s="133">
        <v>69</v>
      </c>
      <c r="B148" s="134" t="s">
        <v>358</v>
      </c>
      <c r="C148" s="147" t="s">
        <v>359</v>
      </c>
      <c r="D148" s="135" t="s">
        <v>143</v>
      </c>
      <c r="E148" s="136">
        <v>33.200000000000003</v>
      </c>
      <c r="F148" s="137"/>
      <c r="G148" s="138">
        <f>ROUND(E148*F148,2)</f>
        <v>0</v>
      </c>
      <c r="H148" s="121">
        <v>0</v>
      </c>
      <c r="I148" s="121">
        <f>ROUND(E148*H148,2)</f>
        <v>0</v>
      </c>
      <c r="J148" s="121">
        <v>13.9</v>
      </c>
      <c r="K148" s="121">
        <f>ROUND(E148*J148,2)</f>
        <v>461.48</v>
      </c>
      <c r="L148" s="121">
        <v>21</v>
      </c>
      <c r="M148" s="121">
        <f>G148*(1+L148/100)</f>
        <v>0</v>
      </c>
      <c r="N148" s="121">
        <v>0</v>
      </c>
      <c r="O148" s="121">
        <f>ROUND(E148*N148,2)</f>
        <v>0</v>
      </c>
      <c r="P148" s="121">
        <v>8.0000000000000007E-5</v>
      </c>
      <c r="Q148" s="121">
        <f>ROUND(E148*P148,2)</f>
        <v>0</v>
      </c>
      <c r="R148" s="121"/>
      <c r="S148" s="121" t="s">
        <v>132</v>
      </c>
      <c r="T148" s="121" t="s">
        <v>132</v>
      </c>
      <c r="U148" s="121">
        <v>3.5000000000000003E-2</v>
      </c>
      <c r="V148" s="121">
        <f>ROUND(E148*U148,2)</f>
        <v>1.1599999999999999</v>
      </c>
      <c r="W148" s="121"/>
      <c r="X148" s="121" t="s">
        <v>133</v>
      </c>
      <c r="Y148" s="116"/>
      <c r="Z148" s="116"/>
      <c r="AA148" s="116"/>
      <c r="AB148" s="116"/>
      <c r="AC148" s="116"/>
      <c r="AD148" s="116"/>
      <c r="AE148" s="116"/>
      <c r="AF148" s="116"/>
      <c r="AG148" s="116" t="s">
        <v>134</v>
      </c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19"/>
      <c r="B149" s="120"/>
      <c r="C149" s="148" t="s">
        <v>502</v>
      </c>
      <c r="D149" s="122"/>
      <c r="E149" s="123">
        <v>6.6</v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16"/>
      <c r="Z149" s="116"/>
      <c r="AA149" s="116"/>
      <c r="AB149" s="116"/>
      <c r="AC149" s="116"/>
      <c r="AD149" s="116"/>
      <c r="AE149" s="116"/>
      <c r="AF149" s="116"/>
      <c r="AG149" s="116" t="s">
        <v>140</v>
      </c>
      <c r="AH149" s="116">
        <v>0</v>
      </c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19"/>
      <c r="B150" s="120"/>
      <c r="C150" s="148" t="s">
        <v>503</v>
      </c>
      <c r="D150" s="122"/>
      <c r="E150" s="123">
        <v>26.6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140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ht="20.399999999999999" outlineLevel="1" x14ac:dyDescent="0.25">
      <c r="A151" s="133">
        <v>70</v>
      </c>
      <c r="B151" s="134" t="s">
        <v>363</v>
      </c>
      <c r="C151" s="147" t="s">
        <v>364</v>
      </c>
      <c r="D151" s="135" t="s">
        <v>143</v>
      </c>
      <c r="E151" s="136">
        <v>33.200000000000003</v>
      </c>
      <c r="F151" s="137"/>
      <c r="G151" s="138">
        <f>ROUND(E151*F151,2)</f>
        <v>0</v>
      </c>
      <c r="H151" s="121">
        <v>31.22</v>
      </c>
      <c r="I151" s="121">
        <f>ROUND(E151*H151,2)</f>
        <v>1036.5</v>
      </c>
      <c r="J151" s="121">
        <v>66.78</v>
      </c>
      <c r="K151" s="121">
        <f>ROUND(E151*J151,2)</f>
        <v>2217.1</v>
      </c>
      <c r="L151" s="121">
        <v>21</v>
      </c>
      <c r="M151" s="121">
        <f>G151*(1+L151/100)</f>
        <v>0</v>
      </c>
      <c r="N151" s="121">
        <v>8.0000000000000007E-5</v>
      </c>
      <c r="O151" s="121">
        <f>ROUND(E151*N151,2)</f>
        <v>0</v>
      </c>
      <c r="P151" s="121">
        <v>0</v>
      </c>
      <c r="Q151" s="121">
        <f>ROUND(E151*P151,2)</f>
        <v>0</v>
      </c>
      <c r="R151" s="121"/>
      <c r="S151" s="121" t="s">
        <v>132</v>
      </c>
      <c r="T151" s="121" t="s">
        <v>138</v>
      </c>
      <c r="U151" s="121">
        <v>0.13719999999999999</v>
      </c>
      <c r="V151" s="121">
        <f>ROUND(E151*U151,2)</f>
        <v>4.5599999999999996</v>
      </c>
      <c r="W151" s="121"/>
      <c r="X151" s="121" t="s">
        <v>133</v>
      </c>
      <c r="Y151" s="116"/>
      <c r="Z151" s="116"/>
      <c r="AA151" s="116"/>
      <c r="AB151" s="116"/>
      <c r="AC151" s="116"/>
      <c r="AD151" s="116"/>
      <c r="AE151" s="116"/>
      <c r="AF151" s="116"/>
      <c r="AG151" s="116" t="s">
        <v>134</v>
      </c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5">
      <c r="A152" s="119"/>
      <c r="B152" s="120"/>
      <c r="C152" s="148" t="s">
        <v>502</v>
      </c>
      <c r="D152" s="122"/>
      <c r="E152" s="123">
        <v>6.6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140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19"/>
      <c r="B153" s="120"/>
      <c r="C153" s="148" t="s">
        <v>503</v>
      </c>
      <c r="D153" s="122"/>
      <c r="E153" s="123">
        <v>26.6</v>
      </c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16"/>
      <c r="Z153" s="116"/>
      <c r="AA153" s="116"/>
      <c r="AB153" s="116"/>
      <c r="AC153" s="116"/>
      <c r="AD153" s="116"/>
      <c r="AE153" s="116"/>
      <c r="AF153" s="116"/>
      <c r="AG153" s="116" t="s">
        <v>140</v>
      </c>
      <c r="AH153" s="116">
        <v>0</v>
      </c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33">
        <v>71</v>
      </c>
      <c r="B154" s="134" t="s">
        <v>365</v>
      </c>
      <c r="C154" s="147" t="s">
        <v>366</v>
      </c>
      <c r="D154" s="135" t="s">
        <v>137</v>
      </c>
      <c r="E154" s="136">
        <v>35.549999999999997</v>
      </c>
      <c r="F154" s="137"/>
      <c r="G154" s="138">
        <f>ROUND(E154*F154,2)</f>
        <v>0</v>
      </c>
      <c r="H154" s="121">
        <v>0</v>
      </c>
      <c r="I154" s="121">
        <f>ROUND(E154*H154,2)</f>
        <v>0</v>
      </c>
      <c r="J154" s="121">
        <v>41.6</v>
      </c>
      <c r="K154" s="121">
        <f>ROUND(E154*J154,2)</f>
        <v>1478.88</v>
      </c>
      <c r="L154" s="121">
        <v>21</v>
      </c>
      <c r="M154" s="121">
        <f>G154*(1+L154/100)</f>
        <v>0</v>
      </c>
      <c r="N154" s="121">
        <v>0</v>
      </c>
      <c r="O154" s="121">
        <f>ROUND(E154*N154,2)</f>
        <v>0</v>
      </c>
      <c r="P154" s="121">
        <v>1E-3</v>
      </c>
      <c r="Q154" s="121">
        <f>ROUND(E154*P154,2)</f>
        <v>0.04</v>
      </c>
      <c r="R154" s="121"/>
      <c r="S154" s="121" t="s">
        <v>132</v>
      </c>
      <c r="T154" s="121" t="s">
        <v>132</v>
      </c>
      <c r="U154" s="121">
        <v>0.105</v>
      </c>
      <c r="V154" s="121">
        <f>ROUND(E154*U154,2)</f>
        <v>3.73</v>
      </c>
      <c r="W154" s="121"/>
      <c r="X154" s="121" t="s">
        <v>133</v>
      </c>
      <c r="Y154" s="116"/>
      <c r="Z154" s="116"/>
      <c r="AA154" s="116"/>
      <c r="AB154" s="116"/>
      <c r="AC154" s="116"/>
      <c r="AD154" s="116"/>
      <c r="AE154" s="116"/>
      <c r="AF154" s="116"/>
      <c r="AG154" s="116" t="s">
        <v>134</v>
      </c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5">
      <c r="A155" s="119"/>
      <c r="B155" s="120"/>
      <c r="C155" s="148" t="s">
        <v>475</v>
      </c>
      <c r="D155" s="122"/>
      <c r="E155" s="123">
        <v>4.68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140</v>
      </c>
      <c r="AH155" s="116">
        <v>0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5">
      <c r="A156" s="119"/>
      <c r="B156" s="120"/>
      <c r="C156" s="148" t="s">
        <v>477</v>
      </c>
      <c r="D156" s="122"/>
      <c r="E156" s="123">
        <v>30.87</v>
      </c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16"/>
      <c r="Z156" s="116"/>
      <c r="AA156" s="116"/>
      <c r="AB156" s="116"/>
      <c r="AC156" s="116"/>
      <c r="AD156" s="116"/>
      <c r="AE156" s="116"/>
      <c r="AF156" s="116"/>
      <c r="AG156" s="116" t="s">
        <v>140</v>
      </c>
      <c r="AH156" s="116">
        <v>0</v>
      </c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ht="20.399999999999999" outlineLevel="1" x14ac:dyDescent="0.25">
      <c r="A157" s="133">
        <v>72</v>
      </c>
      <c r="B157" s="134" t="s">
        <v>504</v>
      </c>
      <c r="C157" s="147" t="s">
        <v>383</v>
      </c>
      <c r="D157" s="135" t="s">
        <v>137</v>
      </c>
      <c r="E157" s="136">
        <v>35.549999999999997</v>
      </c>
      <c r="F157" s="137"/>
      <c r="G157" s="138">
        <f>ROUND(E157*F157,2)</f>
        <v>0</v>
      </c>
      <c r="H157" s="121">
        <v>356.05</v>
      </c>
      <c r="I157" s="121">
        <f>ROUND(E157*H157,2)</f>
        <v>12657.58</v>
      </c>
      <c r="J157" s="121">
        <v>184.95</v>
      </c>
      <c r="K157" s="121">
        <f>ROUND(E157*J157,2)</f>
        <v>6574.97</v>
      </c>
      <c r="L157" s="121">
        <v>21</v>
      </c>
      <c r="M157" s="121">
        <f>G157*(1+L157/100)</f>
        <v>0</v>
      </c>
      <c r="N157" s="121">
        <v>3.63E-3</v>
      </c>
      <c r="O157" s="121">
        <f>ROUND(E157*N157,2)</f>
        <v>0.13</v>
      </c>
      <c r="P157" s="121">
        <v>0</v>
      </c>
      <c r="Q157" s="121">
        <f>ROUND(E157*P157,2)</f>
        <v>0</v>
      </c>
      <c r="R157" s="121"/>
      <c r="S157" s="121" t="s">
        <v>132</v>
      </c>
      <c r="T157" s="121" t="s">
        <v>138</v>
      </c>
      <c r="U157" s="121">
        <v>0.38</v>
      </c>
      <c r="V157" s="121">
        <f>ROUND(E157*U157,2)</f>
        <v>13.51</v>
      </c>
      <c r="W157" s="121"/>
      <c r="X157" s="121" t="s">
        <v>133</v>
      </c>
      <c r="Y157" s="116"/>
      <c r="Z157" s="116"/>
      <c r="AA157" s="116"/>
      <c r="AB157" s="116"/>
      <c r="AC157" s="116"/>
      <c r="AD157" s="116"/>
      <c r="AE157" s="116"/>
      <c r="AF157" s="116"/>
      <c r="AG157" s="116" t="s">
        <v>134</v>
      </c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5">
      <c r="A158" s="119"/>
      <c r="B158" s="120"/>
      <c r="C158" s="148" t="s">
        <v>475</v>
      </c>
      <c r="D158" s="122"/>
      <c r="E158" s="123">
        <v>4.68</v>
      </c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16"/>
      <c r="Z158" s="116"/>
      <c r="AA158" s="116"/>
      <c r="AB158" s="116"/>
      <c r="AC158" s="116"/>
      <c r="AD158" s="116"/>
      <c r="AE158" s="116"/>
      <c r="AF158" s="116"/>
      <c r="AG158" s="116" t="s">
        <v>140</v>
      </c>
      <c r="AH158" s="116">
        <v>0</v>
      </c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5">
      <c r="A159" s="119"/>
      <c r="B159" s="120"/>
      <c r="C159" s="148" t="s">
        <v>477</v>
      </c>
      <c r="D159" s="122"/>
      <c r="E159" s="123">
        <v>30.87</v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16"/>
      <c r="Z159" s="116"/>
      <c r="AA159" s="116"/>
      <c r="AB159" s="116"/>
      <c r="AC159" s="116"/>
      <c r="AD159" s="116"/>
      <c r="AE159" s="116"/>
      <c r="AF159" s="116"/>
      <c r="AG159" s="116" t="s">
        <v>140</v>
      </c>
      <c r="AH159" s="116">
        <v>0</v>
      </c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5">
      <c r="A160" s="133">
        <v>73</v>
      </c>
      <c r="B160" s="134" t="s">
        <v>367</v>
      </c>
      <c r="C160" s="147" t="s">
        <v>368</v>
      </c>
      <c r="D160" s="135" t="s">
        <v>143</v>
      </c>
      <c r="E160" s="136">
        <v>1.4</v>
      </c>
      <c r="F160" s="137"/>
      <c r="G160" s="138">
        <f>ROUND(E160*F160,2)</f>
        <v>0</v>
      </c>
      <c r="H160" s="121">
        <v>0</v>
      </c>
      <c r="I160" s="121">
        <f>ROUND(E160*H160,2)</f>
        <v>0</v>
      </c>
      <c r="J160" s="121">
        <v>74</v>
      </c>
      <c r="K160" s="121">
        <f>ROUND(E160*J160,2)</f>
        <v>103.6</v>
      </c>
      <c r="L160" s="121">
        <v>21</v>
      </c>
      <c r="M160" s="121">
        <f>G160*(1+L160/100)</f>
        <v>0</v>
      </c>
      <c r="N160" s="121">
        <v>0</v>
      </c>
      <c r="O160" s="121">
        <f>ROUND(E160*N160,2)</f>
        <v>0</v>
      </c>
      <c r="P160" s="121">
        <v>0</v>
      </c>
      <c r="Q160" s="121">
        <f>ROUND(E160*P160,2)</f>
        <v>0</v>
      </c>
      <c r="R160" s="121"/>
      <c r="S160" s="121" t="s">
        <v>132</v>
      </c>
      <c r="T160" s="121" t="s">
        <v>138</v>
      </c>
      <c r="U160" s="121">
        <v>0.152</v>
      </c>
      <c r="V160" s="121">
        <f>ROUND(E160*U160,2)</f>
        <v>0.21</v>
      </c>
      <c r="W160" s="121"/>
      <c r="X160" s="121" t="s">
        <v>133</v>
      </c>
      <c r="Y160" s="116"/>
      <c r="Z160" s="116"/>
      <c r="AA160" s="116"/>
      <c r="AB160" s="116"/>
      <c r="AC160" s="116"/>
      <c r="AD160" s="116"/>
      <c r="AE160" s="116"/>
      <c r="AF160" s="116"/>
      <c r="AG160" s="116" t="s">
        <v>134</v>
      </c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5">
      <c r="A161" s="119"/>
      <c r="B161" s="120"/>
      <c r="C161" s="148" t="s">
        <v>505</v>
      </c>
      <c r="D161" s="122"/>
      <c r="E161" s="123">
        <v>0.8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140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5">
      <c r="A162" s="119"/>
      <c r="B162" s="120"/>
      <c r="C162" s="148" t="s">
        <v>506</v>
      </c>
      <c r="D162" s="122"/>
      <c r="E162" s="123">
        <v>0.6</v>
      </c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16"/>
      <c r="Z162" s="116"/>
      <c r="AA162" s="116"/>
      <c r="AB162" s="116"/>
      <c r="AC162" s="116"/>
      <c r="AD162" s="116"/>
      <c r="AE162" s="116"/>
      <c r="AF162" s="116"/>
      <c r="AG162" s="116" t="s">
        <v>140</v>
      </c>
      <c r="AH162" s="116">
        <v>0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ht="20.399999999999999" outlineLevel="1" x14ac:dyDescent="0.25">
      <c r="A163" s="133">
        <v>74</v>
      </c>
      <c r="B163" s="134" t="s">
        <v>370</v>
      </c>
      <c r="C163" s="147" t="s">
        <v>371</v>
      </c>
      <c r="D163" s="135" t="s">
        <v>143</v>
      </c>
      <c r="E163" s="136">
        <v>17.774999999999999</v>
      </c>
      <c r="F163" s="137"/>
      <c r="G163" s="138">
        <f>ROUND(E163*F163,2)</f>
        <v>0</v>
      </c>
      <c r="H163" s="121">
        <v>10.42</v>
      </c>
      <c r="I163" s="121">
        <f>ROUND(E163*H163,2)</f>
        <v>185.22</v>
      </c>
      <c r="J163" s="121">
        <v>38.08</v>
      </c>
      <c r="K163" s="121">
        <f>ROUND(E163*J163,2)</f>
        <v>676.87</v>
      </c>
      <c r="L163" s="121">
        <v>21</v>
      </c>
      <c r="M163" s="121">
        <f>G163*(1+L163/100)</f>
        <v>0</v>
      </c>
      <c r="N163" s="121">
        <v>4.0000000000000003E-5</v>
      </c>
      <c r="O163" s="121">
        <f>ROUND(E163*N163,2)</f>
        <v>0</v>
      </c>
      <c r="P163" s="121">
        <v>0</v>
      </c>
      <c r="Q163" s="121">
        <f>ROUND(E163*P163,2)</f>
        <v>0</v>
      </c>
      <c r="R163" s="121"/>
      <c r="S163" s="121" t="s">
        <v>132</v>
      </c>
      <c r="T163" s="121" t="s">
        <v>138</v>
      </c>
      <c r="U163" s="121">
        <v>7.8200000000000006E-2</v>
      </c>
      <c r="V163" s="121">
        <f>ROUND(E163*U163,2)</f>
        <v>1.39</v>
      </c>
      <c r="W163" s="121"/>
      <c r="X163" s="121" t="s">
        <v>133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134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5">
      <c r="A164" s="119"/>
      <c r="B164" s="120"/>
      <c r="C164" s="148" t="s">
        <v>507</v>
      </c>
      <c r="D164" s="122"/>
      <c r="E164" s="123">
        <v>2.34</v>
      </c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16"/>
      <c r="Z164" s="116"/>
      <c r="AA164" s="116"/>
      <c r="AB164" s="116"/>
      <c r="AC164" s="116"/>
      <c r="AD164" s="116"/>
      <c r="AE164" s="116"/>
      <c r="AF164" s="116"/>
      <c r="AG164" s="116" t="s">
        <v>140</v>
      </c>
      <c r="AH164" s="116">
        <v>0</v>
      </c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5">
      <c r="A165" s="119"/>
      <c r="B165" s="120"/>
      <c r="C165" s="148" t="s">
        <v>508</v>
      </c>
      <c r="D165" s="122"/>
      <c r="E165" s="123">
        <v>15.435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140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33">
        <v>75</v>
      </c>
      <c r="B166" s="134" t="s">
        <v>378</v>
      </c>
      <c r="C166" s="147" t="s">
        <v>379</v>
      </c>
      <c r="D166" s="135" t="s">
        <v>137</v>
      </c>
      <c r="E166" s="136">
        <v>35.549999999999997</v>
      </c>
      <c r="F166" s="137"/>
      <c r="G166" s="138">
        <f>ROUND(E166*F166,2)</f>
        <v>0</v>
      </c>
      <c r="H166" s="121">
        <v>0</v>
      </c>
      <c r="I166" s="121">
        <f>ROUND(E166*H166,2)</f>
        <v>0</v>
      </c>
      <c r="J166" s="121">
        <v>42.8</v>
      </c>
      <c r="K166" s="121">
        <f>ROUND(E166*J166,2)</f>
        <v>1521.54</v>
      </c>
      <c r="L166" s="121">
        <v>21</v>
      </c>
      <c r="M166" s="121">
        <f>G166*(1+L166/100)</f>
        <v>0</v>
      </c>
      <c r="N166" s="121">
        <v>0</v>
      </c>
      <c r="O166" s="121">
        <f>ROUND(E166*N166,2)</f>
        <v>0</v>
      </c>
      <c r="P166" s="121">
        <v>0</v>
      </c>
      <c r="Q166" s="121">
        <f>ROUND(E166*P166,2)</f>
        <v>0</v>
      </c>
      <c r="R166" s="121"/>
      <c r="S166" s="121" t="s">
        <v>158</v>
      </c>
      <c r="T166" s="121" t="s">
        <v>132</v>
      </c>
      <c r="U166" s="121">
        <v>0.05</v>
      </c>
      <c r="V166" s="121">
        <f>ROUND(E166*U166,2)</f>
        <v>1.78</v>
      </c>
      <c r="W166" s="121"/>
      <c r="X166" s="121" t="s">
        <v>133</v>
      </c>
      <c r="Y166" s="116"/>
      <c r="Z166" s="116"/>
      <c r="AA166" s="116"/>
      <c r="AB166" s="116"/>
      <c r="AC166" s="116"/>
      <c r="AD166" s="116"/>
      <c r="AE166" s="116"/>
      <c r="AF166" s="116"/>
      <c r="AG166" s="116" t="s">
        <v>134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5">
      <c r="A167" s="119"/>
      <c r="B167" s="120"/>
      <c r="C167" s="148" t="s">
        <v>475</v>
      </c>
      <c r="D167" s="122"/>
      <c r="E167" s="123">
        <v>4.68</v>
      </c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16"/>
      <c r="Z167" s="116"/>
      <c r="AA167" s="116"/>
      <c r="AB167" s="116"/>
      <c r="AC167" s="116"/>
      <c r="AD167" s="116"/>
      <c r="AE167" s="116"/>
      <c r="AF167" s="116"/>
      <c r="AG167" s="116" t="s">
        <v>140</v>
      </c>
      <c r="AH167" s="116">
        <v>0</v>
      </c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5">
      <c r="A168" s="119"/>
      <c r="B168" s="120"/>
      <c r="C168" s="148" t="s">
        <v>477</v>
      </c>
      <c r="D168" s="122"/>
      <c r="E168" s="123">
        <v>30.87</v>
      </c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16"/>
      <c r="Z168" s="116"/>
      <c r="AA168" s="116"/>
      <c r="AB168" s="116"/>
      <c r="AC168" s="116"/>
      <c r="AD168" s="116"/>
      <c r="AE168" s="116"/>
      <c r="AF168" s="116"/>
      <c r="AG168" s="116" t="s">
        <v>140</v>
      </c>
      <c r="AH168" s="116">
        <v>0</v>
      </c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5">
      <c r="A169" s="139">
        <v>76</v>
      </c>
      <c r="B169" s="140" t="s">
        <v>380</v>
      </c>
      <c r="C169" s="146" t="s">
        <v>381</v>
      </c>
      <c r="D169" s="141" t="s">
        <v>131</v>
      </c>
      <c r="E169" s="142">
        <v>2</v>
      </c>
      <c r="F169" s="143"/>
      <c r="G169" s="144">
        <f>ROUND(E169*F169,2)</f>
        <v>0</v>
      </c>
      <c r="H169" s="121">
        <v>131.5</v>
      </c>
      <c r="I169" s="121">
        <f>ROUND(E169*H169,2)</f>
        <v>263</v>
      </c>
      <c r="J169" s="121">
        <v>0</v>
      </c>
      <c r="K169" s="121">
        <f>ROUND(E169*J169,2)</f>
        <v>0</v>
      </c>
      <c r="L169" s="121">
        <v>21</v>
      </c>
      <c r="M169" s="121">
        <f>G169*(1+L169/100)</f>
        <v>0</v>
      </c>
      <c r="N169" s="121">
        <v>1.3999999999999999E-4</v>
      </c>
      <c r="O169" s="121">
        <f>ROUND(E169*N169,2)</f>
        <v>0</v>
      </c>
      <c r="P169" s="121">
        <v>0</v>
      </c>
      <c r="Q169" s="121">
        <f>ROUND(E169*P169,2)</f>
        <v>0</v>
      </c>
      <c r="R169" s="121" t="s">
        <v>175</v>
      </c>
      <c r="S169" s="121" t="s">
        <v>132</v>
      </c>
      <c r="T169" s="121" t="s">
        <v>132</v>
      </c>
      <c r="U169" s="121">
        <v>0</v>
      </c>
      <c r="V169" s="121">
        <f>ROUND(E169*U169,2)</f>
        <v>0</v>
      </c>
      <c r="W169" s="121"/>
      <c r="X169" s="121" t="s">
        <v>176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177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5">
      <c r="A170" s="139">
        <v>77</v>
      </c>
      <c r="B170" s="140" t="s">
        <v>384</v>
      </c>
      <c r="C170" s="146" t="s">
        <v>385</v>
      </c>
      <c r="D170" s="141" t="s">
        <v>0</v>
      </c>
      <c r="E170" s="142">
        <v>274.1848</v>
      </c>
      <c r="F170" s="143"/>
      <c r="G170" s="144">
        <f>ROUND(E170*F170,2)</f>
        <v>0</v>
      </c>
      <c r="H170" s="121">
        <v>0</v>
      </c>
      <c r="I170" s="121">
        <f>ROUND(E170*H170,2)</f>
        <v>0</v>
      </c>
      <c r="J170" s="121">
        <v>0.77</v>
      </c>
      <c r="K170" s="121">
        <f>ROUND(E170*J170,2)</f>
        <v>211.12</v>
      </c>
      <c r="L170" s="121">
        <v>21</v>
      </c>
      <c r="M170" s="121">
        <f>G170*(1+L170/100)</f>
        <v>0</v>
      </c>
      <c r="N170" s="121">
        <v>0</v>
      </c>
      <c r="O170" s="121">
        <f>ROUND(E170*N170,2)</f>
        <v>0</v>
      </c>
      <c r="P170" s="121">
        <v>0</v>
      </c>
      <c r="Q170" s="121">
        <f>ROUND(E170*P170,2)</f>
        <v>0</v>
      </c>
      <c r="R170" s="121"/>
      <c r="S170" s="121" t="s">
        <v>132</v>
      </c>
      <c r="T170" s="121" t="s">
        <v>138</v>
      </c>
      <c r="U170" s="121">
        <v>0</v>
      </c>
      <c r="V170" s="121">
        <f>ROUND(E170*U170,2)</f>
        <v>0</v>
      </c>
      <c r="W170" s="121"/>
      <c r="X170" s="121" t="s">
        <v>208</v>
      </c>
      <c r="Y170" s="116"/>
      <c r="Z170" s="116"/>
      <c r="AA170" s="116"/>
      <c r="AB170" s="116"/>
      <c r="AC170" s="116"/>
      <c r="AD170" s="116"/>
      <c r="AE170" s="116"/>
      <c r="AF170" s="116"/>
      <c r="AG170" s="116" t="s">
        <v>209</v>
      </c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x14ac:dyDescent="0.25">
      <c r="A171" s="127" t="s">
        <v>127</v>
      </c>
      <c r="B171" s="128" t="s">
        <v>89</v>
      </c>
      <c r="C171" s="145" t="s">
        <v>90</v>
      </c>
      <c r="D171" s="129"/>
      <c r="E171" s="130"/>
      <c r="F171" s="131"/>
      <c r="G171" s="132">
        <f>SUMIF(AG172:AG185,"&lt;&gt;NOR",G172:G185)</f>
        <v>0</v>
      </c>
      <c r="H171" s="126"/>
      <c r="I171" s="126">
        <f>SUM(I172:I185)</f>
        <v>3381.45</v>
      </c>
      <c r="J171" s="126"/>
      <c r="K171" s="126">
        <f>SUM(K172:K185)</f>
        <v>4446.99</v>
      </c>
      <c r="L171" s="126"/>
      <c r="M171" s="126">
        <f>SUM(M172:M185)</f>
        <v>0</v>
      </c>
      <c r="N171" s="126"/>
      <c r="O171" s="126">
        <f>SUM(O172:O185)</f>
        <v>0.03</v>
      </c>
      <c r="P171" s="126"/>
      <c r="Q171" s="126">
        <f>SUM(Q172:Q185)</f>
        <v>0</v>
      </c>
      <c r="R171" s="126"/>
      <c r="S171" s="126"/>
      <c r="T171" s="126"/>
      <c r="U171" s="126"/>
      <c r="V171" s="126">
        <f>SUM(V172:V185)</f>
        <v>8.25</v>
      </c>
      <c r="W171" s="126"/>
      <c r="X171" s="126"/>
      <c r="AG171" t="s">
        <v>128</v>
      </c>
    </row>
    <row r="172" spans="1:60" outlineLevel="1" x14ac:dyDescent="0.25">
      <c r="A172" s="133">
        <v>78</v>
      </c>
      <c r="B172" s="134" t="s">
        <v>386</v>
      </c>
      <c r="C172" s="147" t="s">
        <v>387</v>
      </c>
      <c r="D172" s="135" t="s">
        <v>137</v>
      </c>
      <c r="E172" s="136">
        <v>5.4</v>
      </c>
      <c r="F172" s="137"/>
      <c r="G172" s="138">
        <f>ROUND(E172*F172,2)</f>
        <v>0</v>
      </c>
      <c r="H172" s="121">
        <v>24.89</v>
      </c>
      <c r="I172" s="121">
        <f>ROUND(E172*H172,2)</f>
        <v>134.41</v>
      </c>
      <c r="J172" s="121">
        <v>25.21</v>
      </c>
      <c r="K172" s="121">
        <f>ROUND(E172*J172,2)</f>
        <v>136.13</v>
      </c>
      <c r="L172" s="121">
        <v>21</v>
      </c>
      <c r="M172" s="121">
        <f>G172*(1+L172/100)</f>
        <v>0</v>
      </c>
      <c r="N172" s="121">
        <v>2.1000000000000001E-4</v>
      </c>
      <c r="O172" s="121">
        <f>ROUND(E172*N172,2)</f>
        <v>0</v>
      </c>
      <c r="P172" s="121">
        <v>0</v>
      </c>
      <c r="Q172" s="121">
        <f>ROUND(E172*P172,2)</f>
        <v>0</v>
      </c>
      <c r="R172" s="121"/>
      <c r="S172" s="121" t="s">
        <v>132</v>
      </c>
      <c r="T172" s="121" t="s">
        <v>132</v>
      </c>
      <c r="U172" s="121">
        <v>0.05</v>
      </c>
      <c r="V172" s="121">
        <f>ROUND(E172*U172,2)</f>
        <v>0.27</v>
      </c>
      <c r="W172" s="121"/>
      <c r="X172" s="121" t="s">
        <v>133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134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5">
      <c r="A173" s="119"/>
      <c r="B173" s="120"/>
      <c r="C173" s="148" t="s">
        <v>467</v>
      </c>
      <c r="D173" s="122"/>
      <c r="E173" s="123">
        <v>5.4</v>
      </c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16"/>
      <c r="Z173" s="116"/>
      <c r="AA173" s="116"/>
      <c r="AB173" s="116"/>
      <c r="AC173" s="116"/>
      <c r="AD173" s="116"/>
      <c r="AE173" s="116"/>
      <c r="AF173" s="116"/>
      <c r="AG173" s="116" t="s">
        <v>140</v>
      </c>
      <c r="AH173" s="116">
        <v>0</v>
      </c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5">
      <c r="A174" s="133">
        <v>79</v>
      </c>
      <c r="B174" s="134" t="s">
        <v>389</v>
      </c>
      <c r="C174" s="147" t="s">
        <v>390</v>
      </c>
      <c r="D174" s="135" t="s">
        <v>137</v>
      </c>
      <c r="E174" s="136">
        <v>5.4</v>
      </c>
      <c r="F174" s="137"/>
      <c r="G174" s="138">
        <f>ROUND(E174*F174,2)</f>
        <v>0</v>
      </c>
      <c r="H174" s="121">
        <v>0</v>
      </c>
      <c r="I174" s="121">
        <f>ROUND(E174*H174,2)</f>
        <v>0</v>
      </c>
      <c r="J174" s="121">
        <v>49.1</v>
      </c>
      <c r="K174" s="121">
        <f>ROUND(E174*J174,2)</f>
        <v>265.14</v>
      </c>
      <c r="L174" s="121">
        <v>21</v>
      </c>
      <c r="M174" s="121">
        <f>G174*(1+L174/100)</f>
        <v>0</v>
      </c>
      <c r="N174" s="121">
        <v>0</v>
      </c>
      <c r="O174" s="121">
        <f>ROUND(E174*N174,2)</f>
        <v>0</v>
      </c>
      <c r="P174" s="121">
        <v>0</v>
      </c>
      <c r="Q174" s="121">
        <f>ROUND(E174*P174,2)</f>
        <v>0</v>
      </c>
      <c r="R174" s="121"/>
      <c r="S174" s="121" t="s">
        <v>132</v>
      </c>
      <c r="T174" s="121" t="s">
        <v>138</v>
      </c>
      <c r="U174" s="121">
        <v>0.1</v>
      </c>
      <c r="V174" s="121">
        <f>ROUND(E174*U174,2)</f>
        <v>0.54</v>
      </c>
      <c r="W174" s="121"/>
      <c r="X174" s="121" t="s">
        <v>133</v>
      </c>
      <c r="Y174" s="116"/>
      <c r="Z174" s="116"/>
      <c r="AA174" s="116"/>
      <c r="AB174" s="116"/>
      <c r="AC174" s="116"/>
      <c r="AD174" s="116"/>
      <c r="AE174" s="116"/>
      <c r="AF174" s="116"/>
      <c r="AG174" s="116" t="s">
        <v>134</v>
      </c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5">
      <c r="A175" s="119"/>
      <c r="B175" s="120"/>
      <c r="C175" s="148" t="s">
        <v>467</v>
      </c>
      <c r="D175" s="122"/>
      <c r="E175" s="123">
        <v>5.4</v>
      </c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16"/>
      <c r="Z175" s="116"/>
      <c r="AA175" s="116"/>
      <c r="AB175" s="116"/>
      <c r="AC175" s="116"/>
      <c r="AD175" s="116"/>
      <c r="AE175" s="116"/>
      <c r="AF175" s="116"/>
      <c r="AG175" s="116" t="s">
        <v>140</v>
      </c>
      <c r="AH175" s="116">
        <v>0</v>
      </c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5">
      <c r="A176" s="133">
        <v>80</v>
      </c>
      <c r="B176" s="134" t="s">
        <v>391</v>
      </c>
      <c r="C176" s="147" t="s">
        <v>392</v>
      </c>
      <c r="D176" s="135" t="s">
        <v>137</v>
      </c>
      <c r="E176" s="136">
        <v>5.4</v>
      </c>
      <c r="F176" s="137"/>
      <c r="G176" s="138">
        <f>ROUND(E176*F176,2)</f>
        <v>0</v>
      </c>
      <c r="H176" s="121">
        <v>142.66</v>
      </c>
      <c r="I176" s="121">
        <f>ROUND(E176*H176,2)</f>
        <v>770.36</v>
      </c>
      <c r="J176" s="121">
        <v>653.34</v>
      </c>
      <c r="K176" s="121">
        <f>ROUND(E176*J176,2)</f>
        <v>3528.04</v>
      </c>
      <c r="L176" s="121">
        <v>21</v>
      </c>
      <c r="M176" s="121">
        <f>G176*(1+L176/100)</f>
        <v>0</v>
      </c>
      <c r="N176" s="121">
        <v>5.3499999999999997E-3</v>
      </c>
      <c r="O176" s="121">
        <f>ROUND(E176*N176,2)</f>
        <v>0.03</v>
      </c>
      <c r="P176" s="121">
        <v>0</v>
      </c>
      <c r="Q176" s="121">
        <f>ROUND(E176*P176,2)</f>
        <v>0</v>
      </c>
      <c r="R176" s="121"/>
      <c r="S176" s="121" t="s">
        <v>132</v>
      </c>
      <c r="T176" s="121" t="s">
        <v>132</v>
      </c>
      <c r="U176" s="121">
        <v>1.288</v>
      </c>
      <c r="V176" s="121">
        <f>ROUND(E176*U176,2)</f>
        <v>6.96</v>
      </c>
      <c r="W176" s="121"/>
      <c r="X176" s="121" t="s">
        <v>133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134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5">
      <c r="A177" s="119"/>
      <c r="B177" s="120"/>
      <c r="C177" s="148" t="s">
        <v>467</v>
      </c>
      <c r="D177" s="122"/>
      <c r="E177" s="123">
        <v>5.4</v>
      </c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16"/>
      <c r="Z177" s="116"/>
      <c r="AA177" s="116"/>
      <c r="AB177" s="116"/>
      <c r="AC177" s="116"/>
      <c r="AD177" s="116"/>
      <c r="AE177" s="116"/>
      <c r="AF177" s="116"/>
      <c r="AG177" s="116" t="s">
        <v>140</v>
      </c>
      <c r="AH177" s="116">
        <v>0</v>
      </c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5">
      <c r="A178" s="133">
        <v>81</v>
      </c>
      <c r="B178" s="134" t="s">
        <v>393</v>
      </c>
      <c r="C178" s="147" t="s">
        <v>394</v>
      </c>
      <c r="D178" s="135" t="s">
        <v>137</v>
      </c>
      <c r="E178" s="136">
        <v>5.4</v>
      </c>
      <c r="F178" s="137"/>
      <c r="G178" s="138">
        <f>ROUND(E178*F178,2)</f>
        <v>0</v>
      </c>
      <c r="H178" s="121">
        <v>9.1999999999999993</v>
      </c>
      <c r="I178" s="121">
        <f>ROUND(E178*H178,2)</f>
        <v>49.68</v>
      </c>
      <c r="J178" s="121">
        <v>0</v>
      </c>
      <c r="K178" s="121">
        <f>ROUND(E178*J178,2)</f>
        <v>0</v>
      </c>
      <c r="L178" s="121">
        <v>21</v>
      </c>
      <c r="M178" s="121">
        <f>G178*(1+L178/100)</f>
        <v>0</v>
      </c>
      <c r="N178" s="121">
        <v>8.9999999999999998E-4</v>
      </c>
      <c r="O178" s="121">
        <f>ROUND(E178*N178,2)</f>
        <v>0</v>
      </c>
      <c r="P178" s="121">
        <v>0</v>
      </c>
      <c r="Q178" s="121">
        <f>ROUND(E178*P178,2)</f>
        <v>0</v>
      </c>
      <c r="R178" s="121"/>
      <c r="S178" s="121" t="s">
        <v>132</v>
      </c>
      <c r="T178" s="121" t="s">
        <v>132</v>
      </c>
      <c r="U178" s="121">
        <v>0</v>
      </c>
      <c r="V178" s="121">
        <f>ROUND(E178*U178,2)</f>
        <v>0</v>
      </c>
      <c r="W178" s="121"/>
      <c r="X178" s="121" t="s">
        <v>133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134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5">
      <c r="A179" s="119"/>
      <c r="B179" s="120"/>
      <c r="C179" s="148" t="s">
        <v>467</v>
      </c>
      <c r="D179" s="122"/>
      <c r="E179" s="123">
        <v>5.4</v>
      </c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16"/>
      <c r="Z179" s="116"/>
      <c r="AA179" s="116"/>
      <c r="AB179" s="116"/>
      <c r="AC179" s="116"/>
      <c r="AD179" s="116"/>
      <c r="AE179" s="116"/>
      <c r="AF179" s="116"/>
      <c r="AG179" s="116" t="s">
        <v>140</v>
      </c>
      <c r="AH179" s="116">
        <v>0</v>
      </c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5">
      <c r="A180" s="133">
        <v>82</v>
      </c>
      <c r="B180" s="134" t="s">
        <v>395</v>
      </c>
      <c r="C180" s="147" t="s">
        <v>396</v>
      </c>
      <c r="D180" s="135" t="s">
        <v>143</v>
      </c>
      <c r="E180" s="136">
        <v>4</v>
      </c>
      <c r="F180" s="137"/>
      <c r="G180" s="138">
        <f>ROUND(E180*F180,2)</f>
        <v>0</v>
      </c>
      <c r="H180" s="121">
        <v>0</v>
      </c>
      <c r="I180" s="121">
        <f>ROUND(E180*H180,2)</f>
        <v>0</v>
      </c>
      <c r="J180" s="121">
        <v>60.5</v>
      </c>
      <c r="K180" s="121">
        <f>ROUND(E180*J180,2)</f>
        <v>242</v>
      </c>
      <c r="L180" s="121">
        <v>21</v>
      </c>
      <c r="M180" s="121">
        <f>G180*(1+L180/100)</f>
        <v>0</v>
      </c>
      <c r="N180" s="121">
        <v>0</v>
      </c>
      <c r="O180" s="121">
        <f>ROUND(E180*N180,2)</f>
        <v>0</v>
      </c>
      <c r="P180" s="121">
        <v>0</v>
      </c>
      <c r="Q180" s="121">
        <f>ROUND(E180*P180,2)</f>
        <v>0</v>
      </c>
      <c r="R180" s="121"/>
      <c r="S180" s="121" t="s">
        <v>132</v>
      </c>
      <c r="T180" s="121" t="s">
        <v>132</v>
      </c>
      <c r="U180" s="121">
        <v>0.12</v>
      </c>
      <c r="V180" s="121">
        <f>ROUND(E180*U180,2)</f>
        <v>0.48</v>
      </c>
      <c r="W180" s="121"/>
      <c r="X180" s="121" t="s">
        <v>133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134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5">
      <c r="A181" s="119"/>
      <c r="B181" s="120"/>
      <c r="C181" s="148" t="s">
        <v>216</v>
      </c>
      <c r="D181" s="122"/>
      <c r="E181" s="123">
        <v>4</v>
      </c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16"/>
      <c r="Z181" s="116"/>
      <c r="AA181" s="116"/>
      <c r="AB181" s="116"/>
      <c r="AC181" s="116"/>
      <c r="AD181" s="116"/>
      <c r="AE181" s="116"/>
      <c r="AF181" s="116"/>
      <c r="AG181" s="116" t="s">
        <v>140</v>
      </c>
      <c r="AH181" s="116">
        <v>0</v>
      </c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5">
      <c r="A182" s="133">
        <v>83</v>
      </c>
      <c r="B182" s="134" t="s">
        <v>398</v>
      </c>
      <c r="C182" s="147" t="s">
        <v>399</v>
      </c>
      <c r="D182" s="135" t="s">
        <v>137</v>
      </c>
      <c r="E182" s="136">
        <v>5.94</v>
      </c>
      <c r="F182" s="137"/>
      <c r="G182" s="138">
        <f>ROUND(E182*F182,2)</f>
        <v>0</v>
      </c>
      <c r="H182" s="121">
        <v>350</v>
      </c>
      <c r="I182" s="121">
        <f>ROUND(E182*H182,2)</f>
        <v>2079</v>
      </c>
      <c r="J182" s="121">
        <v>0</v>
      </c>
      <c r="K182" s="121">
        <f>ROUND(E182*J182,2)</f>
        <v>0</v>
      </c>
      <c r="L182" s="121">
        <v>21</v>
      </c>
      <c r="M182" s="121">
        <f>G182*(1+L182/100)</f>
        <v>0</v>
      </c>
      <c r="N182" s="121">
        <v>0</v>
      </c>
      <c r="O182" s="121">
        <f>ROUND(E182*N182,2)</f>
        <v>0</v>
      </c>
      <c r="P182" s="121">
        <v>0</v>
      </c>
      <c r="Q182" s="121">
        <f>ROUND(E182*P182,2)</f>
        <v>0</v>
      </c>
      <c r="R182" s="121"/>
      <c r="S182" s="121" t="s">
        <v>158</v>
      </c>
      <c r="T182" s="121" t="s">
        <v>146</v>
      </c>
      <c r="U182" s="121">
        <v>0</v>
      </c>
      <c r="V182" s="121">
        <f>ROUND(E182*U182,2)</f>
        <v>0</v>
      </c>
      <c r="W182" s="121"/>
      <c r="X182" s="121" t="s">
        <v>161</v>
      </c>
      <c r="Y182" s="116"/>
      <c r="Z182" s="116"/>
      <c r="AA182" s="116"/>
      <c r="AB182" s="116"/>
      <c r="AC182" s="116"/>
      <c r="AD182" s="116"/>
      <c r="AE182" s="116"/>
      <c r="AF182" s="116"/>
      <c r="AG182" s="116" t="s">
        <v>310</v>
      </c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5">
      <c r="A183" s="119"/>
      <c r="B183" s="120"/>
      <c r="C183" s="148" t="s">
        <v>509</v>
      </c>
      <c r="D183" s="122"/>
      <c r="E183" s="123">
        <v>5.94</v>
      </c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16"/>
      <c r="Z183" s="116"/>
      <c r="AA183" s="116"/>
      <c r="AB183" s="116"/>
      <c r="AC183" s="116"/>
      <c r="AD183" s="116"/>
      <c r="AE183" s="116"/>
      <c r="AF183" s="116"/>
      <c r="AG183" s="116" t="s">
        <v>140</v>
      </c>
      <c r="AH183" s="116">
        <v>0</v>
      </c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outlineLevel="1" x14ac:dyDescent="0.25">
      <c r="A184" s="139">
        <v>84</v>
      </c>
      <c r="B184" s="140" t="s">
        <v>348</v>
      </c>
      <c r="C184" s="146" t="s">
        <v>401</v>
      </c>
      <c r="D184" s="141" t="s">
        <v>143</v>
      </c>
      <c r="E184" s="142">
        <v>4</v>
      </c>
      <c r="F184" s="143"/>
      <c r="G184" s="144">
        <f>ROUND(E184*F184,2)</f>
        <v>0</v>
      </c>
      <c r="H184" s="121">
        <v>87</v>
      </c>
      <c r="I184" s="121">
        <f>ROUND(E184*H184,2)</f>
        <v>348</v>
      </c>
      <c r="J184" s="121">
        <v>0</v>
      </c>
      <c r="K184" s="121">
        <f>ROUND(E184*J184,2)</f>
        <v>0</v>
      </c>
      <c r="L184" s="121">
        <v>21</v>
      </c>
      <c r="M184" s="121">
        <f>G184*(1+L184/100)</f>
        <v>0</v>
      </c>
      <c r="N184" s="121">
        <v>2.2000000000000001E-4</v>
      </c>
      <c r="O184" s="121">
        <f>ROUND(E184*N184,2)</f>
        <v>0</v>
      </c>
      <c r="P184" s="121">
        <v>0</v>
      </c>
      <c r="Q184" s="121">
        <f>ROUND(E184*P184,2)</f>
        <v>0</v>
      </c>
      <c r="R184" s="121"/>
      <c r="S184" s="121" t="s">
        <v>158</v>
      </c>
      <c r="T184" s="121" t="s">
        <v>146</v>
      </c>
      <c r="U184" s="121">
        <v>0</v>
      </c>
      <c r="V184" s="121">
        <f>ROUND(E184*U184,2)</f>
        <v>0</v>
      </c>
      <c r="W184" s="121"/>
      <c r="X184" s="121" t="s">
        <v>161</v>
      </c>
      <c r="Y184" s="116"/>
      <c r="Z184" s="116"/>
      <c r="AA184" s="116"/>
      <c r="AB184" s="116"/>
      <c r="AC184" s="116"/>
      <c r="AD184" s="116"/>
      <c r="AE184" s="116"/>
      <c r="AF184" s="116"/>
      <c r="AG184" s="116" t="s">
        <v>310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outlineLevel="1" x14ac:dyDescent="0.25">
      <c r="A185" s="139">
        <v>85</v>
      </c>
      <c r="B185" s="140" t="s">
        <v>402</v>
      </c>
      <c r="C185" s="146" t="s">
        <v>403</v>
      </c>
      <c r="D185" s="141" t="s">
        <v>0</v>
      </c>
      <c r="E185" s="142">
        <v>75.527600000000007</v>
      </c>
      <c r="F185" s="143"/>
      <c r="G185" s="144">
        <f>ROUND(E185*F185,2)</f>
        <v>0</v>
      </c>
      <c r="H185" s="121">
        <v>0</v>
      </c>
      <c r="I185" s="121">
        <f>ROUND(E185*H185,2)</f>
        <v>0</v>
      </c>
      <c r="J185" s="121">
        <v>3.65</v>
      </c>
      <c r="K185" s="121">
        <f>ROUND(E185*J185,2)</f>
        <v>275.68</v>
      </c>
      <c r="L185" s="121">
        <v>21</v>
      </c>
      <c r="M185" s="121">
        <f>G185*(1+L185/100)</f>
        <v>0</v>
      </c>
      <c r="N185" s="121">
        <v>0</v>
      </c>
      <c r="O185" s="121">
        <f>ROUND(E185*N185,2)</f>
        <v>0</v>
      </c>
      <c r="P185" s="121">
        <v>0</v>
      </c>
      <c r="Q185" s="121">
        <f>ROUND(E185*P185,2)</f>
        <v>0</v>
      </c>
      <c r="R185" s="121"/>
      <c r="S185" s="121" t="s">
        <v>132</v>
      </c>
      <c r="T185" s="121" t="s">
        <v>138</v>
      </c>
      <c r="U185" s="121">
        <v>0</v>
      </c>
      <c r="V185" s="121">
        <f>ROUND(E185*U185,2)</f>
        <v>0</v>
      </c>
      <c r="W185" s="121"/>
      <c r="X185" s="121" t="s">
        <v>208</v>
      </c>
      <c r="Y185" s="116"/>
      <c r="Z185" s="116"/>
      <c r="AA185" s="116"/>
      <c r="AB185" s="116"/>
      <c r="AC185" s="116"/>
      <c r="AD185" s="116"/>
      <c r="AE185" s="116"/>
      <c r="AF185" s="116"/>
      <c r="AG185" s="116" t="s">
        <v>209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x14ac:dyDescent="0.25">
      <c r="A186" s="127" t="s">
        <v>127</v>
      </c>
      <c r="B186" s="128" t="s">
        <v>91</v>
      </c>
      <c r="C186" s="145" t="s">
        <v>92</v>
      </c>
      <c r="D186" s="129"/>
      <c r="E186" s="130"/>
      <c r="F186" s="131"/>
      <c r="G186" s="132">
        <f>SUMIF(AG187:AG190,"&lt;&gt;NOR",G187:G190)</f>
        <v>0</v>
      </c>
      <c r="H186" s="126"/>
      <c r="I186" s="126">
        <f>SUM(I187:I190)</f>
        <v>475.33000000000004</v>
      </c>
      <c r="J186" s="126"/>
      <c r="K186" s="126">
        <f>SUM(K187:K190)</f>
        <v>1836.8200000000002</v>
      </c>
      <c r="L186" s="126"/>
      <c r="M186" s="126">
        <f>SUM(M187:M190)</f>
        <v>0</v>
      </c>
      <c r="N186" s="126"/>
      <c r="O186" s="126">
        <f>SUM(O187:O190)</f>
        <v>0</v>
      </c>
      <c r="P186" s="126"/>
      <c r="Q186" s="126">
        <f>SUM(Q187:Q190)</f>
        <v>0</v>
      </c>
      <c r="R186" s="126"/>
      <c r="S186" s="126"/>
      <c r="T186" s="126"/>
      <c r="U186" s="126"/>
      <c r="V186" s="126">
        <f>SUM(V187:V190)</f>
        <v>3.76</v>
      </c>
      <c r="W186" s="126"/>
      <c r="X186" s="126"/>
      <c r="AG186" t="s">
        <v>128</v>
      </c>
    </row>
    <row r="187" spans="1:60" outlineLevel="1" x14ac:dyDescent="0.25">
      <c r="A187" s="139">
        <v>86</v>
      </c>
      <c r="B187" s="140" t="s">
        <v>404</v>
      </c>
      <c r="C187" s="146" t="s">
        <v>405</v>
      </c>
      <c r="D187" s="141" t="s">
        <v>143</v>
      </c>
      <c r="E187" s="142">
        <v>15</v>
      </c>
      <c r="F187" s="143"/>
      <c r="G187" s="144">
        <f>ROUND(E187*F187,2)</f>
        <v>0</v>
      </c>
      <c r="H187" s="121">
        <v>16.11</v>
      </c>
      <c r="I187" s="121">
        <f>ROUND(E187*H187,2)</f>
        <v>241.65</v>
      </c>
      <c r="J187" s="121">
        <v>58.49</v>
      </c>
      <c r="K187" s="121">
        <f>ROUND(E187*J187,2)</f>
        <v>877.35</v>
      </c>
      <c r="L187" s="121">
        <v>21</v>
      </c>
      <c r="M187" s="121">
        <f>G187*(1+L187/100)</f>
        <v>0</v>
      </c>
      <c r="N187" s="121">
        <v>9.0000000000000006E-5</v>
      </c>
      <c r="O187" s="121">
        <f>ROUND(E187*N187,2)</f>
        <v>0</v>
      </c>
      <c r="P187" s="121">
        <v>0</v>
      </c>
      <c r="Q187" s="121">
        <f>ROUND(E187*P187,2)</f>
        <v>0</v>
      </c>
      <c r="R187" s="121"/>
      <c r="S187" s="121" t="s">
        <v>132</v>
      </c>
      <c r="T187" s="121" t="s">
        <v>132</v>
      </c>
      <c r="U187" s="121">
        <v>0.11600000000000001</v>
      </c>
      <c r="V187" s="121">
        <f>ROUND(E187*U187,2)</f>
        <v>1.74</v>
      </c>
      <c r="W187" s="121"/>
      <c r="X187" s="121" t="s">
        <v>133</v>
      </c>
      <c r="Y187" s="116"/>
      <c r="Z187" s="116"/>
      <c r="AA187" s="116"/>
      <c r="AB187" s="116"/>
      <c r="AC187" s="116"/>
      <c r="AD187" s="116"/>
      <c r="AE187" s="116"/>
      <c r="AF187" s="116"/>
      <c r="AG187" s="116" t="s">
        <v>134</v>
      </c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outlineLevel="1" x14ac:dyDescent="0.25">
      <c r="A188" s="133">
        <v>87</v>
      </c>
      <c r="B188" s="134" t="s">
        <v>406</v>
      </c>
      <c r="C188" s="147" t="s">
        <v>407</v>
      </c>
      <c r="D188" s="135" t="s">
        <v>137</v>
      </c>
      <c r="E188" s="136">
        <v>4.9000000000000004</v>
      </c>
      <c r="F188" s="137"/>
      <c r="G188" s="138">
        <f>ROUND(E188*F188,2)</f>
        <v>0</v>
      </c>
      <c r="H188" s="121">
        <v>47.69</v>
      </c>
      <c r="I188" s="121">
        <f>ROUND(E188*H188,2)</f>
        <v>233.68</v>
      </c>
      <c r="J188" s="121">
        <v>195.81</v>
      </c>
      <c r="K188" s="121">
        <f>ROUND(E188*J188,2)</f>
        <v>959.47</v>
      </c>
      <c r="L188" s="121">
        <v>21</v>
      </c>
      <c r="M188" s="121">
        <f>G188*(1+L188/100)</f>
        <v>0</v>
      </c>
      <c r="N188" s="121">
        <v>3.6000000000000002E-4</v>
      </c>
      <c r="O188" s="121">
        <f>ROUND(E188*N188,2)</f>
        <v>0</v>
      </c>
      <c r="P188" s="121">
        <v>0</v>
      </c>
      <c r="Q188" s="121">
        <f>ROUND(E188*P188,2)</f>
        <v>0</v>
      </c>
      <c r="R188" s="121"/>
      <c r="S188" s="121" t="s">
        <v>158</v>
      </c>
      <c r="T188" s="121" t="s">
        <v>146</v>
      </c>
      <c r="U188" s="121">
        <v>0.41299999999999998</v>
      </c>
      <c r="V188" s="121">
        <f>ROUND(E188*U188,2)</f>
        <v>2.02</v>
      </c>
      <c r="W188" s="121"/>
      <c r="X188" s="121" t="s">
        <v>133</v>
      </c>
      <c r="Y188" s="116"/>
      <c r="Z188" s="116"/>
      <c r="AA188" s="116"/>
      <c r="AB188" s="116"/>
      <c r="AC188" s="116"/>
      <c r="AD188" s="116"/>
      <c r="AE188" s="116"/>
      <c r="AF188" s="116"/>
      <c r="AG188" s="116" t="s">
        <v>134</v>
      </c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outlineLevel="1" x14ac:dyDescent="0.25">
      <c r="A189" s="119"/>
      <c r="B189" s="120"/>
      <c r="C189" s="148" t="s">
        <v>510</v>
      </c>
      <c r="D189" s="122"/>
      <c r="E189" s="123">
        <v>2.5</v>
      </c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16"/>
      <c r="Z189" s="116"/>
      <c r="AA189" s="116"/>
      <c r="AB189" s="116"/>
      <c r="AC189" s="116"/>
      <c r="AD189" s="116"/>
      <c r="AE189" s="116"/>
      <c r="AF189" s="116"/>
      <c r="AG189" s="116" t="s">
        <v>140</v>
      </c>
      <c r="AH189" s="116">
        <v>0</v>
      </c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5">
      <c r="A190" s="119"/>
      <c r="B190" s="120"/>
      <c r="C190" s="148" t="s">
        <v>511</v>
      </c>
      <c r="D190" s="122"/>
      <c r="E190" s="123">
        <v>2.4</v>
      </c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16"/>
      <c r="Z190" s="116"/>
      <c r="AA190" s="116"/>
      <c r="AB190" s="116"/>
      <c r="AC190" s="116"/>
      <c r="AD190" s="116"/>
      <c r="AE190" s="116"/>
      <c r="AF190" s="116"/>
      <c r="AG190" s="116" t="s">
        <v>140</v>
      </c>
      <c r="AH190" s="116">
        <v>0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x14ac:dyDescent="0.25">
      <c r="A191" s="127" t="s">
        <v>127</v>
      </c>
      <c r="B191" s="128" t="s">
        <v>93</v>
      </c>
      <c r="C191" s="145" t="s">
        <v>94</v>
      </c>
      <c r="D191" s="129"/>
      <c r="E191" s="130"/>
      <c r="F191" s="131"/>
      <c r="G191" s="132">
        <f>SUMIF(AG192:AG218,"&lt;&gt;NOR",G192:G218)</f>
        <v>0</v>
      </c>
      <c r="H191" s="126"/>
      <c r="I191" s="126">
        <f>SUM(I192:I218)</f>
        <v>1001.67</v>
      </c>
      <c r="J191" s="126"/>
      <c r="K191" s="126">
        <f>SUM(K192:K218)</f>
        <v>11271.47</v>
      </c>
      <c r="L191" s="126"/>
      <c r="M191" s="126">
        <f>SUM(M192:M218)</f>
        <v>0</v>
      </c>
      <c r="N191" s="126"/>
      <c r="O191" s="126">
        <f>SUM(O192:O218)</f>
        <v>0.03</v>
      </c>
      <c r="P191" s="126"/>
      <c r="Q191" s="126">
        <f>SUM(Q192:Q218)</f>
        <v>0</v>
      </c>
      <c r="R191" s="126"/>
      <c r="S191" s="126"/>
      <c r="T191" s="126"/>
      <c r="U191" s="126"/>
      <c r="V191" s="126">
        <f>SUM(V192:V218)</f>
        <v>23.14</v>
      </c>
      <c r="W191" s="126"/>
      <c r="X191" s="126"/>
      <c r="AG191" t="s">
        <v>128</v>
      </c>
    </row>
    <row r="192" spans="1:60" outlineLevel="1" x14ac:dyDescent="0.25">
      <c r="A192" s="133">
        <v>88</v>
      </c>
      <c r="B192" s="134" t="s">
        <v>409</v>
      </c>
      <c r="C192" s="147" t="s">
        <v>410</v>
      </c>
      <c r="D192" s="135" t="s">
        <v>137</v>
      </c>
      <c r="E192" s="136">
        <v>155.63999999999999</v>
      </c>
      <c r="F192" s="137"/>
      <c r="G192" s="138">
        <f>ROUND(E192*F192,2)</f>
        <v>0</v>
      </c>
      <c r="H192" s="121">
        <v>0.1</v>
      </c>
      <c r="I192" s="121">
        <f>ROUND(E192*H192,2)</f>
        <v>15.56</v>
      </c>
      <c r="J192" s="121">
        <v>21.1</v>
      </c>
      <c r="K192" s="121">
        <f>ROUND(E192*J192,2)</f>
        <v>3284</v>
      </c>
      <c r="L192" s="121">
        <v>21</v>
      </c>
      <c r="M192" s="121">
        <f>G192*(1+L192/100)</f>
        <v>0</v>
      </c>
      <c r="N192" s="121">
        <v>0</v>
      </c>
      <c r="O192" s="121">
        <f>ROUND(E192*N192,2)</f>
        <v>0</v>
      </c>
      <c r="P192" s="121">
        <v>0</v>
      </c>
      <c r="Q192" s="121">
        <f>ROUND(E192*P192,2)</f>
        <v>0</v>
      </c>
      <c r="R192" s="121"/>
      <c r="S192" s="121" t="s">
        <v>132</v>
      </c>
      <c r="T192" s="121" t="s">
        <v>132</v>
      </c>
      <c r="U192" s="121">
        <v>4.3220000000000001E-2</v>
      </c>
      <c r="V192" s="121">
        <f>ROUND(E192*U192,2)</f>
        <v>6.73</v>
      </c>
      <c r="W192" s="121"/>
      <c r="X192" s="121" t="s">
        <v>133</v>
      </c>
      <c r="Y192" s="116"/>
      <c r="Z192" s="116"/>
      <c r="AA192" s="116"/>
      <c r="AB192" s="116"/>
      <c r="AC192" s="116"/>
      <c r="AD192" s="116"/>
      <c r="AE192" s="116"/>
      <c r="AF192" s="116"/>
      <c r="AG192" s="116" t="s">
        <v>134</v>
      </c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outlineLevel="1" x14ac:dyDescent="0.25">
      <c r="A193" s="119"/>
      <c r="B193" s="120"/>
      <c r="C193" s="148" t="s">
        <v>411</v>
      </c>
      <c r="D193" s="122"/>
      <c r="E193" s="123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16"/>
      <c r="Z193" s="116"/>
      <c r="AA193" s="116"/>
      <c r="AB193" s="116"/>
      <c r="AC193" s="116"/>
      <c r="AD193" s="116"/>
      <c r="AE193" s="116"/>
      <c r="AF193" s="116"/>
      <c r="AG193" s="116" t="s">
        <v>140</v>
      </c>
      <c r="AH193" s="116">
        <v>0</v>
      </c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5">
      <c r="A194" s="119"/>
      <c r="B194" s="120"/>
      <c r="C194" s="148" t="s">
        <v>512</v>
      </c>
      <c r="D194" s="122"/>
      <c r="E194" s="123">
        <v>23.76</v>
      </c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16"/>
      <c r="Z194" s="116"/>
      <c r="AA194" s="116"/>
      <c r="AB194" s="116"/>
      <c r="AC194" s="116"/>
      <c r="AD194" s="116"/>
      <c r="AE194" s="116"/>
      <c r="AF194" s="116"/>
      <c r="AG194" s="116" t="s">
        <v>140</v>
      </c>
      <c r="AH194" s="116">
        <v>0</v>
      </c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5">
      <c r="A195" s="119"/>
      <c r="B195" s="120"/>
      <c r="C195" s="148" t="s">
        <v>513</v>
      </c>
      <c r="D195" s="122"/>
      <c r="E195" s="123">
        <v>6.44</v>
      </c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16"/>
      <c r="Z195" s="116"/>
      <c r="AA195" s="116"/>
      <c r="AB195" s="116"/>
      <c r="AC195" s="116"/>
      <c r="AD195" s="116"/>
      <c r="AE195" s="116"/>
      <c r="AF195" s="116"/>
      <c r="AG195" s="116" t="s">
        <v>140</v>
      </c>
      <c r="AH195" s="116">
        <v>0</v>
      </c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outlineLevel="1" x14ac:dyDescent="0.25">
      <c r="A196" s="119"/>
      <c r="B196" s="120"/>
      <c r="C196" s="148" t="s">
        <v>514</v>
      </c>
      <c r="D196" s="122"/>
      <c r="E196" s="123">
        <v>11.07</v>
      </c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16"/>
      <c r="Z196" s="116"/>
      <c r="AA196" s="116"/>
      <c r="AB196" s="116"/>
      <c r="AC196" s="116"/>
      <c r="AD196" s="116"/>
      <c r="AE196" s="116"/>
      <c r="AF196" s="116"/>
      <c r="AG196" s="116" t="s">
        <v>140</v>
      </c>
      <c r="AH196" s="116">
        <v>0</v>
      </c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5">
      <c r="A197" s="119"/>
      <c r="B197" s="120"/>
      <c r="C197" s="148" t="s">
        <v>515</v>
      </c>
      <c r="D197" s="122"/>
      <c r="E197" s="123">
        <v>73.98</v>
      </c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16"/>
      <c r="Z197" s="116"/>
      <c r="AA197" s="116"/>
      <c r="AB197" s="116"/>
      <c r="AC197" s="116"/>
      <c r="AD197" s="116"/>
      <c r="AE197" s="116"/>
      <c r="AF197" s="116"/>
      <c r="AG197" s="116" t="s">
        <v>140</v>
      </c>
      <c r="AH197" s="116">
        <v>0</v>
      </c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outlineLevel="1" x14ac:dyDescent="0.25">
      <c r="A198" s="119"/>
      <c r="B198" s="120"/>
      <c r="C198" s="148" t="s">
        <v>516</v>
      </c>
      <c r="D198" s="122"/>
      <c r="E198" s="123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16"/>
      <c r="Z198" s="116"/>
      <c r="AA198" s="116"/>
      <c r="AB198" s="116"/>
      <c r="AC198" s="116"/>
      <c r="AD198" s="116"/>
      <c r="AE198" s="116"/>
      <c r="AF198" s="116"/>
      <c r="AG198" s="116" t="s">
        <v>140</v>
      </c>
      <c r="AH198" s="116">
        <v>0</v>
      </c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outlineLevel="1" x14ac:dyDescent="0.25">
      <c r="A199" s="119"/>
      <c r="B199" s="120"/>
      <c r="C199" s="148" t="s">
        <v>475</v>
      </c>
      <c r="D199" s="122"/>
      <c r="E199" s="123">
        <v>4.68</v>
      </c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16"/>
      <c r="Z199" s="116"/>
      <c r="AA199" s="116"/>
      <c r="AB199" s="116"/>
      <c r="AC199" s="116"/>
      <c r="AD199" s="116"/>
      <c r="AE199" s="116"/>
      <c r="AF199" s="116"/>
      <c r="AG199" s="116" t="s">
        <v>140</v>
      </c>
      <c r="AH199" s="116">
        <v>0</v>
      </c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5">
      <c r="A200" s="119"/>
      <c r="B200" s="120"/>
      <c r="C200" s="148" t="s">
        <v>472</v>
      </c>
      <c r="D200" s="122"/>
      <c r="E200" s="123">
        <v>3.4</v>
      </c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16"/>
      <c r="Z200" s="116"/>
      <c r="AA200" s="116"/>
      <c r="AB200" s="116"/>
      <c r="AC200" s="116"/>
      <c r="AD200" s="116"/>
      <c r="AE200" s="116"/>
      <c r="AF200" s="116"/>
      <c r="AG200" s="116" t="s">
        <v>140</v>
      </c>
      <c r="AH200" s="116">
        <v>0</v>
      </c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5">
      <c r="A201" s="119"/>
      <c r="B201" s="120"/>
      <c r="C201" s="148" t="s">
        <v>476</v>
      </c>
      <c r="D201" s="122"/>
      <c r="E201" s="123">
        <v>1.44</v>
      </c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16"/>
      <c r="Z201" s="116"/>
      <c r="AA201" s="116"/>
      <c r="AB201" s="116"/>
      <c r="AC201" s="116"/>
      <c r="AD201" s="116"/>
      <c r="AE201" s="116"/>
      <c r="AF201" s="116"/>
      <c r="AG201" s="116" t="s">
        <v>140</v>
      </c>
      <c r="AH201" s="116">
        <v>0</v>
      </c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5">
      <c r="A202" s="119"/>
      <c r="B202" s="120"/>
      <c r="C202" s="148" t="s">
        <v>477</v>
      </c>
      <c r="D202" s="122"/>
      <c r="E202" s="123">
        <v>30.87</v>
      </c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16"/>
      <c r="Z202" s="116"/>
      <c r="AA202" s="116"/>
      <c r="AB202" s="116"/>
      <c r="AC202" s="116"/>
      <c r="AD202" s="116"/>
      <c r="AE202" s="116"/>
      <c r="AF202" s="116"/>
      <c r="AG202" s="116" t="s">
        <v>140</v>
      </c>
      <c r="AH202" s="116">
        <v>0</v>
      </c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5">
      <c r="A203" s="133">
        <v>89</v>
      </c>
      <c r="B203" s="134" t="s">
        <v>419</v>
      </c>
      <c r="C203" s="147" t="s">
        <v>420</v>
      </c>
      <c r="D203" s="135" t="s">
        <v>137</v>
      </c>
      <c r="E203" s="136">
        <v>155.63999999999999</v>
      </c>
      <c r="F203" s="137"/>
      <c r="G203" s="138">
        <f>ROUND(E203*F203,2)</f>
        <v>0</v>
      </c>
      <c r="H203" s="121">
        <v>3.79</v>
      </c>
      <c r="I203" s="121">
        <f>ROUND(E203*H203,2)</f>
        <v>589.88</v>
      </c>
      <c r="J203" s="121">
        <v>49.61</v>
      </c>
      <c r="K203" s="121">
        <f>ROUND(E203*J203,2)</f>
        <v>7721.3</v>
      </c>
      <c r="L203" s="121">
        <v>21</v>
      </c>
      <c r="M203" s="121">
        <f>G203*(1+L203/100)</f>
        <v>0</v>
      </c>
      <c r="N203" s="121">
        <v>1.3999999999999999E-4</v>
      </c>
      <c r="O203" s="121">
        <f>ROUND(E203*N203,2)</f>
        <v>0.02</v>
      </c>
      <c r="P203" s="121">
        <v>0</v>
      </c>
      <c r="Q203" s="121">
        <f>ROUND(E203*P203,2)</f>
        <v>0</v>
      </c>
      <c r="R203" s="121"/>
      <c r="S203" s="121" t="s">
        <v>132</v>
      </c>
      <c r="T203" s="121" t="s">
        <v>138</v>
      </c>
      <c r="U203" s="121">
        <v>0.10191</v>
      </c>
      <c r="V203" s="121">
        <f>ROUND(E203*U203,2)</f>
        <v>15.86</v>
      </c>
      <c r="W203" s="121"/>
      <c r="X203" s="121" t="s">
        <v>133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134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5">
      <c r="A204" s="119"/>
      <c r="B204" s="120"/>
      <c r="C204" s="148" t="s">
        <v>411</v>
      </c>
      <c r="D204" s="122"/>
      <c r="E204" s="123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16"/>
      <c r="Z204" s="116"/>
      <c r="AA204" s="116"/>
      <c r="AB204" s="116"/>
      <c r="AC204" s="116"/>
      <c r="AD204" s="116"/>
      <c r="AE204" s="116"/>
      <c r="AF204" s="116"/>
      <c r="AG204" s="116" t="s">
        <v>140</v>
      </c>
      <c r="AH204" s="116">
        <v>0</v>
      </c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outlineLevel="1" x14ac:dyDescent="0.25">
      <c r="A205" s="119"/>
      <c r="B205" s="120"/>
      <c r="C205" s="148" t="s">
        <v>512</v>
      </c>
      <c r="D205" s="122"/>
      <c r="E205" s="123">
        <v>23.76</v>
      </c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16"/>
      <c r="Z205" s="116"/>
      <c r="AA205" s="116"/>
      <c r="AB205" s="116"/>
      <c r="AC205" s="116"/>
      <c r="AD205" s="116"/>
      <c r="AE205" s="116"/>
      <c r="AF205" s="116"/>
      <c r="AG205" s="116" t="s">
        <v>140</v>
      </c>
      <c r="AH205" s="116">
        <v>0</v>
      </c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5">
      <c r="A206" s="119"/>
      <c r="B206" s="120"/>
      <c r="C206" s="148" t="s">
        <v>513</v>
      </c>
      <c r="D206" s="122"/>
      <c r="E206" s="123">
        <v>6.44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16"/>
      <c r="Z206" s="116"/>
      <c r="AA206" s="116"/>
      <c r="AB206" s="116"/>
      <c r="AC206" s="116"/>
      <c r="AD206" s="116"/>
      <c r="AE206" s="116"/>
      <c r="AF206" s="116"/>
      <c r="AG206" s="116" t="s">
        <v>140</v>
      </c>
      <c r="AH206" s="116">
        <v>0</v>
      </c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outlineLevel="1" x14ac:dyDescent="0.25">
      <c r="A207" s="119"/>
      <c r="B207" s="120"/>
      <c r="C207" s="148" t="s">
        <v>514</v>
      </c>
      <c r="D207" s="122"/>
      <c r="E207" s="123">
        <v>11.07</v>
      </c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16"/>
      <c r="Z207" s="116"/>
      <c r="AA207" s="116"/>
      <c r="AB207" s="116"/>
      <c r="AC207" s="116"/>
      <c r="AD207" s="116"/>
      <c r="AE207" s="116"/>
      <c r="AF207" s="116"/>
      <c r="AG207" s="116" t="s">
        <v>140</v>
      </c>
      <c r="AH207" s="116">
        <v>0</v>
      </c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5">
      <c r="A208" s="119"/>
      <c r="B208" s="120"/>
      <c r="C208" s="148" t="s">
        <v>515</v>
      </c>
      <c r="D208" s="122"/>
      <c r="E208" s="123">
        <v>73.98</v>
      </c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16"/>
      <c r="Z208" s="116"/>
      <c r="AA208" s="116"/>
      <c r="AB208" s="116"/>
      <c r="AC208" s="116"/>
      <c r="AD208" s="116"/>
      <c r="AE208" s="116"/>
      <c r="AF208" s="116"/>
      <c r="AG208" s="116" t="s">
        <v>140</v>
      </c>
      <c r="AH208" s="116">
        <v>0</v>
      </c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5">
      <c r="A209" s="119"/>
      <c r="B209" s="120"/>
      <c r="C209" s="148" t="s">
        <v>516</v>
      </c>
      <c r="D209" s="122"/>
      <c r="E209" s="123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16"/>
      <c r="Z209" s="116"/>
      <c r="AA209" s="116"/>
      <c r="AB209" s="116"/>
      <c r="AC209" s="116"/>
      <c r="AD209" s="116"/>
      <c r="AE209" s="116"/>
      <c r="AF209" s="116"/>
      <c r="AG209" s="116" t="s">
        <v>140</v>
      </c>
      <c r="AH209" s="116">
        <v>0</v>
      </c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outlineLevel="1" x14ac:dyDescent="0.25">
      <c r="A210" s="119"/>
      <c r="B210" s="120"/>
      <c r="C210" s="148" t="s">
        <v>475</v>
      </c>
      <c r="D210" s="122"/>
      <c r="E210" s="123">
        <v>4.68</v>
      </c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16"/>
      <c r="Z210" s="116"/>
      <c r="AA210" s="116"/>
      <c r="AB210" s="116"/>
      <c r="AC210" s="116"/>
      <c r="AD210" s="116"/>
      <c r="AE210" s="116"/>
      <c r="AF210" s="116"/>
      <c r="AG210" s="116" t="s">
        <v>140</v>
      </c>
      <c r="AH210" s="116">
        <v>0</v>
      </c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outlineLevel="1" x14ac:dyDescent="0.25">
      <c r="A211" s="119"/>
      <c r="B211" s="120"/>
      <c r="C211" s="148" t="s">
        <v>472</v>
      </c>
      <c r="D211" s="122"/>
      <c r="E211" s="123">
        <v>3.4</v>
      </c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16"/>
      <c r="Z211" s="116"/>
      <c r="AA211" s="116"/>
      <c r="AB211" s="116"/>
      <c r="AC211" s="116"/>
      <c r="AD211" s="116"/>
      <c r="AE211" s="116"/>
      <c r="AF211" s="116"/>
      <c r="AG211" s="116" t="s">
        <v>140</v>
      </c>
      <c r="AH211" s="116">
        <v>0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outlineLevel="1" x14ac:dyDescent="0.25">
      <c r="A212" s="119"/>
      <c r="B212" s="120"/>
      <c r="C212" s="148" t="s">
        <v>476</v>
      </c>
      <c r="D212" s="122"/>
      <c r="E212" s="123">
        <v>1.44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16"/>
      <c r="Z212" s="116"/>
      <c r="AA212" s="116"/>
      <c r="AB212" s="116"/>
      <c r="AC212" s="116"/>
      <c r="AD212" s="116"/>
      <c r="AE212" s="116"/>
      <c r="AF212" s="116"/>
      <c r="AG212" s="116" t="s">
        <v>140</v>
      </c>
      <c r="AH212" s="116">
        <v>0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outlineLevel="1" x14ac:dyDescent="0.25">
      <c r="A213" s="119"/>
      <c r="B213" s="120"/>
      <c r="C213" s="148" t="s">
        <v>477</v>
      </c>
      <c r="D213" s="122"/>
      <c r="E213" s="123">
        <v>30.87</v>
      </c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16"/>
      <c r="Z213" s="116"/>
      <c r="AA213" s="116"/>
      <c r="AB213" s="116"/>
      <c r="AC213" s="116"/>
      <c r="AD213" s="116"/>
      <c r="AE213" s="116"/>
      <c r="AF213" s="116"/>
      <c r="AG213" s="116" t="s">
        <v>140</v>
      </c>
      <c r="AH213" s="116">
        <v>0</v>
      </c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outlineLevel="1" x14ac:dyDescent="0.25">
      <c r="A214" s="133">
        <v>90</v>
      </c>
      <c r="B214" s="134" t="s">
        <v>421</v>
      </c>
      <c r="C214" s="147" t="s">
        <v>422</v>
      </c>
      <c r="D214" s="135" t="s">
        <v>137</v>
      </c>
      <c r="E214" s="136">
        <v>40.39</v>
      </c>
      <c r="F214" s="137"/>
      <c r="G214" s="138">
        <f>ROUND(E214*F214,2)</f>
        <v>0</v>
      </c>
      <c r="H214" s="121">
        <v>9.81</v>
      </c>
      <c r="I214" s="121">
        <f>ROUND(E214*H214,2)</f>
        <v>396.23</v>
      </c>
      <c r="J214" s="121">
        <v>6.59</v>
      </c>
      <c r="K214" s="121">
        <f>ROUND(E214*J214,2)</f>
        <v>266.17</v>
      </c>
      <c r="L214" s="121">
        <v>21</v>
      </c>
      <c r="M214" s="121">
        <f>G214*(1+L214/100)</f>
        <v>0</v>
      </c>
      <c r="N214" s="121">
        <v>3.5E-4</v>
      </c>
      <c r="O214" s="121">
        <f>ROUND(E214*N214,2)</f>
        <v>0.01</v>
      </c>
      <c r="P214" s="121">
        <v>0</v>
      </c>
      <c r="Q214" s="121">
        <f>ROUND(E214*P214,2)</f>
        <v>0</v>
      </c>
      <c r="R214" s="121"/>
      <c r="S214" s="121" t="s">
        <v>132</v>
      </c>
      <c r="T214" s="121" t="s">
        <v>132</v>
      </c>
      <c r="U214" s="121">
        <v>1.35E-2</v>
      </c>
      <c r="V214" s="121">
        <f>ROUND(E214*U214,2)</f>
        <v>0.55000000000000004</v>
      </c>
      <c r="W214" s="121"/>
      <c r="X214" s="121" t="s">
        <v>133</v>
      </c>
      <c r="Y214" s="116"/>
      <c r="Z214" s="116"/>
      <c r="AA214" s="116"/>
      <c r="AB214" s="116"/>
      <c r="AC214" s="116"/>
      <c r="AD214" s="116"/>
      <c r="AE214" s="116"/>
      <c r="AF214" s="116"/>
      <c r="AG214" s="116" t="s">
        <v>134</v>
      </c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outlineLevel="1" x14ac:dyDescent="0.25">
      <c r="A215" s="119"/>
      <c r="B215" s="120"/>
      <c r="C215" s="148" t="s">
        <v>475</v>
      </c>
      <c r="D215" s="122"/>
      <c r="E215" s="123">
        <v>4.68</v>
      </c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16"/>
      <c r="Z215" s="116"/>
      <c r="AA215" s="116"/>
      <c r="AB215" s="116"/>
      <c r="AC215" s="116"/>
      <c r="AD215" s="116"/>
      <c r="AE215" s="116"/>
      <c r="AF215" s="116"/>
      <c r="AG215" s="116" t="s">
        <v>140</v>
      </c>
      <c r="AH215" s="116">
        <v>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outlineLevel="1" x14ac:dyDescent="0.25">
      <c r="A216" s="119"/>
      <c r="B216" s="120"/>
      <c r="C216" s="148" t="s">
        <v>472</v>
      </c>
      <c r="D216" s="122"/>
      <c r="E216" s="123">
        <v>3.4</v>
      </c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16"/>
      <c r="Z216" s="116"/>
      <c r="AA216" s="116"/>
      <c r="AB216" s="116"/>
      <c r="AC216" s="116"/>
      <c r="AD216" s="116"/>
      <c r="AE216" s="116"/>
      <c r="AF216" s="116"/>
      <c r="AG216" s="116" t="s">
        <v>140</v>
      </c>
      <c r="AH216" s="116">
        <v>0</v>
      </c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</row>
    <row r="217" spans="1:60" outlineLevel="1" x14ac:dyDescent="0.25">
      <c r="A217" s="119"/>
      <c r="B217" s="120"/>
      <c r="C217" s="148" t="s">
        <v>476</v>
      </c>
      <c r="D217" s="122"/>
      <c r="E217" s="123">
        <v>1.44</v>
      </c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16"/>
      <c r="Z217" s="116"/>
      <c r="AA217" s="116"/>
      <c r="AB217" s="116"/>
      <c r="AC217" s="116"/>
      <c r="AD217" s="116"/>
      <c r="AE217" s="116"/>
      <c r="AF217" s="116"/>
      <c r="AG217" s="116" t="s">
        <v>140</v>
      </c>
      <c r="AH217" s="116">
        <v>0</v>
      </c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5">
      <c r="A218" s="119"/>
      <c r="B218" s="120"/>
      <c r="C218" s="148" t="s">
        <v>477</v>
      </c>
      <c r="D218" s="122"/>
      <c r="E218" s="123">
        <v>30.87</v>
      </c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16"/>
      <c r="Z218" s="116"/>
      <c r="AA218" s="116"/>
      <c r="AB218" s="116"/>
      <c r="AC218" s="116"/>
      <c r="AD218" s="116"/>
      <c r="AE218" s="116"/>
      <c r="AF218" s="116"/>
      <c r="AG218" s="116" t="s">
        <v>140</v>
      </c>
      <c r="AH218" s="116">
        <v>0</v>
      </c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x14ac:dyDescent="0.25">
      <c r="A219" s="127" t="s">
        <v>127</v>
      </c>
      <c r="B219" s="128" t="s">
        <v>95</v>
      </c>
      <c r="C219" s="145" t="s">
        <v>96</v>
      </c>
      <c r="D219" s="129"/>
      <c r="E219" s="130"/>
      <c r="F219" s="131"/>
      <c r="G219" s="132">
        <f>SUMIF(AG220:AG223,"&lt;&gt;NOR",G220:G223)</f>
        <v>0</v>
      </c>
      <c r="H219" s="126"/>
      <c r="I219" s="126">
        <f>SUM(I220:I223)</f>
        <v>2373.09</v>
      </c>
      <c r="J219" s="126"/>
      <c r="K219" s="126">
        <f>SUM(K220:K223)</f>
        <v>1190.52</v>
      </c>
      <c r="L219" s="126"/>
      <c r="M219" s="126">
        <f>SUM(M220:M223)</f>
        <v>0</v>
      </c>
      <c r="N219" s="126"/>
      <c r="O219" s="126">
        <f>SUM(O220:O223)</f>
        <v>0.02</v>
      </c>
      <c r="P219" s="126"/>
      <c r="Q219" s="126">
        <f>SUM(Q220:Q223)</f>
        <v>0.03</v>
      </c>
      <c r="R219" s="126"/>
      <c r="S219" s="126"/>
      <c r="T219" s="126"/>
      <c r="U219" s="126"/>
      <c r="V219" s="126">
        <f>SUM(V220:V223)</f>
        <v>3.13</v>
      </c>
      <c r="W219" s="126"/>
      <c r="X219" s="126"/>
      <c r="AG219" t="s">
        <v>128</v>
      </c>
    </row>
    <row r="220" spans="1:60" outlineLevel="1" x14ac:dyDescent="0.25">
      <c r="A220" s="139">
        <v>91</v>
      </c>
      <c r="B220" s="140" t="s">
        <v>517</v>
      </c>
      <c r="C220" s="146" t="s">
        <v>518</v>
      </c>
      <c r="D220" s="141" t="s">
        <v>131</v>
      </c>
      <c r="E220" s="142">
        <v>2</v>
      </c>
      <c r="F220" s="143"/>
      <c r="G220" s="144">
        <f>ROUND(E220*F220,2)</f>
        <v>0</v>
      </c>
      <c r="H220" s="121">
        <v>0</v>
      </c>
      <c r="I220" s="121">
        <f>ROUND(E220*H220,2)</f>
        <v>0</v>
      </c>
      <c r="J220" s="121">
        <v>102</v>
      </c>
      <c r="K220" s="121">
        <f>ROUND(E220*J220,2)</f>
        <v>204</v>
      </c>
      <c r="L220" s="121">
        <v>21</v>
      </c>
      <c r="M220" s="121">
        <f>G220*(1+L220/100)</f>
        <v>0</v>
      </c>
      <c r="N220" s="121">
        <v>0</v>
      </c>
      <c r="O220" s="121">
        <f>ROUND(E220*N220,2)</f>
        <v>0</v>
      </c>
      <c r="P220" s="121">
        <v>1.6E-2</v>
      </c>
      <c r="Q220" s="121">
        <f>ROUND(E220*P220,2)</f>
        <v>0.03</v>
      </c>
      <c r="R220" s="121"/>
      <c r="S220" s="121" t="s">
        <v>132</v>
      </c>
      <c r="T220" s="121" t="s">
        <v>146</v>
      </c>
      <c r="U220" s="121">
        <v>0.63390000000000002</v>
      </c>
      <c r="V220" s="121">
        <f>ROUND(E220*U220,2)</f>
        <v>1.27</v>
      </c>
      <c r="W220" s="121"/>
      <c r="X220" s="121" t="s">
        <v>133</v>
      </c>
      <c r="Y220" s="116"/>
      <c r="Z220" s="116"/>
      <c r="AA220" s="116"/>
      <c r="AB220" s="116"/>
      <c r="AC220" s="116"/>
      <c r="AD220" s="116"/>
      <c r="AE220" s="116"/>
      <c r="AF220" s="116"/>
      <c r="AG220" s="116" t="s">
        <v>134</v>
      </c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ht="20.399999999999999" outlineLevel="1" x14ac:dyDescent="0.25">
      <c r="A221" s="133">
        <v>92</v>
      </c>
      <c r="B221" s="134" t="s">
        <v>423</v>
      </c>
      <c r="C221" s="147" t="s">
        <v>424</v>
      </c>
      <c r="D221" s="135" t="s">
        <v>137</v>
      </c>
      <c r="E221" s="136">
        <v>6.21</v>
      </c>
      <c r="F221" s="137"/>
      <c r="G221" s="138">
        <f>ROUND(E221*F221,2)</f>
        <v>0</v>
      </c>
      <c r="H221" s="121">
        <v>382.14</v>
      </c>
      <c r="I221" s="121">
        <f>ROUND(E221*H221,2)</f>
        <v>2373.09</v>
      </c>
      <c r="J221" s="121">
        <v>158.86000000000001</v>
      </c>
      <c r="K221" s="121">
        <f>ROUND(E221*J221,2)</f>
        <v>986.52</v>
      </c>
      <c r="L221" s="121">
        <v>21</v>
      </c>
      <c r="M221" s="121">
        <f>G221*(1+L221/100)</f>
        <v>0</v>
      </c>
      <c r="N221" s="121">
        <v>3.82E-3</v>
      </c>
      <c r="O221" s="121">
        <f>ROUND(E221*N221,2)</f>
        <v>0.02</v>
      </c>
      <c r="P221" s="121">
        <v>0</v>
      </c>
      <c r="Q221" s="121">
        <f>ROUND(E221*P221,2)</f>
        <v>0</v>
      </c>
      <c r="R221" s="121"/>
      <c r="S221" s="121" t="s">
        <v>132</v>
      </c>
      <c r="T221" s="121" t="s">
        <v>132</v>
      </c>
      <c r="U221" s="121">
        <v>0.3</v>
      </c>
      <c r="V221" s="121">
        <f>ROUND(E221*U221,2)</f>
        <v>1.86</v>
      </c>
      <c r="W221" s="121"/>
      <c r="X221" s="121" t="s">
        <v>133</v>
      </c>
      <c r="Y221" s="116"/>
      <c r="Z221" s="116"/>
      <c r="AA221" s="116"/>
      <c r="AB221" s="116"/>
      <c r="AC221" s="116"/>
      <c r="AD221" s="116"/>
      <c r="AE221" s="116"/>
      <c r="AF221" s="116"/>
      <c r="AG221" s="116" t="s">
        <v>134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outlineLevel="1" x14ac:dyDescent="0.25">
      <c r="A222" s="119"/>
      <c r="B222" s="120"/>
      <c r="C222" s="148" t="s">
        <v>469</v>
      </c>
      <c r="D222" s="122"/>
      <c r="E222" s="123">
        <v>3.51</v>
      </c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16"/>
      <c r="Z222" s="116"/>
      <c r="AA222" s="116"/>
      <c r="AB222" s="116"/>
      <c r="AC222" s="116"/>
      <c r="AD222" s="116"/>
      <c r="AE222" s="116"/>
      <c r="AF222" s="116"/>
      <c r="AG222" s="116" t="s">
        <v>140</v>
      </c>
      <c r="AH222" s="116">
        <v>0</v>
      </c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outlineLevel="1" x14ac:dyDescent="0.25">
      <c r="A223" s="119"/>
      <c r="B223" s="120"/>
      <c r="C223" s="148" t="s">
        <v>470</v>
      </c>
      <c r="D223" s="122"/>
      <c r="E223" s="123">
        <v>2.7</v>
      </c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16"/>
      <c r="Z223" s="116"/>
      <c r="AA223" s="116"/>
      <c r="AB223" s="116"/>
      <c r="AC223" s="116"/>
      <c r="AD223" s="116"/>
      <c r="AE223" s="116"/>
      <c r="AF223" s="116"/>
      <c r="AG223" s="116" t="s">
        <v>140</v>
      </c>
      <c r="AH223" s="116">
        <v>0</v>
      </c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x14ac:dyDescent="0.25">
      <c r="A224" s="127" t="s">
        <v>127</v>
      </c>
      <c r="B224" s="128" t="s">
        <v>97</v>
      </c>
      <c r="C224" s="145" t="s">
        <v>98</v>
      </c>
      <c r="D224" s="129"/>
      <c r="E224" s="130"/>
      <c r="F224" s="131"/>
      <c r="G224" s="132">
        <f>SUMIF(AG225:AG235,"&lt;&gt;NOR",G225:G235)</f>
        <v>0</v>
      </c>
      <c r="H224" s="126"/>
      <c r="I224" s="126">
        <f>SUM(I225:I235)</f>
        <v>6495.45</v>
      </c>
      <c r="J224" s="126"/>
      <c r="K224" s="126">
        <f>SUM(K225:K235)</f>
        <v>8348.5499999999993</v>
      </c>
      <c r="L224" s="126"/>
      <c r="M224" s="126">
        <f>SUM(M225:M235)</f>
        <v>0</v>
      </c>
      <c r="N224" s="126"/>
      <c r="O224" s="126">
        <f>SUM(O225:O235)</f>
        <v>0.03</v>
      </c>
      <c r="P224" s="126"/>
      <c r="Q224" s="126">
        <f>SUM(Q225:Q235)</f>
        <v>0</v>
      </c>
      <c r="R224" s="126"/>
      <c r="S224" s="126"/>
      <c r="T224" s="126"/>
      <c r="U224" s="126"/>
      <c r="V224" s="126">
        <f>SUM(V225:V235)</f>
        <v>9.32</v>
      </c>
      <c r="W224" s="126"/>
      <c r="X224" s="126"/>
      <c r="AG224" t="s">
        <v>128</v>
      </c>
    </row>
    <row r="225" spans="1:60" outlineLevel="1" x14ac:dyDescent="0.25">
      <c r="A225" s="139">
        <v>93</v>
      </c>
      <c r="B225" s="140" t="s">
        <v>425</v>
      </c>
      <c r="C225" s="146" t="s">
        <v>426</v>
      </c>
      <c r="D225" s="141" t="s">
        <v>131</v>
      </c>
      <c r="E225" s="142">
        <v>7</v>
      </c>
      <c r="F225" s="143"/>
      <c r="G225" s="144">
        <f>ROUND(E225*F225,2)</f>
        <v>0</v>
      </c>
      <c r="H225" s="121">
        <v>0</v>
      </c>
      <c r="I225" s="121">
        <f>ROUND(E225*H225,2)</f>
        <v>0</v>
      </c>
      <c r="J225" s="121">
        <v>167</v>
      </c>
      <c r="K225" s="121">
        <f>ROUND(E225*J225,2)</f>
        <v>1169</v>
      </c>
      <c r="L225" s="121">
        <v>21</v>
      </c>
      <c r="M225" s="121">
        <f>G225*(1+L225/100)</f>
        <v>0</v>
      </c>
      <c r="N225" s="121">
        <v>0</v>
      </c>
      <c r="O225" s="121">
        <f>ROUND(E225*N225,2)</f>
        <v>0</v>
      </c>
      <c r="P225" s="121">
        <v>0</v>
      </c>
      <c r="Q225" s="121">
        <f>ROUND(E225*P225,2)</f>
        <v>0</v>
      </c>
      <c r="R225" s="121"/>
      <c r="S225" s="121" t="s">
        <v>132</v>
      </c>
      <c r="T225" s="121" t="s">
        <v>146</v>
      </c>
      <c r="U225" s="121">
        <v>0.30567</v>
      </c>
      <c r="V225" s="121">
        <f>ROUND(E225*U225,2)</f>
        <v>2.14</v>
      </c>
      <c r="W225" s="121"/>
      <c r="X225" s="121" t="s">
        <v>133</v>
      </c>
      <c r="Y225" s="116"/>
      <c r="Z225" s="116"/>
      <c r="AA225" s="116"/>
      <c r="AB225" s="116"/>
      <c r="AC225" s="116"/>
      <c r="AD225" s="116"/>
      <c r="AE225" s="116"/>
      <c r="AF225" s="116"/>
      <c r="AG225" s="116" t="s">
        <v>134</v>
      </c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5">
      <c r="A226" s="133">
        <v>94</v>
      </c>
      <c r="B226" s="134" t="s">
        <v>427</v>
      </c>
      <c r="C226" s="147" t="s">
        <v>428</v>
      </c>
      <c r="D226" s="135" t="s">
        <v>131</v>
      </c>
      <c r="E226" s="136">
        <v>15</v>
      </c>
      <c r="F226" s="137"/>
      <c r="G226" s="138">
        <f>ROUND(E226*F226,2)</f>
        <v>0</v>
      </c>
      <c r="H226" s="121">
        <v>93.03</v>
      </c>
      <c r="I226" s="121">
        <f>ROUND(E226*H226,2)</f>
        <v>1395.45</v>
      </c>
      <c r="J226" s="121">
        <v>54.97</v>
      </c>
      <c r="K226" s="121">
        <f>ROUND(E226*J226,2)</f>
        <v>824.55</v>
      </c>
      <c r="L226" s="121">
        <v>21</v>
      </c>
      <c r="M226" s="121">
        <f>G226*(1+L226/100)</f>
        <v>0</v>
      </c>
      <c r="N226" s="121">
        <v>1E-4</v>
      </c>
      <c r="O226" s="121">
        <f>ROUND(E226*N226,2)</f>
        <v>0</v>
      </c>
      <c r="P226" s="121">
        <v>0</v>
      </c>
      <c r="Q226" s="121">
        <f>ROUND(E226*P226,2)</f>
        <v>0</v>
      </c>
      <c r="R226" s="121"/>
      <c r="S226" s="121" t="s">
        <v>132</v>
      </c>
      <c r="T226" s="121" t="s">
        <v>146</v>
      </c>
      <c r="U226" s="121">
        <v>0.249</v>
      </c>
      <c r="V226" s="121">
        <f>ROUND(E226*U226,2)</f>
        <v>3.74</v>
      </c>
      <c r="W226" s="121"/>
      <c r="X226" s="121" t="s">
        <v>133</v>
      </c>
      <c r="Y226" s="116"/>
      <c r="Z226" s="116"/>
      <c r="AA226" s="116"/>
      <c r="AB226" s="116"/>
      <c r="AC226" s="116"/>
      <c r="AD226" s="116"/>
      <c r="AE226" s="116"/>
      <c r="AF226" s="116"/>
      <c r="AG226" s="116" t="s">
        <v>134</v>
      </c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5">
      <c r="A227" s="119"/>
      <c r="B227" s="120"/>
      <c r="C227" s="148" t="s">
        <v>519</v>
      </c>
      <c r="D227" s="122"/>
      <c r="E227" s="123">
        <v>15</v>
      </c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16"/>
      <c r="Z227" s="116"/>
      <c r="AA227" s="116"/>
      <c r="AB227" s="116"/>
      <c r="AC227" s="116"/>
      <c r="AD227" s="116"/>
      <c r="AE227" s="116"/>
      <c r="AF227" s="116"/>
      <c r="AG227" s="116" t="s">
        <v>140</v>
      </c>
      <c r="AH227" s="116">
        <v>0</v>
      </c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outlineLevel="1" x14ac:dyDescent="0.25">
      <c r="A228" s="119"/>
      <c r="B228" s="120"/>
      <c r="C228" s="148" t="s">
        <v>520</v>
      </c>
      <c r="D228" s="122"/>
      <c r="E228" s="123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16"/>
      <c r="Z228" s="116"/>
      <c r="AA228" s="116"/>
      <c r="AB228" s="116"/>
      <c r="AC228" s="116"/>
      <c r="AD228" s="116"/>
      <c r="AE228" s="116"/>
      <c r="AF228" s="116"/>
      <c r="AG228" s="116" t="s">
        <v>140</v>
      </c>
      <c r="AH228" s="116">
        <v>0</v>
      </c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outlineLevel="1" x14ac:dyDescent="0.25">
      <c r="A229" s="139">
        <v>95</v>
      </c>
      <c r="B229" s="140" t="s">
        <v>431</v>
      </c>
      <c r="C229" s="146" t="s">
        <v>432</v>
      </c>
      <c r="D229" s="141" t="s">
        <v>131</v>
      </c>
      <c r="E229" s="142">
        <v>8</v>
      </c>
      <c r="F229" s="143"/>
      <c r="G229" s="144">
        <f>ROUND(E229*F229,2)</f>
        <v>0</v>
      </c>
      <c r="H229" s="121">
        <v>0</v>
      </c>
      <c r="I229" s="121">
        <f>ROUND(E229*H229,2)</f>
        <v>0</v>
      </c>
      <c r="J229" s="121">
        <v>185</v>
      </c>
      <c r="K229" s="121">
        <f>ROUND(E229*J229,2)</f>
        <v>1480</v>
      </c>
      <c r="L229" s="121">
        <v>21</v>
      </c>
      <c r="M229" s="121">
        <f>G229*(1+L229/100)</f>
        <v>0</v>
      </c>
      <c r="N229" s="121">
        <v>0</v>
      </c>
      <c r="O229" s="121">
        <f>ROUND(E229*N229,2)</f>
        <v>0</v>
      </c>
      <c r="P229" s="121">
        <v>0</v>
      </c>
      <c r="Q229" s="121">
        <f>ROUND(E229*P229,2)</f>
        <v>0</v>
      </c>
      <c r="R229" s="121"/>
      <c r="S229" s="121" t="s">
        <v>132</v>
      </c>
      <c r="T229" s="121" t="s">
        <v>146</v>
      </c>
      <c r="U229" s="121">
        <v>0.43</v>
      </c>
      <c r="V229" s="121">
        <f>ROUND(E229*U229,2)</f>
        <v>3.44</v>
      </c>
      <c r="W229" s="121"/>
      <c r="X229" s="121" t="s">
        <v>133</v>
      </c>
      <c r="Y229" s="116"/>
      <c r="Z229" s="116"/>
      <c r="AA229" s="116"/>
      <c r="AB229" s="116"/>
      <c r="AC229" s="116"/>
      <c r="AD229" s="116"/>
      <c r="AE229" s="116"/>
      <c r="AF229" s="116"/>
      <c r="AG229" s="116" t="s">
        <v>134</v>
      </c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5">
      <c r="A230" s="139">
        <v>96</v>
      </c>
      <c r="B230" s="140" t="s">
        <v>433</v>
      </c>
      <c r="C230" s="146" t="s">
        <v>434</v>
      </c>
      <c r="D230" s="141" t="s">
        <v>0</v>
      </c>
      <c r="E230" s="142">
        <v>5</v>
      </c>
      <c r="F230" s="143"/>
      <c r="G230" s="144">
        <f>ROUND(E230*F230,2)</f>
        <v>0</v>
      </c>
      <c r="H230" s="121">
        <v>0</v>
      </c>
      <c r="I230" s="121">
        <f>ROUND(E230*H230,2)</f>
        <v>0</v>
      </c>
      <c r="J230" s="121">
        <v>105</v>
      </c>
      <c r="K230" s="121">
        <f>ROUND(E230*J230,2)</f>
        <v>525</v>
      </c>
      <c r="L230" s="121">
        <v>21</v>
      </c>
      <c r="M230" s="121">
        <f>G230*(1+L230/100)</f>
        <v>0</v>
      </c>
      <c r="N230" s="121">
        <v>0</v>
      </c>
      <c r="O230" s="121">
        <f>ROUND(E230*N230,2)</f>
        <v>0</v>
      </c>
      <c r="P230" s="121">
        <v>0</v>
      </c>
      <c r="Q230" s="121">
        <f>ROUND(E230*P230,2)</f>
        <v>0</v>
      </c>
      <c r="R230" s="121"/>
      <c r="S230" s="121" t="s">
        <v>158</v>
      </c>
      <c r="T230" s="121" t="s">
        <v>146</v>
      </c>
      <c r="U230" s="121">
        <v>0</v>
      </c>
      <c r="V230" s="121">
        <f>ROUND(E230*U230,2)</f>
        <v>0</v>
      </c>
      <c r="W230" s="121"/>
      <c r="X230" s="121" t="s">
        <v>133</v>
      </c>
      <c r="Y230" s="116"/>
      <c r="Z230" s="116"/>
      <c r="AA230" s="116"/>
      <c r="AB230" s="116"/>
      <c r="AC230" s="116"/>
      <c r="AD230" s="116"/>
      <c r="AE230" s="116"/>
      <c r="AF230" s="116"/>
      <c r="AG230" s="116" t="s">
        <v>435</v>
      </c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5">
      <c r="A231" s="133">
        <v>97</v>
      </c>
      <c r="B231" s="134" t="s">
        <v>97</v>
      </c>
      <c r="C231" s="147" t="s">
        <v>436</v>
      </c>
      <c r="D231" s="135" t="s">
        <v>233</v>
      </c>
      <c r="E231" s="136">
        <v>3</v>
      </c>
      <c r="F231" s="137"/>
      <c r="G231" s="138">
        <f>ROUND(E231*F231,2)</f>
        <v>0</v>
      </c>
      <c r="H231" s="121">
        <v>0</v>
      </c>
      <c r="I231" s="121">
        <f>ROUND(E231*H231,2)</f>
        <v>0</v>
      </c>
      <c r="J231" s="121">
        <v>450</v>
      </c>
      <c r="K231" s="121">
        <f>ROUND(E231*J231,2)</f>
        <v>1350</v>
      </c>
      <c r="L231" s="121">
        <v>21</v>
      </c>
      <c r="M231" s="121">
        <f>G231*(1+L231/100)</f>
        <v>0</v>
      </c>
      <c r="N231" s="121">
        <v>0</v>
      </c>
      <c r="O231" s="121">
        <f>ROUND(E231*N231,2)</f>
        <v>0</v>
      </c>
      <c r="P231" s="121">
        <v>0</v>
      </c>
      <c r="Q231" s="121">
        <f>ROUND(E231*P231,2)</f>
        <v>0</v>
      </c>
      <c r="R231" s="121"/>
      <c r="S231" s="121" t="s">
        <v>158</v>
      </c>
      <c r="T231" s="121" t="s">
        <v>146</v>
      </c>
      <c r="U231" s="121">
        <v>0</v>
      </c>
      <c r="V231" s="121">
        <f>ROUND(E231*U231,2)</f>
        <v>0</v>
      </c>
      <c r="W231" s="121"/>
      <c r="X231" s="121" t="s">
        <v>521</v>
      </c>
      <c r="Y231" s="116"/>
      <c r="Z231" s="116"/>
      <c r="AA231" s="116"/>
      <c r="AB231" s="116"/>
      <c r="AC231" s="116"/>
      <c r="AD231" s="116"/>
      <c r="AE231" s="116"/>
      <c r="AF231" s="116"/>
      <c r="AG231" s="116" t="s">
        <v>522</v>
      </c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outlineLevel="1" x14ac:dyDescent="0.25">
      <c r="A232" s="119"/>
      <c r="B232" s="120"/>
      <c r="C232" s="148" t="s">
        <v>437</v>
      </c>
      <c r="D232" s="122"/>
      <c r="E232" s="123">
        <v>3</v>
      </c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16"/>
      <c r="Z232" s="116"/>
      <c r="AA232" s="116"/>
      <c r="AB232" s="116"/>
      <c r="AC232" s="116"/>
      <c r="AD232" s="116"/>
      <c r="AE232" s="116"/>
      <c r="AF232" s="116"/>
      <c r="AG232" s="116" t="s">
        <v>140</v>
      </c>
      <c r="AH232" s="116">
        <v>0</v>
      </c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outlineLevel="1" x14ac:dyDescent="0.25">
      <c r="A233" s="139">
        <v>98</v>
      </c>
      <c r="B233" s="140" t="s">
        <v>438</v>
      </c>
      <c r="C233" s="146" t="s">
        <v>439</v>
      </c>
      <c r="D233" s="141" t="s">
        <v>131</v>
      </c>
      <c r="E233" s="142">
        <v>6</v>
      </c>
      <c r="F233" s="143"/>
      <c r="G233" s="144">
        <f>ROUND(E233*F233,2)</f>
        <v>0</v>
      </c>
      <c r="H233" s="121">
        <v>520</v>
      </c>
      <c r="I233" s="121">
        <f>ROUND(E233*H233,2)</f>
        <v>3120</v>
      </c>
      <c r="J233" s="121">
        <v>0</v>
      </c>
      <c r="K233" s="121">
        <f>ROUND(E233*J233,2)</f>
        <v>0</v>
      </c>
      <c r="L233" s="121">
        <v>21</v>
      </c>
      <c r="M233" s="121">
        <f>G233*(1+L233/100)</f>
        <v>0</v>
      </c>
      <c r="N233" s="121">
        <v>4.0000000000000001E-3</v>
      </c>
      <c r="O233" s="121">
        <f>ROUND(E233*N233,2)</f>
        <v>0.02</v>
      </c>
      <c r="P233" s="121">
        <v>0</v>
      </c>
      <c r="Q233" s="121">
        <f>ROUND(E233*P233,2)</f>
        <v>0</v>
      </c>
      <c r="R233" s="121" t="s">
        <v>175</v>
      </c>
      <c r="S233" s="121" t="s">
        <v>132</v>
      </c>
      <c r="T233" s="121" t="s">
        <v>146</v>
      </c>
      <c r="U233" s="121">
        <v>0</v>
      </c>
      <c r="V233" s="121">
        <f>ROUND(E233*U233,2)</f>
        <v>0</v>
      </c>
      <c r="W233" s="121"/>
      <c r="X233" s="121" t="s">
        <v>176</v>
      </c>
      <c r="Y233" s="116"/>
      <c r="Z233" s="116"/>
      <c r="AA233" s="116"/>
      <c r="AB233" s="116"/>
      <c r="AC233" s="116"/>
      <c r="AD233" s="116"/>
      <c r="AE233" s="116"/>
      <c r="AF233" s="116"/>
      <c r="AG233" s="116" t="s">
        <v>177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outlineLevel="1" x14ac:dyDescent="0.25">
      <c r="A234" s="139">
        <v>99</v>
      </c>
      <c r="B234" s="140" t="s">
        <v>440</v>
      </c>
      <c r="C234" s="146" t="s">
        <v>441</v>
      </c>
      <c r="D234" s="141" t="s">
        <v>131</v>
      </c>
      <c r="E234" s="142">
        <v>2</v>
      </c>
      <c r="F234" s="143"/>
      <c r="G234" s="144">
        <f>ROUND(E234*F234,2)</f>
        <v>0</v>
      </c>
      <c r="H234" s="121">
        <v>990</v>
      </c>
      <c r="I234" s="121">
        <f>ROUND(E234*H234,2)</f>
        <v>1980</v>
      </c>
      <c r="J234" s="121">
        <v>0</v>
      </c>
      <c r="K234" s="121">
        <f>ROUND(E234*J234,2)</f>
        <v>0</v>
      </c>
      <c r="L234" s="121">
        <v>21</v>
      </c>
      <c r="M234" s="121">
        <f>G234*(1+L234/100)</f>
        <v>0</v>
      </c>
      <c r="N234" s="121">
        <v>4.0000000000000001E-3</v>
      </c>
      <c r="O234" s="121">
        <f>ROUND(E234*N234,2)</f>
        <v>0.01</v>
      </c>
      <c r="P234" s="121">
        <v>0</v>
      </c>
      <c r="Q234" s="121">
        <f>ROUND(E234*P234,2)</f>
        <v>0</v>
      </c>
      <c r="R234" s="121"/>
      <c r="S234" s="121" t="s">
        <v>158</v>
      </c>
      <c r="T234" s="121" t="s">
        <v>146</v>
      </c>
      <c r="U234" s="121">
        <v>0</v>
      </c>
      <c r="V234" s="121">
        <f>ROUND(E234*U234,2)</f>
        <v>0</v>
      </c>
      <c r="W234" s="121"/>
      <c r="X234" s="121" t="s">
        <v>176</v>
      </c>
      <c r="Y234" s="116"/>
      <c r="Z234" s="116"/>
      <c r="AA234" s="116"/>
      <c r="AB234" s="116"/>
      <c r="AC234" s="116"/>
      <c r="AD234" s="116"/>
      <c r="AE234" s="116"/>
      <c r="AF234" s="116"/>
      <c r="AG234" s="116" t="s">
        <v>177</v>
      </c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outlineLevel="1" x14ac:dyDescent="0.25">
      <c r="A235" s="139">
        <v>100</v>
      </c>
      <c r="B235" s="140" t="s">
        <v>442</v>
      </c>
      <c r="C235" s="146" t="s">
        <v>443</v>
      </c>
      <c r="D235" s="141" t="s">
        <v>222</v>
      </c>
      <c r="E235" s="142">
        <v>1</v>
      </c>
      <c r="F235" s="143"/>
      <c r="G235" s="144">
        <f>ROUND(E235*F235,2)</f>
        <v>0</v>
      </c>
      <c r="H235" s="121">
        <v>0</v>
      </c>
      <c r="I235" s="121">
        <f>ROUND(E235*H235,2)</f>
        <v>0</v>
      </c>
      <c r="J235" s="121">
        <v>3000</v>
      </c>
      <c r="K235" s="121">
        <f>ROUND(E235*J235,2)</f>
        <v>3000</v>
      </c>
      <c r="L235" s="121">
        <v>21</v>
      </c>
      <c r="M235" s="121">
        <f>G235*(1+L235/100)</f>
        <v>0</v>
      </c>
      <c r="N235" s="121">
        <v>0</v>
      </c>
      <c r="O235" s="121">
        <f>ROUND(E235*N235,2)</f>
        <v>0</v>
      </c>
      <c r="P235" s="121">
        <v>0</v>
      </c>
      <c r="Q235" s="121">
        <f>ROUND(E235*P235,2)</f>
        <v>0</v>
      </c>
      <c r="R235" s="121"/>
      <c r="S235" s="121" t="s">
        <v>158</v>
      </c>
      <c r="T235" s="121" t="s">
        <v>146</v>
      </c>
      <c r="U235" s="121">
        <v>0</v>
      </c>
      <c r="V235" s="121">
        <f>ROUND(E235*U235,2)</f>
        <v>0</v>
      </c>
      <c r="W235" s="121"/>
      <c r="X235" s="121" t="s">
        <v>161</v>
      </c>
      <c r="Y235" s="116"/>
      <c r="Z235" s="116"/>
      <c r="AA235" s="116"/>
      <c r="AB235" s="116"/>
      <c r="AC235" s="116"/>
      <c r="AD235" s="116"/>
      <c r="AE235" s="116"/>
      <c r="AF235" s="116"/>
      <c r="AG235" s="116" t="s">
        <v>162</v>
      </c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x14ac:dyDescent="0.25">
      <c r="A236" s="127" t="s">
        <v>127</v>
      </c>
      <c r="B236" s="128" t="s">
        <v>99</v>
      </c>
      <c r="C236" s="145" t="s">
        <v>100</v>
      </c>
      <c r="D236" s="129"/>
      <c r="E236" s="130"/>
      <c r="F236" s="131"/>
      <c r="G236" s="132">
        <f>SUMIF(AG237:AG243,"&lt;&gt;NOR",G237:G243)</f>
        <v>0</v>
      </c>
      <c r="H236" s="126"/>
      <c r="I236" s="126">
        <f>SUM(I237:I243)</f>
        <v>0</v>
      </c>
      <c r="J236" s="126"/>
      <c r="K236" s="126">
        <f>SUM(K237:K243)</f>
        <v>2391.09</v>
      </c>
      <c r="L236" s="126"/>
      <c r="M236" s="126">
        <f>SUM(M237:M243)</f>
        <v>0</v>
      </c>
      <c r="N236" s="126"/>
      <c r="O236" s="126">
        <f>SUM(O237:O243)</f>
        <v>0</v>
      </c>
      <c r="P236" s="126"/>
      <c r="Q236" s="126">
        <f>SUM(Q237:Q243)</f>
        <v>0</v>
      </c>
      <c r="R236" s="126"/>
      <c r="S236" s="126"/>
      <c r="T236" s="126"/>
      <c r="U236" s="126"/>
      <c r="V236" s="126">
        <f>SUM(V237:V243)</f>
        <v>2.09</v>
      </c>
      <c r="W236" s="126"/>
      <c r="X236" s="126"/>
      <c r="AG236" t="s">
        <v>128</v>
      </c>
    </row>
    <row r="237" spans="1:60" outlineLevel="1" x14ac:dyDescent="0.25">
      <c r="A237" s="139">
        <v>101</v>
      </c>
      <c r="B237" s="140" t="s">
        <v>444</v>
      </c>
      <c r="C237" s="146" t="s">
        <v>445</v>
      </c>
      <c r="D237" s="141" t="s">
        <v>446</v>
      </c>
      <c r="E237" s="142">
        <v>1</v>
      </c>
      <c r="F237" s="143"/>
      <c r="G237" s="144">
        <f t="shared" ref="G237:G243" si="21">ROUND(E237*F237,2)</f>
        <v>0</v>
      </c>
      <c r="H237" s="121">
        <v>0</v>
      </c>
      <c r="I237" s="121">
        <f t="shared" ref="I237:I243" si="22">ROUND(E237*H237,2)</f>
        <v>0</v>
      </c>
      <c r="J237" s="121">
        <v>100</v>
      </c>
      <c r="K237" s="121">
        <f t="shared" ref="K237:K243" si="23">ROUND(E237*J237,2)</f>
        <v>100</v>
      </c>
      <c r="L237" s="121">
        <v>21</v>
      </c>
      <c r="M237" s="121">
        <f t="shared" ref="M237:M243" si="24">G237*(1+L237/100)</f>
        <v>0</v>
      </c>
      <c r="N237" s="121">
        <v>0</v>
      </c>
      <c r="O237" s="121">
        <f t="shared" ref="O237:O243" si="25">ROUND(E237*N237,2)</f>
        <v>0</v>
      </c>
      <c r="P237" s="121">
        <v>0</v>
      </c>
      <c r="Q237" s="121">
        <f t="shared" ref="Q237:Q243" si="26">ROUND(E237*P237,2)</f>
        <v>0</v>
      </c>
      <c r="R237" s="121"/>
      <c r="S237" s="121" t="s">
        <v>132</v>
      </c>
      <c r="T237" s="121" t="s">
        <v>146</v>
      </c>
      <c r="U237" s="121">
        <v>0</v>
      </c>
      <c r="V237" s="121">
        <f t="shared" ref="V237:V243" si="27">ROUND(E237*U237,2)</f>
        <v>0</v>
      </c>
      <c r="W237" s="121"/>
      <c r="X237" s="121" t="s">
        <v>133</v>
      </c>
      <c r="Y237" s="116"/>
      <c r="Z237" s="116"/>
      <c r="AA237" s="116"/>
      <c r="AB237" s="116"/>
      <c r="AC237" s="116"/>
      <c r="AD237" s="116"/>
      <c r="AE237" s="116"/>
      <c r="AF237" s="116"/>
      <c r="AG237" s="116" t="s">
        <v>134</v>
      </c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5">
      <c r="A238" s="139">
        <v>102</v>
      </c>
      <c r="B238" s="140" t="s">
        <v>447</v>
      </c>
      <c r="C238" s="146" t="s">
        <v>448</v>
      </c>
      <c r="D238" s="141" t="s">
        <v>207</v>
      </c>
      <c r="E238" s="142">
        <v>0.75788999999999995</v>
      </c>
      <c r="F238" s="143"/>
      <c r="G238" s="144">
        <f t="shared" si="21"/>
        <v>0</v>
      </c>
      <c r="H238" s="121">
        <v>0</v>
      </c>
      <c r="I238" s="121">
        <f t="shared" si="22"/>
        <v>0</v>
      </c>
      <c r="J238" s="121">
        <v>168.5</v>
      </c>
      <c r="K238" s="121">
        <f t="shared" si="23"/>
        <v>127.7</v>
      </c>
      <c r="L238" s="121">
        <v>21</v>
      </c>
      <c r="M238" s="121">
        <f t="shared" si="24"/>
        <v>0</v>
      </c>
      <c r="N238" s="121">
        <v>0</v>
      </c>
      <c r="O238" s="121">
        <f t="shared" si="25"/>
        <v>0</v>
      </c>
      <c r="P238" s="121">
        <v>0</v>
      </c>
      <c r="Q238" s="121">
        <f t="shared" si="26"/>
        <v>0</v>
      </c>
      <c r="R238" s="121"/>
      <c r="S238" s="121" t="s">
        <v>132</v>
      </c>
      <c r="T238" s="121" t="s">
        <v>132</v>
      </c>
      <c r="U238" s="121">
        <v>0.27700000000000002</v>
      </c>
      <c r="V238" s="121">
        <f t="shared" si="27"/>
        <v>0.21</v>
      </c>
      <c r="W238" s="121"/>
      <c r="X238" s="121" t="s">
        <v>449</v>
      </c>
      <c r="Y238" s="116"/>
      <c r="Z238" s="116"/>
      <c r="AA238" s="116"/>
      <c r="AB238" s="116"/>
      <c r="AC238" s="116"/>
      <c r="AD238" s="116"/>
      <c r="AE238" s="116"/>
      <c r="AF238" s="116"/>
      <c r="AG238" s="116" t="s">
        <v>450</v>
      </c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outlineLevel="1" x14ac:dyDescent="0.25">
      <c r="A239" s="139">
        <v>103</v>
      </c>
      <c r="B239" s="140" t="s">
        <v>451</v>
      </c>
      <c r="C239" s="146" t="s">
        <v>452</v>
      </c>
      <c r="D239" s="141" t="s">
        <v>207</v>
      </c>
      <c r="E239" s="142">
        <v>0.75788999999999995</v>
      </c>
      <c r="F239" s="143"/>
      <c r="G239" s="144">
        <f t="shared" si="21"/>
        <v>0</v>
      </c>
      <c r="H239" s="121">
        <v>0</v>
      </c>
      <c r="I239" s="121">
        <f t="shared" si="22"/>
        <v>0</v>
      </c>
      <c r="J239" s="121">
        <v>234.5</v>
      </c>
      <c r="K239" s="121">
        <f t="shared" si="23"/>
        <v>177.73</v>
      </c>
      <c r="L239" s="121">
        <v>21</v>
      </c>
      <c r="M239" s="121">
        <f t="shared" si="24"/>
        <v>0</v>
      </c>
      <c r="N239" s="121">
        <v>0</v>
      </c>
      <c r="O239" s="121">
        <f t="shared" si="25"/>
        <v>0</v>
      </c>
      <c r="P239" s="121">
        <v>0</v>
      </c>
      <c r="Q239" s="121">
        <f t="shared" si="26"/>
        <v>0</v>
      </c>
      <c r="R239" s="121"/>
      <c r="S239" s="121" t="s">
        <v>132</v>
      </c>
      <c r="T239" s="121" t="s">
        <v>132</v>
      </c>
      <c r="U239" s="121">
        <v>0.49</v>
      </c>
      <c r="V239" s="121">
        <f t="shared" si="27"/>
        <v>0.37</v>
      </c>
      <c r="W239" s="121"/>
      <c r="X239" s="121" t="s">
        <v>449</v>
      </c>
      <c r="Y239" s="116"/>
      <c r="Z239" s="116"/>
      <c r="AA239" s="116"/>
      <c r="AB239" s="116"/>
      <c r="AC239" s="116"/>
      <c r="AD239" s="116"/>
      <c r="AE239" s="116"/>
      <c r="AF239" s="116"/>
      <c r="AG239" s="116" t="s">
        <v>450</v>
      </c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outlineLevel="1" x14ac:dyDescent="0.25">
      <c r="A240" s="139">
        <v>104</v>
      </c>
      <c r="B240" s="140" t="s">
        <v>453</v>
      </c>
      <c r="C240" s="146" t="s">
        <v>454</v>
      </c>
      <c r="D240" s="141" t="s">
        <v>207</v>
      </c>
      <c r="E240" s="142">
        <v>15.157719999999999</v>
      </c>
      <c r="F240" s="143"/>
      <c r="G240" s="144">
        <f t="shared" si="21"/>
        <v>0</v>
      </c>
      <c r="H240" s="121">
        <v>0</v>
      </c>
      <c r="I240" s="121">
        <f t="shared" si="22"/>
        <v>0</v>
      </c>
      <c r="J240" s="121">
        <v>16</v>
      </c>
      <c r="K240" s="121">
        <f t="shared" si="23"/>
        <v>242.52</v>
      </c>
      <c r="L240" s="121">
        <v>21</v>
      </c>
      <c r="M240" s="121">
        <f t="shared" si="24"/>
        <v>0</v>
      </c>
      <c r="N240" s="121">
        <v>0</v>
      </c>
      <c r="O240" s="121">
        <f t="shared" si="25"/>
        <v>0</v>
      </c>
      <c r="P240" s="121">
        <v>0</v>
      </c>
      <c r="Q240" s="121">
        <f t="shared" si="26"/>
        <v>0</v>
      </c>
      <c r="R240" s="121"/>
      <c r="S240" s="121" t="s">
        <v>132</v>
      </c>
      <c r="T240" s="121" t="s">
        <v>132</v>
      </c>
      <c r="U240" s="121">
        <v>0</v>
      </c>
      <c r="V240" s="121">
        <f t="shared" si="27"/>
        <v>0</v>
      </c>
      <c r="W240" s="121"/>
      <c r="X240" s="121" t="s">
        <v>449</v>
      </c>
      <c r="Y240" s="116"/>
      <c r="Z240" s="116"/>
      <c r="AA240" s="116"/>
      <c r="AB240" s="116"/>
      <c r="AC240" s="116"/>
      <c r="AD240" s="116"/>
      <c r="AE240" s="116"/>
      <c r="AF240" s="116"/>
      <c r="AG240" s="116" t="s">
        <v>450</v>
      </c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outlineLevel="1" x14ac:dyDescent="0.25">
      <c r="A241" s="139">
        <v>105</v>
      </c>
      <c r="B241" s="140" t="s">
        <v>455</v>
      </c>
      <c r="C241" s="146" t="s">
        <v>456</v>
      </c>
      <c r="D241" s="141" t="s">
        <v>207</v>
      </c>
      <c r="E241" s="142">
        <v>0.75788999999999995</v>
      </c>
      <c r="F241" s="143"/>
      <c r="G241" s="144">
        <f t="shared" si="21"/>
        <v>0</v>
      </c>
      <c r="H241" s="121">
        <v>0</v>
      </c>
      <c r="I241" s="121">
        <f t="shared" si="22"/>
        <v>0</v>
      </c>
      <c r="J241" s="121">
        <v>331</v>
      </c>
      <c r="K241" s="121">
        <f t="shared" si="23"/>
        <v>250.86</v>
      </c>
      <c r="L241" s="121">
        <v>21</v>
      </c>
      <c r="M241" s="121">
        <f t="shared" si="24"/>
        <v>0</v>
      </c>
      <c r="N241" s="121">
        <v>0</v>
      </c>
      <c r="O241" s="121">
        <f t="shared" si="25"/>
        <v>0</v>
      </c>
      <c r="P241" s="121">
        <v>0</v>
      </c>
      <c r="Q241" s="121">
        <f t="shared" si="26"/>
        <v>0</v>
      </c>
      <c r="R241" s="121"/>
      <c r="S241" s="121" t="s">
        <v>132</v>
      </c>
      <c r="T241" s="121" t="s">
        <v>132</v>
      </c>
      <c r="U241" s="121">
        <v>0.94199999999999995</v>
      </c>
      <c r="V241" s="121">
        <f t="shared" si="27"/>
        <v>0.71</v>
      </c>
      <c r="W241" s="121"/>
      <c r="X241" s="121" t="s">
        <v>449</v>
      </c>
      <c r="Y241" s="116"/>
      <c r="Z241" s="116"/>
      <c r="AA241" s="116"/>
      <c r="AB241" s="116"/>
      <c r="AC241" s="116"/>
      <c r="AD241" s="116"/>
      <c r="AE241" s="116"/>
      <c r="AF241" s="116"/>
      <c r="AG241" s="116" t="s">
        <v>450</v>
      </c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outlineLevel="1" x14ac:dyDescent="0.25">
      <c r="A242" s="139">
        <v>106</v>
      </c>
      <c r="B242" s="140" t="s">
        <v>457</v>
      </c>
      <c r="C242" s="146" t="s">
        <v>458</v>
      </c>
      <c r="D242" s="141" t="s">
        <v>207</v>
      </c>
      <c r="E242" s="142">
        <v>7.5788599999999997</v>
      </c>
      <c r="F242" s="143"/>
      <c r="G242" s="144">
        <f t="shared" si="21"/>
        <v>0</v>
      </c>
      <c r="H242" s="121">
        <v>0</v>
      </c>
      <c r="I242" s="121">
        <f t="shared" si="22"/>
        <v>0</v>
      </c>
      <c r="J242" s="121">
        <v>36.9</v>
      </c>
      <c r="K242" s="121">
        <f t="shared" si="23"/>
        <v>279.66000000000003</v>
      </c>
      <c r="L242" s="121">
        <v>21</v>
      </c>
      <c r="M242" s="121">
        <f t="shared" si="24"/>
        <v>0</v>
      </c>
      <c r="N242" s="121">
        <v>0</v>
      </c>
      <c r="O242" s="121">
        <f t="shared" si="25"/>
        <v>0</v>
      </c>
      <c r="P242" s="121">
        <v>0</v>
      </c>
      <c r="Q242" s="121">
        <f t="shared" si="26"/>
        <v>0</v>
      </c>
      <c r="R242" s="121"/>
      <c r="S242" s="121" t="s">
        <v>132</v>
      </c>
      <c r="T242" s="121" t="s">
        <v>132</v>
      </c>
      <c r="U242" s="121">
        <v>0.105</v>
      </c>
      <c r="V242" s="121">
        <f t="shared" si="27"/>
        <v>0.8</v>
      </c>
      <c r="W242" s="121"/>
      <c r="X242" s="121" t="s">
        <v>449</v>
      </c>
      <c r="Y242" s="116"/>
      <c r="Z242" s="116"/>
      <c r="AA242" s="116"/>
      <c r="AB242" s="116"/>
      <c r="AC242" s="116"/>
      <c r="AD242" s="116"/>
      <c r="AE242" s="116"/>
      <c r="AF242" s="116"/>
      <c r="AG242" s="116" t="s">
        <v>450</v>
      </c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outlineLevel="1" x14ac:dyDescent="0.25">
      <c r="A243" s="133">
        <v>107</v>
      </c>
      <c r="B243" s="134" t="s">
        <v>459</v>
      </c>
      <c r="C243" s="147" t="s">
        <v>460</v>
      </c>
      <c r="D243" s="135" t="s">
        <v>207</v>
      </c>
      <c r="E243" s="136">
        <v>0.75788999999999995</v>
      </c>
      <c r="F243" s="137"/>
      <c r="G243" s="138">
        <f t="shared" si="21"/>
        <v>0</v>
      </c>
      <c r="H243" s="121">
        <v>0</v>
      </c>
      <c r="I243" s="121">
        <f t="shared" si="22"/>
        <v>0</v>
      </c>
      <c r="J243" s="121">
        <v>1600</v>
      </c>
      <c r="K243" s="121">
        <f t="shared" si="23"/>
        <v>1212.6199999999999</v>
      </c>
      <c r="L243" s="121">
        <v>21</v>
      </c>
      <c r="M243" s="121">
        <f t="shared" si="24"/>
        <v>0</v>
      </c>
      <c r="N243" s="121">
        <v>0</v>
      </c>
      <c r="O243" s="121">
        <f t="shared" si="25"/>
        <v>0</v>
      </c>
      <c r="P243" s="121">
        <v>0</v>
      </c>
      <c r="Q243" s="121">
        <f t="shared" si="26"/>
        <v>0</v>
      </c>
      <c r="R243" s="121"/>
      <c r="S243" s="121" t="s">
        <v>461</v>
      </c>
      <c r="T243" s="121" t="s">
        <v>146</v>
      </c>
      <c r="U243" s="121">
        <v>0</v>
      </c>
      <c r="V243" s="121">
        <f t="shared" si="27"/>
        <v>0</v>
      </c>
      <c r="W243" s="121"/>
      <c r="X243" s="121" t="s">
        <v>449</v>
      </c>
      <c r="Y243" s="116"/>
      <c r="Z243" s="116"/>
      <c r="AA243" s="116"/>
      <c r="AB243" s="116"/>
      <c r="AC243" s="116"/>
      <c r="AD243" s="116"/>
      <c r="AE243" s="116"/>
      <c r="AF243" s="116"/>
      <c r="AG243" s="116" t="s">
        <v>450</v>
      </c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</row>
    <row r="244" spans="1:60" x14ac:dyDescent="0.25">
      <c r="A244" s="3"/>
      <c r="B244" s="4"/>
      <c r="C244" s="151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AE244">
        <v>15</v>
      </c>
      <c r="AF244">
        <v>21</v>
      </c>
      <c r="AG244" t="s">
        <v>114</v>
      </c>
    </row>
    <row r="245" spans="1:60" x14ac:dyDescent="0.25">
      <c r="C245" s="152"/>
      <c r="D245" s="10"/>
      <c r="AG245" t="s">
        <v>462</v>
      </c>
    </row>
    <row r="246" spans="1:60" x14ac:dyDescent="0.25">
      <c r="D246" s="10"/>
    </row>
    <row r="247" spans="1:60" x14ac:dyDescent="0.25">
      <c r="D247" s="10"/>
    </row>
    <row r="248" spans="1:60" x14ac:dyDescent="0.25">
      <c r="D248" s="10"/>
    </row>
    <row r="249" spans="1:60" x14ac:dyDescent="0.25">
      <c r="D249" s="10"/>
    </row>
    <row r="250" spans="1:60" x14ac:dyDescent="0.25">
      <c r="D250" s="10"/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243" xr:uid="{1327643B-616C-4DEA-86FF-DCC8D528D1E0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C3D7-1ADF-4ADE-A88E-338791646B70}">
  <sheetPr>
    <outlinePr summaryBelow="0"/>
  </sheetPr>
  <dimension ref="A1:BH5012"/>
  <sheetViews>
    <sheetView workbookViewId="0">
      <pane ySplit="7" topLeftCell="A23" activePane="bottomLeft" state="frozen"/>
      <selection pane="bottomLeft" activeCell="E30" sqref="E30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45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75</v>
      </c>
      <c r="C8" s="145" t="s">
        <v>76</v>
      </c>
      <c r="D8" s="129"/>
      <c r="E8" s="130"/>
      <c r="F8" s="131"/>
      <c r="G8" s="132">
        <f>SUMIF(AG9:AG12,"&lt;&gt;NOR",G9:G12)</f>
        <v>0</v>
      </c>
      <c r="H8" s="126"/>
      <c r="I8" s="126">
        <f>SUM(I9:I12)</f>
        <v>1072.3400000000001</v>
      </c>
      <c r="J8" s="126"/>
      <c r="K8" s="126">
        <f>SUM(K9:K12)</f>
        <v>294.38000000000005</v>
      </c>
      <c r="L8" s="126"/>
      <c r="M8" s="126">
        <f>SUM(M9:M12)</f>
        <v>0</v>
      </c>
      <c r="N8" s="126"/>
      <c r="O8" s="126">
        <f>SUM(O9:O12)</f>
        <v>0</v>
      </c>
      <c r="P8" s="126"/>
      <c r="Q8" s="126">
        <f>SUM(Q9:Q12)</f>
        <v>0</v>
      </c>
      <c r="R8" s="126"/>
      <c r="S8" s="126"/>
      <c r="T8" s="126"/>
      <c r="U8" s="126"/>
      <c r="V8" s="126">
        <f>SUM(V9:V12)</f>
        <v>0.58000000000000007</v>
      </c>
      <c r="W8" s="126"/>
      <c r="X8" s="126"/>
      <c r="AG8" t="s">
        <v>128</v>
      </c>
    </row>
    <row r="9" spans="1:60" outlineLevel="1" x14ac:dyDescent="0.25">
      <c r="A9" s="139">
        <v>1</v>
      </c>
      <c r="B9" s="140" t="s">
        <v>252</v>
      </c>
      <c r="C9" s="146" t="s">
        <v>253</v>
      </c>
      <c r="D9" s="141" t="s">
        <v>251</v>
      </c>
      <c r="E9" s="142">
        <v>1</v>
      </c>
      <c r="F9" s="143"/>
      <c r="G9" s="144">
        <f>ROUND(E9*F9,2)</f>
        <v>0</v>
      </c>
      <c r="H9" s="121">
        <v>23.85</v>
      </c>
      <c r="I9" s="121">
        <f>ROUND(E9*H9,2)</f>
        <v>23.85</v>
      </c>
      <c r="J9" s="121">
        <v>166.15</v>
      </c>
      <c r="K9" s="121">
        <f>ROUND(E9*J9,2)</f>
        <v>166.15</v>
      </c>
      <c r="L9" s="121">
        <v>21</v>
      </c>
      <c r="M9" s="121">
        <f>G9*(1+L9/100)</f>
        <v>0</v>
      </c>
      <c r="N9" s="121">
        <v>3.0000000000000001E-5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0.33</v>
      </c>
      <c r="V9" s="121">
        <f>ROUND(E9*U9,2)</f>
        <v>0.33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5">
      <c r="A10" s="139">
        <v>2</v>
      </c>
      <c r="B10" s="140" t="s">
        <v>268</v>
      </c>
      <c r="C10" s="146" t="s">
        <v>269</v>
      </c>
      <c r="D10" s="141" t="s">
        <v>131</v>
      </c>
      <c r="E10" s="142">
        <v>1</v>
      </c>
      <c r="F10" s="143"/>
      <c r="G10" s="144">
        <f>ROUND(E10*F10,2)</f>
        <v>0</v>
      </c>
      <c r="H10" s="121">
        <v>358.49</v>
      </c>
      <c r="I10" s="121">
        <f>ROUND(E10*H10,2)</f>
        <v>358.49</v>
      </c>
      <c r="J10" s="121">
        <v>124.01</v>
      </c>
      <c r="K10" s="121">
        <f>ROUND(E10*J10,2)</f>
        <v>124.01</v>
      </c>
      <c r="L10" s="121">
        <v>21</v>
      </c>
      <c r="M10" s="121">
        <f>G10*(1+L10/100)</f>
        <v>0</v>
      </c>
      <c r="N10" s="121">
        <v>2.5999999999999998E-4</v>
      </c>
      <c r="O10" s="121">
        <f>ROUND(E10*N10,2)</f>
        <v>0</v>
      </c>
      <c r="P10" s="121">
        <v>0</v>
      </c>
      <c r="Q10" s="121">
        <f>ROUND(E10*P10,2)</f>
        <v>0</v>
      </c>
      <c r="R10" s="121"/>
      <c r="S10" s="121" t="s">
        <v>132</v>
      </c>
      <c r="T10" s="121" t="s">
        <v>132</v>
      </c>
      <c r="U10" s="121">
        <v>0.246</v>
      </c>
      <c r="V10" s="121">
        <f>ROUND(E10*U10,2)</f>
        <v>0.25</v>
      </c>
      <c r="W10" s="121"/>
      <c r="X10" s="121" t="s">
        <v>133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134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5">
      <c r="A11" s="139">
        <v>3</v>
      </c>
      <c r="B11" s="140" t="s">
        <v>275</v>
      </c>
      <c r="C11" s="146" t="s">
        <v>276</v>
      </c>
      <c r="D11" s="141" t="s">
        <v>131</v>
      </c>
      <c r="E11" s="142">
        <v>2</v>
      </c>
      <c r="F11" s="143"/>
      <c r="G11" s="144">
        <f>ROUND(E11*F11,2)</f>
        <v>0</v>
      </c>
      <c r="H11" s="121">
        <v>345</v>
      </c>
      <c r="I11" s="121">
        <f>ROUND(E11*H11,2)</f>
        <v>690</v>
      </c>
      <c r="J11" s="121">
        <v>0</v>
      </c>
      <c r="K11" s="121">
        <f>ROUND(E11*J11,2)</f>
        <v>0</v>
      </c>
      <c r="L11" s="121">
        <v>21</v>
      </c>
      <c r="M11" s="121">
        <f>G11*(1+L11/100)</f>
        <v>0</v>
      </c>
      <c r="N11" s="121">
        <v>8.9999999999999998E-4</v>
      </c>
      <c r="O11" s="121">
        <f>ROUND(E11*N11,2)</f>
        <v>0</v>
      </c>
      <c r="P11" s="121">
        <v>0</v>
      </c>
      <c r="Q11" s="121">
        <f>ROUND(E11*P11,2)</f>
        <v>0</v>
      </c>
      <c r="R11" s="121"/>
      <c r="S11" s="121" t="s">
        <v>158</v>
      </c>
      <c r="T11" s="121" t="s">
        <v>146</v>
      </c>
      <c r="U11" s="121">
        <v>0</v>
      </c>
      <c r="V11" s="121">
        <f>ROUND(E11*U11,2)</f>
        <v>0</v>
      </c>
      <c r="W11" s="121"/>
      <c r="X11" s="121" t="s">
        <v>176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177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39">
        <v>4</v>
      </c>
      <c r="B12" s="140" t="s">
        <v>294</v>
      </c>
      <c r="C12" s="146" t="s">
        <v>295</v>
      </c>
      <c r="D12" s="141" t="s">
        <v>0</v>
      </c>
      <c r="E12" s="142">
        <v>13.625</v>
      </c>
      <c r="F12" s="143"/>
      <c r="G12" s="144">
        <f>ROUND(E12*F12,2)</f>
        <v>0</v>
      </c>
      <c r="H12" s="121">
        <v>0</v>
      </c>
      <c r="I12" s="121">
        <f>ROUND(E12*H12,2)</f>
        <v>0</v>
      </c>
      <c r="J12" s="121">
        <v>0.31</v>
      </c>
      <c r="K12" s="121">
        <f>ROUND(E12*J12,2)</f>
        <v>4.22</v>
      </c>
      <c r="L12" s="121">
        <v>21</v>
      </c>
      <c r="M12" s="121">
        <f>G12*(1+L12/100)</f>
        <v>0</v>
      </c>
      <c r="N12" s="121">
        <v>0</v>
      </c>
      <c r="O12" s="121">
        <f>ROUND(E12*N12,2)</f>
        <v>0</v>
      </c>
      <c r="P12" s="121">
        <v>0</v>
      </c>
      <c r="Q12" s="121">
        <f>ROUND(E12*P12,2)</f>
        <v>0</v>
      </c>
      <c r="R12" s="121"/>
      <c r="S12" s="121" t="s">
        <v>132</v>
      </c>
      <c r="T12" s="121" t="s">
        <v>138</v>
      </c>
      <c r="U12" s="121">
        <v>0</v>
      </c>
      <c r="V12" s="121">
        <f>ROUND(E12*U12,2)</f>
        <v>0</v>
      </c>
      <c r="W12" s="121"/>
      <c r="X12" s="121" t="s">
        <v>208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209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x14ac:dyDescent="0.25">
      <c r="A13" s="127" t="s">
        <v>127</v>
      </c>
      <c r="B13" s="128" t="s">
        <v>79</v>
      </c>
      <c r="C13" s="145" t="s">
        <v>80</v>
      </c>
      <c r="D13" s="129"/>
      <c r="E13" s="130"/>
      <c r="F13" s="131"/>
      <c r="G13" s="132">
        <f>SUMIF(AG14:AG16,"&lt;&gt;NOR",G14:G16)</f>
        <v>0</v>
      </c>
      <c r="H13" s="126"/>
      <c r="I13" s="126">
        <f>SUM(I14:I16)</f>
        <v>691.52</v>
      </c>
      <c r="J13" s="126"/>
      <c r="K13" s="126">
        <f>SUM(K14:K16)</f>
        <v>473.32</v>
      </c>
      <c r="L13" s="126"/>
      <c r="M13" s="126">
        <f>SUM(M14:M16)</f>
        <v>0</v>
      </c>
      <c r="N13" s="126"/>
      <c r="O13" s="126">
        <f>SUM(O14:O16)</f>
        <v>0</v>
      </c>
      <c r="P13" s="126"/>
      <c r="Q13" s="126">
        <f>SUM(Q14:Q16)</f>
        <v>0</v>
      </c>
      <c r="R13" s="126"/>
      <c r="S13" s="126"/>
      <c r="T13" s="126"/>
      <c r="U13" s="126"/>
      <c r="V13" s="126">
        <f>SUM(V14:V16)</f>
        <v>0.25</v>
      </c>
      <c r="W13" s="126"/>
      <c r="X13" s="126"/>
      <c r="AG13" t="s">
        <v>128</v>
      </c>
    </row>
    <row r="14" spans="1:60" ht="20.399999999999999" outlineLevel="1" x14ac:dyDescent="0.25">
      <c r="A14" s="139">
        <v>5</v>
      </c>
      <c r="B14" s="140" t="s">
        <v>523</v>
      </c>
      <c r="C14" s="146" t="s">
        <v>524</v>
      </c>
      <c r="D14" s="141" t="s">
        <v>131</v>
      </c>
      <c r="E14" s="142">
        <v>1</v>
      </c>
      <c r="F14" s="143"/>
      <c r="G14" s="144">
        <f>ROUND(E14*F14,2)</f>
        <v>0</v>
      </c>
      <c r="H14" s="121">
        <v>691.52</v>
      </c>
      <c r="I14" s="121">
        <f>ROUND(E14*H14,2)</f>
        <v>691.52</v>
      </c>
      <c r="J14" s="121">
        <v>139.47999999999999</v>
      </c>
      <c r="K14" s="121">
        <f>ROUND(E14*J14,2)</f>
        <v>139.47999999999999</v>
      </c>
      <c r="L14" s="121">
        <v>21</v>
      </c>
      <c r="M14" s="121">
        <f>G14*(1+L14/100)</f>
        <v>0</v>
      </c>
      <c r="N14" s="121">
        <v>8.9999999999999998E-4</v>
      </c>
      <c r="O14" s="121">
        <f>ROUND(E14*N14,2)</f>
        <v>0</v>
      </c>
      <c r="P14" s="121">
        <v>0</v>
      </c>
      <c r="Q14" s="121">
        <f>ROUND(E14*P14,2)</f>
        <v>0</v>
      </c>
      <c r="R14" s="121"/>
      <c r="S14" s="121" t="s">
        <v>132</v>
      </c>
      <c r="T14" s="121" t="s">
        <v>146</v>
      </c>
      <c r="U14" s="121">
        <v>0.247</v>
      </c>
      <c r="V14" s="121">
        <f>ROUND(E14*U14,2)</f>
        <v>0.25</v>
      </c>
      <c r="W14" s="121"/>
      <c r="X14" s="121" t="s">
        <v>133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134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39">
        <v>6</v>
      </c>
      <c r="B15" s="140" t="s">
        <v>525</v>
      </c>
      <c r="C15" s="146" t="s">
        <v>526</v>
      </c>
      <c r="D15" s="141" t="s">
        <v>131</v>
      </c>
      <c r="E15" s="142">
        <v>1</v>
      </c>
      <c r="F15" s="143"/>
      <c r="G15" s="144">
        <f>ROUND(E15*F15,2)</f>
        <v>0</v>
      </c>
      <c r="H15" s="121">
        <v>0</v>
      </c>
      <c r="I15" s="121">
        <f>ROUND(E15*H15,2)</f>
        <v>0</v>
      </c>
      <c r="J15" s="121">
        <v>311</v>
      </c>
      <c r="K15" s="121">
        <f>ROUND(E15*J15,2)</f>
        <v>311</v>
      </c>
      <c r="L15" s="121">
        <v>21</v>
      </c>
      <c r="M15" s="121">
        <f>G15*(1+L15/100)</f>
        <v>0</v>
      </c>
      <c r="N15" s="121">
        <v>0</v>
      </c>
      <c r="O15" s="121">
        <f>ROUND(E15*N15,2)</f>
        <v>0</v>
      </c>
      <c r="P15" s="121">
        <v>0</v>
      </c>
      <c r="Q15" s="121">
        <f>ROUND(E15*P15,2)</f>
        <v>0</v>
      </c>
      <c r="R15" s="121"/>
      <c r="S15" s="121" t="s">
        <v>158</v>
      </c>
      <c r="T15" s="121" t="s">
        <v>132</v>
      </c>
      <c r="U15" s="121">
        <v>0</v>
      </c>
      <c r="V15" s="121">
        <f>ROUND(E15*U15,2)</f>
        <v>0</v>
      </c>
      <c r="W15" s="121"/>
      <c r="X15" s="121" t="s">
        <v>133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134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39">
        <v>7</v>
      </c>
      <c r="B16" s="140" t="s">
        <v>527</v>
      </c>
      <c r="C16" s="146" t="s">
        <v>528</v>
      </c>
      <c r="D16" s="141" t="s">
        <v>0</v>
      </c>
      <c r="E16" s="142">
        <v>11.42</v>
      </c>
      <c r="F16" s="143"/>
      <c r="G16" s="144">
        <f>ROUND(E16*F16,2)</f>
        <v>0</v>
      </c>
      <c r="H16" s="121">
        <v>0</v>
      </c>
      <c r="I16" s="121">
        <f>ROUND(E16*H16,2)</f>
        <v>0</v>
      </c>
      <c r="J16" s="121">
        <v>2</v>
      </c>
      <c r="K16" s="121">
        <f>ROUND(E16*J16,2)</f>
        <v>22.84</v>
      </c>
      <c r="L16" s="121">
        <v>21</v>
      </c>
      <c r="M16" s="121">
        <f>G16*(1+L16/100)</f>
        <v>0</v>
      </c>
      <c r="N16" s="121">
        <v>0</v>
      </c>
      <c r="O16" s="121">
        <f>ROUND(E16*N16,2)</f>
        <v>0</v>
      </c>
      <c r="P16" s="121">
        <v>0</v>
      </c>
      <c r="Q16" s="121">
        <f>ROUND(E16*P16,2)</f>
        <v>0</v>
      </c>
      <c r="R16" s="121"/>
      <c r="S16" s="121" t="s">
        <v>132</v>
      </c>
      <c r="T16" s="121" t="s">
        <v>146</v>
      </c>
      <c r="U16" s="121">
        <v>0</v>
      </c>
      <c r="V16" s="121">
        <f>ROUND(E16*U16,2)</f>
        <v>0</v>
      </c>
      <c r="W16" s="121"/>
      <c r="X16" s="121" t="s">
        <v>208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209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x14ac:dyDescent="0.25">
      <c r="A17" s="127" t="s">
        <v>127</v>
      </c>
      <c r="B17" s="128" t="s">
        <v>81</v>
      </c>
      <c r="C17" s="145" t="s">
        <v>82</v>
      </c>
      <c r="D17" s="129"/>
      <c r="E17" s="130"/>
      <c r="F17" s="131"/>
      <c r="G17" s="132">
        <f>SUMIF(AG18:AG23,"&lt;&gt;NOR",G18:G23)</f>
        <v>0</v>
      </c>
      <c r="H17" s="126"/>
      <c r="I17" s="126">
        <f>SUM(I18:I23)</f>
        <v>2643.08</v>
      </c>
      <c r="J17" s="126"/>
      <c r="K17" s="126">
        <f>SUM(K18:K23)</f>
        <v>1851.5900000000001</v>
      </c>
      <c r="L17" s="126"/>
      <c r="M17" s="126">
        <f>SUM(M18:M23)</f>
        <v>0</v>
      </c>
      <c r="N17" s="126"/>
      <c r="O17" s="126">
        <f>SUM(O18:O23)</f>
        <v>0.01</v>
      </c>
      <c r="P17" s="126"/>
      <c r="Q17" s="126">
        <f>SUM(Q18:Q23)</f>
        <v>0.01</v>
      </c>
      <c r="R17" s="126"/>
      <c r="S17" s="126"/>
      <c r="T17" s="126"/>
      <c r="U17" s="126"/>
      <c r="V17" s="126">
        <f>SUM(V18:V23)</f>
        <v>1.03</v>
      </c>
      <c r="W17" s="126"/>
      <c r="X17" s="126"/>
      <c r="AG17" t="s">
        <v>128</v>
      </c>
    </row>
    <row r="18" spans="1:60" outlineLevel="1" x14ac:dyDescent="0.25">
      <c r="A18" s="139">
        <v>8</v>
      </c>
      <c r="B18" s="140" t="s">
        <v>529</v>
      </c>
      <c r="C18" s="146" t="s">
        <v>530</v>
      </c>
      <c r="D18" s="141" t="s">
        <v>131</v>
      </c>
      <c r="E18" s="142">
        <v>1</v>
      </c>
      <c r="F18" s="143"/>
      <c r="G18" s="144">
        <f t="shared" ref="G18:G23" si="0">ROUND(E18*F18,2)</f>
        <v>0</v>
      </c>
      <c r="H18" s="121">
        <v>33.08</v>
      </c>
      <c r="I18" s="121">
        <f t="shared" ref="I18:I23" si="1">ROUND(E18*H18,2)</f>
        <v>33.08</v>
      </c>
      <c r="J18" s="121">
        <v>364.92</v>
      </c>
      <c r="K18" s="121">
        <f t="shared" ref="K18:K23" si="2">ROUND(E18*J18,2)</f>
        <v>364.92</v>
      </c>
      <c r="L18" s="121">
        <v>21</v>
      </c>
      <c r="M18" s="121">
        <f t="shared" ref="M18:M23" si="3">G18*(1+L18/100)</f>
        <v>0</v>
      </c>
      <c r="N18" s="121">
        <v>2.0000000000000002E-5</v>
      </c>
      <c r="O18" s="121">
        <f t="shared" ref="O18:O23" si="4">ROUND(E18*N18,2)</f>
        <v>0</v>
      </c>
      <c r="P18" s="121">
        <v>0</v>
      </c>
      <c r="Q18" s="121">
        <f t="shared" ref="Q18:Q23" si="5">ROUND(E18*P18,2)</f>
        <v>0</v>
      </c>
      <c r="R18" s="121"/>
      <c r="S18" s="121" t="s">
        <v>132</v>
      </c>
      <c r="T18" s="121" t="s">
        <v>132</v>
      </c>
      <c r="U18" s="121">
        <v>0.86799999999999999</v>
      </c>
      <c r="V18" s="121">
        <f t="shared" ref="V18:V23" si="6">ROUND(E18*U18,2)</f>
        <v>0.87</v>
      </c>
      <c r="W18" s="121"/>
      <c r="X18" s="121" t="s">
        <v>133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134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5">
      <c r="A19" s="139">
        <v>9</v>
      </c>
      <c r="B19" s="140" t="s">
        <v>531</v>
      </c>
      <c r="C19" s="146" t="s">
        <v>532</v>
      </c>
      <c r="D19" s="141" t="s">
        <v>222</v>
      </c>
      <c r="E19" s="142">
        <v>1</v>
      </c>
      <c r="F19" s="143"/>
      <c r="G19" s="144">
        <f t="shared" si="0"/>
        <v>0</v>
      </c>
      <c r="H19" s="121">
        <v>0</v>
      </c>
      <c r="I19" s="121">
        <f t="shared" si="1"/>
        <v>0</v>
      </c>
      <c r="J19" s="121">
        <v>300</v>
      </c>
      <c r="K19" s="121">
        <f t="shared" si="2"/>
        <v>300</v>
      </c>
      <c r="L19" s="121">
        <v>21</v>
      </c>
      <c r="M19" s="121">
        <f t="shared" si="3"/>
        <v>0</v>
      </c>
      <c r="N19" s="121">
        <v>0</v>
      </c>
      <c r="O19" s="121">
        <f t="shared" si="4"/>
        <v>0</v>
      </c>
      <c r="P19" s="121">
        <v>0</v>
      </c>
      <c r="Q19" s="121">
        <f t="shared" si="5"/>
        <v>0</v>
      </c>
      <c r="R19" s="121"/>
      <c r="S19" s="121" t="s">
        <v>132</v>
      </c>
      <c r="T19" s="121" t="s">
        <v>146</v>
      </c>
      <c r="U19" s="121">
        <v>3.1E-2</v>
      </c>
      <c r="V19" s="121">
        <f t="shared" si="6"/>
        <v>0.03</v>
      </c>
      <c r="W19" s="121"/>
      <c r="X19" s="121" t="s">
        <v>133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134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5">
      <c r="A20" s="139">
        <v>10</v>
      </c>
      <c r="B20" s="140" t="s">
        <v>533</v>
      </c>
      <c r="C20" s="146" t="s">
        <v>534</v>
      </c>
      <c r="D20" s="141" t="s">
        <v>222</v>
      </c>
      <c r="E20" s="142">
        <v>1</v>
      </c>
      <c r="F20" s="143"/>
      <c r="G20" s="144">
        <f t="shared" si="0"/>
        <v>0</v>
      </c>
      <c r="H20" s="121">
        <v>0</v>
      </c>
      <c r="I20" s="121">
        <f t="shared" si="1"/>
        <v>0</v>
      </c>
      <c r="J20" s="121">
        <v>200</v>
      </c>
      <c r="K20" s="121">
        <f t="shared" si="2"/>
        <v>200</v>
      </c>
      <c r="L20" s="121">
        <v>21</v>
      </c>
      <c r="M20" s="121">
        <f t="shared" si="3"/>
        <v>0</v>
      </c>
      <c r="N20" s="121">
        <v>0</v>
      </c>
      <c r="O20" s="121">
        <f t="shared" si="4"/>
        <v>0</v>
      </c>
      <c r="P20" s="121">
        <v>0</v>
      </c>
      <c r="Q20" s="121">
        <f t="shared" si="5"/>
        <v>0</v>
      </c>
      <c r="R20" s="121"/>
      <c r="S20" s="121" t="s">
        <v>132</v>
      </c>
      <c r="T20" s="121" t="s">
        <v>146</v>
      </c>
      <c r="U20" s="121">
        <v>5.1999999999999998E-2</v>
      </c>
      <c r="V20" s="121">
        <f t="shared" si="6"/>
        <v>0.05</v>
      </c>
      <c r="W20" s="121"/>
      <c r="X20" s="121" t="s">
        <v>133</v>
      </c>
      <c r="Y20" s="116"/>
      <c r="Z20" s="116"/>
      <c r="AA20" s="116"/>
      <c r="AB20" s="116"/>
      <c r="AC20" s="116"/>
      <c r="AD20" s="116"/>
      <c r="AE20" s="116"/>
      <c r="AF20" s="116"/>
      <c r="AG20" s="116" t="s">
        <v>134</v>
      </c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ht="20.399999999999999" outlineLevel="1" x14ac:dyDescent="0.25">
      <c r="A21" s="139">
        <v>11</v>
      </c>
      <c r="B21" s="140" t="s">
        <v>535</v>
      </c>
      <c r="C21" s="146" t="s">
        <v>536</v>
      </c>
      <c r="D21" s="141" t="s">
        <v>289</v>
      </c>
      <c r="E21" s="142">
        <v>1</v>
      </c>
      <c r="F21" s="143"/>
      <c r="G21" s="144">
        <f t="shared" si="0"/>
        <v>0</v>
      </c>
      <c r="H21" s="121">
        <v>0</v>
      </c>
      <c r="I21" s="121">
        <f t="shared" si="1"/>
        <v>0</v>
      </c>
      <c r="J21" s="121">
        <v>860</v>
      </c>
      <c r="K21" s="121">
        <f t="shared" si="2"/>
        <v>860</v>
      </c>
      <c r="L21" s="121">
        <v>21</v>
      </c>
      <c r="M21" s="121">
        <f t="shared" si="3"/>
        <v>0</v>
      </c>
      <c r="N21" s="121">
        <v>0</v>
      </c>
      <c r="O21" s="121">
        <f t="shared" si="4"/>
        <v>0</v>
      </c>
      <c r="P21" s="121">
        <v>1.057E-2</v>
      </c>
      <c r="Q21" s="121">
        <f t="shared" si="5"/>
        <v>0.01</v>
      </c>
      <c r="R21" s="121"/>
      <c r="S21" s="121" t="s">
        <v>158</v>
      </c>
      <c r="T21" s="121" t="s">
        <v>146</v>
      </c>
      <c r="U21" s="121">
        <v>8.2000000000000003E-2</v>
      </c>
      <c r="V21" s="121">
        <f t="shared" si="6"/>
        <v>0.08</v>
      </c>
      <c r="W21" s="121"/>
      <c r="X21" s="121" t="s">
        <v>133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134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5">
      <c r="A22" s="139">
        <v>12</v>
      </c>
      <c r="B22" s="140" t="s">
        <v>537</v>
      </c>
      <c r="C22" s="146" t="s">
        <v>538</v>
      </c>
      <c r="D22" s="141" t="s">
        <v>131</v>
      </c>
      <c r="E22" s="142">
        <v>1</v>
      </c>
      <c r="F22" s="143"/>
      <c r="G22" s="144">
        <f t="shared" si="0"/>
        <v>0</v>
      </c>
      <c r="H22" s="121">
        <v>2610</v>
      </c>
      <c r="I22" s="121">
        <f t="shared" si="1"/>
        <v>2610</v>
      </c>
      <c r="J22" s="121">
        <v>0</v>
      </c>
      <c r="K22" s="121">
        <f t="shared" si="2"/>
        <v>0</v>
      </c>
      <c r="L22" s="121">
        <v>21</v>
      </c>
      <c r="M22" s="121">
        <f t="shared" si="3"/>
        <v>0</v>
      </c>
      <c r="N22" s="121">
        <v>7.1000000000000004E-3</v>
      </c>
      <c r="O22" s="121">
        <f t="shared" si="4"/>
        <v>0.01</v>
      </c>
      <c r="P22" s="121">
        <v>0</v>
      </c>
      <c r="Q22" s="121">
        <f t="shared" si="5"/>
        <v>0</v>
      </c>
      <c r="R22" s="121" t="s">
        <v>175</v>
      </c>
      <c r="S22" s="121" t="s">
        <v>132</v>
      </c>
      <c r="T22" s="121" t="s">
        <v>132</v>
      </c>
      <c r="U22" s="121">
        <v>0</v>
      </c>
      <c r="V22" s="121">
        <f t="shared" si="6"/>
        <v>0</v>
      </c>
      <c r="W22" s="121"/>
      <c r="X22" s="121" t="s">
        <v>176</v>
      </c>
      <c r="Y22" s="116"/>
      <c r="Z22" s="116"/>
      <c r="AA22" s="116"/>
      <c r="AB22" s="116"/>
      <c r="AC22" s="116"/>
      <c r="AD22" s="116"/>
      <c r="AE22" s="116"/>
      <c r="AF22" s="116"/>
      <c r="AG22" s="116" t="s">
        <v>177</v>
      </c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39">
        <v>13</v>
      </c>
      <c r="B23" s="140" t="s">
        <v>539</v>
      </c>
      <c r="C23" s="146" t="s">
        <v>540</v>
      </c>
      <c r="D23" s="141" t="s">
        <v>0</v>
      </c>
      <c r="E23" s="142">
        <v>43.68</v>
      </c>
      <c r="F23" s="143"/>
      <c r="G23" s="144">
        <f t="shared" si="0"/>
        <v>0</v>
      </c>
      <c r="H23" s="121">
        <v>0</v>
      </c>
      <c r="I23" s="121">
        <f t="shared" si="1"/>
        <v>0</v>
      </c>
      <c r="J23" s="121">
        <v>2.9</v>
      </c>
      <c r="K23" s="121">
        <f t="shared" si="2"/>
        <v>126.67</v>
      </c>
      <c r="L23" s="121">
        <v>21</v>
      </c>
      <c r="M23" s="121">
        <f t="shared" si="3"/>
        <v>0</v>
      </c>
      <c r="N23" s="121">
        <v>0</v>
      </c>
      <c r="O23" s="121">
        <f t="shared" si="4"/>
        <v>0</v>
      </c>
      <c r="P23" s="121">
        <v>0</v>
      </c>
      <c r="Q23" s="121">
        <f t="shared" si="5"/>
        <v>0</v>
      </c>
      <c r="R23" s="121"/>
      <c r="S23" s="121" t="s">
        <v>132</v>
      </c>
      <c r="T23" s="121" t="s">
        <v>132</v>
      </c>
      <c r="U23" s="121">
        <v>0</v>
      </c>
      <c r="V23" s="121">
        <f t="shared" si="6"/>
        <v>0</v>
      </c>
      <c r="W23" s="121"/>
      <c r="X23" s="121" t="s">
        <v>208</v>
      </c>
      <c r="Y23" s="116"/>
      <c r="Z23" s="116"/>
      <c r="AA23" s="116"/>
      <c r="AB23" s="116"/>
      <c r="AC23" s="116"/>
      <c r="AD23" s="116"/>
      <c r="AE23" s="116"/>
      <c r="AF23" s="116"/>
      <c r="AG23" s="116" t="s">
        <v>209</v>
      </c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x14ac:dyDescent="0.25">
      <c r="A24" s="127" t="s">
        <v>127</v>
      </c>
      <c r="B24" s="128" t="s">
        <v>83</v>
      </c>
      <c r="C24" s="145" t="s">
        <v>84</v>
      </c>
      <c r="D24" s="129"/>
      <c r="E24" s="130"/>
      <c r="F24" s="131"/>
      <c r="G24" s="132">
        <f>G25+G38</f>
        <v>0</v>
      </c>
      <c r="H24" s="126"/>
      <c r="I24" s="126">
        <f>SUM(I38:I38)</f>
        <v>0</v>
      </c>
      <c r="J24" s="126"/>
      <c r="K24" s="126">
        <f>SUM(K38:K38)</f>
        <v>117.6</v>
      </c>
      <c r="L24" s="126"/>
      <c r="M24" s="126">
        <f>SUM(M38:M38)</f>
        <v>0</v>
      </c>
      <c r="N24" s="126"/>
      <c r="O24" s="126">
        <f>SUM(O38:O38)</f>
        <v>0</v>
      </c>
      <c r="P24" s="126"/>
      <c r="Q24" s="126">
        <f>SUM(Q38:Q38)</f>
        <v>0</v>
      </c>
      <c r="R24" s="126"/>
      <c r="S24" s="126"/>
      <c r="T24" s="126"/>
      <c r="U24" s="126"/>
      <c r="V24" s="126">
        <f>SUM(V38:V38)</f>
        <v>0</v>
      </c>
      <c r="W24" s="126"/>
      <c r="X24" s="126"/>
      <c r="AG24" t="s">
        <v>128</v>
      </c>
    </row>
    <row r="25" spans="1:60" ht="20.399999999999999" outlineLevel="1" x14ac:dyDescent="0.25">
      <c r="A25" s="133">
        <v>14</v>
      </c>
      <c r="B25" s="134" t="s">
        <v>315</v>
      </c>
      <c r="C25" s="147" t="s">
        <v>547</v>
      </c>
      <c r="D25" s="135" t="s">
        <v>143</v>
      </c>
      <c r="E25" s="136">
        <v>2</v>
      </c>
      <c r="F25" s="137"/>
      <c r="G25" s="138">
        <f t="shared" ref="G25" si="7">ROUND(E25*F25,2)</f>
        <v>0</v>
      </c>
      <c r="H25" s="121">
        <v>0</v>
      </c>
      <c r="I25" s="121">
        <f t="shared" ref="I25" si="8">ROUND(E25*H25,2)</f>
        <v>0</v>
      </c>
      <c r="J25" s="121">
        <v>12900</v>
      </c>
      <c r="K25" s="121">
        <f t="shared" ref="K25" si="9">ROUND(E25*J25,2)</f>
        <v>25800</v>
      </c>
      <c r="L25" s="121">
        <v>21</v>
      </c>
      <c r="M25" s="121">
        <f t="shared" ref="M25" si="10">G25*(1+L25/100)</f>
        <v>0</v>
      </c>
      <c r="N25" s="121">
        <v>0</v>
      </c>
      <c r="O25" s="121">
        <f t="shared" ref="O25" si="11">ROUND(E25*N25,2)</f>
        <v>0</v>
      </c>
      <c r="P25" s="121">
        <v>0</v>
      </c>
      <c r="Q25" s="121">
        <f t="shared" ref="Q25" si="12">ROUND(E25*P25,2)</f>
        <v>0</v>
      </c>
      <c r="R25" s="121"/>
      <c r="S25" s="121" t="s">
        <v>158</v>
      </c>
      <c r="T25" s="121" t="s">
        <v>146</v>
      </c>
      <c r="U25" s="121">
        <v>0</v>
      </c>
      <c r="V25" s="121">
        <f t="shared" ref="V25" si="13">ROUND(E25*U25,2)</f>
        <v>0</v>
      </c>
      <c r="W25" s="121"/>
      <c r="X25" s="121" t="s">
        <v>161</v>
      </c>
      <c r="Y25" s="116"/>
      <c r="Z25" s="116"/>
      <c r="AA25" s="116"/>
      <c r="AB25" s="116"/>
      <c r="AC25" s="116"/>
      <c r="AD25" s="116"/>
      <c r="AE25" s="116"/>
      <c r="AF25" s="116"/>
      <c r="AG25" s="116" t="s">
        <v>162</v>
      </c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outlineLevel="1" x14ac:dyDescent="0.25">
      <c r="A26" s="119"/>
      <c r="B26" s="120"/>
      <c r="C26" s="148" t="s">
        <v>548</v>
      </c>
      <c r="D26" s="122"/>
      <c r="E26" s="123">
        <v>2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6"/>
      <c r="Z26" s="116"/>
      <c r="AA26" s="116"/>
      <c r="AB26" s="116"/>
      <c r="AC26" s="116"/>
      <c r="AD26" s="116"/>
      <c r="AE26" s="116"/>
      <c r="AF26" s="116"/>
      <c r="AG26" s="116" t="s">
        <v>140</v>
      </c>
      <c r="AH26" s="116">
        <v>0</v>
      </c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5">
      <c r="A27" s="119"/>
      <c r="B27" s="120"/>
      <c r="C27" s="148" t="s">
        <v>318</v>
      </c>
      <c r="D27" s="122"/>
      <c r="E27" s="123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6"/>
      <c r="Z27" s="116"/>
      <c r="AA27" s="116"/>
      <c r="AB27" s="116"/>
      <c r="AC27" s="116"/>
      <c r="AD27" s="116"/>
      <c r="AE27" s="116"/>
      <c r="AF27" s="116"/>
      <c r="AG27" s="116" t="s">
        <v>140</v>
      </c>
      <c r="AH27" s="116">
        <v>0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19"/>
      <c r="B28" s="120"/>
      <c r="C28" s="148" t="s">
        <v>319</v>
      </c>
      <c r="D28" s="122"/>
      <c r="E28" s="123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6"/>
      <c r="Z28" s="116"/>
      <c r="AA28" s="116"/>
      <c r="AB28" s="116"/>
      <c r="AC28" s="116"/>
      <c r="AD28" s="116"/>
      <c r="AE28" s="116"/>
      <c r="AF28" s="116"/>
      <c r="AG28" s="116" t="s">
        <v>140</v>
      </c>
      <c r="AH28" s="116"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ht="20.399999999999999" outlineLevel="1" x14ac:dyDescent="0.25">
      <c r="A29" s="119"/>
      <c r="B29" s="120"/>
      <c r="C29" s="148" t="s">
        <v>320</v>
      </c>
      <c r="D29" s="122"/>
      <c r="E29" s="123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140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5">
      <c r="A30" s="119"/>
      <c r="B30" s="120"/>
      <c r="C30" s="148" t="s">
        <v>321</v>
      </c>
      <c r="D30" s="122"/>
      <c r="E30" s="123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140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ht="20.399999999999999" outlineLevel="1" x14ac:dyDescent="0.25">
      <c r="A31" s="119"/>
      <c r="B31" s="120"/>
      <c r="C31" s="148" t="s">
        <v>322</v>
      </c>
      <c r="D31" s="122"/>
      <c r="E31" s="123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6"/>
      <c r="Z31" s="116"/>
      <c r="AA31" s="116"/>
      <c r="AB31" s="116"/>
      <c r="AC31" s="116"/>
      <c r="AD31" s="116"/>
      <c r="AE31" s="116"/>
      <c r="AF31" s="116"/>
      <c r="AG31" s="116" t="s">
        <v>140</v>
      </c>
      <c r="AH31" s="116">
        <v>0</v>
      </c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5">
      <c r="A32" s="119"/>
      <c r="B32" s="120"/>
      <c r="C32" s="148" t="s">
        <v>323</v>
      </c>
      <c r="D32" s="122"/>
      <c r="E32" s="123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140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5">
      <c r="A33" s="119"/>
      <c r="B33" s="120"/>
      <c r="C33" s="148" t="s">
        <v>324</v>
      </c>
      <c r="D33" s="122"/>
      <c r="E33" s="123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140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5">
      <c r="A34" s="119"/>
      <c r="B34" s="120"/>
      <c r="C34" s="148" t="s">
        <v>325</v>
      </c>
      <c r="D34" s="122"/>
      <c r="E34" s="123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16"/>
      <c r="Z34" s="116"/>
      <c r="AA34" s="116"/>
      <c r="AB34" s="116"/>
      <c r="AC34" s="116"/>
      <c r="AD34" s="116"/>
      <c r="AE34" s="116"/>
      <c r="AF34" s="116"/>
      <c r="AG34" s="116" t="s">
        <v>140</v>
      </c>
      <c r="AH34" s="116">
        <v>0</v>
      </c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outlineLevel="1" x14ac:dyDescent="0.25">
      <c r="A35" s="119"/>
      <c r="B35" s="120"/>
      <c r="C35" s="148" t="s">
        <v>326</v>
      </c>
      <c r="D35" s="122"/>
      <c r="E35" s="123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16"/>
      <c r="Z35" s="116"/>
      <c r="AA35" s="116"/>
      <c r="AB35" s="116"/>
      <c r="AC35" s="116"/>
      <c r="AD35" s="116"/>
      <c r="AE35" s="116"/>
      <c r="AF35" s="116"/>
      <c r="AG35" s="116" t="s">
        <v>140</v>
      </c>
      <c r="AH35" s="116">
        <v>0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ht="20.399999999999999" outlineLevel="1" x14ac:dyDescent="0.25">
      <c r="A36" s="119"/>
      <c r="B36" s="120"/>
      <c r="C36" s="148" t="s">
        <v>327</v>
      </c>
      <c r="D36" s="122"/>
      <c r="E36" s="123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16"/>
      <c r="Z36" s="116"/>
      <c r="AA36" s="116"/>
      <c r="AB36" s="116"/>
      <c r="AC36" s="116"/>
      <c r="AD36" s="116"/>
      <c r="AE36" s="116"/>
      <c r="AF36" s="116"/>
      <c r="AG36" s="116" t="s">
        <v>140</v>
      </c>
      <c r="AH36" s="116">
        <v>0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ht="20.399999999999999" outlineLevel="1" x14ac:dyDescent="0.25">
      <c r="A37" s="119"/>
      <c r="B37" s="120"/>
      <c r="C37" s="148" t="s">
        <v>328</v>
      </c>
      <c r="D37" s="122"/>
      <c r="E37" s="123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16"/>
      <c r="Z37" s="116"/>
      <c r="AA37" s="116"/>
      <c r="AB37" s="116"/>
      <c r="AC37" s="116"/>
      <c r="AD37" s="116"/>
      <c r="AE37" s="116"/>
      <c r="AF37" s="116"/>
      <c r="AG37" s="116" t="s">
        <v>140</v>
      </c>
      <c r="AH37" s="116">
        <v>0</v>
      </c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outlineLevel="1" x14ac:dyDescent="0.25">
      <c r="A38" s="133">
        <v>15</v>
      </c>
      <c r="B38" s="134" t="s">
        <v>329</v>
      </c>
      <c r="C38" s="147" t="s">
        <v>330</v>
      </c>
      <c r="D38" s="135" t="s">
        <v>0</v>
      </c>
      <c r="E38" s="136">
        <v>58.8</v>
      </c>
      <c r="F38" s="137"/>
      <c r="G38" s="138">
        <f>ROUND(E38*F38,2)</f>
        <v>0</v>
      </c>
      <c r="H38" s="121">
        <v>0</v>
      </c>
      <c r="I38" s="121">
        <f>ROUND(E38*H38,2)</f>
        <v>0</v>
      </c>
      <c r="J38" s="121">
        <v>2</v>
      </c>
      <c r="K38" s="121">
        <f>ROUND(E38*J38,2)</f>
        <v>117.6</v>
      </c>
      <c r="L38" s="121">
        <v>21</v>
      </c>
      <c r="M38" s="121">
        <f>G38*(1+L38/100)</f>
        <v>0</v>
      </c>
      <c r="N38" s="121">
        <v>0</v>
      </c>
      <c r="O38" s="121">
        <f>ROUND(E38*N38,2)</f>
        <v>0</v>
      </c>
      <c r="P38" s="121">
        <v>0</v>
      </c>
      <c r="Q38" s="121">
        <f>ROUND(E38*P38,2)</f>
        <v>0</v>
      </c>
      <c r="R38" s="121"/>
      <c r="S38" s="121" t="s">
        <v>132</v>
      </c>
      <c r="T38" s="121" t="s">
        <v>146</v>
      </c>
      <c r="U38" s="121">
        <v>0</v>
      </c>
      <c r="V38" s="121">
        <f>ROUND(E38*U38,2)</f>
        <v>0</v>
      </c>
      <c r="W38" s="121"/>
      <c r="X38" s="121" t="s">
        <v>208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209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x14ac:dyDescent="0.25">
      <c r="A39" s="3"/>
      <c r="B39" s="4"/>
      <c r="C39" s="15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114</v>
      </c>
    </row>
    <row r="40" spans="1:60" x14ac:dyDescent="0.25">
      <c r="C40" s="152"/>
      <c r="D40" s="10"/>
      <c r="AG40" t="s">
        <v>462</v>
      </c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  <row r="5004" spans="4:4" x14ac:dyDescent="0.25">
      <c r="D5004" s="10"/>
    </row>
    <row r="5005" spans="4:4" x14ac:dyDescent="0.25">
      <c r="D5005" s="10"/>
    </row>
    <row r="5006" spans="4:4" x14ac:dyDescent="0.25">
      <c r="D5006" s="10"/>
    </row>
    <row r="5007" spans="4:4" x14ac:dyDescent="0.25">
      <c r="D5007" s="10"/>
    </row>
    <row r="5008" spans="4:4" x14ac:dyDescent="0.25">
      <c r="D5008" s="10"/>
    </row>
    <row r="5009" spans="4:4" x14ac:dyDescent="0.25">
      <c r="D5009" s="10"/>
    </row>
    <row r="5010" spans="4:4" x14ac:dyDescent="0.25">
      <c r="D5010" s="10"/>
    </row>
    <row r="5011" spans="4:4" x14ac:dyDescent="0.25">
      <c r="D5011" s="10"/>
    </row>
    <row r="5012" spans="4:4" x14ac:dyDescent="0.25">
      <c r="D5012" s="10"/>
    </row>
  </sheetData>
  <autoFilter ref="A8:V38" xr:uid="{CDC9C3D7-1ADF-4ADE-A88E-338791646B70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9212-833E-4F6F-9DDE-83E584AFD5A8}">
  <sheetPr>
    <outlinePr summaryBelow="0"/>
  </sheetPr>
  <dimension ref="A1:BH5000"/>
  <sheetViews>
    <sheetView workbookViewId="0">
      <pane ySplit="7" topLeftCell="A38" activePane="bottomLeft" state="frozen"/>
      <selection pane="bottomLeft" activeCell="Z9" sqref="Z9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46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SUMIF(AG9:AG13,"&lt;&gt;NOR",G9:G13)</f>
        <v>0</v>
      </c>
      <c r="H8" s="126"/>
      <c r="I8" s="126">
        <f>SUM(I9:I13)</f>
        <v>1140.6400000000001</v>
      </c>
      <c r="J8" s="126"/>
      <c r="K8" s="126">
        <f>SUM(K9:K13)</f>
        <v>889.56</v>
      </c>
      <c r="L8" s="126"/>
      <c r="M8" s="126">
        <f>SUM(M9:M13)</f>
        <v>0</v>
      </c>
      <c r="N8" s="126"/>
      <c r="O8" s="126">
        <f>SUM(O9:O13)</f>
        <v>0.15</v>
      </c>
      <c r="P8" s="126"/>
      <c r="Q8" s="126">
        <f>SUM(Q9:Q13)</f>
        <v>0</v>
      </c>
      <c r="R8" s="126"/>
      <c r="S8" s="126"/>
      <c r="T8" s="126"/>
      <c r="U8" s="126"/>
      <c r="V8" s="126">
        <f>SUM(V9:V13)</f>
        <v>1.89</v>
      </c>
      <c r="W8" s="126"/>
      <c r="X8" s="126"/>
      <c r="AG8" t="s">
        <v>128</v>
      </c>
    </row>
    <row r="9" spans="1:60" ht="20.399999999999999" outlineLevel="1" x14ac:dyDescent="0.25">
      <c r="A9" s="139">
        <v>1</v>
      </c>
      <c r="B9" s="140" t="s">
        <v>129</v>
      </c>
      <c r="C9" s="146" t="s">
        <v>130</v>
      </c>
      <c r="D9" s="141" t="s">
        <v>131</v>
      </c>
      <c r="E9" s="142">
        <v>1</v>
      </c>
      <c r="F9" s="143"/>
      <c r="G9" s="144">
        <f>ROUND(E9*F9,2)</f>
        <v>0</v>
      </c>
      <c r="H9" s="121">
        <v>90.02</v>
      </c>
      <c r="I9" s="121">
        <f>ROUND(E9*H9,2)</f>
        <v>90.02</v>
      </c>
      <c r="J9" s="121">
        <v>181.48</v>
      </c>
      <c r="K9" s="121">
        <f>ROUND(E9*J9,2)</f>
        <v>181.48</v>
      </c>
      <c r="L9" s="121">
        <v>21</v>
      </c>
      <c r="M9" s="121">
        <f>G9*(1+L9/100)</f>
        <v>0</v>
      </c>
      <c r="N9" s="121">
        <v>3.32E-3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0.36</v>
      </c>
      <c r="V9" s="121">
        <f>ROUND(E9*U9,2)</f>
        <v>0.36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ht="20.399999999999999" outlineLevel="1" x14ac:dyDescent="0.25">
      <c r="A10" s="133">
        <v>2</v>
      </c>
      <c r="B10" s="134" t="s">
        <v>135</v>
      </c>
      <c r="C10" s="147" t="s">
        <v>136</v>
      </c>
      <c r="D10" s="135" t="s">
        <v>137</v>
      </c>
      <c r="E10" s="136">
        <v>2.0499999999999998</v>
      </c>
      <c r="F10" s="137"/>
      <c r="G10" s="138">
        <f>ROUND(E10*F10,2)</f>
        <v>0</v>
      </c>
      <c r="H10" s="121">
        <v>490.43</v>
      </c>
      <c r="I10" s="121">
        <f>ROUND(E10*H10,2)</f>
        <v>1005.38</v>
      </c>
      <c r="J10" s="121">
        <v>243.57</v>
      </c>
      <c r="K10" s="121">
        <f>ROUND(E10*J10,2)</f>
        <v>499.32</v>
      </c>
      <c r="L10" s="121">
        <v>21</v>
      </c>
      <c r="M10" s="121">
        <f>G10*(1+L10/100)</f>
        <v>0</v>
      </c>
      <c r="N10" s="121">
        <v>7.4709999999999999E-2</v>
      </c>
      <c r="O10" s="121">
        <f>ROUND(E10*N10,2)</f>
        <v>0.15</v>
      </c>
      <c r="P10" s="121">
        <v>0</v>
      </c>
      <c r="Q10" s="121">
        <f>ROUND(E10*P10,2)</f>
        <v>0</v>
      </c>
      <c r="R10" s="121"/>
      <c r="S10" s="121" t="s">
        <v>132</v>
      </c>
      <c r="T10" s="121" t="s">
        <v>138</v>
      </c>
      <c r="U10" s="121">
        <v>0.52915000000000001</v>
      </c>
      <c r="V10" s="121">
        <f>ROUND(E10*U10,2)</f>
        <v>1.08</v>
      </c>
      <c r="W10" s="121"/>
      <c r="X10" s="121" t="s">
        <v>133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134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5">
      <c r="A11" s="119"/>
      <c r="B11" s="120"/>
      <c r="C11" s="148" t="s">
        <v>139</v>
      </c>
      <c r="D11" s="122"/>
      <c r="E11" s="123">
        <v>2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140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19"/>
      <c r="B12" s="120"/>
      <c r="C12" s="148" t="s">
        <v>541</v>
      </c>
      <c r="D12" s="122"/>
      <c r="E12" s="123">
        <v>0.05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16"/>
      <c r="Z12" s="116"/>
      <c r="AA12" s="116"/>
      <c r="AB12" s="116"/>
      <c r="AC12" s="116"/>
      <c r="AD12" s="116"/>
      <c r="AE12" s="116"/>
      <c r="AF12" s="116"/>
      <c r="AG12" s="116" t="s">
        <v>140</v>
      </c>
      <c r="AH12" s="116">
        <v>0</v>
      </c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5">
      <c r="A13" s="139">
        <v>3</v>
      </c>
      <c r="B13" s="140" t="s">
        <v>141</v>
      </c>
      <c r="C13" s="146" t="s">
        <v>142</v>
      </c>
      <c r="D13" s="141" t="s">
        <v>143</v>
      </c>
      <c r="E13" s="142">
        <v>2</v>
      </c>
      <c r="F13" s="143"/>
      <c r="G13" s="144">
        <f>ROUND(E13*F13,2)</f>
        <v>0</v>
      </c>
      <c r="H13" s="121">
        <v>22.62</v>
      </c>
      <c r="I13" s="121">
        <f>ROUND(E13*H13,2)</f>
        <v>45.24</v>
      </c>
      <c r="J13" s="121">
        <v>104.38</v>
      </c>
      <c r="K13" s="121">
        <f>ROUND(E13*J13,2)</f>
        <v>208.76</v>
      </c>
      <c r="L13" s="121">
        <v>21</v>
      </c>
      <c r="M13" s="121">
        <f>G13*(1+L13/100)</f>
        <v>0</v>
      </c>
      <c r="N13" s="121">
        <v>1.0200000000000001E-3</v>
      </c>
      <c r="O13" s="121">
        <f>ROUND(E13*N13,2)</f>
        <v>0</v>
      </c>
      <c r="P13" s="121">
        <v>0</v>
      </c>
      <c r="Q13" s="121">
        <f>ROUND(E13*P13,2)</f>
        <v>0</v>
      </c>
      <c r="R13" s="121"/>
      <c r="S13" s="121" t="s">
        <v>132</v>
      </c>
      <c r="T13" s="121" t="s">
        <v>138</v>
      </c>
      <c r="U13" s="121">
        <v>0.223</v>
      </c>
      <c r="V13" s="121">
        <f>ROUND(E13*U13,2)</f>
        <v>0.45</v>
      </c>
      <c r="W13" s="121"/>
      <c r="X13" s="121" t="s">
        <v>133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134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x14ac:dyDescent="0.25">
      <c r="A14" s="127" t="s">
        <v>127</v>
      </c>
      <c r="B14" s="128" t="s">
        <v>55</v>
      </c>
      <c r="C14" s="145" t="s">
        <v>56</v>
      </c>
      <c r="D14" s="129"/>
      <c r="E14" s="130"/>
      <c r="F14" s="131"/>
      <c r="G14" s="132">
        <f>SUMIF(AG15:AG25,"&lt;&gt;NOR",G15:G25)</f>
        <v>0</v>
      </c>
      <c r="H14" s="126"/>
      <c r="I14" s="126">
        <f>SUM(I15:I25)</f>
        <v>1248.21</v>
      </c>
      <c r="J14" s="126"/>
      <c r="K14" s="126">
        <f>SUM(K15:K25)</f>
        <v>2745.73</v>
      </c>
      <c r="L14" s="126"/>
      <c r="M14" s="126">
        <f>SUM(M15:M25)</f>
        <v>0</v>
      </c>
      <c r="N14" s="126"/>
      <c r="O14" s="126">
        <f>SUM(O15:O25)</f>
        <v>0.15</v>
      </c>
      <c r="P14" s="126"/>
      <c r="Q14" s="126">
        <f>SUM(Q15:Q25)</f>
        <v>0</v>
      </c>
      <c r="R14" s="126"/>
      <c r="S14" s="126"/>
      <c r="T14" s="126"/>
      <c r="U14" s="126"/>
      <c r="V14" s="126">
        <f>SUM(V15:V25)</f>
        <v>5.3800000000000008</v>
      </c>
      <c r="W14" s="126"/>
      <c r="X14" s="126"/>
      <c r="AG14" t="s">
        <v>128</v>
      </c>
    </row>
    <row r="15" spans="1:60" outlineLevel="1" x14ac:dyDescent="0.25">
      <c r="A15" s="139">
        <v>4</v>
      </c>
      <c r="B15" s="140" t="s">
        <v>144</v>
      </c>
      <c r="C15" s="146" t="s">
        <v>145</v>
      </c>
      <c r="D15" s="141" t="s">
        <v>131</v>
      </c>
      <c r="E15" s="142">
        <v>10</v>
      </c>
      <c r="F15" s="143"/>
      <c r="G15" s="144">
        <f>ROUND(E15*F15,2)</f>
        <v>0</v>
      </c>
      <c r="H15" s="121">
        <v>10.050000000000001</v>
      </c>
      <c r="I15" s="121">
        <f>ROUND(E15*H15,2)</f>
        <v>100.5</v>
      </c>
      <c r="J15" s="121">
        <v>74.95</v>
      </c>
      <c r="K15" s="121">
        <f>ROUND(E15*J15,2)</f>
        <v>749.5</v>
      </c>
      <c r="L15" s="121">
        <v>21</v>
      </c>
      <c r="M15" s="121">
        <f>G15*(1+L15/100)</f>
        <v>0</v>
      </c>
      <c r="N15" s="121">
        <v>4.5799999999999999E-3</v>
      </c>
      <c r="O15" s="121">
        <f>ROUND(E15*N15,2)</f>
        <v>0.05</v>
      </c>
      <c r="P15" s="121">
        <v>0</v>
      </c>
      <c r="Q15" s="121">
        <f>ROUND(E15*P15,2)</f>
        <v>0</v>
      </c>
      <c r="R15" s="121"/>
      <c r="S15" s="121" t="s">
        <v>132</v>
      </c>
      <c r="T15" s="121" t="s">
        <v>146</v>
      </c>
      <c r="U15" s="121">
        <v>0.22442000000000001</v>
      </c>
      <c r="V15" s="121">
        <f>ROUND(E15*U15,2)</f>
        <v>2.2400000000000002</v>
      </c>
      <c r="W15" s="121"/>
      <c r="X15" s="121" t="s">
        <v>133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134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33">
        <v>5</v>
      </c>
      <c r="B16" s="134" t="s">
        <v>147</v>
      </c>
      <c r="C16" s="147" t="s">
        <v>148</v>
      </c>
      <c r="D16" s="135" t="s">
        <v>137</v>
      </c>
      <c r="E16" s="136">
        <v>0.12</v>
      </c>
      <c r="F16" s="137"/>
      <c r="G16" s="138">
        <f>ROUND(E16*F16,2)</f>
        <v>0</v>
      </c>
      <c r="H16" s="121">
        <v>147.57</v>
      </c>
      <c r="I16" s="121">
        <f>ROUND(E16*H16,2)</f>
        <v>17.71</v>
      </c>
      <c r="J16" s="121">
        <v>898.43</v>
      </c>
      <c r="K16" s="121">
        <f>ROUND(E16*J16,2)</f>
        <v>107.81</v>
      </c>
      <c r="L16" s="121">
        <v>21</v>
      </c>
      <c r="M16" s="121">
        <f>G16*(1+L16/100)</f>
        <v>0</v>
      </c>
      <c r="N16" s="121">
        <v>5.8500000000000003E-2</v>
      </c>
      <c r="O16" s="121">
        <f>ROUND(E16*N16,2)</f>
        <v>0.01</v>
      </c>
      <c r="P16" s="121">
        <v>0</v>
      </c>
      <c r="Q16" s="121">
        <f>ROUND(E16*P16,2)</f>
        <v>0</v>
      </c>
      <c r="R16" s="121"/>
      <c r="S16" s="121" t="s">
        <v>132</v>
      </c>
      <c r="T16" s="121" t="s">
        <v>138</v>
      </c>
      <c r="U16" s="121">
        <v>1.86904</v>
      </c>
      <c r="V16" s="121">
        <f>ROUND(E16*U16,2)</f>
        <v>0.22</v>
      </c>
      <c r="W16" s="121"/>
      <c r="X16" s="121" t="s">
        <v>133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134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5">
      <c r="A17" s="119"/>
      <c r="B17" s="120"/>
      <c r="C17" s="148" t="s">
        <v>149</v>
      </c>
      <c r="D17" s="122"/>
      <c r="E17" s="123">
        <v>0.12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16"/>
      <c r="Z17" s="116"/>
      <c r="AA17" s="116"/>
      <c r="AB17" s="116"/>
      <c r="AC17" s="116"/>
      <c r="AD17" s="116"/>
      <c r="AE17" s="116"/>
      <c r="AF17" s="116"/>
      <c r="AG17" s="116" t="s">
        <v>140</v>
      </c>
      <c r="AH17" s="116">
        <v>0</v>
      </c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5">
      <c r="A18" s="133">
        <v>6</v>
      </c>
      <c r="B18" s="134" t="s">
        <v>150</v>
      </c>
      <c r="C18" s="147" t="s">
        <v>151</v>
      </c>
      <c r="D18" s="135" t="s">
        <v>137</v>
      </c>
      <c r="E18" s="136">
        <v>11.4</v>
      </c>
      <c r="F18" s="137"/>
      <c r="G18" s="138">
        <f>ROUND(E18*F18,2)</f>
        <v>0</v>
      </c>
      <c r="H18" s="121">
        <v>62.43</v>
      </c>
      <c r="I18" s="121">
        <f>ROUND(E18*H18,2)</f>
        <v>711.7</v>
      </c>
      <c r="J18" s="121">
        <v>54.07</v>
      </c>
      <c r="K18" s="121">
        <f>ROUND(E18*J18,2)</f>
        <v>616.4</v>
      </c>
      <c r="L18" s="121">
        <v>21</v>
      </c>
      <c r="M18" s="121">
        <f>G18*(1+L18/100)</f>
        <v>0</v>
      </c>
      <c r="N18" s="121">
        <v>8.0000000000000002E-3</v>
      </c>
      <c r="O18" s="121">
        <f>ROUND(E18*N18,2)</f>
        <v>0.09</v>
      </c>
      <c r="P18" s="121">
        <v>0</v>
      </c>
      <c r="Q18" s="121">
        <f>ROUND(E18*P18,2)</f>
        <v>0</v>
      </c>
      <c r="R18" s="121"/>
      <c r="S18" s="121" t="s">
        <v>132</v>
      </c>
      <c r="T18" s="121" t="s">
        <v>132</v>
      </c>
      <c r="U18" s="121">
        <v>0.111</v>
      </c>
      <c r="V18" s="121">
        <f>ROUND(E18*U18,2)</f>
        <v>1.27</v>
      </c>
      <c r="W18" s="121"/>
      <c r="X18" s="121" t="s">
        <v>133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134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5">
      <c r="A19" s="119"/>
      <c r="B19" s="120"/>
      <c r="C19" s="148" t="s">
        <v>152</v>
      </c>
      <c r="D19" s="122"/>
      <c r="E19" s="123">
        <v>11.4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16"/>
      <c r="Z19" s="116"/>
      <c r="AA19" s="116"/>
      <c r="AB19" s="116"/>
      <c r="AC19" s="116"/>
      <c r="AD19" s="116"/>
      <c r="AE19" s="116"/>
      <c r="AF19" s="116"/>
      <c r="AG19" s="116" t="s">
        <v>140</v>
      </c>
      <c r="AH19" s="116">
        <v>0</v>
      </c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5">
      <c r="A20" s="133">
        <v>7</v>
      </c>
      <c r="B20" s="134" t="s">
        <v>153</v>
      </c>
      <c r="C20" s="147" t="s">
        <v>154</v>
      </c>
      <c r="D20" s="135" t="s">
        <v>137</v>
      </c>
      <c r="E20" s="136">
        <v>10</v>
      </c>
      <c r="F20" s="137"/>
      <c r="G20" s="138">
        <f>ROUND(E20*F20,2)</f>
        <v>0</v>
      </c>
      <c r="H20" s="121">
        <v>41.83</v>
      </c>
      <c r="I20" s="121">
        <f>ROUND(E20*H20,2)</f>
        <v>418.3</v>
      </c>
      <c r="J20" s="121">
        <v>41.37</v>
      </c>
      <c r="K20" s="121">
        <f>ROUND(E20*J20,2)</f>
        <v>413.7</v>
      </c>
      <c r="L20" s="121">
        <v>21</v>
      </c>
      <c r="M20" s="121">
        <f>G20*(1+L20/100)</f>
        <v>0</v>
      </c>
      <c r="N20" s="121">
        <v>2.5999999999999998E-4</v>
      </c>
      <c r="O20" s="121">
        <f>ROUND(E20*N20,2)</f>
        <v>0</v>
      </c>
      <c r="P20" s="121">
        <v>0</v>
      </c>
      <c r="Q20" s="121">
        <f>ROUND(E20*P20,2)</f>
        <v>0</v>
      </c>
      <c r="R20" s="121"/>
      <c r="S20" s="121" t="s">
        <v>132</v>
      </c>
      <c r="T20" s="121" t="s">
        <v>132</v>
      </c>
      <c r="U20" s="121">
        <v>0.09</v>
      </c>
      <c r="V20" s="121">
        <f>ROUND(E20*U20,2)</f>
        <v>0.9</v>
      </c>
      <c r="W20" s="121"/>
      <c r="X20" s="121" t="s">
        <v>133</v>
      </c>
      <c r="Y20" s="116"/>
      <c r="Z20" s="116"/>
      <c r="AA20" s="116"/>
      <c r="AB20" s="116"/>
      <c r="AC20" s="116"/>
      <c r="AD20" s="116"/>
      <c r="AE20" s="116"/>
      <c r="AF20" s="116"/>
      <c r="AG20" s="116" t="s">
        <v>134</v>
      </c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outlineLevel="1" x14ac:dyDescent="0.25">
      <c r="A21" s="119"/>
      <c r="B21" s="120"/>
      <c r="C21" s="148" t="s">
        <v>155</v>
      </c>
      <c r="D21" s="122"/>
      <c r="E21" s="123">
        <v>10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16"/>
      <c r="Z21" s="116"/>
      <c r="AA21" s="116"/>
      <c r="AB21" s="116"/>
      <c r="AC21" s="116"/>
      <c r="AD21" s="116"/>
      <c r="AE21" s="116"/>
      <c r="AF21" s="116"/>
      <c r="AG21" s="116" t="s">
        <v>140</v>
      </c>
      <c r="AH21" s="116">
        <v>0</v>
      </c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5">
      <c r="A22" s="139">
        <v>8</v>
      </c>
      <c r="B22" s="140" t="s">
        <v>156</v>
      </c>
      <c r="C22" s="146" t="s">
        <v>157</v>
      </c>
      <c r="D22" s="141" t="s">
        <v>143</v>
      </c>
      <c r="E22" s="142">
        <v>8</v>
      </c>
      <c r="F22" s="143"/>
      <c r="G22" s="144">
        <f>ROUND(E22*F22,2)</f>
        <v>0</v>
      </c>
      <c r="H22" s="121">
        <v>0</v>
      </c>
      <c r="I22" s="121">
        <f>ROUND(E22*H22,2)</f>
        <v>0</v>
      </c>
      <c r="J22" s="121">
        <v>65</v>
      </c>
      <c r="K22" s="121">
        <f>ROUND(E22*J22,2)</f>
        <v>520</v>
      </c>
      <c r="L22" s="121">
        <v>21</v>
      </c>
      <c r="M22" s="121">
        <f>G22*(1+L22/100)</f>
        <v>0</v>
      </c>
      <c r="N22" s="121">
        <v>0</v>
      </c>
      <c r="O22" s="121">
        <f>ROUND(E22*N22,2)</f>
        <v>0</v>
      </c>
      <c r="P22" s="121">
        <v>0</v>
      </c>
      <c r="Q22" s="121">
        <f>ROUND(E22*P22,2)</f>
        <v>0</v>
      </c>
      <c r="R22" s="121"/>
      <c r="S22" s="121" t="s">
        <v>158</v>
      </c>
      <c r="T22" s="121" t="s">
        <v>146</v>
      </c>
      <c r="U22" s="121">
        <v>9.4E-2</v>
      </c>
      <c r="V22" s="121">
        <f>ROUND(E22*U22,2)</f>
        <v>0.75</v>
      </c>
      <c r="W22" s="121"/>
      <c r="X22" s="121" t="s">
        <v>133</v>
      </c>
      <c r="Y22" s="116"/>
      <c r="Z22" s="116"/>
      <c r="AA22" s="116"/>
      <c r="AB22" s="116"/>
      <c r="AC22" s="116"/>
      <c r="AD22" s="116"/>
      <c r="AE22" s="116"/>
      <c r="AF22" s="116"/>
      <c r="AG22" s="116" t="s">
        <v>134</v>
      </c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33">
        <v>9</v>
      </c>
      <c r="B23" s="134" t="s">
        <v>159</v>
      </c>
      <c r="C23" s="147" t="s">
        <v>160</v>
      </c>
      <c r="D23" s="135" t="s">
        <v>137</v>
      </c>
      <c r="E23" s="136">
        <v>7.26</v>
      </c>
      <c r="F23" s="137"/>
      <c r="G23" s="138">
        <f>ROUND(E23*F23,2)</f>
        <v>0</v>
      </c>
      <c r="H23" s="121">
        <v>0</v>
      </c>
      <c r="I23" s="121">
        <f>ROUND(E23*H23,2)</f>
        <v>0</v>
      </c>
      <c r="J23" s="121">
        <v>46.6</v>
      </c>
      <c r="K23" s="121">
        <f>ROUND(E23*J23,2)</f>
        <v>338.32</v>
      </c>
      <c r="L23" s="121">
        <v>21</v>
      </c>
      <c r="M23" s="121">
        <f>G23*(1+L23/100)</f>
        <v>0</v>
      </c>
      <c r="N23" s="121">
        <v>4.0000000000000003E-5</v>
      </c>
      <c r="O23" s="121">
        <f>ROUND(E23*N23,2)</f>
        <v>0</v>
      </c>
      <c r="P23" s="121">
        <v>0</v>
      </c>
      <c r="Q23" s="121">
        <f>ROUND(E23*P23,2)</f>
        <v>0</v>
      </c>
      <c r="R23" s="121"/>
      <c r="S23" s="121" t="s">
        <v>132</v>
      </c>
      <c r="T23" s="121" t="s">
        <v>138</v>
      </c>
      <c r="U23" s="121">
        <v>0</v>
      </c>
      <c r="V23" s="121">
        <f>ROUND(E23*U23,2)</f>
        <v>0</v>
      </c>
      <c r="W23" s="121"/>
      <c r="X23" s="121" t="s">
        <v>161</v>
      </c>
      <c r="Y23" s="116"/>
      <c r="Z23" s="116"/>
      <c r="AA23" s="116"/>
      <c r="AB23" s="116"/>
      <c r="AC23" s="116"/>
      <c r="AD23" s="116"/>
      <c r="AE23" s="116"/>
      <c r="AF23" s="116"/>
      <c r="AG23" s="116" t="s">
        <v>162</v>
      </c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19"/>
      <c r="B24" s="120"/>
      <c r="C24" s="148" t="s">
        <v>542</v>
      </c>
      <c r="D24" s="122"/>
      <c r="E24" s="123">
        <v>4.5599999999999996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140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5">
      <c r="A25" s="119"/>
      <c r="B25" s="120"/>
      <c r="C25" s="148" t="s">
        <v>470</v>
      </c>
      <c r="D25" s="122"/>
      <c r="E25" s="123">
        <v>2.7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140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x14ac:dyDescent="0.25">
      <c r="A26" s="127" t="s">
        <v>127</v>
      </c>
      <c r="B26" s="128" t="s">
        <v>57</v>
      </c>
      <c r="C26" s="145" t="s">
        <v>58</v>
      </c>
      <c r="D26" s="129"/>
      <c r="E26" s="130"/>
      <c r="F26" s="131"/>
      <c r="G26" s="132">
        <f>SUMIF(AG27:AG32,"&lt;&gt;NOR",G27:G32)</f>
        <v>0</v>
      </c>
      <c r="H26" s="126"/>
      <c r="I26" s="126">
        <f>SUM(I27:I32)</f>
        <v>2118.1</v>
      </c>
      <c r="J26" s="126"/>
      <c r="K26" s="126">
        <f>SUM(K27:K32)</f>
        <v>1376.5</v>
      </c>
      <c r="L26" s="126"/>
      <c r="M26" s="126">
        <f>SUM(M27:M32)</f>
        <v>0</v>
      </c>
      <c r="N26" s="126"/>
      <c r="O26" s="126">
        <f>SUM(O27:O32)</f>
        <v>0.32</v>
      </c>
      <c r="P26" s="126"/>
      <c r="Q26" s="126">
        <f>SUM(Q27:Q32)</f>
        <v>0</v>
      </c>
      <c r="R26" s="126"/>
      <c r="S26" s="126"/>
      <c r="T26" s="126"/>
      <c r="U26" s="126"/>
      <c r="V26" s="126">
        <f>SUM(V27:V32)</f>
        <v>2.96</v>
      </c>
      <c r="W26" s="126"/>
      <c r="X26" s="126"/>
      <c r="AG26" t="s">
        <v>128</v>
      </c>
    </row>
    <row r="27" spans="1:60" outlineLevel="1" x14ac:dyDescent="0.25">
      <c r="A27" s="133">
        <v>10</v>
      </c>
      <c r="B27" s="134" t="s">
        <v>164</v>
      </c>
      <c r="C27" s="147" t="s">
        <v>165</v>
      </c>
      <c r="D27" s="135" t="s">
        <v>166</v>
      </c>
      <c r="E27" s="136">
        <v>8.7999999999999995E-2</v>
      </c>
      <c r="F27" s="137"/>
      <c r="G27" s="138">
        <f>ROUND(E27*F27,2)</f>
        <v>0</v>
      </c>
      <c r="H27" s="121">
        <v>1978.6</v>
      </c>
      <c r="I27" s="121">
        <f>ROUND(E27*H27,2)</f>
        <v>174.12</v>
      </c>
      <c r="J27" s="121">
        <v>2001.4</v>
      </c>
      <c r="K27" s="121">
        <f>ROUND(E27*J27,2)</f>
        <v>176.12</v>
      </c>
      <c r="L27" s="121">
        <v>21</v>
      </c>
      <c r="M27" s="121">
        <f>G27*(1+L27/100)</f>
        <v>0</v>
      </c>
      <c r="N27" s="121">
        <v>2.5</v>
      </c>
      <c r="O27" s="121">
        <f>ROUND(E27*N27,2)</f>
        <v>0.22</v>
      </c>
      <c r="P27" s="121">
        <v>0</v>
      </c>
      <c r="Q27" s="121">
        <f>ROUND(E27*P27,2)</f>
        <v>0</v>
      </c>
      <c r="R27" s="121"/>
      <c r="S27" s="121" t="s">
        <v>132</v>
      </c>
      <c r="T27" s="121" t="s">
        <v>132</v>
      </c>
      <c r="U27" s="121">
        <v>4.66</v>
      </c>
      <c r="V27" s="121">
        <f>ROUND(E27*U27,2)</f>
        <v>0.41</v>
      </c>
      <c r="W27" s="121"/>
      <c r="X27" s="121" t="s">
        <v>133</v>
      </c>
      <c r="Y27" s="116"/>
      <c r="Z27" s="116"/>
      <c r="AA27" s="116"/>
      <c r="AB27" s="116"/>
      <c r="AC27" s="116"/>
      <c r="AD27" s="116"/>
      <c r="AE27" s="116"/>
      <c r="AF27" s="116"/>
      <c r="AG27" s="116" t="s">
        <v>134</v>
      </c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19"/>
      <c r="B28" s="120"/>
      <c r="C28" s="148" t="s">
        <v>167</v>
      </c>
      <c r="D28" s="122"/>
      <c r="E28" s="123">
        <v>8.7999999999999995E-2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6"/>
      <c r="Z28" s="116"/>
      <c r="AA28" s="116"/>
      <c r="AB28" s="116"/>
      <c r="AC28" s="116"/>
      <c r="AD28" s="116"/>
      <c r="AE28" s="116"/>
      <c r="AF28" s="116"/>
      <c r="AG28" s="116" t="s">
        <v>140</v>
      </c>
      <c r="AH28" s="116"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33">
        <v>11</v>
      </c>
      <c r="B29" s="134" t="s">
        <v>153</v>
      </c>
      <c r="C29" s="147" t="s">
        <v>154</v>
      </c>
      <c r="D29" s="135" t="s">
        <v>137</v>
      </c>
      <c r="E29" s="136">
        <v>5.5</v>
      </c>
      <c r="F29" s="137"/>
      <c r="G29" s="138">
        <f>ROUND(E29*F29,2)</f>
        <v>0</v>
      </c>
      <c r="H29" s="121">
        <v>41.83</v>
      </c>
      <c r="I29" s="121">
        <f>ROUND(E29*H29,2)</f>
        <v>230.07</v>
      </c>
      <c r="J29" s="121">
        <v>41.37</v>
      </c>
      <c r="K29" s="121">
        <f>ROUND(E29*J29,2)</f>
        <v>227.54</v>
      </c>
      <c r="L29" s="121">
        <v>21</v>
      </c>
      <c r="M29" s="121">
        <f>G29*(1+L29/100)</f>
        <v>0</v>
      </c>
      <c r="N29" s="121">
        <v>2.5999999999999998E-4</v>
      </c>
      <c r="O29" s="121">
        <f>ROUND(E29*N29,2)</f>
        <v>0</v>
      </c>
      <c r="P29" s="121">
        <v>0</v>
      </c>
      <c r="Q29" s="121">
        <f>ROUND(E29*P29,2)</f>
        <v>0</v>
      </c>
      <c r="R29" s="121"/>
      <c r="S29" s="121" t="s">
        <v>132</v>
      </c>
      <c r="T29" s="121" t="s">
        <v>132</v>
      </c>
      <c r="U29" s="121">
        <v>0.09</v>
      </c>
      <c r="V29" s="121">
        <f>ROUND(E29*U29,2)</f>
        <v>0.5</v>
      </c>
      <c r="W29" s="121"/>
      <c r="X29" s="121" t="s">
        <v>133</v>
      </c>
      <c r="Y29" s="116"/>
      <c r="Z29" s="116"/>
      <c r="AA29" s="116"/>
      <c r="AB29" s="116"/>
      <c r="AC29" s="116"/>
      <c r="AD29" s="116"/>
      <c r="AE29" s="116"/>
      <c r="AF29" s="116"/>
      <c r="AG29" s="116" t="s">
        <v>134</v>
      </c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5">
      <c r="A30" s="119"/>
      <c r="B30" s="120"/>
      <c r="C30" s="148" t="s">
        <v>168</v>
      </c>
      <c r="D30" s="122"/>
      <c r="E30" s="123">
        <v>5.5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140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outlineLevel="1" x14ac:dyDescent="0.25">
      <c r="A31" s="133">
        <v>12</v>
      </c>
      <c r="B31" s="134" t="s">
        <v>169</v>
      </c>
      <c r="C31" s="147" t="s">
        <v>170</v>
      </c>
      <c r="D31" s="135" t="s">
        <v>137</v>
      </c>
      <c r="E31" s="136">
        <v>5.5</v>
      </c>
      <c r="F31" s="137"/>
      <c r="G31" s="138">
        <f>ROUND(E31*F31,2)</f>
        <v>0</v>
      </c>
      <c r="H31" s="121">
        <v>311.62</v>
      </c>
      <c r="I31" s="121">
        <f>ROUND(E31*H31,2)</f>
        <v>1713.91</v>
      </c>
      <c r="J31" s="121">
        <v>176.88</v>
      </c>
      <c r="K31" s="121">
        <f>ROUND(E31*J31,2)</f>
        <v>972.84</v>
      </c>
      <c r="L31" s="121">
        <v>21</v>
      </c>
      <c r="M31" s="121">
        <f>G31*(1+L31/100)</f>
        <v>0</v>
      </c>
      <c r="N31" s="121">
        <v>1.806E-2</v>
      </c>
      <c r="O31" s="121">
        <f>ROUND(E31*N31,2)</f>
        <v>0.1</v>
      </c>
      <c r="P31" s="121">
        <v>0</v>
      </c>
      <c r="Q31" s="121">
        <f>ROUND(E31*P31,2)</f>
        <v>0</v>
      </c>
      <c r="R31" s="121"/>
      <c r="S31" s="121" t="s">
        <v>132</v>
      </c>
      <c r="T31" s="121" t="s">
        <v>132</v>
      </c>
      <c r="U31" s="121">
        <v>0.372</v>
      </c>
      <c r="V31" s="121">
        <f>ROUND(E31*U31,2)</f>
        <v>2.0499999999999998</v>
      </c>
      <c r="W31" s="121"/>
      <c r="X31" s="121" t="s">
        <v>133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134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5">
      <c r="A32" s="119"/>
      <c r="B32" s="120"/>
      <c r="C32" s="148" t="s">
        <v>168</v>
      </c>
      <c r="D32" s="122"/>
      <c r="E32" s="123">
        <v>5.5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140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x14ac:dyDescent="0.25">
      <c r="A33" s="127" t="s">
        <v>127</v>
      </c>
      <c r="B33" s="128" t="s">
        <v>59</v>
      </c>
      <c r="C33" s="145" t="s">
        <v>60</v>
      </c>
      <c r="D33" s="129"/>
      <c r="E33" s="130"/>
      <c r="F33" s="131"/>
      <c r="G33" s="132">
        <f>SUMIF(AG34:AG35,"&lt;&gt;NOR",G34:G35)</f>
        <v>0</v>
      </c>
      <c r="H33" s="126"/>
      <c r="I33" s="126">
        <f>SUM(I34:I35)</f>
        <v>1269.52</v>
      </c>
      <c r="J33" s="126"/>
      <c r="K33" s="126">
        <f>SUM(K34:K35)</f>
        <v>903.48</v>
      </c>
      <c r="L33" s="126"/>
      <c r="M33" s="126">
        <f>SUM(M34:M35)</f>
        <v>0</v>
      </c>
      <c r="N33" s="126"/>
      <c r="O33" s="126">
        <f>SUM(O34:O35)</f>
        <v>0.03</v>
      </c>
      <c r="P33" s="126"/>
      <c r="Q33" s="126">
        <f>SUM(Q34:Q35)</f>
        <v>0</v>
      </c>
      <c r="R33" s="126"/>
      <c r="S33" s="126"/>
      <c r="T33" s="126"/>
      <c r="U33" s="126"/>
      <c r="V33" s="126">
        <f>SUM(V34:V35)</f>
        <v>1.86</v>
      </c>
      <c r="W33" s="126"/>
      <c r="X33" s="126"/>
      <c r="AG33" t="s">
        <v>128</v>
      </c>
    </row>
    <row r="34" spans="1:60" outlineLevel="1" x14ac:dyDescent="0.25">
      <c r="A34" s="139">
        <v>13</v>
      </c>
      <c r="B34" s="140" t="s">
        <v>171</v>
      </c>
      <c r="C34" s="146" t="s">
        <v>172</v>
      </c>
      <c r="D34" s="141" t="s">
        <v>131</v>
      </c>
      <c r="E34" s="142">
        <v>1</v>
      </c>
      <c r="F34" s="143"/>
      <c r="G34" s="144">
        <f>ROUND(E34*F34,2)</f>
        <v>0</v>
      </c>
      <c r="H34" s="121">
        <v>19.52</v>
      </c>
      <c r="I34" s="121">
        <f>ROUND(E34*H34,2)</f>
        <v>19.52</v>
      </c>
      <c r="J34" s="121">
        <v>903.48</v>
      </c>
      <c r="K34" s="121">
        <f>ROUND(E34*J34,2)</f>
        <v>903.48</v>
      </c>
      <c r="L34" s="121">
        <v>21</v>
      </c>
      <c r="M34" s="121">
        <f>G34*(1+L34/100)</f>
        <v>0</v>
      </c>
      <c r="N34" s="121">
        <v>1.8970000000000001E-2</v>
      </c>
      <c r="O34" s="121">
        <f>ROUND(E34*N34,2)</f>
        <v>0.02</v>
      </c>
      <c r="P34" s="121">
        <v>0</v>
      </c>
      <c r="Q34" s="121">
        <f>ROUND(E34*P34,2)</f>
        <v>0</v>
      </c>
      <c r="R34" s="121"/>
      <c r="S34" s="121" t="s">
        <v>132</v>
      </c>
      <c r="T34" s="121" t="s">
        <v>132</v>
      </c>
      <c r="U34" s="121">
        <v>1.86</v>
      </c>
      <c r="V34" s="121">
        <f>ROUND(E34*U34,2)</f>
        <v>1.86</v>
      </c>
      <c r="W34" s="121"/>
      <c r="X34" s="121" t="s">
        <v>133</v>
      </c>
      <c r="Y34" s="116"/>
      <c r="Z34" s="116"/>
      <c r="AA34" s="116"/>
      <c r="AB34" s="116"/>
      <c r="AC34" s="116"/>
      <c r="AD34" s="116"/>
      <c r="AE34" s="116"/>
      <c r="AF34" s="116"/>
      <c r="AG34" s="116" t="s">
        <v>134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ht="20.399999999999999" outlineLevel="1" x14ac:dyDescent="0.25">
      <c r="A35" s="139">
        <v>14</v>
      </c>
      <c r="B35" s="140" t="s">
        <v>173</v>
      </c>
      <c r="C35" s="146" t="s">
        <v>174</v>
      </c>
      <c r="D35" s="141" t="s">
        <v>131</v>
      </c>
      <c r="E35" s="142">
        <v>1</v>
      </c>
      <c r="F35" s="143"/>
      <c r="G35" s="144">
        <f>ROUND(E35*F35,2)</f>
        <v>0</v>
      </c>
      <c r="H35" s="121">
        <v>1250</v>
      </c>
      <c r="I35" s="121">
        <f>ROUND(E35*H35,2)</f>
        <v>1250</v>
      </c>
      <c r="J35" s="121">
        <v>0</v>
      </c>
      <c r="K35" s="121">
        <f>ROUND(E35*J35,2)</f>
        <v>0</v>
      </c>
      <c r="L35" s="121">
        <v>21</v>
      </c>
      <c r="M35" s="121">
        <f>G35*(1+L35/100)</f>
        <v>0</v>
      </c>
      <c r="N35" s="121">
        <v>1.2800000000000001E-2</v>
      </c>
      <c r="O35" s="121">
        <f>ROUND(E35*N35,2)</f>
        <v>0.01</v>
      </c>
      <c r="P35" s="121">
        <v>0</v>
      </c>
      <c r="Q35" s="121">
        <f>ROUND(E35*P35,2)</f>
        <v>0</v>
      </c>
      <c r="R35" s="121" t="s">
        <v>175</v>
      </c>
      <c r="S35" s="121" t="s">
        <v>132</v>
      </c>
      <c r="T35" s="121" t="s">
        <v>132</v>
      </c>
      <c r="U35" s="121">
        <v>0</v>
      </c>
      <c r="V35" s="121">
        <f>ROUND(E35*U35,2)</f>
        <v>0</v>
      </c>
      <c r="W35" s="121"/>
      <c r="X35" s="121" t="s">
        <v>176</v>
      </c>
      <c r="Y35" s="116"/>
      <c r="Z35" s="116"/>
      <c r="AA35" s="116"/>
      <c r="AB35" s="116"/>
      <c r="AC35" s="116"/>
      <c r="AD35" s="116"/>
      <c r="AE35" s="116"/>
      <c r="AF35" s="116"/>
      <c r="AG35" s="116" t="s">
        <v>177</v>
      </c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ht="26.4" x14ac:dyDescent="0.25">
      <c r="A36" s="127" t="s">
        <v>127</v>
      </c>
      <c r="B36" s="128" t="s">
        <v>61</v>
      </c>
      <c r="C36" s="145" t="s">
        <v>62</v>
      </c>
      <c r="D36" s="129"/>
      <c r="E36" s="130"/>
      <c r="F36" s="131"/>
      <c r="G36" s="132">
        <f>SUMIF(AG37:AG41,"&lt;&gt;NOR",G37:G41)</f>
        <v>0</v>
      </c>
      <c r="H36" s="126"/>
      <c r="I36" s="126">
        <f>SUM(I37:I41)</f>
        <v>46.4</v>
      </c>
      <c r="J36" s="126"/>
      <c r="K36" s="126">
        <f>SUM(K37:K41)</f>
        <v>3937.55</v>
      </c>
      <c r="L36" s="126"/>
      <c r="M36" s="126">
        <f>SUM(M37:M41)</f>
        <v>0</v>
      </c>
      <c r="N36" s="126"/>
      <c r="O36" s="126">
        <f>SUM(O37:O41)</f>
        <v>0</v>
      </c>
      <c r="P36" s="126"/>
      <c r="Q36" s="126">
        <f>SUM(Q37:Q41)</f>
        <v>0</v>
      </c>
      <c r="R36" s="126"/>
      <c r="S36" s="126"/>
      <c r="T36" s="126"/>
      <c r="U36" s="126"/>
      <c r="V36" s="126">
        <f>SUM(V37:V41)</f>
        <v>14.44</v>
      </c>
      <c r="W36" s="126"/>
      <c r="X36" s="126"/>
      <c r="AG36" t="s">
        <v>128</v>
      </c>
    </row>
    <row r="37" spans="1:60" outlineLevel="1" x14ac:dyDescent="0.25">
      <c r="A37" s="133">
        <v>15</v>
      </c>
      <c r="B37" s="134" t="s">
        <v>178</v>
      </c>
      <c r="C37" s="147" t="s">
        <v>179</v>
      </c>
      <c r="D37" s="135" t="s">
        <v>137</v>
      </c>
      <c r="E37" s="136">
        <v>46.87</v>
      </c>
      <c r="F37" s="137"/>
      <c r="G37" s="138">
        <f>ROUND(E37*F37,2)</f>
        <v>0</v>
      </c>
      <c r="H37" s="121">
        <v>0.99</v>
      </c>
      <c r="I37" s="121">
        <f>ROUND(E37*H37,2)</f>
        <v>46.4</v>
      </c>
      <c r="J37" s="121">
        <v>84.01</v>
      </c>
      <c r="K37" s="121">
        <f>ROUND(E37*J37,2)</f>
        <v>3937.55</v>
      </c>
      <c r="L37" s="121">
        <v>21</v>
      </c>
      <c r="M37" s="121">
        <f>G37*(1+L37/100)</f>
        <v>0</v>
      </c>
      <c r="N37" s="121">
        <v>4.0000000000000003E-5</v>
      </c>
      <c r="O37" s="121">
        <f>ROUND(E37*N37,2)</f>
        <v>0</v>
      </c>
      <c r="P37" s="121">
        <v>0</v>
      </c>
      <c r="Q37" s="121">
        <f>ROUND(E37*P37,2)</f>
        <v>0</v>
      </c>
      <c r="R37" s="121"/>
      <c r="S37" s="121" t="s">
        <v>132</v>
      </c>
      <c r="T37" s="121" t="s">
        <v>146</v>
      </c>
      <c r="U37" s="121">
        <v>0.308</v>
      </c>
      <c r="V37" s="121">
        <f>ROUND(E37*U37,2)</f>
        <v>14.44</v>
      </c>
      <c r="W37" s="121"/>
      <c r="X37" s="121" t="s">
        <v>133</v>
      </c>
      <c r="Y37" s="116"/>
      <c r="Z37" s="116"/>
      <c r="AA37" s="116"/>
      <c r="AB37" s="116"/>
      <c r="AC37" s="116"/>
      <c r="AD37" s="116"/>
      <c r="AE37" s="116"/>
      <c r="AF37" s="116"/>
      <c r="AG37" s="116" t="s">
        <v>134</v>
      </c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outlineLevel="1" x14ac:dyDescent="0.25">
      <c r="A38" s="119"/>
      <c r="B38" s="120"/>
      <c r="C38" s="148" t="s">
        <v>180</v>
      </c>
      <c r="D38" s="122"/>
      <c r="E38" s="123">
        <v>5.5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16"/>
      <c r="Z38" s="116"/>
      <c r="AA38" s="116"/>
      <c r="AB38" s="116"/>
      <c r="AC38" s="116"/>
      <c r="AD38" s="116"/>
      <c r="AE38" s="116"/>
      <c r="AF38" s="116"/>
      <c r="AG38" s="116" t="s">
        <v>140</v>
      </c>
      <c r="AH38" s="116">
        <v>0</v>
      </c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19"/>
      <c r="B39" s="120"/>
      <c r="C39" s="148" t="s">
        <v>181</v>
      </c>
      <c r="D39" s="122"/>
      <c r="E39" s="123">
        <v>14.43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16"/>
      <c r="Z39" s="116"/>
      <c r="AA39" s="116"/>
      <c r="AB39" s="116"/>
      <c r="AC39" s="116"/>
      <c r="AD39" s="116"/>
      <c r="AE39" s="116"/>
      <c r="AF39" s="116"/>
      <c r="AG39" s="116" t="s">
        <v>140</v>
      </c>
      <c r="AH39" s="116">
        <v>0</v>
      </c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5">
      <c r="A40" s="119"/>
      <c r="B40" s="120"/>
      <c r="C40" s="148" t="s">
        <v>182</v>
      </c>
      <c r="D40" s="122"/>
      <c r="E40" s="123">
        <v>21.44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16"/>
      <c r="Z40" s="116"/>
      <c r="AA40" s="116"/>
      <c r="AB40" s="116"/>
      <c r="AC40" s="116"/>
      <c r="AD40" s="116"/>
      <c r="AE40" s="116"/>
      <c r="AF40" s="116"/>
      <c r="AG40" s="116" t="s">
        <v>140</v>
      </c>
      <c r="AH40" s="116">
        <v>0</v>
      </c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5">
      <c r="A41" s="119"/>
      <c r="B41" s="120"/>
      <c r="C41" s="148" t="s">
        <v>183</v>
      </c>
      <c r="D41" s="122"/>
      <c r="E41" s="123">
        <v>5.5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16"/>
      <c r="Z41" s="116"/>
      <c r="AA41" s="116"/>
      <c r="AB41" s="116"/>
      <c r="AC41" s="116"/>
      <c r="AD41" s="116"/>
      <c r="AE41" s="116"/>
      <c r="AF41" s="116"/>
      <c r="AG41" s="116" t="s">
        <v>140</v>
      </c>
      <c r="AH41" s="116">
        <v>0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x14ac:dyDescent="0.25">
      <c r="A42" s="127" t="s">
        <v>127</v>
      </c>
      <c r="B42" s="128" t="s">
        <v>63</v>
      </c>
      <c r="C42" s="145" t="s">
        <v>64</v>
      </c>
      <c r="D42" s="129"/>
      <c r="E42" s="130"/>
      <c r="F42" s="131"/>
      <c r="G42" s="132">
        <f>SUMIF(AG43:AG57,"&lt;&gt;NOR",G43:G57)</f>
        <v>0</v>
      </c>
      <c r="H42" s="126"/>
      <c r="I42" s="126">
        <f>SUM(I43:I57)</f>
        <v>97.18</v>
      </c>
      <c r="J42" s="126"/>
      <c r="K42" s="126">
        <f>SUM(K43:K57)</f>
        <v>2756.3399999999997</v>
      </c>
      <c r="L42" s="126"/>
      <c r="M42" s="126">
        <f>SUM(M43:M57)</f>
        <v>0</v>
      </c>
      <c r="N42" s="126"/>
      <c r="O42" s="126">
        <f>SUM(O43:O57)</f>
        <v>0</v>
      </c>
      <c r="P42" s="126"/>
      <c r="Q42" s="126">
        <f>SUM(Q43:Q57)</f>
        <v>1.1400000000000001</v>
      </c>
      <c r="R42" s="126"/>
      <c r="S42" s="126"/>
      <c r="T42" s="126"/>
      <c r="U42" s="126"/>
      <c r="V42" s="126">
        <f>SUM(V43:V57)</f>
        <v>6.98</v>
      </c>
      <c r="W42" s="126"/>
      <c r="X42" s="126"/>
      <c r="AG42" t="s">
        <v>128</v>
      </c>
    </row>
    <row r="43" spans="1:60" outlineLevel="1" x14ac:dyDescent="0.25">
      <c r="A43" s="133">
        <v>16</v>
      </c>
      <c r="B43" s="134" t="s">
        <v>184</v>
      </c>
      <c r="C43" s="147" t="s">
        <v>185</v>
      </c>
      <c r="D43" s="135" t="s">
        <v>137</v>
      </c>
      <c r="E43" s="136">
        <v>2.1</v>
      </c>
      <c r="F43" s="137"/>
      <c r="G43" s="138">
        <f>ROUND(E43*F43,2)</f>
        <v>0</v>
      </c>
      <c r="H43" s="121">
        <v>17.68</v>
      </c>
      <c r="I43" s="121">
        <f>ROUND(E43*H43,2)</f>
        <v>37.130000000000003</v>
      </c>
      <c r="J43" s="121">
        <v>115.82</v>
      </c>
      <c r="K43" s="121">
        <f>ROUND(E43*J43,2)</f>
        <v>243.22</v>
      </c>
      <c r="L43" s="121">
        <v>21</v>
      </c>
      <c r="M43" s="121">
        <f>G43*(1+L43/100)</f>
        <v>0</v>
      </c>
      <c r="N43" s="121">
        <v>6.7000000000000002E-4</v>
      </c>
      <c r="O43" s="121">
        <f>ROUND(E43*N43,2)</f>
        <v>0</v>
      </c>
      <c r="P43" s="121">
        <v>0.217</v>
      </c>
      <c r="Q43" s="121">
        <f>ROUND(E43*P43,2)</f>
        <v>0.46</v>
      </c>
      <c r="R43" s="121"/>
      <c r="S43" s="121" t="s">
        <v>132</v>
      </c>
      <c r="T43" s="121" t="s">
        <v>132</v>
      </c>
      <c r="U43" s="121">
        <v>0.23849999999999999</v>
      </c>
      <c r="V43" s="121">
        <f>ROUND(E43*U43,2)</f>
        <v>0.5</v>
      </c>
      <c r="W43" s="121"/>
      <c r="X43" s="121" t="s">
        <v>133</v>
      </c>
      <c r="Y43" s="116"/>
      <c r="Z43" s="116"/>
      <c r="AA43" s="116"/>
      <c r="AB43" s="116"/>
      <c r="AC43" s="116"/>
      <c r="AD43" s="116"/>
      <c r="AE43" s="116"/>
      <c r="AF43" s="116"/>
      <c r="AG43" s="116" t="s">
        <v>134</v>
      </c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outlineLevel="1" x14ac:dyDescent="0.25">
      <c r="A44" s="119"/>
      <c r="B44" s="120"/>
      <c r="C44" s="148" t="s">
        <v>186</v>
      </c>
      <c r="D44" s="122"/>
      <c r="E44" s="123">
        <v>2.1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16"/>
      <c r="Z44" s="116"/>
      <c r="AA44" s="116"/>
      <c r="AB44" s="116"/>
      <c r="AC44" s="116"/>
      <c r="AD44" s="116"/>
      <c r="AE44" s="116"/>
      <c r="AF44" s="116"/>
      <c r="AG44" s="116" t="s">
        <v>140</v>
      </c>
      <c r="AH44" s="116">
        <v>0</v>
      </c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5">
      <c r="A45" s="133">
        <v>17</v>
      </c>
      <c r="B45" s="134" t="s">
        <v>187</v>
      </c>
      <c r="C45" s="147" t="s">
        <v>188</v>
      </c>
      <c r="D45" s="135" t="s">
        <v>137</v>
      </c>
      <c r="E45" s="136">
        <v>0.4</v>
      </c>
      <c r="F45" s="137"/>
      <c r="G45" s="138">
        <f>ROUND(E45*F45,2)</f>
        <v>0</v>
      </c>
      <c r="H45" s="121">
        <v>17.68</v>
      </c>
      <c r="I45" s="121">
        <f>ROUND(E45*H45,2)</f>
        <v>7.07</v>
      </c>
      <c r="J45" s="121">
        <v>140.82</v>
      </c>
      <c r="K45" s="121">
        <f>ROUND(E45*J45,2)</f>
        <v>56.33</v>
      </c>
      <c r="L45" s="121">
        <v>21</v>
      </c>
      <c r="M45" s="121">
        <f>G45*(1+L45/100)</f>
        <v>0</v>
      </c>
      <c r="N45" s="121">
        <v>6.7000000000000002E-4</v>
      </c>
      <c r="O45" s="121">
        <f>ROUND(E45*N45,2)</f>
        <v>0</v>
      </c>
      <c r="P45" s="121">
        <v>0.1</v>
      </c>
      <c r="Q45" s="121">
        <f>ROUND(E45*P45,2)</f>
        <v>0.04</v>
      </c>
      <c r="R45" s="121"/>
      <c r="S45" s="121" t="s">
        <v>132</v>
      </c>
      <c r="T45" s="121" t="s">
        <v>132</v>
      </c>
      <c r="U45" s="121">
        <v>0.35799999999999998</v>
      </c>
      <c r="V45" s="121">
        <f>ROUND(E45*U45,2)</f>
        <v>0.14000000000000001</v>
      </c>
      <c r="W45" s="121"/>
      <c r="X45" s="121" t="s">
        <v>133</v>
      </c>
      <c r="Y45" s="116"/>
      <c r="Z45" s="116"/>
      <c r="AA45" s="116"/>
      <c r="AB45" s="116"/>
      <c r="AC45" s="116"/>
      <c r="AD45" s="116"/>
      <c r="AE45" s="116"/>
      <c r="AF45" s="116"/>
      <c r="AG45" s="116" t="s">
        <v>134</v>
      </c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5">
      <c r="A46" s="119"/>
      <c r="B46" s="120"/>
      <c r="C46" s="148" t="s">
        <v>189</v>
      </c>
      <c r="D46" s="122"/>
      <c r="E46" s="123">
        <v>0.4</v>
      </c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16"/>
      <c r="Z46" s="116"/>
      <c r="AA46" s="116"/>
      <c r="AB46" s="116"/>
      <c r="AC46" s="116"/>
      <c r="AD46" s="116"/>
      <c r="AE46" s="116"/>
      <c r="AF46" s="116"/>
      <c r="AG46" s="116" t="s">
        <v>140</v>
      </c>
      <c r="AH46" s="116">
        <v>0</v>
      </c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5">
      <c r="A47" s="133">
        <v>18</v>
      </c>
      <c r="B47" s="134" t="s">
        <v>190</v>
      </c>
      <c r="C47" s="147" t="s">
        <v>191</v>
      </c>
      <c r="D47" s="135" t="s">
        <v>137</v>
      </c>
      <c r="E47" s="136">
        <v>5.5</v>
      </c>
      <c r="F47" s="137"/>
      <c r="G47" s="138">
        <f>ROUND(E47*F47,2)</f>
        <v>0</v>
      </c>
      <c r="H47" s="121">
        <v>0</v>
      </c>
      <c r="I47" s="121">
        <f>ROUND(E47*H47,2)</f>
        <v>0</v>
      </c>
      <c r="J47" s="121">
        <v>59.5</v>
      </c>
      <c r="K47" s="121">
        <f>ROUND(E47*J47,2)</f>
        <v>327.25</v>
      </c>
      <c r="L47" s="121">
        <v>21</v>
      </c>
      <c r="M47" s="121">
        <f>G47*(1+L47/100)</f>
        <v>0</v>
      </c>
      <c r="N47" s="121">
        <v>0</v>
      </c>
      <c r="O47" s="121">
        <f>ROUND(E47*N47,2)</f>
        <v>0</v>
      </c>
      <c r="P47" s="121">
        <v>1.75E-3</v>
      </c>
      <c r="Q47" s="121">
        <f>ROUND(E47*P47,2)</f>
        <v>0.01</v>
      </c>
      <c r="R47" s="121"/>
      <c r="S47" s="121" t="s">
        <v>132</v>
      </c>
      <c r="T47" s="121" t="s">
        <v>132</v>
      </c>
      <c r="U47" s="121">
        <v>0.16500000000000001</v>
      </c>
      <c r="V47" s="121">
        <f>ROUND(E47*U47,2)</f>
        <v>0.91</v>
      </c>
      <c r="W47" s="121"/>
      <c r="X47" s="121" t="s">
        <v>133</v>
      </c>
      <c r="Y47" s="116"/>
      <c r="Z47" s="116"/>
      <c r="AA47" s="116"/>
      <c r="AB47" s="116"/>
      <c r="AC47" s="116"/>
      <c r="AD47" s="116"/>
      <c r="AE47" s="116"/>
      <c r="AF47" s="116"/>
      <c r="AG47" s="116" t="s">
        <v>134</v>
      </c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5">
      <c r="A48" s="119"/>
      <c r="B48" s="120"/>
      <c r="C48" s="148" t="s">
        <v>183</v>
      </c>
      <c r="D48" s="122"/>
      <c r="E48" s="123">
        <v>5.5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140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5">
      <c r="A49" s="133">
        <v>19</v>
      </c>
      <c r="B49" s="134" t="s">
        <v>192</v>
      </c>
      <c r="C49" s="147" t="s">
        <v>193</v>
      </c>
      <c r="D49" s="135" t="s">
        <v>137</v>
      </c>
      <c r="E49" s="136">
        <v>5.5</v>
      </c>
      <c r="F49" s="137"/>
      <c r="G49" s="138">
        <f>ROUND(E49*F49,2)</f>
        <v>0</v>
      </c>
      <c r="H49" s="121">
        <v>0</v>
      </c>
      <c r="I49" s="121">
        <f>ROUND(E49*H49,2)</f>
        <v>0</v>
      </c>
      <c r="J49" s="121">
        <v>64.7</v>
      </c>
      <c r="K49" s="121">
        <f>ROUND(E49*J49,2)</f>
        <v>355.85</v>
      </c>
      <c r="L49" s="121">
        <v>21</v>
      </c>
      <c r="M49" s="121">
        <f>G49*(1+L49/100)</f>
        <v>0</v>
      </c>
      <c r="N49" s="121">
        <v>0</v>
      </c>
      <c r="O49" s="121">
        <f>ROUND(E49*N49,2)</f>
        <v>0</v>
      </c>
      <c r="P49" s="121">
        <v>0.02</v>
      </c>
      <c r="Q49" s="121">
        <f>ROUND(E49*P49,2)</f>
        <v>0.11</v>
      </c>
      <c r="R49" s="121"/>
      <c r="S49" s="121" t="s">
        <v>132</v>
      </c>
      <c r="T49" s="121" t="s">
        <v>138</v>
      </c>
      <c r="U49" s="121">
        <v>0.14699999999999999</v>
      </c>
      <c r="V49" s="121">
        <f>ROUND(E49*U49,2)</f>
        <v>0.81</v>
      </c>
      <c r="W49" s="121"/>
      <c r="X49" s="121" t="s">
        <v>133</v>
      </c>
      <c r="Y49" s="116"/>
      <c r="Z49" s="116"/>
      <c r="AA49" s="116"/>
      <c r="AB49" s="116"/>
      <c r="AC49" s="116"/>
      <c r="AD49" s="116"/>
      <c r="AE49" s="116"/>
      <c r="AF49" s="116"/>
      <c r="AG49" s="116" t="s">
        <v>134</v>
      </c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19"/>
      <c r="B50" s="120"/>
      <c r="C50" s="148" t="s">
        <v>183</v>
      </c>
      <c r="D50" s="122"/>
      <c r="E50" s="123">
        <v>5.5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140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5">
      <c r="A51" s="133">
        <v>20</v>
      </c>
      <c r="B51" s="134" t="s">
        <v>194</v>
      </c>
      <c r="C51" s="147" t="s">
        <v>195</v>
      </c>
      <c r="D51" s="135" t="s">
        <v>143</v>
      </c>
      <c r="E51" s="136">
        <v>1.8</v>
      </c>
      <c r="F51" s="137"/>
      <c r="G51" s="138">
        <f>ROUND(E51*F51,2)</f>
        <v>0</v>
      </c>
      <c r="H51" s="121">
        <v>0</v>
      </c>
      <c r="I51" s="121">
        <f>ROUND(E51*H51,2)</f>
        <v>0</v>
      </c>
      <c r="J51" s="121">
        <v>27</v>
      </c>
      <c r="K51" s="121">
        <f>ROUND(E51*J51,2)</f>
        <v>48.6</v>
      </c>
      <c r="L51" s="121">
        <v>21</v>
      </c>
      <c r="M51" s="121">
        <f>G51*(1+L51/100)</f>
        <v>0</v>
      </c>
      <c r="N51" s="121">
        <v>0</v>
      </c>
      <c r="O51" s="121">
        <f>ROUND(E51*N51,2)</f>
        <v>0</v>
      </c>
      <c r="P51" s="121">
        <v>4.0000000000000002E-4</v>
      </c>
      <c r="Q51" s="121">
        <f>ROUND(E51*P51,2)</f>
        <v>0</v>
      </c>
      <c r="R51" s="121"/>
      <c r="S51" s="121" t="s">
        <v>132</v>
      </c>
      <c r="T51" s="121" t="s">
        <v>132</v>
      </c>
      <c r="U51" s="121">
        <v>7.0000000000000007E-2</v>
      </c>
      <c r="V51" s="121">
        <f>ROUND(E51*U51,2)</f>
        <v>0.13</v>
      </c>
      <c r="W51" s="121"/>
      <c r="X51" s="121" t="s">
        <v>133</v>
      </c>
      <c r="Y51" s="116"/>
      <c r="Z51" s="116"/>
      <c r="AA51" s="116"/>
      <c r="AB51" s="116"/>
      <c r="AC51" s="116"/>
      <c r="AD51" s="116"/>
      <c r="AE51" s="116"/>
      <c r="AF51" s="116"/>
      <c r="AG51" s="116" t="s">
        <v>134</v>
      </c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5">
      <c r="A52" s="119"/>
      <c r="B52" s="120"/>
      <c r="C52" s="148" t="s">
        <v>196</v>
      </c>
      <c r="D52" s="122"/>
      <c r="E52" s="123">
        <v>1.8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6"/>
      <c r="Z52" s="116"/>
      <c r="AA52" s="116"/>
      <c r="AB52" s="116"/>
      <c r="AC52" s="116"/>
      <c r="AD52" s="116"/>
      <c r="AE52" s="116"/>
      <c r="AF52" s="116"/>
      <c r="AG52" s="116" t="s">
        <v>140</v>
      </c>
      <c r="AH52" s="116"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5">
      <c r="A53" s="133">
        <v>21</v>
      </c>
      <c r="B53" s="134" t="s">
        <v>197</v>
      </c>
      <c r="C53" s="147" t="s">
        <v>198</v>
      </c>
      <c r="D53" s="135" t="s">
        <v>137</v>
      </c>
      <c r="E53" s="136">
        <v>1.2</v>
      </c>
      <c r="F53" s="137"/>
      <c r="G53" s="138">
        <f>ROUND(E53*F53,2)</f>
        <v>0</v>
      </c>
      <c r="H53" s="121">
        <v>31.09</v>
      </c>
      <c r="I53" s="121">
        <f>ROUND(E53*H53,2)</f>
        <v>37.31</v>
      </c>
      <c r="J53" s="121">
        <v>367.41</v>
      </c>
      <c r="K53" s="121">
        <f>ROUND(E53*J53,2)</f>
        <v>440.89</v>
      </c>
      <c r="L53" s="121">
        <v>21</v>
      </c>
      <c r="M53" s="121">
        <f>G53*(1+L53/100)</f>
        <v>0</v>
      </c>
      <c r="N53" s="121">
        <v>1.17E-3</v>
      </c>
      <c r="O53" s="121">
        <f>ROUND(E53*N53,2)</f>
        <v>0</v>
      </c>
      <c r="P53" s="121">
        <v>7.5999999999999998E-2</v>
      </c>
      <c r="Q53" s="121">
        <f>ROUND(E53*P53,2)</f>
        <v>0.09</v>
      </c>
      <c r="R53" s="121"/>
      <c r="S53" s="121" t="s">
        <v>132</v>
      </c>
      <c r="T53" s="121" t="s">
        <v>132</v>
      </c>
      <c r="U53" s="121">
        <v>0.93899999999999995</v>
      </c>
      <c r="V53" s="121">
        <f>ROUND(E53*U53,2)</f>
        <v>1.1299999999999999</v>
      </c>
      <c r="W53" s="121"/>
      <c r="X53" s="121" t="s">
        <v>133</v>
      </c>
      <c r="Y53" s="116"/>
      <c r="Z53" s="116"/>
      <c r="AA53" s="116"/>
      <c r="AB53" s="116"/>
      <c r="AC53" s="116"/>
      <c r="AD53" s="116"/>
      <c r="AE53" s="116"/>
      <c r="AF53" s="116"/>
      <c r="AG53" s="116" t="s">
        <v>134</v>
      </c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5">
      <c r="A54" s="119"/>
      <c r="B54" s="120"/>
      <c r="C54" s="148" t="s">
        <v>199</v>
      </c>
      <c r="D54" s="122"/>
      <c r="E54" s="123">
        <v>1.2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16"/>
      <c r="Z54" s="116"/>
      <c r="AA54" s="116"/>
      <c r="AB54" s="116"/>
      <c r="AC54" s="116"/>
      <c r="AD54" s="116"/>
      <c r="AE54" s="116"/>
      <c r="AF54" s="116"/>
      <c r="AG54" s="116" t="s">
        <v>140</v>
      </c>
      <c r="AH54" s="116">
        <v>0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5">
      <c r="A55" s="139">
        <v>22</v>
      </c>
      <c r="B55" s="140" t="s">
        <v>200</v>
      </c>
      <c r="C55" s="146" t="s">
        <v>201</v>
      </c>
      <c r="D55" s="141" t="s">
        <v>143</v>
      </c>
      <c r="E55" s="142">
        <v>1.2</v>
      </c>
      <c r="F55" s="143"/>
      <c r="G55" s="144">
        <f>ROUND(E55*F55,2)</f>
        <v>0</v>
      </c>
      <c r="H55" s="121">
        <v>13.06</v>
      </c>
      <c r="I55" s="121">
        <f>ROUND(E55*H55,2)</f>
        <v>15.67</v>
      </c>
      <c r="J55" s="121">
        <v>151.94</v>
      </c>
      <c r="K55" s="121">
        <f>ROUND(E55*J55,2)</f>
        <v>182.33</v>
      </c>
      <c r="L55" s="121">
        <v>21</v>
      </c>
      <c r="M55" s="121">
        <f>G55*(1+L55/100)</f>
        <v>0</v>
      </c>
      <c r="N55" s="121">
        <v>4.8999999999999998E-4</v>
      </c>
      <c r="O55" s="121">
        <f>ROUND(E55*N55,2)</f>
        <v>0</v>
      </c>
      <c r="P55" s="121">
        <v>2.7E-2</v>
      </c>
      <c r="Q55" s="121">
        <f>ROUND(E55*P55,2)</f>
        <v>0.03</v>
      </c>
      <c r="R55" s="121"/>
      <c r="S55" s="121" t="s">
        <v>132</v>
      </c>
      <c r="T55" s="121" t="s">
        <v>132</v>
      </c>
      <c r="U55" s="121">
        <v>0.42199999999999999</v>
      </c>
      <c r="V55" s="121">
        <f>ROUND(E55*U55,2)</f>
        <v>0.51</v>
      </c>
      <c r="W55" s="121"/>
      <c r="X55" s="121" t="s">
        <v>133</v>
      </c>
      <c r="Y55" s="116"/>
      <c r="Z55" s="116"/>
      <c r="AA55" s="116"/>
      <c r="AB55" s="116"/>
      <c r="AC55" s="116"/>
      <c r="AD55" s="116"/>
      <c r="AE55" s="116"/>
      <c r="AF55" s="116"/>
      <c r="AG55" s="116" t="s">
        <v>134</v>
      </c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ht="20.399999999999999" outlineLevel="1" x14ac:dyDescent="0.25">
      <c r="A56" s="133">
        <v>23</v>
      </c>
      <c r="B56" s="134" t="s">
        <v>202</v>
      </c>
      <c r="C56" s="147" t="s">
        <v>203</v>
      </c>
      <c r="D56" s="135" t="s">
        <v>137</v>
      </c>
      <c r="E56" s="136">
        <v>5.94</v>
      </c>
      <c r="F56" s="137"/>
      <c r="G56" s="138">
        <f>ROUND(E56*F56,2)</f>
        <v>0</v>
      </c>
      <c r="H56" s="121">
        <v>0</v>
      </c>
      <c r="I56" s="121">
        <f>ROUND(E56*H56,2)</f>
        <v>0</v>
      </c>
      <c r="J56" s="121">
        <v>185.5</v>
      </c>
      <c r="K56" s="121">
        <f>ROUND(E56*J56,2)</f>
        <v>1101.8699999999999</v>
      </c>
      <c r="L56" s="121">
        <v>21</v>
      </c>
      <c r="M56" s="121">
        <f>G56*(1+L56/100)</f>
        <v>0</v>
      </c>
      <c r="N56" s="121">
        <v>0</v>
      </c>
      <c r="O56" s="121">
        <f>ROUND(E56*N56,2)</f>
        <v>0</v>
      </c>
      <c r="P56" s="121">
        <v>6.8000000000000005E-2</v>
      </c>
      <c r="Q56" s="121">
        <f>ROUND(E56*P56,2)</f>
        <v>0.4</v>
      </c>
      <c r="R56" s="121"/>
      <c r="S56" s="121" t="s">
        <v>132</v>
      </c>
      <c r="T56" s="121" t="s">
        <v>132</v>
      </c>
      <c r="U56" s="121">
        <v>0.48</v>
      </c>
      <c r="V56" s="121">
        <f>ROUND(E56*U56,2)</f>
        <v>2.85</v>
      </c>
      <c r="W56" s="121"/>
      <c r="X56" s="121" t="s">
        <v>133</v>
      </c>
      <c r="Y56" s="116"/>
      <c r="Z56" s="116"/>
      <c r="AA56" s="116"/>
      <c r="AB56" s="116"/>
      <c r="AC56" s="116"/>
      <c r="AD56" s="116"/>
      <c r="AE56" s="116"/>
      <c r="AF56" s="116"/>
      <c r="AG56" s="116" t="s">
        <v>134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outlineLevel="1" x14ac:dyDescent="0.25">
      <c r="A57" s="119"/>
      <c r="B57" s="120"/>
      <c r="C57" s="148" t="s">
        <v>204</v>
      </c>
      <c r="D57" s="122"/>
      <c r="E57" s="123">
        <v>5.94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16"/>
      <c r="Z57" s="116"/>
      <c r="AA57" s="116"/>
      <c r="AB57" s="116"/>
      <c r="AC57" s="116"/>
      <c r="AD57" s="116"/>
      <c r="AE57" s="116"/>
      <c r="AF57" s="116"/>
      <c r="AG57" s="116" t="s">
        <v>140</v>
      </c>
      <c r="AH57" s="116">
        <v>0</v>
      </c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x14ac:dyDescent="0.25">
      <c r="A58" s="127" t="s">
        <v>127</v>
      </c>
      <c r="B58" s="128" t="s">
        <v>65</v>
      </c>
      <c r="C58" s="145" t="s">
        <v>66</v>
      </c>
      <c r="D58" s="129"/>
      <c r="E58" s="130"/>
      <c r="F58" s="131"/>
      <c r="G58" s="132">
        <f>SUMIF(AG59:AG59,"&lt;&gt;NOR",G59:G59)</f>
        <v>0</v>
      </c>
      <c r="H58" s="126"/>
      <c r="I58" s="126">
        <f>SUM(I59:I59)</f>
        <v>0</v>
      </c>
      <c r="J58" s="126"/>
      <c r="K58" s="126">
        <f>SUM(K59:K59)</f>
        <v>259.10000000000002</v>
      </c>
      <c r="L58" s="126"/>
      <c r="M58" s="126">
        <f>SUM(M59:M59)</f>
        <v>0</v>
      </c>
      <c r="N58" s="126"/>
      <c r="O58" s="126">
        <f>SUM(O59:O59)</f>
        <v>0</v>
      </c>
      <c r="P58" s="126"/>
      <c r="Q58" s="126">
        <f>SUM(Q59:Q59)</f>
        <v>0</v>
      </c>
      <c r="R58" s="126"/>
      <c r="S58" s="126"/>
      <c r="T58" s="126"/>
      <c r="U58" s="126"/>
      <c r="V58" s="126">
        <f>SUM(V59:V59)</f>
        <v>0.62</v>
      </c>
      <c r="W58" s="126"/>
      <c r="X58" s="126"/>
      <c r="AG58" t="s">
        <v>128</v>
      </c>
    </row>
    <row r="59" spans="1:60" outlineLevel="1" x14ac:dyDescent="0.25">
      <c r="A59" s="139">
        <v>24</v>
      </c>
      <c r="B59" s="140" t="s">
        <v>205</v>
      </c>
      <c r="C59" s="146" t="s">
        <v>206</v>
      </c>
      <c r="D59" s="141" t="s">
        <v>207</v>
      </c>
      <c r="E59" s="142">
        <v>0.66349999999999998</v>
      </c>
      <c r="F59" s="143"/>
      <c r="G59" s="144">
        <f>ROUND(E59*F59,2)</f>
        <v>0</v>
      </c>
      <c r="H59" s="121">
        <v>0</v>
      </c>
      <c r="I59" s="121">
        <f>ROUND(E59*H59,2)</f>
        <v>0</v>
      </c>
      <c r="J59" s="121">
        <v>390.5</v>
      </c>
      <c r="K59" s="121">
        <f>ROUND(E59*J59,2)</f>
        <v>259.10000000000002</v>
      </c>
      <c r="L59" s="121">
        <v>21</v>
      </c>
      <c r="M59" s="121">
        <f>G59*(1+L59/100)</f>
        <v>0</v>
      </c>
      <c r="N59" s="121">
        <v>0</v>
      </c>
      <c r="O59" s="121">
        <f>ROUND(E59*N59,2)</f>
        <v>0</v>
      </c>
      <c r="P59" s="121">
        <v>0</v>
      </c>
      <c r="Q59" s="121">
        <f>ROUND(E59*P59,2)</f>
        <v>0</v>
      </c>
      <c r="R59" s="121"/>
      <c r="S59" s="121" t="s">
        <v>132</v>
      </c>
      <c r="T59" s="121" t="s">
        <v>132</v>
      </c>
      <c r="U59" s="121">
        <v>0.9385</v>
      </c>
      <c r="V59" s="121">
        <f>ROUND(E59*U59,2)</f>
        <v>0.62</v>
      </c>
      <c r="W59" s="121"/>
      <c r="X59" s="121" t="s">
        <v>208</v>
      </c>
      <c r="Y59" s="116"/>
      <c r="Z59" s="116"/>
      <c r="AA59" s="116"/>
      <c r="AB59" s="116"/>
      <c r="AC59" s="116"/>
      <c r="AD59" s="116"/>
      <c r="AE59" s="116"/>
      <c r="AF59" s="116"/>
      <c r="AG59" s="116" t="s">
        <v>209</v>
      </c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x14ac:dyDescent="0.25">
      <c r="A60" s="127" t="s">
        <v>127</v>
      </c>
      <c r="B60" s="128" t="s">
        <v>67</v>
      </c>
      <c r="C60" s="145" t="s">
        <v>68</v>
      </c>
      <c r="D60" s="129"/>
      <c r="E60" s="130"/>
      <c r="F60" s="131"/>
      <c r="G60" s="132">
        <f>SUMIF(AG61:AG68,"&lt;&gt;NOR",G61:G68)</f>
        <v>0</v>
      </c>
      <c r="H60" s="126"/>
      <c r="I60" s="126">
        <f>SUM(I61:I68)</f>
        <v>4820.22</v>
      </c>
      <c r="J60" s="126"/>
      <c r="K60" s="126">
        <f>SUM(K61:K68)</f>
        <v>3263.8</v>
      </c>
      <c r="L60" s="126"/>
      <c r="M60" s="126">
        <f>SUM(M61:M68)</f>
        <v>0</v>
      </c>
      <c r="N60" s="126"/>
      <c r="O60" s="126">
        <f>SUM(O61:O68)</f>
        <v>0.04</v>
      </c>
      <c r="P60" s="126"/>
      <c r="Q60" s="126">
        <f>SUM(Q61:Q68)</f>
        <v>0</v>
      </c>
      <c r="R60" s="126"/>
      <c r="S60" s="126"/>
      <c r="T60" s="126"/>
      <c r="U60" s="126"/>
      <c r="V60" s="126">
        <f>SUM(V61:V68)</f>
        <v>5.84</v>
      </c>
      <c r="W60" s="126"/>
      <c r="X60" s="126"/>
      <c r="AG60" t="s">
        <v>128</v>
      </c>
    </row>
    <row r="61" spans="1:60" outlineLevel="1" x14ac:dyDescent="0.25">
      <c r="A61" s="133">
        <v>25</v>
      </c>
      <c r="B61" s="134" t="s">
        <v>210</v>
      </c>
      <c r="C61" s="147" t="s">
        <v>211</v>
      </c>
      <c r="D61" s="135" t="s">
        <v>137</v>
      </c>
      <c r="E61" s="136">
        <v>11.5</v>
      </c>
      <c r="F61" s="137"/>
      <c r="G61" s="138">
        <f>ROUND(E61*F61,2)</f>
        <v>0</v>
      </c>
      <c r="H61" s="121">
        <v>318.92</v>
      </c>
      <c r="I61" s="121">
        <f>ROUND(E61*H61,2)</f>
        <v>3667.58</v>
      </c>
      <c r="J61" s="121">
        <v>194.08</v>
      </c>
      <c r="K61" s="121">
        <f>ROUND(E61*J61,2)</f>
        <v>2231.92</v>
      </c>
      <c r="L61" s="121">
        <v>21</v>
      </c>
      <c r="M61" s="121">
        <f>G61*(1+L61/100)</f>
        <v>0</v>
      </c>
      <c r="N61" s="121">
        <v>3.6800000000000001E-3</v>
      </c>
      <c r="O61" s="121">
        <f>ROUND(E61*N61,2)</f>
        <v>0.04</v>
      </c>
      <c r="P61" s="121">
        <v>0</v>
      </c>
      <c r="Q61" s="121">
        <f>ROUND(E61*P61,2)</f>
        <v>0</v>
      </c>
      <c r="R61" s="121"/>
      <c r="S61" s="121" t="s">
        <v>132</v>
      </c>
      <c r="T61" s="121" t="s">
        <v>132</v>
      </c>
      <c r="U61" s="121">
        <v>0.38500000000000001</v>
      </c>
      <c r="V61" s="121">
        <f>ROUND(E61*U61,2)</f>
        <v>4.43</v>
      </c>
      <c r="W61" s="121"/>
      <c r="X61" s="121" t="s">
        <v>133</v>
      </c>
      <c r="Y61" s="116"/>
      <c r="Z61" s="116"/>
      <c r="AA61" s="116"/>
      <c r="AB61" s="116"/>
      <c r="AC61" s="116"/>
      <c r="AD61" s="116"/>
      <c r="AE61" s="116"/>
      <c r="AF61" s="116"/>
      <c r="AG61" s="116" t="s">
        <v>134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5">
      <c r="A62" s="119"/>
      <c r="B62" s="120"/>
      <c r="C62" s="148" t="s">
        <v>212</v>
      </c>
      <c r="D62" s="122"/>
      <c r="E62" s="123">
        <v>6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6"/>
      <c r="Z62" s="116"/>
      <c r="AA62" s="116"/>
      <c r="AB62" s="116"/>
      <c r="AC62" s="116"/>
      <c r="AD62" s="116"/>
      <c r="AE62" s="116"/>
      <c r="AF62" s="116"/>
      <c r="AG62" s="116" t="s">
        <v>140</v>
      </c>
      <c r="AH62" s="116">
        <v>0</v>
      </c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outlineLevel="1" x14ac:dyDescent="0.25">
      <c r="A63" s="119"/>
      <c r="B63" s="120"/>
      <c r="C63" s="148" t="s">
        <v>168</v>
      </c>
      <c r="D63" s="122"/>
      <c r="E63" s="123">
        <v>5.5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6"/>
      <c r="Z63" s="116"/>
      <c r="AA63" s="116"/>
      <c r="AB63" s="116"/>
      <c r="AC63" s="116"/>
      <c r="AD63" s="116"/>
      <c r="AE63" s="116"/>
      <c r="AF63" s="116"/>
      <c r="AG63" s="116" t="s">
        <v>140</v>
      </c>
      <c r="AH63" s="116">
        <v>0</v>
      </c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ht="20.399999999999999" outlineLevel="1" x14ac:dyDescent="0.25">
      <c r="A64" s="133">
        <v>26</v>
      </c>
      <c r="B64" s="134" t="s">
        <v>213</v>
      </c>
      <c r="C64" s="147" t="s">
        <v>214</v>
      </c>
      <c r="D64" s="135" t="s">
        <v>143</v>
      </c>
      <c r="E64" s="136">
        <v>12.8</v>
      </c>
      <c r="F64" s="137"/>
      <c r="G64" s="138">
        <f>ROUND(E64*F64,2)</f>
        <v>0</v>
      </c>
      <c r="H64" s="121">
        <v>90.05</v>
      </c>
      <c r="I64" s="121">
        <f>ROUND(E64*H64,2)</f>
        <v>1152.6400000000001</v>
      </c>
      <c r="J64" s="121">
        <v>55.45</v>
      </c>
      <c r="K64" s="121">
        <f>ROUND(E64*J64,2)</f>
        <v>709.76</v>
      </c>
      <c r="L64" s="121">
        <v>21</v>
      </c>
      <c r="M64" s="121">
        <f>G64*(1+L64/100)</f>
        <v>0</v>
      </c>
      <c r="N64" s="121">
        <v>3.2000000000000003E-4</v>
      </c>
      <c r="O64" s="121">
        <f>ROUND(E64*N64,2)</f>
        <v>0</v>
      </c>
      <c r="P64" s="121">
        <v>0</v>
      </c>
      <c r="Q64" s="121">
        <f>ROUND(E64*P64,2)</f>
        <v>0</v>
      </c>
      <c r="R64" s="121"/>
      <c r="S64" s="121" t="s">
        <v>132</v>
      </c>
      <c r="T64" s="121" t="s">
        <v>132</v>
      </c>
      <c r="U64" s="121">
        <v>0.11</v>
      </c>
      <c r="V64" s="121">
        <f>ROUND(E64*U64,2)</f>
        <v>1.41</v>
      </c>
      <c r="W64" s="121"/>
      <c r="X64" s="121" t="s">
        <v>133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134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5">
      <c r="A65" s="119"/>
      <c r="B65" s="120"/>
      <c r="C65" s="148" t="s">
        <v>215</v>
      </c>
      <c r="D65" s="122"/>
      <c r="E65" s="123">
        <v>8.6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6"/>
      <c r="Z65" s="116"/>
      <c r="AA65" s="116"/>
      <c r="AB65" s="116"/>
      <c r="AC65" s="116"/>
      <c r="AD65" s="116"/>
      <c r="AE65" s="116"/>
      <c r="AF65" s="116"/>
      <c r="AG65" s="116" t="s">
        <v>140</v>
      </c>
      <c r="AH65" s="116">
        <v>0</v>
      </c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5">
      <c r="A66" s="119"/>
      <c r="B66" s="120"/>
      <c r="C66" s="148" t="s">
        <v>216</v>
      </c>
      <c r="D66" s="122"/>
      <c r="E66" s="123">
        <v>4</v>
      </c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6"/>
      <c r="Z66" s="116"/>
      <c r="AA66" s="116"/>
      <c r="AB66" s="116"/>
      <c r="AC66" s="116"/>
      <c r="AD66" s="116"/>
      <c r="AE66" s="116"/>
      <c r="AF66" s="116"/>
      <c r="AG66" s="116" t="s">
        <v>140</v>
      </c>
      <c r="AH66" s="116">
        <v>0</v>
      </c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outlineLevel="1" x14ac:dyDescent="0.25">
      <c r="A67" s="119"/>
      <c r="B67" s="120"/>
      <c r="C67" s="148" t="s">
        <v>217</v>
      </c>
      <c r="D67" s="122"/>
      <c r="E67" s="123">
        <v>0.2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6"/>
      <c r="Z67" s="116"/>
      <c r="AA67" s="116"/>
      <c r="AB67" s="116"/>
      <c r="AC67" s="116"/>
      <c r="AD67" s="116"/>
      <c r="AE67" s="116"/>
      <c r="AF67" s="116"/>
      <c r="AG67" s="116" t="s">
        <v>140</v>
      </c>
      <c r="AH67" s="116">
        <v>0</v>
      </c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5">
      <c r="A68" s="139">
        <v>27</v>
      </c>
      <c r="B68" s="140" t="s">
        <v>218</v>
      </c>
      <c r="C68" s="146" t="s">
        <v>219</v>
      </c>
      <c r="D68" s="141" t="s">
        <v>0</v>
      </c>
      <c r="E68" s="142">
        <v>77.619</v>
      </c>
      <c r="F68" s="143"/>
      <c r="G68" s="144">
        <f>ROUND(E68*F68,2)</f>
        <v>0</v>
      </c>
      <c r="H68" s="121">
        <v>0</v>
      </c>
      <c r="I68" s="121">
        <f>ROUND(E68*H68,2)</f>
        <v>0</v>
      </c>
      <c r="J68" s="121">
        <v>4.1500000000000004</v>
      </c>
      <c r="K68" s="121">
        <f>ROUND(E68*J68,2)</f>
        <v>322.12</v>
      </c>
      <c r="L68" s="121">
        <v>21</v>
      </c>
      <c r="M68" s="121">
        <f>G68*(1+L68/100)</f>
        <v>0</v>
      </c>
      <c r="N68" s="121">
        <v>0</v>
      </c>
      <c r="O68" s="121">
        <f>ROUND(E68*N68,2)</f>
        <v>0</v>
      </c>
      <c r="P68" s="121">
        <v>0</v>
      </c>
      <c r="Q68" s="121">
        <f>ROUND(E68*P68,2)</f>
        <v>0</v>
      </c>
      <c r="R68" s="121"/>
      <c r="S68" s="121" t="s">
        <v>132</v>
      </c>
      <c r="T68" s="121" t="s">
        <v>132</v>
      </c>
      <c r="U68" s="121">
        <v>0</v>
      </c>
      <c r="V68" s="121">
        <f>ROUND(E68*U68,2)</f>
        <v>0</v>
      </c>
      <c r="W68" s="121"/>
      <c r="X68" s="121" t="s">
        <v>208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209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x14ac:dyDescent="0.25">
      <c r="A69" s="127" t="s">
        <v>127</v>
      </c>
      <c r="B69" s="128" t="s">
        <v>69</v>
      </c>
      <c r="C69" s="145" t="s">
        <v>70</v>
      </c>
      <c r="D69" s="129"/>
      <c r="E69" s="130"/>
      <c r="F69" s="131"/>
      <c r="G69" s="132">
        <f>SUMIF(AG70:AG70,"&lt;&gt;NOR",G70:G70)</f>
        <v>0</v>
      </c>
      <c r="H69" s="126"/>
      <c r="I69" s="126">
        <f>SUM(I70:I70)</f>
        <v>0</v>
      </c>
      <c r="J69" s="126"/>
      <c r="K69" s="126">
        <f>SUM(K70:K70)</f>
        <v>1500</v>
      </c>
      <c r="L69" s="126"/>
      <c r="M69" s="126">
        <f>SUM(M70:M70)</f>
        <v>0</v>
      </c>
      <c r="N69" s="126"/>
      <c r="O69" s="126">
        <f>SUM(O70:O70)</f>
        <v>0</v>
      </c>
      <c r="P69" s="126"/>
      <c r="Q69" s="126">
        <f>SUM(Q70:Q70)</f>
        <v>0</v>
      </c>
      <c r="R69" s="126"/>
      <c r="S69" s="126"/>
      <c r="T69" s="126"/>
      <c r="U69" s="126"/>
      <c r="V69" s="126">
        <f>SUM(V70:V70)</f>
        <v>0.16</v>
      </c>
      <c r="W69" s="126"/>
      <c r="X69" s="126"/>
      <c r="AG69" t="s">
        <v>128</v>
      </c>
    </row>
    <row r="70" spans="1:60" outlineLevel="1" x14ac:dyDescent="0.25">
      <c r="A70" s="139">
        <v>28</v>
      </c>
      <c r="B70" s="140" t="s">
        <v>220</v>
      </c>
      <c r="C70" s="146" t="s">
        <v>221</v>
      </c>
      <c r="D70" s="141" t="s">
        <v>222</v>
      </c>
      <c r="E70" s="142">
        <v>1</v>
      </c>
      <c r="F70" s="143"/>
      <c r="G70" s="144">
        <f>ROUND(E70*F70,2)</f>
        <v>0</v>
      </c>
      <c r="H70" s="121">
        <v>0</v>
      </c>
      <c r="I70" s="121">
        <f>ROUND(E70*H70,2)</f>
        <v>0</v>
      </c>
      <c r="J70" s="121">
        <v>1500</v>
      </c>
      <c r="K70" s="121">
        <f>ROUND(E70*J70,2)</f>
        <v>1500</v>
      </c>
      <c r="L70" s="121">
        <v>21</v>
      </c>
      <c r="M70" s="121">
        <f>G70*(1+L70/100)</f>
        <v>0</v>
      </c>
      <c r="N70" s="121">
        <v>0</v>
      </c>
      <c r="O70" s="121">
        <f>ROUND(E70*N70,2)</f>
        <v>0</v>
      </c>
      <c r="P70" s="121">
        <v>0</v>
      </c>
      <c r="Q70" s="121">
        <f>ROUND(E70*P70,2)</f>
        <v>0</v>
      </c>
      <c r="R70" s="121"/>
      <c r="S70" s="121" t="s">
        <v>158</v>
      </c>
      <c r="T70" s="121" t="s">
        <v>146</v>
      </c>
      <c r="U70" s="121">
        <v>0.157</v>
      </c>
      <c r="V70" s="121">
        <f>ROUND(E70*U70,2)</f>
        <v>0.16</v>
      </c>
      <c r="W70" s="121"/>
      <c r="X70" s="121" t="s">
        <v>133</v>
      </c>
      <c r="Y70" s="116"/>
      <c r="Z70" s="116"/>
      <c r="AA70" s="116"/>
      <c r="AB70" s="116"/>
      <c r="AC70" s="116"/>
      <c r="AD70" s="116"/>
      <c r="AE70" s="116"/>
      <c r="AF70" s="116"/>
      <c r="AG70" s="116" t="s">
        <v>134</v>
      </c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x14ac:dyDescent="0.25">
      <c r="A71" s="127" t="s">
        <v>127</v>
      </c>
      <c r="B71" s="128" t="s">
        <v>71</v>
      </c>
      <c r="C71" s="145" t="s">
        <v>72</v>
      </c>
      <c r="D71" s="129"/>
      <c r="E71" s="130"/>
      <c r="F71" s="131"/>
      <c r="G71" s="132">
        <f>SUMIF(AG72:AG77,"&lt;&gt;NOR",G72:G77)</f>
        <v>0</v>
      </c>
      <c r="H71" s="126"/>
      <c r="I71" s="126">
        <f>SUM(I72:I77)</f>
        <v>222.70999999999998</v>
      </c>
      <c r="J71" s="126"/>
      <c r="K71" s="126">
        <f>SUM(K72:K77)</f>
        <v>1607.82</v>
      </c>
      <c r="L71" s="126"/>
      <c r="M71" s="126">
        <f>SUM(M72:M77)</f>
        <v>0</v>
      </c>
      <c r="N71" s="126"/>
      <c r="O71" s="126">
        <f>SUM(O72:O77)</f>
        <v>0</v>
      </c>
      <c r="P71" s="126"/>
      <c r="Q71" s="126">
        <f>SUM(Q72:Q77)</f>
        <v>0</v>
      </c>
      <c r="R71" s="126"/>
      <c r="S71" s="126"/>
      <c r="T71" s="126"/>
      <c r="U71" s="126"/>
      <c r="V71" s="126">
        <f>SUM(V72:V77)</f>
        <v>1.31</v>
      </c>
      <c r="W71" s="126"/>
      <c r="X71" s="126"/>
      <c r="AG71" t="s">
        <v>128</v>
      </c>
    </row>
    <row r="72" spans="1:60" outlineLevel="1" x14ac:dyDescent="0.25">
      <c r="A72" s="139">
        <v>29</v>
      </c>
      <c r="B72" s="140" t="s">
        <v>223</v>
      </c>
      <c r="C72" s="146" t="s">
        <v>224</v>
      </c>
      <c r="D72" s="141" t="s">
        <v>143</v>
      </c>
      <c r="E72" s="142">
        <v>1.2</v>
      </c>
      <c r="F72" s="143"/>
      <c r="G72" s="144">
        <f t="shared" ref="G72:G77" si="0">ROUND(E72*F72,2)</f>
        <v>0</v>
      </c>
      <c r="H72" s="121">
        <v>184.91</v>
      </c>
      <c r="I72" s="121">
        <f t="shared" ref="I72:I77" si="1">ROUND(E72*H72,2)</f>
        <v>221.89</v>
      </c>
      <c r="J72" s="121">
        <v>266.08999999999997</v>
      </c>
      <c r="K72" s="121">
        <f t="shared" ref="K72:K77" si="2">ROUND(E72*J72,2)</f>
        <v>319.31</v>
      </c>
      <c r="L72" s="121">
        <v>21</v>
      </c>
      <c r="M72" s="121">
        <f t="shared" ref="M72:M77" si="3">G72*(1+L72/100)</f>
        <v>0</v>
      </c>
      <c r="N72" s="121">
        <v>5.1999999999999995E-4</v>
      </c>
      <c r="O72" s="121">
        <f t="shared" ref="O72:O77" si="4">ROUND(E72*N72,2)</f>
        <v>0</v>
      </c>
      <c r="P72" s="121">
        <v>0</v>
      </c>
      <c r="Q72" s="121">
        <f t="shared" ref="Q72:Q77" si="5">ROUND(E72*P72,2)</f>
        <v>0</v>
      </c>
      <c r="R72" s="121"/>
      <c r="S72" s="121" t="s">
        <v>132</v>
      </c>
      <c r="T72" s="121" t="s">
        <v>132</v>
      </c>
      <c r="U72" s="121">
        <v>0.52900000000000003</v>
      </c>
      <c r="V72" s="121">
        <f t="shared" ref="V72:V77" si="6">ROUND(E72*U72,2)</f>
        <v>0.63</v>
      </c>
      <c r="W72" s="121"/>
      <c r="X72" s="121" t="s">
        <v>133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134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5">
      <c r="A73" s="139">
        <v>30</v>
      </c>
      <c r="B73" s="140" t="s">
        <v>225</v>
      </c>
      <c r="C73" s="146" t="s">
        <v>226</v>
      </c>
      <c r="D73" s="141" t="s">
        <v>131</v>
      </c>
      <c r="E73" s="142">
        <v>1</v>
      </c>
      <c r="F73" s="143"/>
      <c r="G73" s="144">
        <f t="shared" si="0"/>
        <v>0</v>
      </c>
      <c r="H73" s="121">
        <v>0</v>
      </c>
      <c r="I73" s="121">
        <f t="shared" si="1"/>
        <v>0</v>
      </c>
      <c r="J73" s="121">
        <v>87.7</v>
      </c>
      <c r="K73" s="121">
        <f t="shared" si="2"/>
        <v>87.7</v>
      </c>
      <c r="L73" s="121">
        <v>21</v>
      </c>
      <c r="M73" s="121">
        <f t="shared" si="3"/>
        <v>0</v>
      </c>
      <c r="N73" s="121">
        <v>0</v>
      </c>
      <c r="O73" s="121">
        <f t="shared" si="4"/>
        <v>0</v>
      </c>
      <c r="P73" s="121">
        <v>0</v>
      </c>
      <c r="Q73" s="121">
        <f t="shared" si="5"/>
        <v>0</v>
      </c>
      <c r="R73" s="121"/>
      <c r="S73" s="121" t="s">
        <v>132</v>
      </c>
      <c r="T73" s="121" t="s">
        <v>132</v>
      </c>
      <c r="U73" s="121">
        <v>0.17399999999999999</v>
      </c>
      <c r="V73" s="121">
        <f t="shared" si="6"/>
        <v>0.17</v>
      </c>
      <c r="W73" s="121"/>
      <c r="X73" s="121" t="s">
        <v>133</v>
      </c>
      <c r="Y73" s="116"/>
      <c r="Z73" s="116"/>
      <c r="AA73" s="116"/>
      <c r="AB73" s="116"/>
      <c r="AC73" s="116"/>
      <c r="AD73" s="116"/>
      <c r="AE73" s="116"/>
      <c r="AF73" s="116"/>
      <c r="AG73" s="116" t="s">
        <v>134</v>
      </c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5">
      <c r="A74" s="139">
        <v>31</v>
      </c>
      <c r="B74" s="140" t="s">
        <v>227</v>
      </c>
      <c r="C74" s="146" t="s">
        <v>228</v>
      </c>
      <c r="D74" s="141" t="s">
        <v>143</v>
      </c>
      <c r="E74" s="142">
        <v>1.2</v>
      </c>
      <c r="F74" s="143"/>
      <c r="G74" s="144">
        <f t="shared" si="0"/>
        <v>0</v>
      </c>
      <c r="H74" s="121">
        <v>0.68</v>
      </c>
      <c r="I74" s="121">
        <f t="shared" si="1"/>
        <v>0.82</v>
      </c>
      <c r="J74" s="121">
        <v>24.22</v>
      </c>
      <c r="K74" s="121">
        <f t="shared" si="2"/>
        <v>29.06</v>
      </c>
      <c r="L74" s="121">
        <v>21</v>
      </c>
      <c r="M74" s="121">
        <f t="shared" si="3"/>
        <v>0</v>
      </c>
      <c r="N74" s="121">
        <v>0</v>
      </c>
      <c r="O74" s="121">
        <f t="shared" si="4"/>
        <v>0</v>
      </c>
      <c r="P74" s="121">
        <v>0</v>
      </c>
      <c r="Q74" s="121">
        <f t="shared" si="5"/>
        <v>0</v>
      </c>
      <c r="R74" s="121"/>
      <c r="S74" s="121" t="s">
        <v>132</v>
      </c>
      <c r="T74" s="121" t="s">
        <v>132</v>
      </c>
      <c r="U74" s="121">
        <v>4.8000000000000001E-2</v>
      </c>
      <c r="V74" s="121">
        <f t="shared" si="6"/>
        <v>0.06</v>
      </c>
      <c r="W74" s="121"/>
      <c r="X74" s="121" t="s">
        <v>133</v>
      </c>
      <c r="Y74" s="116"/>
      <c r="Z74" s="116"/>
      <c r="AA74" s="116"/>
      <c r="AB74" s="116"/>
      <c r="AC74" s="116"/>
      <c r="AD74" s="116"/>
      <c r="AE74" s="116"/>
      <c r="AF74" s="116"/>
      <c r="AG74" s="116" t="s">
        <v>134</v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5">
      <c r="A75" s="139">
        <v>32</v>
      </c>
      <c r="B75" s="140" t="s">
        <v>229</v>
      </c>
      <c r="C75" s="146" t="s">
        <v>230</v>
      </c>
      <c r="D75" s="141" t="s">
        <v>131</v>
      </c>
      <c r="E75" s="142">
        <v>1</v>
      </c>
      <c r="F75" s="143"/>
      <c r="G75" s="144">
        <f t="shared" si="0"/>
        <v>0</v>
      </c>
      <c r="H75" s="121">
        <v>0</v>
      </c>
      <c r="I75" s="121">
        <f t="shared" si="1"/>
        <v>0</v>
      </c>
      <c r="J75" s="121">
        <v>238.5</v>
      </c>
      <c r="K75" s="121">
        <f t="shared" si="2"/>
        <v>238.5</v>
      </c>
      <c r="L75" s="121">
        <v>21</v>
      </c>
      <c r="M75" s="121">
        <f t="shared" si="3"/>
        <v>0</v>
      </c>
      <c r="N75" s="121">
        <v>0</v>
      </c>
      <c r="O75" s="121">
        <f t="shared" si="4"/>
        <v>0</v>
      </c>
      <c r="P75" s="121">
        <v>0</v>
      </c>
      <c r="Q75" s="121">
        <f t="shared" si="5"/>
        <v>0</v>
      </c>
      <c r="R75" s="121"/>
      <c r="S75" s="121" t="s">
        <v>132</v>
      </c>
      <c r="T75" s="121" t="s">
        <v>138</v>
      </c>
      <c r="U75" s="121">
        <v>0.45</v>
      </c>
      <c r="V75" s="121">
        <f t="shared" si="6"/>
        <v>0.45</v>
      </c>
      <c r="W75" s="121"/>
      <c r="X75" s="121" t="s">
        <v>133</v>
      </c>
      <c r="Y75" s="116"/>
      <c r="Z75" s="116"/>
      <c r="AA75" s="116"/>
      <c r="AB75" s="116"/>
      <c r="AC75" s="116"/>
      <c r="AD75" s="116"/>
      <c r="AE75" s="116"/>
      <c r="AF75" s="116"/>
      <c r="AG75" s="116" t="s">
        <v>134</v>
      </c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39">
        <v>33</v>
      </c>
      <c r="B76" s="140" t="s">
        <v>231</v>
      </c>
      <c r="C76" s="146" t="s">
        <v>232</v>
      </c>
      <c r="D76" s="141" t="s">
        <v>233</v>
      </c>
      <c r="E76" s="142">
        <v>2</v>
      </c>
      <c r="F76" s="143"/>
      <c r="G76" s="144">
        <f t="shared" si="0"/>
        <v>0</v>
      </c>
      <c r="H76" s="121">
        <v>0</v>
      </c>
      <c r="I76" s="121">
        <f t="shared" si="1"/>
        <v>0</v>
      </c>
      <c r="J76" s="121">
        <v>450</v>
      </c>
      <c r="K76" s="121">
        <f t="shared" si="2"/>
        <v>900</v>
      </c>
      <c r="L76" s="121">
        <v>21</v>
      </c>
      <c r="M76" s="121">
        <f t="shared" si="3"/>
        <v>0</v>
      </c>
      <c r="N76" s="121">
        <v>0</v>
      </c>
      <c r="O76" s="121">
        <f t="shared" si="4"/>
        <v>0</v>
      </c>
      <c r="P76" s="121">
        <v>0</v>
      </c>
      <c r="Q76" s="121">
        <f t="shared" si="5"/>
        <v>0</v>
      </c>
      <c r="R76" s="121"/>
      <c r="S76" s="121" t="s">
        <v>158</v>
      </c>
      <c r="T76" s="121" t="s">
        <v>146</v>
      </c>
      <c r="U76" s="121">
        <v>0</v>
      </c>
      <c r="V76" s="121">
        <f t="shared" si="6"/>
        <v>0</v>
      </c>
      <c r="W76" s="121"/>
      <c r="X76" s="121" t="s">
        <v>133</v>
      </c>
      <c r="Y76" s="116"/>
      <c r="Z76" s="116"/>
      <c r="AA76" s="116"/>
      <c r="AB76" s="116"/>
      <c r="AC76" s="116"/>
      <c r="AD76" s="116"/>
      <c r="AE76" s="116"/>
      <c r="AF76" s="116"/>
      <c r="AG76" s="116" t="s">
        <v>134</v>
      </c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5">
      <c r="A77" s="139">
        <v>34</v>
      </c>
      <c r="B77" s="140" t="s">
        <v>234</v>
      </c>
      <c r="C77" s="146" t="s">
        <v>235</v>
      </c>
      <c r="D77" s="141" t="s">
        <v>0</v>
      </c>
      <c r="E77" s="142">
        <v>17.972799999999999</v>
      </c>
      <c r="F77" s="143"/>
      <c r="G77" s="144">
        <f t="shared" si="0"/>
        <v>0</v>
      </c>
      <c r="H77" s="121">
        <v>0</v>
      </c>
      <c r="I77" s="121">
        <f t="shared" si="1"/>
        <v>0</v>
      </c>
      <c r="J77" s="121">
        <v>1.85</v>
      </c>
      <c r="K77" s="121">
        <f t="shared" si="2"/>
        <v>33.25</v>
      </c>
      <c r="L77" s="121">
        <v>21</v>
      </c>
      <c r="M77" s="121">
        <f t="shared" si="3"/>
        <v>0</v>
      </c>
      <c r="N77" s="121">
        <v>0</v>
      </c>
      <c r="O77" s="121">
        <f t="shared" si="4"/>
        <v>0</v>
      </c>
      <c r="P77" s="121">
        <v>0</v>
      </c>
      <c r="Q77" s="121">
        <f t="shared" si="5"/>
        <v>0</v>
      </c>
      <c r="R77" s="121"/>
      <c r="S77" s="121" t="s">
        <v>132</v>
      </c>
      <c r="T77" s="121" t="s">
        <v>138</v>
      </c>
      <c r="U77" s="121">
        <v>0</v>
      </c>
      <c r="V77" s="121">
        <f t="shared" si="6"/>
        <v>0</v>
      </c>
      <c r="W77" s="121"/>
      <c r="X77" s="121" t="s">
        <v>208</v>
      </c>
      <c r="Y77" s="116"/>
      <c r="Z77" s="116"/>
      <c r="AA77" s="116"/>
      <c r="AB77" s="116"/>
      <c r="AC77" s="116"/>
      <c r="AD77" s="116"/>
      <c r="AE77" s="116"/>
      <c r="AF77" s="116"/>
      <c r="AG77" s="116" t="s">
        <v>209</v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x14ac:dyDescent="0.25">
      <c r="A78" s="127" t="s">
        <v>127</v>
      </c>
      <c r="B78" s="128" t="s">
        <v>73</v>
      </c>
      <c r="C78" s="145" t="s">
        <v>74</v>
      </c>
      <c r="D78" s="129"/>
      <c r="E78" s="130"/>
      <c r="F78" s="131"/>
      <c r="G78" s="132">
        <f>SUMIF(AG79:AG83,"&lt;&gt;NOR",G79:G83)</f>
        <v>0</v>
      </c>
      <c r="H78" s="126"/>
      <c r="I78" s="126">
        <f>SUM(I79:I83)</f>
        <v>484.11</v>
      </c>
      <c r="J78" s="126"/>
      <c r="K78" s="126">
        <f>SUM(K79:K83)</f>
        <v>1040.0999999999999</v>
      </c>
      <c r="L78" s="126"/>
      <c r="M78" s="126">
        <f>SUM(M79:M83)</f>
        <v>0</v>
      </c>
      <c r="N78" s="126"/>
      <c r="O78" s="126">
        <f>SUM(O79:O83)</f>
        <v>0.01</v>
      </c>
      <c r="P78" s="126"/>
      <c r="Q78" s="126">
        <f>SUM(Q79:Q83)</f>
        <v>0</v>
      </c>
      <c r="R78" s="126"/>
      <c r="S78" s="126"/>
      <c r="T78" s="126"/>
      <c r="U78" s="126"/>
      <c r="V78" s="126">
        <f>SUM(V79:V83)</f>
        <v>2.2000000000000002</v>
      </c>
      <c r="W78" s="126"/>
      <c r="X78" s="126"/>
      <c r="AG78" t="s">
        <v>128</v>
      </c>
    </row>
    <row r="79" spans="1:60" outlineLevel="1" x14ac:dyDescent="0.25">
      <c r="A79" s="139">
        <v>35</v>
      </c>
      <c r="B79" s="140" t="s">
        <v>236</v>
      </c>
      <c r="C79" s="146" t="s">
        <v>237</v>
      </c>
      <c r="D79" s="141" t="s">
        <v>143</v>
      </c>
      <c r="E79" s="142">
        <v>2.4</v>
      </c>
      <c r="F79" s="143"/>
      <c r="G79" s="144">
        <f>ROUND(E79*F79,2)</f>
        <v>0</v>
      </c>
      <c r="H79" s="121">
        <v>78.180000000000007</v>
      </c>
      <c r="I79" s="121">
        <f>ROUND(E79*H79,2)</f>
        <v>187.63</v>
      </c>
      <c r="J79" s="121">
        <v>257.82</v>
      </c>
      <c r="K79" s="121">
        <f>ROUND(E79*J79,2)</f>
        <v>618.77</v>
      </c>
      <c r="L79" s="121">
        <v>21</v>
      </c>
      <c r="M79" s="121">
        <f>G79*(1+L79/100)</f>
        <v>0</v>
      </c>
      <c r="N79" s="121">
        <v>3.9899999999999996E-3</v>
      </c>
      <c r="O79" s="121">
        <f>ROUND(E79*N79,2)</f>
        <v>0.01</v>
      </c>
      <c r="P79" s="121">
        <v>0</v>
      </c>
      <c r="Q79" s="121">
        <f>ROUND(E79*P79,2)</f>
        <v>0</v>
      </c>
      <c r="R79" s="121"/>
      <c r="S79" s="121" t="s">
        <v>132</v>
      </c>
      <c r="T79" s="121" t="s">
        <v>132</v>
      </c>
      <c r="U79" s="121">
        <v>0.54290000000000005</v>
      </c>
      <c r="V79" s="121">
        <f>ROUND(E79*U79,2)</f>
        <v>1.3</v>
      </c>
      <c r="W79" s="121"/>
      <c r="X79" s="121" t="s">
        <v>133</v>
      </c>
      <c r="Y79" s="116"/>
      <c r="Z79" s="116"/>
      <c r="AA79" s="116"/>
      <c r="AB79" s="116"/>
      <c r="AC79" s="116"/>
      <c r="AD79" s="116"/>
      <c r="AE79" s="116"/>
      <c r="AF79" s="116"/>
      <c r="AG79" s="116" t="s">
        <v>134</v>
      </c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ht="20.399999999999999" outlineLevel="1" x14ac:dyDescent="0.25">
      <c r="A80" s="139">
        <v>36</v>
      </c>
      <c r="B80" s="140" t="s">
        <v>238</v>
      </c>
      <c r="C80" s="146" t="s">
        <v>239</v>
      </c>
      <c r="D80" s="141" t="s">
        <v>143</v>
      </c>
      <c r="E80" s="142">
        <v>2.4</v>
      </c>
      <c r="F80" s="143"/>
      <c r="G80" s="144">
        <f>ROUND(E80*F80,2)</f>
        <v>0</v>
      </c>
      <c r="H80" s="121">
        <v>27.39</v>
      </c>
      <c r="I80" s="121">
        <f>ROUND(E80*H80,2)</f>
        <v>65.739999999999995</v>
      </c>
      <c r="J80" s="121">
        <v>59.31</v>
      </c>
      <c r="K80" s="121">
        <f>ROUND(E80*J80,2)</f>
        <v>142.34</v>
      </c>
      <c r="L80" s="121">
        <v>21</v>
      </c>
      <c r="M80" s="121">
        <f>G80*(1+L80/100)</f>
        <v>0</v>
      </c>
      <c r="N80" s="121">
        <v>4.0000000000000003E-5</v>
      </c>
      <c r="O80" s="121">
        <f>ROUND(E80*N80,2)</f>
        <v>0</v>
      </c>
      <c r="P80" s="121">
        <v>0</v>
      </c>
      <c r="Q80" s="121">
        <f>ROUND(E80*P80,2)</f>
        <v>0</v>
      </c>
      <c r="R80" s="121"/>
      <c r="S80" s="121" t="s">
        <v>132</v>
      </c>
      <c r="T80" s="121" t="s">
        <v>132</v>
      </c>
      <c r="U80" s="121">
        <v>0.129</v>
      </c>
      <c r="V80" s="121">
        <f>ROUND(E80*U80,2)</f>
        <v>0.31</v>
      </c>
      <c r="W80" s="121"/>
      <c r="X80" s="121" t="s">
        <v>133</v>
      </c>
      <c r="Y80" s="116"/>
      <c r="Z80" s="116"/>
      <c r="AA80" s="116"/>
      <c r="AB80" s="116"/>
      <c r="AC80" s="116"/>
      <c r="AD80" s="116"/>
      <c r="AE80" s="116"/>
      <c r="AF80" s="116"/>
      <c r="AG80" s="116" t="s">
        <v>134</v>
      </c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39">
        <v>37</v>
      </c>
      <c r="B81" s="140" t="s">
        <v>240</v>
      </c>
      <c r="C81" s="146" t="s">
        <v>241</v>
      </c>
      <c r="D81" s="141" t="s">
        <v>242</v>
      </c>
      <c r="E81" s="142">
        <v>1</v>
      </c>
      <c r="F81" s="143"/>
      <c r="G81" s="144">
        <f>ROUND(E81*F81,2)</f>
        <v>0</v>
      </c>
      <c r="H81" s="121">
        <v>230.12</v>
      </c>
      <c r="I81" s="121">
        <f>ROUND(E81*H81,2)</f>
        <v>230.12</v>
      </c>
      <c r="J81" s="121">
        <v>235.38</v>
      </c>
      <c r="K81" s="121">
        <f>ROUND(E81*J81,2)</f>
        <v>235.38</v>
      </c>
      <c r="L81" s="121">
        <v>21</v>
      </c>
      <c r="M81" s="121">
        <f>G81*(1+L81/100)</f>
        <v>0</v>
      </c>
      <c r="N81" s="121">
        <v>1.48E-3</v>
      </c>
      <c r="O81" s="121">
        <f>ROUND(E81*N81,2)</f>
        <v>0</v>
      </c>
      <c r="P81" s="121">
        <v>0</v>
      </c>
      <c r="Q81" s="121">
        <f>ROUND(E81*P81,2)</f>
        <v>0</v>
      </c>
      <c r="R81" s="121"/>
      <c r="S81" s="121" t="s">
        <v>132</v>
      </c>
      <c r="T81" s="121" t="s">
        <v>132</v>
      </c>
      <c r="U81" s="121">
        <v>0.54</v>
      </c>
      <c r="V81" s="121">
        <f>ROUND(E81*U81,2)</f>
        <v>0.54</v>
      </c>
      <c r="W81" s="121"/>
      <c r="X81" s="121" t="s">
        <v>133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134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5">
      <c r="A82" s="139">
        <v>38</v>
      </c>
      <c r="B82" s="140" t="s">
        <v>243</v>
      </c>
      <c r="C82" s="146" t="s">
        <v>244</v>
      </c>
      <c r="D82" s="141" t="s">
        <v>143</v>
      </c>
      <c r="E82" s="142">
        <v>2.4</v>
      </c>
      <c r="F82" s="143"/>
      <c r="G82" s="144">
        <f>ROUND(E82*F82,2)</f>
        <v>0</v>
      </c>
      <c r="H82" s="121">
        <v>0.26</v>
      </c>
      <c r="I82" s="121">
        <f>ROUND(E82*H82,2)</f>
        <v>0.62</v>
      </c>
      <c r="J82" s="121">
        <v>10.64</v>
      </c>
      <c r="K82" s="121">
        <f>ROUND(E82*J82,2)</f>
        <v>25.54</v>
      </c>
      <c r="L82" s="121">
        <v>21</v>
      </c>
      <c r="M82" s="121">
        <f>G82*(1+L82/100)</f>
        <v>0</v>
      </c>
      <c r="N82" s="121">
        <v>0</v>
      </c>
      <c r="O82" s="121">
        <f>ROUND(E82*N82,2)</f>
        <v>0</v>
      </c>
      <c r="P82" s="121">
        <v>0</v>
      </c>
      <c r="Q82" s="121">
        <f>ROUND(E82*P82,2)</f>
        <v>0</v>
      </c>
      <c r="R82" s="121"/>
      <c r="S82" s="121" t="s">
        <v>132</v>
      </c>
      <c r="T82" s="121" t="s">
        <v>132</v>
      </c>
      <c r="U82" s="121">
        <v>2.1000000000000001E-2</v>
      </c>
      <c r="V82" s="121">
        <f>ROUND(E82*U82,2)</f>
        <v>0.05</v>
      </c>
      <c r="W82" s="121"/>
      <c r="X82" s="121" t="s">
        <v>133</v>
      </c>
      <c r="Y82" s="116"/>
      <c r="Z82" s="116"/>
      <c r="AA82" s="116"/>
      <c r="AB82" s="116"/>
      <c r="AC82" s="116"/>
      <c r="AD82" s="116"/>
      <c r="AE82" s="116"/>
      <c r="AF82" s="116"/>
      <c r="AG82" s="116" t="s">
        <v>134</v>
      </c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5">
      <c r="A83" s="139">
        <v>39</v>
      </c>
      <c r="B83" s="140" t="s">
        <v>245</v>
      </c>
      <c r="C83" s="146" t="s">
        <v>246</v>
      </c>
      <c r="D83" s="141" t="s">
        <v>0</v>
      </c>
      <c r="E83" s="142">
        <v>15.061400000000001</v>
      </c>
      <c r="F83" s="143"/>
      <c r="G83" s="144">
        <f>ROUND(E83*F83,2)</f>
        <v>0</v>
      </c>
      <c r="H83" s="121">
        <v>0</v>
      </c>
      <c r="I83" s="121">
        <f>ROUND(E83*H83,2)</f>
        <v>0</v>
      </c>
      <c r="J83" s="121">
        <v>1.2</v>
      </c>
      <c r="K83" s="121">
        <f>ROUND(E83*J83,2)</f>
        <v>18.07</v>
      </c>
      <c r="L83" s="121">
        <v>21</v>
      </c>
      <c r="M83" s="121">
        <f>G83*(1+L83/100)</f>
        <v>0</v>
      </c>
      <c r="N83" s="121">
        <v>0</v>
      </c>
      <c r="O83" s="121">
        <f>ROUND(E83*N83,2)</f>
        <v>0</v>
      </c>
      <c r="P83" s="121">
        <v>0</v>
      </c>
      <c r="Q83" s="121">
        <f>ROUND(E83*P83,2)</f>
        <v>0</v>
      </c>
      <c r="R83" s="121"/>
      <c r="S83" s="121" t="s">
        <v>132</v>
      </c>
      <c r="T83" s="121" t="s">
        <v>138</v>
      </c>
      <c r="U83" s="121">
        <v>0</v>
      </c>
      <c r="V83" s="121">
        <f>ROUND(E83*U83,2)</f>
        <v>0</v>
      </c>
      <c r="W83" s="121"/>
      <c r="X83" s="121" t="s">
        <v>208</v>
      </c>
      <c r="Y83" s="116"/>
      <c r="Z83" s="116"/>
      <c r="AA83" s="116"/>
      <c r="AB83" s="116"/>
      <c r="AC83" s="116"/>
      <c r="AD83" s="116"/>
      <c r="AE83" s="116"/>
      <c r="AF83" s="116"/>
      <c r="AG83" s="116" t="s">
        <v>209</v>
      </c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x14ac:dyDescent="0.25">
      <c r="A84" s="127" t="s">
        <v>127</v>
      </c>
      <c r="B84" s="128" t="s">
        <v>75</v>
      </c>
      <c r="C84" s="145" t="s">
        <v>76</v>
      </c>
      <c r="D84" s="129"/>
      <c r="E84" s="130"/>
      <c r="F84" s="131"/>
      <c r="G84" s="132">
        <f>SUMIF(AG85:AG109,"&lt;&gt;NOR",G85:G109)</f>
        <v>0</v>
      </c>
      <c r="H84" s="126"/>
      <c r="I84" s="126">
        <f>SUM(I85:I109)</f>
        <v>14407.45</v>
      </c>
      <c r="J84" s="126"/>
      <c r="K84" s="126">
        <f>SUM(K85:K109)</f>
        <v>3832.860000000001</v>
      </c>
      <c r="L84" s="126"/>
      <c r="M84" s="126">
        <f>SUM(M85:M109)</f>
        <v>0</v>
      </c>
      <c r="N84" s="126"/>
      <c r="O84" s="126">
        <f>SUM(O85:O109)</f>
        <v>0.01</v>
      </c>
      <c r="P84" s="126"/>
      <c r="Q84" s="126">
        <f>SUM(Q85:Q109)</f>
        <v>0.05</v>
      </c>
      <c r="R84" s="126"/>
      <c r="S84" s="126"/>
      <c r="T84" s="126"/>
      <c r="U84" s="126"/>
      <c r="V84" s="126">
        <f>SUM(V85:V109)</f>
        <v>7.37</v>
      </c>
      <c r="W84" s="126"/>
      <c r="X84" s="126"/>
      <c r="AG84" t="s">
        <v>128</v>
      </c>
    </row>
    <row r="85" spans="1:60" ht="20.399999999999999" outlineLevel="1" x14ac:dyDescent="0.25">
      <c r="A85" s="139">
        <v>40</v>
      </c>
      <c r="B85" s="140" t="s">
        <v>247</v>
      </c>
      <c r="C85" s="146" t="s">
        <v>248</v>
      </c>
      <c r="D85" s="141" t="s">
        <v>131</v>
      </c>
      <c r="E85" s="142">
        <v>1</v>
      </c>
      <c r="F85" s="143"/>
      <c r="G85" s="144">
        <f t="shared" ref="G85:G97" si="7">ROUND(E85*F85,2)</f>
        <v>0</v>
      </c>
      <c r="H85" s="121">
        <v>3548.86</v>
      </c>
      <c r="I85" s="121">
        <f t="shared" ref="I85:I97" si="8">ROUND(E85*H85,2)</f>
        <v>3548.86</v>
      </c>
      <c r="J85" s="121">
        <v>141.13999999999999</v>
      </c>
      <c r="K85" s="121">
        <f t="shared" ref="K85:K97" si="9">ROUND(E85*J85,2)</f>
        <v>141.13999999999999</v>
      </c>
      <c r="L85" s="121">
        <v>21</v>
      </c>
      <c r="M85" s="121">
        <f t="shared" ref="M85:M97" si="10">G85*(1+L85/100)</f>
        <v>0</v>
      </c>
      <c r="N85" s="121">
        <v>1.1800000000000001E-3</v>
      </c>
      <c r="O85" s="121">
        <f t="shared" ref="O85:O97" si="11">ROUND(E85*N85,2)</f>
        <v>0</v>
      </c>
      <c r="P85" s="121">
        <v>0</v>
      </c>
      <c r="Q85" s="121">
        <f t="shared" ref="Q85:Q97" si="12">ROUND(E85*P85,2)</f>
        <v>0</v>
      </c>
      <c r="R85" s="121"/>
      <c r="S85" s="121" t="s">
        <v>132</v>
      </c>
      <c r="T85" s="121" t="s">
        <v>146</v>
      </c>
      <c r="U85" s="121">
        <v>0.2</v>
      </c>
      <c r="V85" s="121">
        <f t="shared" ref="V85:V97" si="13">ROUND(E85*U85,2)</f>
        <v>0.2</v>
      </c>
      <c r="W85" s="121"/>
      <c r="X85" s="121" t="s">
        <v>133</v>
      </c>
      <c r="Y85" s="116"/>
      <c r="Z85" s="116"/>
      <c r="AA85" s="116"/>
      <c r="AB85" s="116"/>
      <c r="AC85" s="116"/>
      <c r="AD85" s="116"/>
      <c r="AE85" s="116"/>
      <c r="AF85" s="116"/>
      <c r="AG85" s="116" t="s">
        <v>134</v>
      </c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5">
      <c r="A86" s="139">
        <v>41</v>
      </c>
      <c r="B86" s="140" t="s">
        <v>249</v>
      </c>
      <c r="C86" s="146" t="s">
        <v>250</v>
      </c>
      <c r="D86" s="141" t="s">
        <v>251</v>
      </c>
      <c r="E86" s="142">
        <v>1</v>
      </c>
      <c r="F86" s="143"/>
      <c r="G86" s="144">
        <f t="shared" si="7"/>
        <v>0</v>
      </c>
      <c r="H86" s="121">
        <v>563.53</v>
      </c>
      <c r="I86" s="121">
        <f t="shared" si="8"/>
        <v>563.53</v>
      </c>
      <c r="J86" s="121">
        <v>672.47</v>
      </c>
      <c r="K86" s="121">
        <f t="shared" si="9"/>
        <v>672.47</v>
      </c>
      <c r="L86" s="121">
        <v>21</v>
      </c>
      <c r="M86" s="121">
        <f t="shared" si="10"/>
        <v>0</v>
      </c>
      <c r="N86" s="121">
        <v>1.8600000000000001E-3</v>
      </c>
      <c r="O86" s="121">
        <f t="shared" si="11"/>
        <v>0</v>
      </c>
      <c r="P86" s="121">
        <v>0</v>
      </c>
      <c r="Q86" s="121">
        <f t="shared" si="12"/>
        <v>0</v>
      </c>
      <c r="R86" s="121"/>
      <c r="S86" s="121" t="s">
        <v>132</v>
      </c>
      <c r="T86" s="121" t="s">
        <v>132</v>
      </c>
      <c r="U86" s="121">
        <v>1.3340000000000001</v>
      </c>
      <c r="V86" s="121">
        <f t="shared" si="13"/>
        <v>1.33</v>
      </c>
      <c r="W86" s="121"/>
      <c r="X86" s="121" t="s">
        <v>133</v>
      </c>
      <c r="Y86" s="116"/>
      <c r="Z86" s="116"/>
      <c r="AA86" s="116"/>
      <c r="AB86" s="116"/>
      <c r="AC86" s="116"/>
      <c r="AD86" s="116"/>
      <c r="AE86" s="116"/>
      <c r="AF86" s="116"/>
      <c r="AG86" s="116" t="s">
        <v>134</v>
      </c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39">
        <v>42</v>
      </c>
      <c r="B87" s="140" t="s">
        <v>252</v>
      </c>
      <c r="C87" s="146" t="s">
        <v>253</v>
      </c>
      <c r="D87" s="141" t="s">
        <v>251</v>
      </c>
      <c r="E87" s="142">
        <v>2</v>
      </c>
      <c r="F87" s="143"/>
      <c r="G87" s="144">
        <f t="shared" si="7"/>
        <v>0</v>
      </c>
      <c r="H87" s="121">
        <v>23.85</v>
      </c>
      <c r="I87" s="121">
        <f t="shared" si="8"/>
        <v>47.7</v>
      </c>
      <c r="J87" s="121">
        <v>166.15</v>
      </c>
      <c r="K87" s="121">
        <f t="shared" si="9"/>
        <v>332.3</v>
      </c>
      <c r="L87" s="121">
        <v>21</v>
      </c>
      <c r="M87" s="121">
        <f t="shared" si="10"/>
        <v>0</v>
      </c>
      <c r="N87" s="121">
        <v>3.0000000000000001E-5</v>
      </c>
      <c r="O87" s="121">
        <f t="shared" si="11"/>
        <v>0</v>
      </c>
      <c r="P87" s="121">
        <v>0</v>
      </c>
      <c r="Q87" s="121">
        <f t="shared" si="12"/>
        <v>0</v>
      </c>
      <c r="R87" s="121"/>
      <c r="S87" s="121" t="s">
        <v>132</v>
      </c>
      <c r="T87" s="121" t="s">
        <v>132</v>
      </c>
      <c r="U87" s="121">
        <v>0.33</v>
      </c>
      <c r="V87" s="121">
        <f t="shared" si="13"/>
        <v>0.66</v>
      </c>
      <c r="W87" s="121"/>
      <c r="X87" s="121" t="s">
        <v>133</v>
      </c>
      <c r="Y87" s="116"/>
      <c r="Z87" s="116"/>
      <c r="AA87" s="116"/>
      <c r="AB87" s="116"/>
      <c r="AC87" s="116"/>
      <c r="AD87" s="116"/>
      <c r="AE87" s="116"/>
      <c r="AF87" s="116"/>
      <c r="AG87" s="116" t="s">
        <v>134</v>
      </c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5">
      <c r="A88" s="139">
        <v>43</v>
      </c>
      <c r="B88" s="140" t="s">
        <v>254</v>
      </c>
      <c r="C88" s="146" t="s">
        <v>255</v>
      </c>
      <c r="D88" s="141" t="s">
        <v>251</v>
      </c>
      <c r="E88" s="142">
        <v>5</v>
      </c>
      <c r="F88" s="143"/>
      <c r="G88" s="144">
        <f t="shared" si="7"/>
        <v>0</v>
      </c>
      <c r="H88" s="121">
        <v>129.06</v>
      </c>
      <c r="I88" s="121">
        <f t="shared" si="8"/>
        <v>645.29999999999995</v>
      </c>
      <c r="J88" s="121">
        <v>114.44</v>
      </c>
      <c r="K88" s="121">
        <f t="shared" si="9"/>
        <v>572.20000000000005</v>
      </c>
      <c r="L88" s="121">
        <v>21</v>
      </c>
      <c r="M88" s="121">
        <f t="shared" si="10"/>
        <v>0</v>
      </c>
      <c r="N88" s="121">
        <v>1.7000000000000001E-4</v>
      </c>
      <c r="O88" s="121">
        <f t="shared" si="11"/>
        <v>0</v>
      </c>
      <c r="P88" s="121">
        <v>0</v>
      </c>
      <c r="Q88" s="121">
        <f t="shared" si="12"/>
        <v>0</v>
      </c>
      <c r="R88" s="121"/>
      <c r="S88" s="121" t="s">
        <v>132</v>
      </c>
      <c r="T88" s="121" t="s">
        <v>132</v>
      </c>
      <c r="U88" s="121">
        <v>0.22700000000000001</v>
      </c>
      <c r="V88" s="121">
        <f t="shared" si="13"/>
        <v>1.1399999999999999</v>
      </c>
      <c r="W88" s="121"/>
      <c r="X88" s="121" t="s">
        <v>133</v>
      </c>
      <c r="Y88" s="116"/>
      <c r="Z88" s="116"/>
      <c r="AA88" s="116"/>
      <c r="AB88" s="116"/>
      <c r="AC88" s="116"/>
      <c r="AD88" s="116"/>
      <c r="AE88" s="116"/>
      <c r="AF88" s="116"/>
      <c r="AG88" s="116" t="s">
        <v>134</v>
      </c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ht="20.399999999999999" outlineLevel="1" x14ac:dyDescent="0.25">
      <c r="A89" s="139">
        <v>44</v>
      </c>
      <c r="B89" s="140" t="s">
        <v>256</v>
      </c>
      <c r="C89" s="146" t="s">
        <v>257</v>
      </c>
      <c r="D89" s="141" t="s">
        <v>251</v>
      </c>
      <c r="E89" s="142">
        <v>1</v>
      </c>
      <c r="F89" s="143"/>
      <c r="G89" s="144">
        <f t="shared" si="7"/>
        <v>0</v>
      </c>
      <c r="H89" s="121">
        <v>196.5</v>
      </c>
      <c r="I89" s="121">
        <f t="shared" si="8"/>
        <v>196.5</v>
      </c>
      <c r="J89" s="121">
        <v>62.5</v>
      </c>
      <c r="K89" s="121">
        <f t="shared" si="9"/>
        <v>62.5</v>
      </c>
      <c r="L89" s="121">
        <v>21</v>
      </c>
      <c r="M89" s="121">
        <f t="shared" si="10"/>
        <v>0</v>
      </c>
      <c r="N89" s="121">
        <v>2.4000000000000001E-4</v>
      </c>
      <c r="O89" s="121">
        <f t="shared" si="11"/>
        <v>0</v>
      </c>
      <c r="P89" s="121">
        <v>0</v>
      </c>
      <c r="Q89" s="121">
        <f t="shared" si="12"/>
        <v>0</v>
      </c>
      <c r="R89" s="121"/>
      <c r="S89" s="121" t="s">
        <v>132</v>
      </c>
      <c r="T89" s="121" t="s">
        <v>132</v>
      </c>
      <c r="U89" s="121">
        <v>0.124</v>
      </c>
      <c r="V89" s="121">
        <f t="shared" si="13"/>
        <v>0.12</v>
      </c>
      <c r="W89" s="121"/>
      <c r="X89" s="121" t="s">
        <v>133</v>
      </c>
      <c r="Y89" s="116"/>
      <c r="Z89" s="116"/>
      <c r="AA89" s="116"/>
      <c r="AB89" s="116"/>
      <c r="AC89" s="116"/>
      <c r="AD89" s="116"/>
      <c r="AE89" s="116"/>
      <c r="AF89" s="116"/>
      <c r="AG89" s="116" t="s">
        <v>134</v>
      </c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39">
        <v>45</v>
      </c>
      <c r="B90" s="140" t="s">
        <v>486</v>
      </c>
      <c r="C90" s="146" t="s">
        <v>487</v>
      </c>
      <c r="D90" s="141" t="s">
        <v>131</v>
      </c>
      <c r="E90" s="142">
        <v>1</v>
      </c>
      <c r="F90" s="143"/>
      <c r="G90" s="144">
        <f t="shared" si="7"/>
        <v>0</v>
      </c>
      <c r="H90" s="121">
        <v>1300.6500000000001</v>
      </c>
      <c r="I90" s="121">
        <f t="shared" si="8"/>
        <v>1300.6500000000001</v>
      </c>
      <c r="J90" s="121">
        <v>149.35</v>
      </c>
      <c r="K90" s="121">
        <f t="shared" si="9"/>
        <v>149.35</v>
      </c>
      <c r="L90" s="121">
        <v>21</v>
      </c>
      <c r="M90" s="121">
        <f t="shared" si="10"/>
        <v>0</v>
      </c>
      <c r="N90" s="121">
        <v>1.72E-3</v>
      </c>
      <c r="O90" s="121">
        <f t="shared" si="11"/>
        <v>0</v>
      </c>
      <c r="P90" s="121">
        <v>0</v>
      </c>
      <c r="Q90" s="121">
        <f t="shared" si="12"/>
        <v>0</v>
      </c>
      <c r="R90" s="121"/>
      <c r="S90" s="121" t="s">
        <v>132</v>
      </c>
      <c r="T90" s="121" t="s">
        <v>146</v>
      </c>
      <c r="U90" s="121">
        <v>0.47599999999999998</v>
      </c>
      <c r="V90" s="121">
        <f t="shared" si="13"/>
        <v>0.48</v>
      </c>
      <c r="W90" s="121"/>
      <c r="X90" s="121" t="s">
        <v>133</v>
      </c>
      <c r="Y90" s="116"/>
      <c r="Z90" s="116"/>
      <c r="AA90" s="116"/>
      <c r="AB90" s="116"/>
      <c r="AC90" s="116"/>
      <c r="AD90" s="116"/>
      <c r="AE90" s="116"/>
      <c r="AF90" s="116"/>
      <c r="AG90" s="116" t="s">
        <v>134</v>
      </c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5">
      <c r="A91" s="139">
        <v>46</v>
      </c>
      <c r="B91" s="140" t="s">
        <v>488</v>
      </c>
      <c r="C91" s="146" t="s">
        <v>489</v>
      </c>
      <c r="D91" s="141" t="s">
        <v>131</v>
      </c>
      <c r="E91" s="142">
        <v>1</v>
      </c>
      <c r="F91" s="143"/>
      <c r="G91" s="144">
        <f t="shared" si="7"/>
        <v>0</v>
      </c>
      <c r="H91" s="121">
        <v>112.47</v>
      </c>
      <c r="I91" s="121">
        <f t="shared" si="8"/>
        <v>112.47</v>
      </c>
      <c r="J91" s="121">
        <v>240.03</v>
      </c>
      <c r="K91" s="121">
        <f t="shared" si="9"/>
        <v>240.03</v>
      </c>
      <c r="L91" s="121">
        <v>21</v>
      </c>
      <c r="M91" s="121">
        <f t="shared" si="10"/>
        <v>0</v>
      </c>
      <c r="N91" s="121">
        <v>1.8000000000000001E-4</v>
      </c>
      <c r="O91" s="121">
        <f t="shared" si="11"/>
        <v>0</v>
      </c>
      <c r="P91" s="121">
        <v>0</v>
      </c>
      <c r="Q91" s="121">
        <f t="shared" si="12"/>
        <v>0</v>
      </c>
      <c r="R91" s="121"/>
      <c r="S91" s="121" t="s">
        <v>132</v>
      </c>
      <c r="T91" s="121" t="s">
        <v>132</v>
      </c>
      <c r="U91" s="121">
        <v>0.47599999999999998</v>
      </c>
      <c r="V91" s="121">
        <f t="shared" si="13"/>
        <v>0.48</v>
      </c>
      <c r="W91" s="121"/>
      <c r="X91" s="121" t="s">
        <v>133</v>
      </c>
      <c r="Y91" s="116"/>
      <c r="Z91" s="116"/>
      <c r="AA91" s="116"/>
      <c r="AB91" s="116"/>
      <c r="AC91" s="116"/>
      <c r="AD91" s="116"/>
      <c r="AE91" s="116"/>
      <c r="AF91" s="116"/>
      <c r="AG91" s="116" t="s">
        <v>134</v>
      </c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5">
      <c r="A92" s="139">
        <v>47</v>
      </c>
      <c r="B92" s="140" t="s">
        <v>262</v>
      </c>
      <c r="C92" s="146" t="s">
        <v>263</v>
      </c>
      <c r="D92" s="141" t="s">
        <v>251</v>
      </c>
      <c r="E92" s="142">
        <v>2</v>
      </c>
      <c r="F92" s="143"/>
      <c r="G92" s="144">
        <f t="shared" si="7"/>
        <v>0</v>
      </c>
      <c r="H92" s="121">
        <v>0</v>
      </c>
      <c r="I92" s="121">
        <f t="shared" si="8"/>
        <v>0</v>
      </c>
      <c r="J92" s="121">
        <v>86</v>
      </c>
      <c r="K92" s="121">
        <f t="shared" si="9"/>
        <v>172</v>
      </c>
      <c r="L92" s="121">
        <v>21</v>
      </c>
      <c r="M92" s="121">
        <f t="shared" si="10"/>
        <v>0</v>
      </c>
      <c r="N92" s="121">
        <v>0</v>
      </c>
      <c r="O92" s="121">
        <f t="shared" si="11"/>
        <v>0</v>
      </c>
      <c r="P92" s="121">
        <v>1.56E-3</v>
      </c>
      <c r="Q92" s="121">
        <f t="shared" si="12"/>
        <v>0</v>
      </c>
      <c r="R92" s="121"/>
      <c r="S92" s="121" t="s">
        <v>132</v>
      </c>
      <c r="T92" s="121" t="s">
        <v>132</v>
      </c>
      <c r="U92" s="121">
        <v>0.217</v>
      </c>
      <c r="V92" s="121">
        <f t="shared" si="13"/>
        <v>0.43</v>
      </c>
      <c r="W92" s="121"/>
      <c r="X92" s="121" t="s">
        <v>133</v>
      </c>
      <c r="Y92" s="116"/>
      <c r="Z92" s="116"/>
      <c r="AA92" s="116"/>
      <c r="AB92" s="116"/>
      <c r="AC92" s="116"/>
      <c r="AD92" s="116"/>
      <c r="AE92" s="116"/>
      <c r="AF92" s="116"/>
      <c r="AG92" s="116" t="s">
        <v>134</v>
      </c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5">
      <c r="A93" s="139">
        <v>48</v>
      </c>
      <c r="B93" s="140" t="s">
        <v>264</v>
      </c>
      <c r="C93" s="146" t="s">
        <v>265</v>
      </c>
      <c r="D93" s="141" t="s">
        <v>131</v>
      </c>
      <c r="E93" s="142">
        <v>1</v>
      </c>
      <c r="F93" s="143"/>
      <c r="G93" s="144">
        <f t="shared" si="7"/>
        <v>0</v>
      </c>
      <c r="H93" s="121">
        <v>78.97</v>
      </c>
      <c r="I93" s="121">
        <f t="shared" si="8"/>
        <v>78.97</v>
      </c>
      <c r="J93" s="121">
        <v>313.02999999999997</v>
      </c>
      <c r="K93" s="121">
        <f t="shared" si="9"/>
        <v>313.02999999999997</v>
      </c>
      <c r="L93" s="121">
        <v>21</v>
      </c>
      <c r="M93" s="121">
        <f t="shared" si="10"/>
        <v>0</v>
      </c>
      <c r="N93" s="121">
        <v>1.2999999999999999E-4</v>
      </c>
      <c r="O93" s="121">
        <f t="shared" si="11"/>
        <v>0</v>
      </c>
      <c r="P93" s="121">
        <v>0</v>
      </c>
      <c r="Q93" s="121">
        <f t="shared" si="12"/>
        <v>0</v>
      </c>
      <c r="R93" s="121"/>
      <c r="S93" s="121" t="s">
        <v>132</v>
      </c>
      <c r="T93" s="121" t="s">
        <v>132</v>
      </c>
      <c r="U93" s="121">
        <v>0.624</v>
      </c>
      <c r="V93" s="121">
        <f t="shared" si="13"/>
        <v>0.62</v>
      </c>
      <c r="W93" s="121"/>
      <c r="X93" s="121" t="s">
        <v>133</v>
      </c>
      <c r="Y93" s="116"/>
      <c r="Z93" s="116"/>
      <c r="AA93" s="116"/>
      <c r="AB93" s="116"/>
      <c r="AC93" s="116"/>
      <c r="AD93" s="116"/>
      <c r="AE93" s="116"/>
      <c r="AF93" s="116"/>
      <c r="AG93" s="116" t="s">
        <v>134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ht="20.399999999999999" outlineLevel="1" x14ac:dyDescent="0.25">
      <c r="A94" s="139">
        <v>49</v>
      </c>
      <c r="B94" s="140" t="s">
        <v>266</v>
      </c>
      <c r="C94" s="146" t="s">
        <v>267</v>
      </c>
      <c r="D94" s="141" t="s">
        <v>131</v>
      </c>
      <c r="E94" s="142">
        <v>1</v>
      </c>
      <c r="F94" s="143"/>
      <c r="G94" s="144">
        <f t="shared" si="7"/>
        <v>0</v>
      </c>
      <c r="H94" s="121">
        <v>435.99</v>
      </c>
      <c r="I94" s="121">
        <f t="shared" si="8"/>
        <v>435.99</v>
      </c>
      <c r="J94" s="121">
        <v>124.01</v>
      </c>
      <c r="K94" s="121">
        <f t="shared" si="9"/>
        <v>124.01</v>
      </c>
      <c r="L94" s="121">
        <v>21</v>
      </c>
      <c r="M94" s="121">
        <f t="shared" si="10"/>
        <v>0</v>
      </c>
      <c r="N94" s="121">
        <v>2.0000000000000001E-4</v>
      </c>
      <c r="O94" s="121">
        <f t="shared" si="11"/>
        <v>0</v>
      </c>
      <c r="P94" s="121">
        <v>0</v>
      </c>
      <c r="Q94" s="121">
        <f t="shared" si="12"/>
        <v>0</v>
      </c>
      <c r="R94" s="121"/>
      <c r="S94" s="121" t="s">
        <v>132</v>
      </c>
      <c r="T94" s="121" t="s">
        <v>132</v>
      </c>
      <c r="U94" s="121">
        <v>0.246</v>
      </c>
      <c r="V94" s="121">
        <f t="shared" si="13"/>
        <v>0.25</v>
      </c>
      <c r="W94" s="121"/>
      <c r="X94" s="121" t="s">
        <v>133</v>
      </c>
      <c r="Y94" s="116"/>
      <c r="Z94" s="116"/>
      <c r="AA94" s="116"/>
      <c r="AB94" s="116"/>
      <c r="AC94" s="116"/>
      <c r="AD94" s="116"/>
      <c r="AE94" s="116"/>
      <c r="AF94" s="116"/>
      <c r="AG94" s="116" t="s">
        <v>134</v>
      </c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5">
      <c r="A95" s="139">
        <v>50</v>
      </c>
      <c r="B95" s="140" t="s">
        <v>268</v>
      </c>
      <c r="C95" s="146" t="s">
        <v>269</v>
      </c>
      <c r="D95" s="141" t="s">
        <v>131</v>
      </c>
      <c r="E95" s="142">
        <v>1</v>
      </c>
      <c r="F95" s="143"/>
      <c r="G95" s="144">
        <f t="shared" si="7"/>
        <v>0</v>
      </c>
      <c r="H95" s="121">
        <v>358.49</v>
      </c>
      <c r="I95" s="121">
        <f t="shared" si="8"/>
        <v>358.49</v>
      </c>
      <c r="J95" s="121">
        <v>124.01</v>
      </c>
      <c r="K95" s="121">
        <f t="shared" si="9"/>
        <v>124.01</v>
      </c>
      <c r="L95" s="121">
        <v>21</v>
      </c>
      <c r="M95" s="121">
        <f t="shared" si="10"/>
        <v>0</v>
      </c>
      <c r="N95" s="121">
        <v>2.5999999999999998E-4</v>
      </c>
      <c r="O95" s="121">
        <f t="shared" si="11"/>
        <v>0</v>
      </c>
      <c r="P95" s="121">
        <v>0</v>
      </c>
      <c r="Q95" s="121">
        <f t="shared" si="12"/>
        <v>0</v>
      </c>
      <c r="R95" s="121"/>
      <c r="S95" s="121" t="s">
        <v>132</v>
      </c>
      <c r="T95" s="121" t="s">
        <v>132</v>
      </c>
      <c r="U95" s="121">
        <v>0.246</v>
      </c>
      <c r="V95" s="121">
        <f t="shared" si="13"/>
        <v>0.25</v>
      </c>
      <c r="W95" s="121"/>
      <c r="X95" s="121" t="s">
        <v>133</v>
      </c>
      <c r="Y95" s="116"/>
      <c r="Z95" s="116"/>
      <c r="AA95" s="116"/>
      <c r="AB95" s="116"/>
      <c r="AC95" s="116"/>
      <c r="AD95" s="116"/>
      <c r="AE95" s="116"/>
      <c r="AF95" s="116"/>
      <c r="AG95" s="116" t="s">
        <v>134</v>
      </c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5">
      <c r="A96" s="139">
        <v>51</v>
      </c>
      <c r="B96" s="140" t="s">
        <v>270</v>
      </c>
      <c r="C96" s="146" t="s">
        <v>271</v>
      </c>
      <c r="D96" s="141" t="s">
        <v>131</v>
      </c>
      <c r="E96" s="142">
        <v>1</v>
      </c>
      <c r="F96" s="143"/>
      <c r="G96" s="144">
        <f t="shared" si="7"/>
        <v>0</v>
      </c>
      <c r="H96" s="121">
        <v>243.49</v>
      </c>
      <c r="I96" s="121">
        <f t="shared" si="8"/>
        <v>243.49</v>
      </c>
      <c r="J96" s="121">
        <v>124.01</v>
      </c>
      <c r="K96" s="121">
        <f t="shared" si="9"/>
        <v>124.01</v>
      </c>
      <c r="L96" s="121">
        <v>21</v>
      </c>
      <c r="M96" s="121">
        <f t="shared" si="10"/>
        <v>0</v>
      </c>
      <c r="N96" s="121">
        <v>2.0000000000000001E-4</v>
      </c>
      <c r="O96" s="121">
        <f t="shared" si="11"/>
        <v>0</v>
      </c>
      <c r="P96" s="121">
        <v>0</v>
      </c>
      <c r="Q96" s="121">
        <f t="shared" si="12"/>
        <v>0</v>
      </c>
      <c r="R96" s="121"/>
      <c r="S96" s="121" t="s">
        <v>132</v>
      </c>
      <c r="T96" s="121" t="s">
        <v>132</v>
      </c>
      <c r="U96" s="121">
        <v>0.246</v>
      </c>
      <c r="V96" s="121">
        <f t="shared" si="13"/>
        <v>0.25</v>
      </c>
      <c r="W96" s="121"/>
      <c r="X96" s="121" t="s">
        <v>133</v>
      </c>
      <c r="Y96" s="116"/>
      <c r="Z96" s="116"/>
      <c r="AA96" s="116"/>
      <c r="AB96" s="116"/>
      <c r="AC96" s="116"/>
      <c r="AD96" s="116"/>
      <c r="AE96" s="116"/>
      <c r="AF96" s="116"/>
      <c r="AG96" s="116" t="s">
        <v>134</v>
      </c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5">
      <c r="A97" s="133">
        <v>52</v>
      </c>
      <c r="B97" s="134" t="s">
        <v>272</v>
      </c>
      <c r="C97" s="147" t="s">
        <v>273</v>
      </c>
      <c r="D97" s="135" t="s">
        <v>137</v>
      </c>
      <c r="E97" s="136">
        <v>0.24</v>
      </c>
      <c r="F97" s="137"/>
      <c r="G97" s="138">
        <f t="shared" si="7"/>
        <v>0</v>
      </c>
      <c r="H97" s="121">
        <v>30.35</v>
      </c>
      <c r="I97" s="121">
        <f t="shared" si="8"/>
        <v>7.28</v>
      </c>
      <c r="J97" s="121">
        <v>1075.6500000000001</v>
      </c>
      <c r="K97" s="121">
        <f t="shared" si="9"/>
        <v>258.16000000000003</v>
      </c>
      <c r="L97" s="121">
        <v>21</v>
      </c>
      <c r="M97" s="121">
        <f t="shared" si="10"/>
        <v>0</v>
      </c>
      <c r="N97" s="121">
        <v>8.0000000000000007E-5</v>
      </c>
      <c r="O97" s="121">
        <f t="shared" si="11"/>
        <v>0</v>
      </c>
      <c r="P97" s="121">
        <v>0</v>
      </c>
      <c r="Q97" s="121">
        <f t="shared" si="12"/>
        <v>0</v>
      </c>
      <c r="R97" s="121"/>
      <c r="S97" s="121" t="s">
        <v>132</v>
      </c>
      <c r="T97" s="121" t="s">
        <v>132</v>
      </c>
      <c r="U97" s="121">
        <v>2.1</v>
      </c>
      <c r="V97" s="121">
        <f t="shared" si="13"/>
        <v>0.5</v>
      </c>
      <c r="W97" s="121"/>
      <c r="X97" s="121" t="s">
        <v>133</v>
      </c>
      <c r="Y97" s="116"/>
      <c r="Z97" s="116"/>
      <c r="AA97" s="116"/>
      <c r="AB97" s="116"/>
      <c r="AC97" s="116"/>
      <c r="AD97" s="116"/>
      <c r="AE97" s="116"/>
      <c r="AF97" s="116"/>
      <c r="AG97" s="116" t="s">
        <v>134</v>
      </c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5">
      <c r="A98" s="119"/>
      <c r="B98" s="120"/>
      <c r="C98" s="148" t="s">
        <v>274</v>
      </c>
      <c r="D98" s="122"/>
      <c r="E98" s="123">
        <v>0.24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140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ht="20.399999999999999" outlineLevel="1" x14ac:dyDescent="0.25">
      <c r="A99" s="139">
        <v>53</v>
      </c>
      <c r="B99" s="140" t="s">
        <v>543</v>
      </c>
      <c r="C99" s="146" t="s">
        <v>544</v>
      </c>
      <c r="D99" s="141" t="s">
        <v>251</v>
      </c>
      <c r="E99" s="142">
        <v>2</v>
      </c>
      <c r="F99" s="143"/>
      <c r="G99" s="144">
        <f t="shared" ref="G99:G109" si="14">ROUND(E99*F99,2)</f>
        <v>0</v>
      </c>
      <c r="H99" s="121">
        <v>4.6100000000000003</v>
      </c>
      <c r="I99" s="121">
        <f t="shared" ref="I99:I109" si="15">ROUND(E99*H99,2)</f>
        <v>9.2200000000000006</v>
      </c>
      <c r="J99" s="121">
        <v>43.39</v>
      </c>
      <c r="K99" s="121">
        <f t="shared" ref="K99:K109" si="16">ROUND(E99*J99,2)</f>
        <v>86.78</v>
      </c>
      <c r="L99" s="121">
        <v>21</v>
      </c>
      <c r="M99" s="121">
        <f t="shared" ref="M99:M109" si="17">G99*(1+L99/100)</f>
        <v>0</v>
      </c>
      <c r="N99" s="121">
        <v>3.0000000000000001E-5</v>
      </c>
      <c r="O99" s="121">
        <f t="shared" ref="O99:O109" si="18">ROUND(E99*N99,2)</f>
        <v>0</v>
      </c>
      <c r="P99" s="121">
        <v>0</v>
      </c>
      <c r="Q99" s="121">
        <f t="shared" ref="Q99:Q109" si="19">ROUND(E99*P99,2)</f>
        <v>0</v>
      </c>
      <c r="R99" s="121"/>
      <c r="S99" s="121" t="s">
        <v>158</v>
      </c>
      <c r="T99" s="121" t="s">
        <v>146</v>
      </c>
      <c r="U99" s="121">
        <v>0.33</v>
      </c>
      <c r="V99" s="121">
        <f t="shared" ref="V99:V109" si="20">ROUND(E99*U99,2)</f>
        <v>0.66</v>
      </c>
      <c r="W99" s="121"/>
      <c r="X99" s="121" t="s">
        <v>133</v>
      </c>
      <c r="Y99" s="116"/>
      <c r="Z99" s="116"/>
      <c r="AA99" s="116"/>
      <c r="AB99" s="116"/>
      <c r="AC99" s="116"/>
      <c r="AD99" s="116"/>
      <c r="AE99" s="116"/>
      <c r="AF99" s="116"/>
      <c r="AG99" s="116" t="s">
        <v>134</v>
      </c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5">
      <c r="A100" s="139">
        <v>54</v>
      </c>
      <c r="B100" s="140" t="s">
        <v>275</v>
      </c>
      <c r="C100" s="146" t="s">
        <v>276</v>
      </c>
      <c r="D100" s="141" t="s">
        <v>131</v>
      </c>
      <c r="E100" s="142">
        <v>2</v>
      </c>
      <c r="F100" s="143"/>
      <c r="G100" s="144">
        <f t="shared" si="14"/>
        <v>0</v>
      </c>
      <c r="H100" s="121">
        <v>345</v>
      </c>
      <c r="I100" s="121">
        <f t="shared" si="15"/>
        <v>690</v>
      </c>
      <c r="J100" s="121">
        <v>0</v>
      </c>
      <c r="K100" s="121">
        <f t="shared" si="16"/>
        <v>0</v>
      </c>
      <c r="L100" s="121">
        <v>21</v>
      </c>
      <c r="M100" s="121">
        <f t="shared" si="17"/>
        <v>0</v>
      </c>
      <c r="N100" s="121">
        <v>8.9999999999999998E-4</v>
      </c>
      <c r="O100" s="121">
        <f t="shared" si="18"/>
        <v>0</v>
      </c>
      <c r="P100" s="121">
        <v>0</v>
      </c>
      <c r="Q100" s="121">
        <f t="shared" si="19"/>
        <v>0</v>
      </c>
      <c r="R100" s="121"/>
      <c r="S100" s="121" t="s">
        <v>158</v>
      </c>
      <c r="T100" s="121" t="s">
        <v>146</v>
      </c>
      <c r="U100" s="121">
        <v>0</v>
      </c>
      <c r="V100" s="121">
        <f t="shared" si="20"/>
        <v>0</v>
      </c>
      <c r="W100" s="121"/>
      <c r="X100" s="121" t="s">
        <v>176</v>
      </c>
      <c r="Y100" s="116"/>
      <c r="Z100" s="116"/>
      <c r="AA100" s="116"/>
      <c r="AB100" s="116"/>
      <c r="AC100" s="116"/>
      <c r="AD100" s="116"/>
      <c r="AE100" s="116"/>
      <c r="AF100" s="116"/>
      <c r="AG100" s="116" t="s">
        <v>177</v>
      </c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5">
      <c r="A101" s="139">
        <v>55</v>
      </c>
      <c r="B101" s="140" t="s">
        <v>277</v>
      </c>
      <c r="C101" s="146" t="s">
        <v>278</v>
      </c>
      <c r="D101" s="141" t="s">
        <v>131</v>
      </c>
      <c r="E101" s="142">
        <v>1</v>
      </c>
      <c r="F101" s="143"/>
      <c r="G101" s="144">
        <f t="shared" si="14"/>
        <v>0</v>
      </c>
      <c r="H101" s="121">
        <v>1050</v>
      </c>
      <c r="I101" s="121">
        <f t="shared" si="15"/>
        <v>1050</v>
      </c>
      <c r="J101" s="121">
        <v>0</v>
      </c>
      <c r="K101" s="121">
        <f t="shared" si="16"/>
        <v>0</v>
      </c>
      <c r="L101" s="121">
        <v>21</v>
      </c>
      <c r="M101" s="121">
        <f t="shared" si="17"/>
        <v>0</v>
      </c>
      <c r="N101" s="121">
        <v>1E-4</v>
      </c>
      <c r="O101" s="121">
        <f t="shared" si="18"/>
        <v>0</v>
      </c>
      <c r="P101" s="121">
        <v>0</v>
      </c>
      <c r="Q101" s="121">
        <f t="shared" si="19"/>
        <v>0</v>
      </c>
      <c r="R101" s="121"/>
      <c r="S101" s="121" t="s">
        <v>158</v>
      </c>
      <c r="T101" s="121" t="s">
        <v>146</v>
      </c>
      <c r="U101" s="121">
        <v>0</v>
      </c>
      <c r="V101" s="121">
        <f t="shared" si="20"/>
        <v>0</v>
      </c>
      <c r="W101" s="121"/>
      <c r="X101" s="121" t="s">
        <v>176</v>
      </c>
      <c r="Y101" s="116"/>
      <c r="Z101" s="116"/>
      <c r="AA101" s="116"/>
      <c r="AB101" s="116"/>
      <c r="AC101" s="116"/>
      <c r="AD101" s="116"/>
      <c r="AE101" s="116"/>
      <c r="AF101" s="116"/>
      <c r="AG101" s="116" t="s">
        <v>177</v>
      </c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5">
      <c r="A102" s="139">
        <v>56</v>
      </c>
      <c r="B102" s="140" t="s">
        <v>279</v>
      </c>
      <c r="C102" s="146" t="s">
        <v>280</v>
      </c>
      <c r="D102" s="141" t="s">
        <v>131</v>
      </c>
      <c r="E102" s="142">
        <v>1</v>
      </c>
      <c r="F102" s="143"/>
      <c r="G102" s="144">
        <f t="shared" si="14"/>
        <v>0</v>
      </c>
      <c r="H102" s="121">
        <v>1140</v>
      </c>
      <c r="I102" s="121">
        <f t="shared" si="15"/>
        <v>1140</v>
      </c>
      <c r="J102" s="121">
        <v>0</v>
      </c>
      <c r="K102" s="121">
        <f t="shared" si="16"/>
        <v>0</v>
      </c>
      <c r="L102" s="121">
        <v>21</v>
      </c>
      <c r="M102" s="121">
        <f t="shared" si="17"/>
        <v>0</v>
      </c>
      <c r="N102" s="121">
        <v>8.0000000000000004E-4</v>
      </c>
      <c r="O102" s="121">
        <f t="shared" si="18"/>
        <v>0</v>
      </c>
      <c r="P102" s="121">
        <v>0</v>
      </c>
      <c r="Q102" s="121">
        <f t="shared" si="19"/>
        <v>0</v>
      </c>
      <c r="R102" s="121" t="s">
        <v>175</v>
      </c>
      <c r="S102" s="121" t="s">
        <v>132</v>
      </c>
      <c r="T102" s="121" t="s">
        <v>146</v>
      </c>
      <c r="U102" s="121">
        <v>0</v>
      </c>
      <c r="V102" s="121">
        <f t="shared" si="20"/>
        <v>0</v>
      </c>
      <c r="W102" s="121"/>
      <c r="X102" s="121" t="s">
        <v>176</v>
      </c>
      <c r="Y102" s="116"/>
      <c r="Z102" s="116"/>
      <c r="AA102" s="116"/>
      <c r="AB102" s="116"/>
      <c r="AC102" s="116"/>
      <c r="AD102" s="116"/>
      <c r="AE102" s="116"/>
      <c r="AF102" s="116"/>
      <c r="AG102" s="116" t="s">
        <v>177</v>
      </c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5">
      <c r="A103" s="139">
        <v>57</v>
      </c>
      <c r="B103" s="140" t="s">
        <v>281</v>
      </c>
      <c r="C103" s="146" t="s">
        <v>282</v>
      </c>
      <c r="D103" s="141" t="s">
        <v>131</v>
      </c>
      <c r="E103" s="142">
        <v>1</v>
      </c>
      <c r="F103" s="143"/>
      <c r="G103" s="144">
        <f t="shared" si="14"/>
        <v>0</v>
      </c>
      <c r="H103" s="121">
        <v>2120</v>
      </c>
      <c r="I103" s="121">
        <f t="shared" si="15"/>
        <v>2120</v>
      </c>
      <c r="J103" s="121">
        <v>0</v>
      </c>
      <c r="K103" s="121">
        <f t="shared" si="16"/>
        <v>0</v>
      </c>
      <c r="L103" s="121">
        <v>21</v>
      </c>
      <c r="M103" s="121">
        <f t="shared" si="17"/>
        <v>0</v>
      </c>
      <c r="N103" s="121">
        <v>1E-3</v>
      </c>
      <c r="O103" s="121">
        <f t="shared" si="18"/>
        <v>0</v>
      </c>
      <c r="P103" s="121">
        <v>0</v>
      </c>
      <c r="Q103" s="121">
        <f t="shared" si="19"/>
        <v>0</v>
      </c>
      <c r="R103" s="121" t="s">
        <v>175</v>
      </c>
      <c r="S103" s="121" t="s">
        <v>132</v>
      </c>
      <c r="T103" s="121" t="s">
        <v>146</v>
      </c>
      <c r="U103" s="121">
        <v>0</v>
      </c>
      <c r="V103" s="121">
        <f t="shared" si="20"/>
        <v>0</v>
      </c>
      <c r="W103" s="121"/>
      <c r="X103" s="121" t="s">
        <v>176</v>
      </c>
      <c r="Y103" s="116"/>
      <c r="Z103" s="116"/>
      <c r="AA103" s="116"/>
      <c r="AB103" s="116"/>
      <c r="AC103" s="116"/>
      <c r="AD103" s="116"/>
      <c r="AE103" s="116"/>
      <c r="AF103" s="116"/>
      <c r="AG103" s="116" t="s">
        <v>177</v>
      </c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ht="20.399999999999999" outlineLevel="1" x14ac:dyDescent="0.25">
      <c r="A104" s="139">
        <v>58</v>
      </c>
      <c r="B104" s="140" t="s">
        <v>283</v>
      </c>
      <c r="C104" s="146" t="s">
        <v>284</v>
      </c>
      <c r="D104" s="141" t="s">
        <v>131</v>
      </c>
      <c r="E104" s="142">
        <v>1</v>
      </c>
      <c r="F104" s="143"/>
      <c r="G104" s="144">
        <f t="shared" si="14"/>
        <v>0</v>
      </c>
      <c r="H104" s="121">
        <v>529</v>
      </c>
      <c r="I104" s="121">
        <f t="shared" si="15"/>
        <v>529</v>
      </c>
      <c r="J104" s="121">
        <v>0</v>
      </c>
      <c r="K104" s="121">
        <f t="shared" si="16"/>
        <v>0</v>
      </c>
      <c r="L104" s="121">
        <v>21</v>
      </c>
      <c r="M104" s="121">
        <f t="shared" si="17"/>
        <v>0</v>
      </c>
      <c r="N104" s="121">
        <v>0</v>
      </c>
      <c r="O104" s="121">
        <f t="shared" si="18"/>
        <v>0</v>
      </c>
      <c r="P104" s="121">
        <v>0</v>
      </c>
      <c r="Q104" s="121">
        <f t="shared" si="19"/>
        <v>0</v>
      </c>
      <c r="R104" s="121" t="s">
        <v>175</v>
      </c>
      <c r="S104" s="121" t="s">
        <v>132</v>
      </c>
      <c r="T104" s="121" t="s">
        <v>132</v>
      </c>
      <c r="U104" s="121">
        <v>0</v>
      </c>
      <c r="V104" s="121">
        <f t="shared" si="20"/>
        <v>0</v>
      </c>
      <c r="W104" s="121"/>
      <c r="X104" s="121" t="s">
        <v>176</v>
      </c>
      <c r="Y104" s="116"/>
      <c r="Z104" s="116"/>
      <c r="AA104" s="116"/>
      <c r="AB104" s="116"/>
      <c r="AC104" s="116"/>
      <c r="AD104" s="116"/>
      <c r="AE104" s="116"/>
      <c r="AF104" s="116"/>
      <c r="AG104" s="116" t="s">
        <v>177</v>
      </c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5">
      <c r="A105" s="139">
        <v>59</v>
      </c>
      <c r="B105" s="140" t="s">
        <v>285</v>
      </c>
      <c r="C105" s="146" t="s">
        <v>286</v>
      </c>
      <c r="D105" s="141" t="s">
        <v>131</v>
      </c>
      <c r="E105" s="142">
        <v>1</v>
      </c>
      <c r="F105" s="143"/>
      <c r="G105" s="144">
        <f t="shared" si="14"/>
        <v>0</v>
      </c>
      <c r="H105" s="121">
        <v>480</v>
      </c>
      <c r="I105" s="121">
        <f t="shared" si="15"/>
        <v>480</v>
      </c>
      <c r="J105" s="121">
        <v>0</v>
      </c>
      <c r="K105" s="121">
        <f t="shared" si="16"/>
        <v>0</v>
      </c>
      <c r="L105" s="121">
        <v>21</v>
      </c>
      <c r="M105" s="121">
        <f t="shared" si="17"/>
        <v>0</v>
      </c>
      <c r="N105" s="121">
        <v>2E-3</v>
      </c>
      <c r="O105" s="121">
        <f t="shared" si="18"/>
        <v>0</v>
      </c>
      <c r="P105" s="121">
        <v>0</v>
      </c>
      <c r="Q105" s="121">
        <f t="shared" si="19"/>
        <v>0</v>
      </c>
      <c r="R105" s="121"/>
      <c r="S105" s="121" t="s">
        <v>158</v>
      </c>
      <c r="T105" s="121" t="s">
        <v>146</v>
      </c>
      <c r="U105" s="121">
        <v>0</v>
      </c>
      <c r="V105" s="121">
        <f t="shared" si="20"/>
        <v>0</v>
      </c>
      <c r="W105" s="121"/>
      <c r="X105" s="121" t="s">
        <v>176</v>
      </c>
      <c r="Y105" s="116"/>
      <c r="Z105" s="116"/>
      <c r="AA105" s="116"/>
      <c r="AB105" s="116"/>
      <c r="AC105" s="116"/>
      <c r="AD105" s="116"/>
      <c r="AE105" s="116"/>
      <c r="AF105" s="116"/>
      <c r="AG105" s="116" t="s">
        <v>177</v>
      </c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5">
      <c r="A106" s="139">
        <v>60</v>
      </c>
      <c r="B106" s="140" t="s">
        <v>287</v>
      </c>
      <c r="C106" s="146" t="s">
        <v>288</v>
      </c>
      <c r="D106" s="141" t="s">
        <v>289</v>
      </c>
      <c r="E106" s="142">
        <v>1</v>
      </c>
      <c r="F106" s="143"/>
      <c r="G106" s="144">
        <f t="shared" si="14"/>
        <v>0</v>
      </c>
      <c r="H106" s="121">
        <v>850</v>
      </c>
      <c r="I106" s="121">
        <f t="shared" si="15"/>
        <v>850</v>
      </c>
      <c r="J106" s="121">
        <v>0</v>
      </c>
      <c r="K106" s="121">
        <f t="shared" si="16"/>
        <v>0</v>
      </c>
      <c r="L106" s="121">
        <v>21</v>
      </c>
      <c r="M106" s="121">
        <f t="shared" si="17"/>
        <v>0</v>
      </c>
      <c r="N106" s="121">
        <v>0.01</v>
      </c>
      <c r="O106" s="121">
        <f t="shared" si="18"/>
        <v>0.01</v>
      </c>
      <c r="P106" s="121">
        <v>0</v>
      </c>
      <c r="Q106" s="121">
        <f t="shared" si="19"/>
        <v>0</v>
      </c>
      <c r="R106" s="121" t="s">
        <v>175</v>
      </c>
      <c r="S106" s="121" t="s">
        <v>132</v>
      </c>
      <c r="T106" s="121" t="s">
        <v>146</v>
      </c>
      <c r="U106" s="121">
        <v>0</v>
      </c>
      <c r="V106" s="121">
        <f t="shared" si="20"/>
        <v>0</v>
      </c>
      <c r="W106" s="121"/>
      <c r="X106" s="121" t="s">
        <v>176</v>
      </c>
      <c r="Y106" s="116"/>
      <c r="Z106" s="116"/>
      <c r="AA106" s="116"/>
      <c r="AB106" s="116"/>
      <c r="AC106" s="116"/>
      <c r="AD106" s="116"/>
      <c r="AE106" s="116"/>
      <c r="AF106" s="116"/>
      <c r="AG106" s="116" t="s">
        <v>177</v>
      </c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5">
      <c r="A107" s="139">
        <v>61</v>
      </c>
      <c r="B107" s="140" t="s">
        <v>290</v>
      </c>
      <c r="C107" s="146" t="s">
        <v>291</v>
      </c>
      <c r="D107" s="141" t="s">
        <v>251</v>
      </c>
      <c r="E107" s="142">
        <v>1</v>
      </c>
      <c r="F107" s="143"/>
      <c r="G107" s="144">
        <f t="shared" si="14"/>
        <v>0</v>
      </c>
      <c r="H107" s="121">
        <v>0</v>
      </c>
      <c r="I107" s="121">
        <f t="shared" si="15"/>
        <v>0</v>
      </c>
      <c r="J107" s="121">
        <v>233.5</v>
      </c>
      <c r="K107" s="121">
        <f t="shared" si="16"/>
        <v>233.5</v>
      </c>
      <c r="L107" s="121">
        <v>21</v>
      </c>
      <c r="M107" s="121">
        <f t="shared" si="17"/>
        <v>0</v>
      </c>
      <c r="N107" s="121">
        <v>0</v>
      </c>
      <c r="O107" s="121">
        <f t="shared" si="18"/>
        <v>0</v>
      </c>
      <c r="P107" s="121">
        <v>1.933E-2</v>
      </c>
      <c r="Q107" s="121">
        <f t="shared" si="19"/>
        <v>0.02</v>
      </c>
      <c r="R107" s="121"/>
      <c r="S107" s="121" t="s">
        <v>132</v>
      </c>
      <c r="T107" s="121" t="s">
        <v>132</v>
      </c>
      <c r="U107" s="121">
        <v>0</v>
      </c>
      <c r="V107" s="121">
        <f t="shared" si="20"/>
        <v>0</v>
      </c>
      <c r="W107" s="121"/>
      <c r="X107" s="121" t="s">
        <v>161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162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5">
      <c r="A108" s="139">
        <v>62</v>
      </c>
      <c r="B108" s="140" t="s">
        <v>292</v>
      </c>
      <c r="C108" s="146" t="s">
        <v>293</v>
      </c>
      <c r="D108" s="141" t="s">
        <v>251</v>
      </c>
      <c r="E108" s="142">
        <v>1</v>
      </c>
      <c r="F108" s="143"/>
      <c r="G108" s="144">
        <f t="shared" si="14"/>
        <v>0</v>
      </c>
      <c r="H108" s="121">
        <v>0</v>
      </c>
      <c r="I108" s="121">
        <f t="shared" si="15"/>
        <v>0</v>
      </c>
      <c r="J108" s="121">
        <v>171</v>
      </c>
      <c r="K108" s="121">
        <f t="shared" si="16"/>
        <v>171</v>
      </c>
      <c r="L108" s="121">
        <v>21</v>
      </c>
      <c r="M108" s="121">
        <f t="shared" si="17"/>
        <v>0</v>
      </c>
      <c r="N108" s="121">
        <v>0</v>
      </c>
      <c r="O108" s="121">
        <f t="shared" si="18"/>
        <v>0</v>
      </c>
      <c r="P108" s="121">
        <v>3.2899999999999999E-2</v>
      </c>
      <c r="Q108" s="121">
        <f t="shared" si="19"/>
        <v>0.03</v>
      </c>
      <c r="R108" s="121"/>
      <c r="S108" s="121" t="s">
        <v>132</v>
      </c>
      <c r="T108" s="121" t="s">
        <v>132</v>
      </c>
      <c r="U108" s="121">
        <v>0</v>
      </c>
      <c r="V108" s="121">
        <f t="shared" si="20"/>
        <v>0</v>
      </c>
      <c r="W108" s="121"/>
      <c r="X108" s="121" t="s">
        <v>161</v>
      </c>
      <c r="Y108" s="116"/>
      <c r="Z108" s="116"/>
      <c r="AA108" s="116"/>
      <c r="AB108" s="116"/>
      <c r="AC108" s="116"/>
      <c r="AD108" s="116"/>
      <c r="AE108" s="116"/>
      <c r="AF108" s="116"/>
      <c r="AG108" s="116" t="s">
        <v>162</v>
      </c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outlineLevel="1" x14ac:dyDescent="0.25">
      <c r="A109" s="139">
        <v>63</v>
      </c>
      <c r="B109" s="140" t="s">
        <v>294</v>
      </c>
      <c r="C109" s="146" t="s">
        <v>295</v>
      </c>
      <c r="D109" s="141" t="s">
        <v>0</v>
      </c>
      <c r="E109" s="142">
        <v>181.83940000000001</v>
      </c>
      <c r="F109" s="143"/>
      <c r="G109" s="144">
        <f t="shared" si="14"/>
        <v>0</v>
      </c>
      <c r="H109" s="121">
        <v>0</v>
      </c>
      <c r="I109" s="121">
        <f t="shared" si="15"/>
        <v>0</v>
      </c>
      <c r="J109" s="121">
        <v>0.31</v>
      </c>
      <c r="K109" s="121">
        <f t="shared" si="16"/>
        <v>56.37</v>
      </c>
      <c r="L109" s="121">
        <v>21</v>
      </c>
      <c r="M109" s="121">
        <f t="shared" si="17"/>
        <v>0</v>
      </c>
      <c r="N109" s="121">
        <v>0</v>
      </c>
      <c r="O109" s="121">
        <f t="shared" si="18"/>
        <v>0</v>
      </c>
      <c r="P109" s="121">
        <v>0</v>
      </c>
      <c r="Q109" s="121">
        <f t="shared" si="19"/>
        <v>0</v>
      </c>
      <c r="R109" s="121"/>
      <c r="S109" s="121" t="s">
        <v>132</v>
      </c>
      <c r="T109" s="121" t="s">
        <v>138</v>
      </c>
      <c r="U109" s="121">
        <v>0</v>
      </c>
      <c r="V109" s="121">
        <f t="shared" si="20"/>
        <v>0</v>
      </c>
      <c r="W109" s="121"/>
      <c r="X109" s="121" t="s">
        <v>208</v>
      </c>
      <c r="Y109" s="116"/>
      <c r="Z109" s="116"/>
      <c r="AA109" s="116"/>
      <c r="AB109" s="116"/>
      <c r="AC109" s="116"/>
      <c r="AD109" s="116"/>
      <c r="AE109" s="116"/>
      <c r="AF109" s="116"/>
      <c r="AG109" s="116" t="s">
        <v>209</v>
      </c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x14ac:dyDescent="0.25">
      <c r="A110" s="127" t="s">
        <v>127</v>
      </c>
      <c r="B110" s="128" t="s">
        <v>77</v>
      </c>
      <c r="C110" s="145" t="s">
        <v>78</v>
      </c>
      <c r="D110" s="129"/>
      <c r="E110" s="130"/>
      <c r="F110" s="131"/>
      <c r="G110" s="132">
        <f>SUMIF(AG111:AG112,"&lt;&gt;NOR",G111:G112)</f>
        <v>0</v>
      </c>
      <c r="H110" s="126"/>
      <c r="I110" s="126">
        <f>SUM(I111:I112)</f>
        <v>0</v>
      </c>
      <c r="J110" s="126"/>
      <c r="K110" s="126">
        <f>SUM(K111:K112)</f>
        <v>231.24</v>
      </c>
      <c r="L110" s="126"/>
      <c r="M110" s="126">
        <f>SUM(M111:M112)</f>
        <v>0</v>
      </c>
      <c r="N110" s="126"/>
      <c r="O110" s="126">
        <f>SUM(O111:O112)</f>
        <v>0</v>
      </c>
      <c r="P110" s="126"/>
      <c r="Q110" s="126">
        <f>SUM(Q111:Q112)</f>
        <v>0</v>
      </c>
      <c r="R110" s="126"/>
      <c r="S110" s="126"/>
      <c r="T110" s="126"/>
      <c r="U110" s="126"/>
      <c r="V110" s="126">
        <f>SUM(V111:V112)</f>
        <v>0</v>
      </c>
      <c r="W110" s="126"/>
      <c r="X110" s="126"/>
      <c r="AG110" t="s">
        <v>128</v>
      </c>
    </row>
    <row r="111" spans="1:60" outlineLevel="1" x14ac:dyDescent="0.25">
      <c r="A111" s="139">
        <v>64</v>
      </c>
      <c r="B111" s="140" t="s">
        <v>296</v>
      </c>
      <c r="C111" s="146" t="s">
        <v>297</v>
      </c>
      <c r="D111" s="141" t="s">
        <v>131</v>
      </c>
      <c r="E111" s="142">
        <v>1</v>
      </c>
      <c r="F111" s="143"/>
      <c r="G111" s="144">
        <f>ROUND(E111*F111,2)</f>
        <v>0</v>
      </c>
      <c r="H111" s="121">
        <v>0</v>
      </c>
      <c r="I111" s="121">
        <f>ROUND(E111*H111,2)</f>
        <v>0</v>
      </c>
      <c r="J111" s="121">
        <v>230</v>
      </c>
      <c r="K111" s="121">
        <f>ROUND(E111*J111,2)</f>
        <v>230</v>
      </c>
      <c r="L111" s="121">
        <v>21</v>
      </c>
      <c r="M111" s="121">
        <f>G111*(1+L111/100)</f>
        <v>0</v>
      </c>
      <c r="N111" s="121">
        <v>0</v>
      </c>
      <c r="O111" s="121">
        <f>ROUND(E111*N111,2)</f>
        <v>0</v>
      </c>
      <c r="P111" s="121">
        <v>0</v>
      </c>
      <c r="Q111" s="121">
        <f>ROUND(E111*P111,2)</f>
        <v>0</v>
      </c>
      <c r="R111" s="121"/>
      <c r="S111" s="121" t="s">
        <v>132</v>
      </c>
      <c r="T111" s="121" t="s">
        <v>132</v>
      </c>
      <c r="U111" s="121">
        <v>0</v>
      </c>
      <c r="V111" s="121">
        <f>ROUND(E111*U111,2)</f>
        <v>0</v>
      </c>
      <c r="W111" s="121"/>
      <c r="X111" s="121" t="s">
        <v>161</v>
      </c>
      <c r="Y111" s="116"/>
      <c r="Z111" s="116"/>
      <c r="AA111" s="116"/>
      <c r="AB111" s="116"/>
      <c r="AC111" s="116"/>
      <c r="AD111" s="116"/>
      <c r="AE111" s="116"/>
      <c r="AF111" s="116"/>
      <c r="AG111" s="116" t="s">
        <v>162</v>
      </c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5">
      <c r="A112" s="139">
        <v>65</v>
      </c>
      <c r="B112" s="140" t="s">
        <v>298</v>
      </c>
      <c r="C112" s="146" t="s">
        <v>299</v>
      </c>
      <c r="D112" s="141" t="s">
        <v>0</v>
      </c>
      <c r="E112" s="142">
        <v>2.2999999999999998</v>
      </c>
      <c r="F112" s="143"/>
      <c r="G112" s="144">
        <f>ROUND(E112*F112,2)</f>
        <v>0</v>
      </c>
      <c r="H112" s="121">
        <v>0</v>
      </c>
      <c r="I112" s="121">
        <f>ROUND(E112*H112,2)</f>
        <v>0</v>
      </c>
      <c r="J112" s="121">
        <v>0.54</v>
      </c>
      <c r="K112" s="121">
        <f>ROUND(E112*J112,2)</f>
        <v>1.24</v>
      </c>
      <c r="L112" s="121">
        <v>21</v>
      </c>
      <c r="M112" s="121">
        <f>G112*(1+L112/100)</f>
        <v>0</v>
      </c>
      <c r="N112" s="121">
        <v>0</v>
      </c>
      <c r="O112" s="121">
        <f>ROUND(E112*N112,2)</f>
        <v>0</v>
      </c>
      <c r="P112" s="121">
        <v>0</v>
      </c>
      <c r="Q112" s="121">
        <f>ROUND(E112*P112,2)</f>
        <v>0</v>
      </c>
      <c r="R112" s="121"/>
      <c r="S112" s="121" t="s">
        <v>132</v>
      </c>
      <c r="T112" s="121" t="s">
        <v>132</v>
      </c>
      <c r="U112" s="121">
        <v>0</v>
      </c>
      <c r="V112" s="121">
        <f>ROUND(E112*U112,2)</f>
        <v>0</v>
      </c>
      <c r="W112" s="121"/>
      <c r="X112" s="121" t="s">
        <v>208</v>
      </c>
      <c r="Y112" s="116"/>
      <c r="Z112" s="116"/>
      <c r="AA112" s="116"/>
      <c r="AB112" s="116"/>
      <c r="AC112" s="116"/>
      <c r="AD112" s="116"/>
      <c r="AE112" s="116"/>
      <c r="AF112" s="116"/>
      <c r="AG112" s="116" t="s">
        <v>209</v>
      </c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x14ac:dyDescent="0.25">
      <c r="A113" s="127" t="s">
        <v>127</v>
      </c>
      <c r="B113" s="128" t="s">
        <v>83</v>
      </c>
      <c r="C113" s="145" t="s">
        <v>84</v>
      </c>
      <c r="D113" s="129"/>
      <c r="E113" s="130"/>
      <c r="F113" s="131"/>
      <c r="G113" s="132">
        <f>SUMIF(AG114:AG134,"&lt;&gt;NOR",G114:G134)</f>
        <v>0</v>
      </c>
      <c r="H113" s="126"/>
      <c r="I113" s="126">
        <f>SUM(I114:I134)</f>
        <v>1500</v>
      </c>
      <c r="J113" s="126"/>
      <c r="K113" s="126">
        <f>SUM(K114:K134)</f>
        <v>45453.15</v>
      </c>
      <c r="L113" s="126"/>
      <c r="M113" s="126">
        <f>SUM(M114:M134)</f>
        <v>0</v>
      </c>
      <c r="N113" s="126"/>
      <c r="O113" s="126">
        <f>SUM(O114:O134)</f>
        <v>0.01</v>
      </c>
      <c r="P113" s="126"/>
      <c r="Q113" s="126">
        <f>SUM(Q114:Q134)</f>
        <v>0.17</v>
      </c>
      <c r="R113" s="126"/>
      <c r="S113" s="126"/>
      <c r="T113" s="126"/>
      <c r="U113" s="126"/>
      <c r="V113" s="126">
        <f>SUM(V114:V134)</f>
        <v>6.25</v>
      </c>
      <c r="W113" s="126"/>
      <c r="X113" s="126"/>
      <c r="AG113" t="s">
        <v>128</v>
      </c>
    </row>
    <row r="114" spans="1:60" ht="20.399999999999999" outlineLevel="1" x14ac:dyDescent="0.25">
      <c r="A114" s="139">
        <v>66</v>
      </c>
      <c r="B114" s="140" t="s">
        <v>300</v>
      </c>
      <c r="C114" s="146" t="s">
        <v>301</v>
      </c>
      <c r="D114" s="141" t="s">
        <v>131</v>
      </c>
      <c r="E114" s="142">
        <v>3</v>
      </c>
      <c r="F114" s="143"/>
      <c r="G114" s="144">
        <f t="shared" ref="G114:G121" si="21">ROUND(E114*F114,2)</f>
        <v>0</v>
      </c>
      <c r="H114" s="121">
        <v>0</v>
      </c>
      <c r="I114" s="121">
        <f t="shared" ref="I114:I121" si="22">ROUND(E114*H114,2)</f>
        <v>0</v>
      </c>
      <c r="J114" s="121">
        <v>739</v>
      </c>
      <c r="K114" s="121">
        <f t="shared" ref="K114:K121" si="23">ROUND(E114*J114,2)</f>
        <v>2217</v>
      </c>
      <c r="L114" s="121">
        <v>21</v>
      </c>
      <c r="M114" s="121">
        <f t="shared" ref="M114:M121" si="24">G114*(1+L114/100)</f>
        <v>0</v>
      </c>
      <c r="N114" s="121">
        <v>0</v>
      </c>
      <c r="O114" s="121">
        <f t="shared" ref="O114:O121" si="25">ROUND(E114*N114,2)</f>
        <v>0</v>
      </c>
      <c r="P114" s="121">
        <v>0</v>
      </c>
      <c r="Q114" s="121">
        <f t="shared" ref="Q114:Q121" si="26">ROUND(E114*P114,2)</f>
        <v>0</v>
      </c>
      <c r="R114" s="121"/>
      <c r="S114" s="121" t="s">
        <v>132</v>
      </c>
      <c r="T114" s="121" t="s">
        <v>146</v>
      </c>
      <c r="U114" s="121">
        <v>1.45</v>
      </c>
      <c r="V114" s="121">
        <f t="shared" ref="V114:V121" si="27">ROUND(E114*U114,2)</f>
        <v>4.3499999999999996</v>
      </c>
      <c r="W114" s="121"/>
      <c r="X114" s="121" t="s">
        <v>133</v>
      </c>
      <c r="Y114" s="116"/>
      <c r="Z114" s="116"/>
      <c r="AA114" s="116"/>
      <c r="AB114" s="116"/>
      <c r="AC114" s="116"/>
      <c r="AD114" s="116"/>
      <c r="AE114" s="116"/>
      <c r="AF114" s="116"/>
      <c r="AG114" s="116" t="s">
        <v>134</v>
      </c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5">
      <c r="A115" s="139">
        <v>67</v>
      </c>
      <c r="B115" s="140" t="s">
        <v>304</v>
      </c>
      <c r="C115" s="146" t="s">
        <v>305</v>
      </c>
      <c r="D115" s="141" t="s">
        <v>131</v>
      </c>
      <c r="E115" s="142">
        <v>1</v>
      </c>
      <c r="F115" s="143"/>
      <c r="G115" s="144">
        <f t="shared" si="21"/>
        <v>0</v>
      </c>
      <c r="H115" s="121">
        <v>0</v>
      </c>
      <c r="I115" s="121">
        <f t="shared" si="22"/>
        <v>0</v>
      </c>
      <c r="J115" s="121">
        <v>436.5</v>
      </c>
      <c r="K115" s="121">
        <f t="shared" si="23"/>
        <v>436.5</v>
      </c>
      <c r="L115" s="121">
        <v>21</v>
      </c>
      <c r="M115" s="121">
        <f t="shared" si="24"/>
        <v>0</v>
      </c>
      <c r="N115" s="121">
        <v>0</v>
      </c>
      <c r="O115" s="121">
        <f t="shared" si="25"/>
        <v>0</v>
      </c>
      <c r="P115" s="121">
        <v>0.17399999999999999</v>
      </c>
      <c r="Q115" s="121">
        <f t="shared" si="26"/>
        <v>0.17</v>
      </c>
      <c r="R115" s="121"/>
      <c r="S115" s="121" t="s">
        <v>132</v>
      </c>
      <c r="T115" s="121" t="s">
        <v>132</v>
      </c>
      <c r="U115" s="121">
        <v>0.95</v>
      </c>
      <c r="V115" s="121">
        <f t="shared" si="27"/>
        <v>0.95</v>
      </c>
      <c r="W115" s="121"/>
      <c r="X115" s="121" t="s">
        <v>133</v>
      </c>
      <c r="Y115" s="116"/>
      <c r="Z115" s="116"/>
      <c r="AA115" s="116"/>
      <c r="AB115" s="116"/>
      <c r="AC115" s="116"/>
      <c r="AD115" s="116"/>
      <c r="AE115" s="116"/>
      <c r="AF115" s="116"/>
      <c r="AG115" s="116" t="s">
        <v>134</v>
      </c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ht="40.799999999999997" outlineLevel="1" x14ac:dyDescent="0.25">
      <c r="A116" s="139">
        <v>68</v>
      </c>
      <c r="B116" s="140" t="s">
        <v>492</v>
      </c>
      <c r="C116" s="146" t="s">
        <v>545</v>
      </c>
      <c r="D116" s="141" t="s">
        <v>222</v>
      </c>
      <c r="E116" s="142">
        <v>1</v>
      </c>
      <c r="F116" s="143"/>
      <c r="G116" s="144">
        <f t="shared" si="21"/>
        <v>0</v>
      </c>
      <c r="H116" s="121">
        <v>0</v>
      </c>
      <c r="I116" s="121">
        <f t="shared" si="22"/>
        <v>0</v>
      </c>
      <c r="J116" s="121">
        <v>5300</v>
      </c>
      <c r="K116" s="121">
        <f t="shared" si="23"/>
        <v>5300</v>
      </c>
      <c r="L116" s="121">
        <v>21</v>
      </c>
      <c r="M116" s="121">
        <f t="shared" si="24"/>
        <v>0</v>
      </c>
      <c r="N116" s="121">
        <v>0</v>
      </c>
      <c r="O116" s="121">
        <f t="shared" si="25"/>
        <v>0</v>
      </c>
      <c r="P116" s="121">
        <v>0</v>
      </c>
      <c r="Q116" s="121">
        <f t="shared" si="26"/>
        <v>0</v>
      </c>
      <c r="R116" s="121"/>
      <c r="S116" s="121" t="s">
        <v>158</v>
      </c>
      <c r="T116" s="121" t="s">
        <v>146</v>
      </c>
      <c r="U116" s="121">
        <v>0.95</v>
      </c>
      <c r="V116" s="121">
        <f t="shared" si="27"/>
        <v>0.95</v>
      </c>
      <c r="W116" s="121"/>
      <c r="X116" s="121" t="s">
        <v>133</v>
      </c>
      <c r="Y116" s="116"/>
      <c r="Z116" s="116"/>
      <c r="AA116" s="116"/>
      <c r="AB116" s="116"/>
      <c r="AC116" s="116"/>
      <c r="AD116" s="116"/>
      <c r="AE116" s="116"/>
      <c r="AF116" s="116"/>
      <c r="AG116" s="116" t="s">
        <v>134</v>
      </c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ht="20.399999999999999" outlineLevel="1" x14ac:dyDescent="0.25">
      <c r="A117" s="139">
        <v>69</v>
      </c>
      <c r="B117" s="140" t="s">
        <v>308</v>
      </c>
      <c r="C117" s="146" t="s">
        <v>309</v>
      </c>
      <c r="D117" s="141" t="s">
        <v>131</v>
      </c>
      <c r="E117" s="142">
        <v>1</v>
      </c>
      <c r="F117" s="143"/>
      <c r="G117" s="144">
        <f t="shared" si="21"/>
        <v>0</v>
      </c>
      <c r="H117" s="121">
        <v>1500</v>
      </c>
      <c r="I117" s="121">
        <f t="shared" si="22"/>
        <v>1500</v>
      </c>
      <c r="J117" s="121">
        <v>0</v>
      </c>
      <c r="K117" s="121">
        <f t="shared" si="23"/>
        <v>0</v>
      </c>
      <c r="L117" s="121">
        <v>21</v>
      </c>
      <c r="M117" s="121">
        <f t="shared" si="24"/>
        <v>0</v>
      </c>
      <c r="N117" s="121">
        <v>1.2999999999999999E-2</v>
      </c>
      <c r="O117" s="121">
        <f t="shared" si="25"/>
        <v>0.01</v>
      </c>
      <c r="P117" s="121">
        <v>0</v>
      </c>
      <c r="Q117" s="121">
        <f t="shared" si="26"/>
        <v>0</v>
      </c>
      <c r="R117" s="121"/>
      <c r="S117" s="121" t="s">
        <v>132</v>
      </c>
      <c r="T117" s="121" t="s">
        <v>146</v>
      </c>
      <c r="U117" s="121">
        <v>0</v>
      </c>
      <c r="V117" s="121">
        <f t="shared" si="27"/>
        <v>0</v>
      </c>
      <c r="W117" s="121"/>
      <c r="X117" s="121" t="s">
        <v>161</v>
      </c>
      <c r="Y117" s="116"/>
      <c r="Z117" s="116"/>
      <c r="AA117" s="116"/>
      <c r="AB117" s="116"/>
      <c r="AC117" s="116"/>
      <c r="AD117" s="116"/>
      <c r="AE117" s="116"/>
      <c r="AF117" s="116"/>
      <c r="AG117" s="116" t="s">
        <v>310</v>
      </c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ht="30.6" outlineLevel="1" x14ac:dyDescent="0.25">
      <c r="A118" s="139">
        <v>70</v>
      </c>
      <c r="B118" s="140" t="s">
        <v>306</v>
      </c>
      <c r="C118" s="146" t="s">
        <v>307</v>
      </c>
      <c r="D118" s="141" t="s">
        <v>131</v>
      </c>
      <c r="E118" s="142">
        <v>1</v>
      </c>
      <c r="F118" s="143"/>
      <c r="G118" s="144">
        <f t="shared" si="21"/>
        <v>0</v>
      </c>
      <c r="H118" s="121">
        <v>0</v>
      </c>
      <c r="I118" s="121">
        <f t="shared" si="22"/>
        <v>0</v>
      </c>
      <c r="J118" s="121">
        <v>5279</v>
      </c>
      <c r="K118" s="121">
        <f t="shared" si="23"/>
        <v>5279</v>
      </c>
      <c r="L118" s="121">
        <v>21</v>
      </c>
      <c r="M118" s="121">
        <f t="shared" si="24"/>
        <v>0</v>
      </c>
      <c r="N118" s="121">
        <v>0</v>
      </c>
      <c r="O118" s="121">
        <f t="shared" si="25"/>
        <v>0</v>
      </c>
      <c r="P118" s="121">
        <v>0</v>
      </c>
      <c r="Q118" s="121">
        <f t="shared" si="26"/>
        <v>0</v>
      </c>
      <c r="R118" s="121"/>
      <c r="S118" s="121" t="s">
        <v>158</v>
      </c>
      <c r="T118" s="121" t="s">
        <v>146</v>
      </c>
      <c r="U118" s="121">
        <v>0</v>
      </c>
      <c r="V118" s="121">
        <f t="shared" si="27"/>
        <v>0</v>
      </c>
      <c r="W118" s="121"/>
      <c r="X118" s="121" t="s">
        <v>161</v>
      </c>
      <c r="Y118" s="116"/>
      <c r="Z118" s="116"/>
      <c r="AA118" s="116"/>
      <c r="AB118" s="116"/>
      <c r="AC118" s="116"/>
      <c r="AD118" s="116"/>
      <c r="AE118" s="116"/>
      <c r="AF118" s="116"/>
      <c r="AG118" s="116" t="s">
        <v>162</v>
      </c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5">
      <c r="A119" s="139">
        <v>71</v>
      </c>
      <c r="B119" s="140" t="s">
        <v>311</v>
      </c>
      <c r="C119" s="146" t="s">
        <v>312</v>
      </c>
      <c r="D119" s="141" t="s">
        <v>131</v>
      </c>
      <c r="E119" s="142">
        <v>1</v>
      </c>
      <c r="F119" s="143"/>
      <c r="G119" s="144">
        <f t="shared" si="21"/>
        <v>0</v>
      </c>
      <c r="H119" s="121">
        <v>0</v>
      </c>
      <c r="I119" s="121">
        <f t="shared" si="22"/>
        <v>0</v>
      </c>
      <c r="J119" s="121">
        <v>2500</v>
      </c>
      <c r="K119" s="121">
        <f t="shared" si="23"/>
        <v>2500</v>
      </c>
      <c r="L119" s="121">
        <v>21</v>
      </c>
      <c r="M119" s="121">
        <f t="shared" si="24"/>
        <v>0</v>
      </c>
      <c r="N119" s="121">
        <v>0</v>
      </c>
      <c r="O119" s="121">
        <f t="shared" si="25"/>
        <v>0</v>
      </c>
      <c r="P119" s="121">
        <v>0</v>
      </c>
      <c r="Q119" s="121">
        <f t="shared" si="26"/>
        <v>0</v>
      </c>
      <c r="R119" s="121"/>
      <c r="S119" s="121" t="s">
        <v>158</v>
      </c>
      <c r="T119" s="121" t="s">
        <v>146</v>
      </c>
      <c r="U119" s="121">
        <v>0</v>
      </c>
      <c r="V119" s="121">
        <f t="shared" si="27"/>
        <v>0</v>
      </c>
      <c r="W119" s="121"/>
      <c r="X119" s="121" t="s">
        <v>161</v>
      </c>
      <c r="Y119" s="116"/>
      <c r="Z119" s="116"/>
      <c r="AA119" s="116"/>
      <c r="AB119" s="116"/>
      <c r="AC119" s="116"/>
      <c r="AD119" s="116"/>
      <c r="AE119" s="116"/>
      <c r="AF119" s="116"/>
      <c r="AG119" s="116" t="s">
        <v>162</v>
      </c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ht="20.399999999999999" outlineLevel="1" x14ac:dyDescent="0.25">
      <c r="A120" s="139">
        <v>72</v>
      </c>
      <c r="B120" s="140" t="s">
        <v>313</v>
      </c>
      <c r="C120" s="146" t="s">
        <v>546</v>
      </c>
      <c r="D120" s="141" t="s">
        <v>222</v>
      </c>
      <c r="E120" s="142">
        <v>1</v>
      </c>
      <c r="F120" s="143"/>
      <c r="G120" s="144">
        <f t="shared" si="21"/>
        <v>0</v>
      </c>
      <c r="H120" s="121">
        <v>0</v>
      </c>
      <c r="I120" s="121">
        <f t="shared" si="22"/>
        <v>0</v>
      </c>
      <c r="J120" s="121">
        <v>3000</v>
      </c>
      <c r="K120" s="121">
        <f t="shared" si="23"/>
        <v>3000</v>
      </c>
      <c r="L120" s="121">
        <v>21</v>
      </c>
      <c r="M120" s="121">
        <f t="shared" si="24"/>
        <v>0</v>
      </c>
      <c r="N120" s="121">
        <v>0</v>
      </c>
      <c r="O120" s="121">
        <f t="shared" si="25"/>
        <v>0</v>
      </c>
      <c r="P120" s="121">
        <v>0</v>
      </c>
      <c r="Q120" s="121">
        <f t="shared" si="26"/>
        <v>0</v>
      </c>
      <c r="R120" s="121"/>
      <c r="S120" s="121" t="s">
        <v>158</v>
      </c>
      <c r="T120" s="121" t="s">
        <v>146</v>
      </c>
      <c r="U120" s="121">
        <v>0</v>
      </c>
      <c r="V120" s="121">
        <f t="shared" si="27"/>
        <v>0</v>
      </c>
      <c r="W120" s="121"/>
      <c r="X120" s="121" t="s">
        <v>161</v>
      </c>
      <c r="Y120" s="116"/>
      <c r="Z120" s="116"/>
      <c r="AA120" s="116"/>
      <c r="AB120" s="116"/>
      <c r="AC120" s="116"/>
      <c r="AD120" s="116"/>
      <c r="AE120" s="116"/>
      <c r="AF120" s="116"/>
      <c r="AG120" s="116" t="s">
        <v>162</v>
      </c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ht="20.399999999999999" outlineLevel="1" x14ac:dyDescent="0.25">
      <c r="A121" s="133">
        <v>73</v>
      </c>
      <c r="B121" s="134" t="s">
        <v>315</v>
      </c>
      <c r="C121" s="147" t="s">
        <v>547</v>
      </c>
      <c r="D121" s="135" t="s">
        <v>143</v>
      </c>
      <c r="E121" s="136">
        <v>2</v>
      </c>
      <c r="F121" s="137"/>
      <c r="G121" s="138">
        <f t="shared" si="21"/>
        <v>0</v>
      </c>
      <c r="H121" s="121">
        <v>0</v>
      </c>
      <c r="I121" s="121">
        <f t="shared" si="22"/>
        <v>0</v>
      </c>
      <c r="J121" s="121">
        <v>12900</v>
      </c>
      <c r="K121" s="121">
        <f t="shared" si="23"/>
        <v>25800</v>
      </c>
      <c r="L121" s="121">
        <v>21</v>
      </c>
      <c r="M121" s="121">
        <f t="shared" si="24"/>
        <v>0</v>
      </c>
      <c r="N121" s="121">
        <v>0</v>
      </c>
      <c r="O121" s="121">
        <f t="shared" si="25"/>
        <v>0</v>
      </c>
      <c r="P121" s="121">
        <v>0</v>
      </c>
      <c r="Q121" s="121">
        <f t="shared" si="26"/>
        <v>0</v>
      </c>
      <c r="R121" s="121"/>
      <c r="S121" s="121" t="s">
        <v>158</v>
      </c>
      <c r="T121" s="121" t="s">
        <v>146</v>
      </c>
      <c r="U121" s="121">
        <v>0</v>
      </c>
      <c r="V121" s="121">
        <f t="shared" si="27"/>
        <v>0</v>
      </c>
      <c r="W121" s="121"/>
      <c r="X121" s="121" t="s">
        <v>161</v>
      </c>
      <c r="Y121" s="116"/>
      <c r="Z121" s="116"/>
      <c r="AA121" s="116"/>
      <c r="AB121" s="116"/>
      <c r="AC121" s="116"/>
      <c r="AD121" s="116"/>
      <c r="AE121" s="116"/>
      <c r="AF121" s="116"/>
      <c r="AG121" s="116" t="s">
        <v>162</v>
      </c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19"/>
      <c r="B122" s="120"/>
      <c r="C122" s="148" t="s">
        <v>548</v>
      </c>
      <c r="D122" s="122"/>
      <c r="E122" s="123">
        <v>2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140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5">
      <c r="A123" s="119"/>
      <c r="B123" s="120"/>
      <c r="C123" s="148" t="s">
        <v>318</v>
      </c>
      <c r="D123" s="122"/>
      <c r="E123" s="123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16"/>
      <c r="Z123" s="116"/>
      <c r="AA123" s="116"/>
      <c r="AB123" s="116"/>
      <c r="AC123" s="116"/>
      <c r="AD123" s="116"/>
      <c r="AE123" s="116"/>
      <c r="AF123" s="116"/>
      <c r="AG123" s="116" t="s">
        <v>140</v>
      </c>
      <c r="AH123" s="116">
        <v>0</v>
      </c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5">
      <c r="A124" s="119"/>
      <c r="B124" s="120"/>
      <c r="C124" s="148" t="s">
        <v>319</v>
      </c>
      <c r="D124" s="122"/>
      <c r="E124" s="123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16"/>
      <c r="Z124" s="116"/>
      <c r="AA124" s="116"/>
      <c r="AB124" s="116"/>
      <c r="AC124" s="116"/>
      <c r="AD124" s="116"/>
      <c r="AE124" s="116"/>
      <c r="AF124" s="116"/>
      <c r="AG124" s="116" t="s">
        <v>140</v>
      </c>
      <c r="AH124" s="116">
        <v>0</v>
      </c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ht="20.399999999999999" outlineLevel="1" x14ac:dyDescent="0.25">
      <c r="A125" s="119"/>
      <c r="B125" s="120"/>
      <c r="C125" s="148" t="s">
        <v>320</v>
      </c>
      <c r="D125" s="122"/>
      <c r="E125" s="123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16"/>
      <c r="Z125" s="116"/>
      <c r="AA125" s="116"/>
      <c r="AB125" s="116"/>
      <c r="AC125" s="116"/>
      <c r="AD125" s="116"/>
      <c r="AE125" s="116"/>
      <c r="AF125" s="116"/>
      <c r="AG125" s="116" t="s">
        <v>140</v>
      </c>
      <c r="AH125" s="116">
        <v>0</v>
      </c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19"/>
      <c r="B126" s="120"/>
      <c r="C126" s="148" t="s">
        <v>321</v>
      </c>
      <c r="D126" s="122"/>
      <c r="E126" s="123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16"/>
      <c r="Z126" s="116"/>
      <c r="AA126" s="116"/>
      <c r="AB126" s="116"/>
      <c r="AC126" s="116"/>
      <c r="AD126" s="116"/>
      <c r="AE126" s="116"/>
      <c r="AF126" s="116"/>
      <c r="AG126" s="116" t="s">
        <v>140</v>
      </c>
      <c r="AH126" s="116">
        <v>0</v>
      </c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ht="20.399999999999999" outlineLevel="1" x14ac:dyDescent="0.25">
      <c r="A127" s="119"/>
      <c r="B127" s="120"/>
      <c r="C127" s="148" t="s">
        <v>322</v>
      </c>
      <c r="D127" s="122"/>
      <c r="E127" s="123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140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5">
      <c r="A128" s="119"/>
      <c r="B128" s="120"/>
      <c r="C128" s="148" t="s">
        <v>323</v>
      </c>
      <c r="D128" s="122"/>
      <c r="E128" s="123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16"/>
      <c r="Z128" s="116"/>
      <c r="AA128" s="116"/>
      <c r="AB128" s="116"/>
      <c r="AC128" s="116"/>
      <c r="AD128" s="116"/>
      <c r="AE128" s="116"/>
      <c r="AF128" s="116"/>
      <c r="AG128" s="116" t="s">
        <v>140</v>
      </c>
      <c r="AH128" s="116">
        <v>0</v>
      </c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5">
      <c r="A129" s="119"/>
      <c r="B129" s="120"/>
      <c r="C129" s="148" t="s">
        <v>324</v>
      </c>
      <c r="D129" s="122"/>
      <c r="E129" s="123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16"/>
      <c r="Z129" s="116"/>
      <c r="AA129" s="116"/>
      <c r="AB129" s="116"/>
      <c r="AC129" s="116"/>
      <c r="AD129" s="116"/>
      <c r="AE129" s="116"/>
      <c r="AF129" s="116"/>
      <c r="AG129" s="116" t="s">
        <v>140</v>
      </c>
      <c r="AH129" s="116">
        <v>0</v>
      </c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5">
      <c r="A130" s="119"/>
      <c r="B130" s="120"/>
      <c r="C130" s="148" t="s">
        <v>325</v>
      </c>
      <c r="D130" s="122"/>
      <c r="E130" s="123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5">
      <c r="A131" s="119"/>
      <c r="B131" s="120"/>
      <c r="C131" s="148" t="s">
        <v>326</v>
      </c>
      <c r="D131" s="122"/>
      <c r="E131" s="123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140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ht="20.399999999999999" outlineLevel="1" x14ac:dyDescent="0.25">
      <c r="A132" s="119"/>
      <c r="B132" s="120"/>
      <c r="C132" s="148" t="s">
        <v>327</v>
      </c>
      <c r="D132" s="122"/>
      <c r="E132" s="123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140</v>
      </c>
      <c r="AH132" s="116">
        <v>0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ht="20.399999999999999" outlineLevel="1" x14ac:dyDescent="0.25">
      <c r="A133" s="119"/>
      <c r="B133" s="120"/>
      <c r="C133" s="148" t="s">
        <v>328</v>
      </c>
      <c r="D133" s="122"/>
      <c r="E133" s="123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140</v>
      </c>
      <c r="AH133" s="116">
        <v>0</v>
      </c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5">
      <c r="A134" s="139">
        <v>74</v>
      </c>
      <c r="B134" s="140" t="s">
        <v>329</v>
      </c>
      <c r="C134" s="146" t="s">
        <v>330</v>
      </c>
      <c r="D134" s="141" t="s">
        <v>0</v>
      </c>
      <c r="E134" s="142">
        <v>460.32499999999999</v>
      </c>
      <c r="F134" s="143"/>
      <c r="G134" s="144">
        <f>ROUND(E134*F134,2)</f>
        <v>0</v>
      </c>
      <c r="H134" s="121">
        <v>0</v>
      </c>
      <c r="I134" s="121">
        <f>ROUND(E134*H134,2)</f>
        <v>0</v>
      </c>
      <c r="J134" s="121">
        <v>2</v>
      </c>
      <c r="K134" s="121">
        <f>ROUND(E134*J134,2)</f>
        <v>920.65</v>
      </c>
      <c r="L134" s="121">
        <v>21</v>
      </c>
      <c r="M134" s="121">
        <f>G134*(1+L134/100)</f>
        <v>0</v>
      </c>
      <c r="N134" s="121">
        <v>0</v>
      </c>
      <c r="O134" s="121">
        <f>ROUND(E134*N134,2)</f>
        <v>0</v>
      </c>
      <c r="P134" s="121">
        <v>0</v>
      </c>
      <c r="Q134" s="121">
        <f>ROUND(E134*P134,2)</f>
        <v>0</v>
      </c>
      <c r="R134" s="121"/>
      <c r="S134" s="121" t="s">
        <v>132</v>
      </c>
      <c r="T134" s="121" t="s">
        <v>146</v>
      </c>
      <c r="U134" s="121">
        <v>0</v>
      </c>
      <c r="V134" s="121">
        <f>ROUND(E134*U134,2)</f>
        <v>0</v>
      </c>
      <c r="W134" s="121"/>
      <c r="X134" s="121" t="s">
        <v>208</v>
      </c>
      <c r="Y134" s="116"/>
      <c r="Z134" s="116"/>
      <c r="AA134" s="116"/>
      <c r="AB134" s="116"/>
      <c r="AC134" s="116"/>
      <c r="AD134" s="116"/>
      <c r="AE134" s="116"/>
      <c r="AF134" s="116"/>
      <c r="AG134" s="116" t="s">
        <v>209</v>
      </c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x14ac:dyDescent="0.25">
      <c r="A135" s="127" t="s">
        <v>127</v>
      </c>
      <c r="B135" s="128" t="s">
        <v>85</v>
      </c>
      <c r="C135" s="145" t="s">
        <v>86</v>
      </c>
      <c r="D135" s="129"/>
      <c r="E135" s="130"/>
      <c r="F135" s="131"/>
      <c r="G135" s="132">
        <f>SUMIF(AG136:AG161,"&lt;&gt;NOR",G136:G161)</f>
        <v>0</v>
      </c>
      <c r="H135" s="126"/>
      <c r="I135" s="126">
        <f>SUM(I136:I161)</f>
        <v>3870.43</v>
      </c>
      <c r="J135" s="126"/>
      <c r="K135" s="126">
        <f>SUM(K136:K161)</f>
        <v>4239.7299999999996</v>
      </c>
      <c r="L135" s="126"/>
      <c r="M135" s="126">
        <f>SUM(M136:M161)</f>
        <v>0</v>
      </c>
      <c r="N135" s="126"/>
      <c r="O135" s="126">
        <f>SUM(O136:O161)</f>
        <v>0.04</v>
      </c>
      <c r="P135" s="126"/>
      <c r="Q135" s="126">
        <f>SUM(Q136:Q161)</f>
        <v>0</v>
      </c>
      <c r="R135" s="126"/>
      <c r="S135" s="126"/>
      <c r="T135" s="126"/>
      <c r="U135" s="126"/>
      <c r="V135" s="126">
        <f>SUM(V136:V161)</f>
        <v>7.4200000000000008</v>
      </c>
      <c r="W135" s="126"/>
      <c r="X135" s="126"/>
      <c r="AG135" t="s">
        <v>128</v>
      </c>
    </row>
    <row r="136" spans="1:60" outlineLevel="1" x14ac:dyDescent="0.25">
      <c r="A136" s="133">
        <v>75</v>
      </c>
      <c r="B136" s="134" t="s">
        <v>331</v>
      </c>
      <c r="C136" s="147" t="s">
        <v>332</v>
      </c>
      <c r="D136" s="135" t="s">
        <v>137</v>
      </c>
      <c r="E136" s="136">
        <v>5.6</v>
      </c>
      <c r="F136" s="137"/>
      <c r="G136" s="138">
        <f>ROUND(E136*F136,2)</f>
        <v>0</v>
      </c>
      <c r="H136" s="121">
        <v>0</v>
      </c>
      <c r="I136" s="121">
        <f>ROUND(E136*H136,2)</f>
        <v>0</v>
      </c>
      <c r="J136" s="121">
        <v>7.1</v>
      </c>
      <c r="K136" s="121">
        <f>ROUND(E136*J136,2)</f>
        <v>39.76</v>
      </c>
      <c r="L136" s="121">
        <v>21</v>
      </c>
      <c r="M136" s="121">
        <f>G136*(1+L136/100)</f>
        <v>0</v>
      </c>
      <c r="N136" s="121">
        <v>0</v>
      </c>
      <c r="O136" s="121">
        <f>ROUND(E136*N136,2)</f>
        <v>0</v>
      </c>
      <c r="P136" s="121">
        <v>0</v>
      </c>
      <c r="Q136" s="121">
        <f>ROUND(E136*P136,2)</f>
        <v>0</v>
      </c>
      <c r="R136" s="121"/>
      <c r="S136" s="121" t="s">
        <v>132</v>
      </c>
      <c r="T136" s="121" t="s">
        <v>132</v>
      </c>
      <c r="U136" s="121">
        <v>1.6E-2</v>
      </c>
      <c r="V136" s="121">
        <f>ROUND(E136*U136,2)</f>
        <v>0.09</v>
      </c>
      <c r="W136" s="121"/>
      <c r="X136" s="121" t="s">
        <v>133</v>
      </c>
      <c r="Y136" s="116"/>
      <c r="Z136" s="116"/>
      <c r="AA136" s="116"/>
      <c r="AB136" s="116"/>
      <c r="AC136" s="116"/>
      <c r="AD136" s="116"/>
      <c r="AE136" s="116"/>
      <c r="AF136" s="116"/>
      <c r="AG136" s="116" t="s">
        <v>134</v>
      </c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5">
      <c r="A137" s="119"/>
      <c r="B137" s="120"/>
      <c r="C137" s="148" t="s">
        <v>183</v>
      </c>
      <c r="D137" s="122"/>
      <c r="E137" s="123">
        <v>5.5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140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5">
      <c r="A138" s="119"/>
      <c r="B138" s="120"/>
      <c r="C138" s="148" t="s">
        <v>333</v>
      </c>
      <c r="D138" s="122"/>
      <c r="E138" s="123">
        <v>0.1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140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33">
        <v>76</v>
      </c>
      <c r="B139" s="134" t="s">
        <v>334</v>
      </c>
      <c r="C139" s="147" t="s">
        <v>335</v>
      </c>
      <c r="D139" s="135" t="s">
        <v>137</v>
      </c>
      <c r="E139" s="136">
        <v>5.6</v>
      </c>
      <c r="F139" s="137"/>
      <c r="G139" s="138">
        <f>ROUND(E139*F139,2)</f>
        <v>0</v>
      </c>
      <c r="H139" s="121">
        <v>24.89</v>
      </c>
      <c r="I139" s="121">
        <f>ROUND(E139*H139,2)</f>
        <v>139.38</v>
      </c>
      <c r="J139" s="121">
        <v>25.21</v>
      </c>
      <c r="K139" s="121">
        <f>ROUND(E139*J139,2)</f>
        <v>141.18</v>
      </c>
      <c r="L139" s="121">
        <v>21</v>
      </c>
      <c r="M139" s="121">
        <f>G139*(1+L139/100)</f>
        <v>0</v>
      </c>
      <c r="N139" s="121">
        <v>2.1000000000000001E-4</v>
      </c>
      <c r="O139" s="121">
        <f>ROUND(E139*N139,2)</f>
        <v>0</v>
      </c>
      <c r="P139" s="121">
        <v>0</v>
      </c>
      <c r="Q139" s="121">
        <f>ROUND(E139*P139,2)</f>
        <v>0</v>
      </c>
      <c r="R139" s="121"/>
      <c r="S139" s="121" t="s">
        <v>132</v>
      </c>
      <c r="T139" s="121" t="s">
        <v>132</v>
      </c>
      <c r="U139" s="121">
        <v>0.05</v>
      </c>
      <c r="V139" s="121">
        <f>ROUND(E139*U139,2)</f>
        <v>0.28000000000000003</v>
      </c>
      <c r="W139" s="121"/>
      <c r="X139" s="121" t="s">
        <v>133</v>
      </c>
      <c r="Y139" s="116"/>
      <c r="Z139" s="116"/>
      <c r="AA139" s="116"/>
      <c r="AB139" s="116"/>
      <c r="AC139" s="116"/>
      <c r="AD139" s="116"/>
      <c r="AE139" s="116"/>
      <c r="AF139" s="116"/>
      <c r="AG139" s="116" t="s">
        <v>134</v>
      </c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19"/>
      <c r="B140" s="120"/>
      <c r="C140" s="148" t="s">
        <v>183</v>
      </c>
      <c r="D140" s="122"/>
      <c r="E140" s="123">
        <v>5.5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140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5">
      <c r="A141" s="119"/>
      <c r="B141" s="120"/>
      <c r="C141" s="148" t="s">
        <v>333</v>
      </c>
      <c r="D141" s="122"/>
      <c r="E141" s="123">
        <v>0.1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140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5">
      <c r="A142" s="133">
        <v>77</v>
      </c>
      <c r="B142" s="134" t="s">
        <v>336</v>
      </c>
      <c r="C142" s="147" t="s">
        <v>337</v>
      </c>
      <c r="D142" s="135" t="s">
        <v>137</v>
      </c>
      <c r="E142" s="136">
        <v>5.6</v>
      </c>
      <c r="F142" s="137"/>
      <c r="G142" s="138">
        <f>ROUND(E142*F142,2)</f>
        <v>0</v>
      </c>
      <c r="H142" s="121">
        <v>137.32</v>
      </c>
      <c r="I142" s="121">
        <f>ROUND(E142*H142,2)</f>
        <v>768.99</v>
      </c>
      <c r="J142" s="121">
        <v>524.67999999999995</v>
      </c>
      <c r="K142" s="121">
        <f>ROUND(E142*J142,2)</f>
        <v>2938.21</v>
      </c>
      <c r="L142" s="121">
        <v>21</v>
      </c>
      <c r="M142" s="121">
        <f>G142*(1+L142/100)</f>
        <v>0</v>
      </c>
      <c r="N142" s="121">
        <v>5.1500000000000001E-3</v>
      </c>
      <c r="O142" s="121">
        <f>ROUND(E142*N142,2)</f>
        <v>0.03</v>
      </c>
      <c r="P142" s="121">
        <v>0</v>
      </c>
      <c r="Q142" s="121">
        <f>ROUND(E142*P142,2)</f>
        <v>0</v>
      </c>
      <c r="R142" s="121"/>
      <c r="S142" s="121" t="s">
        <v>132</v>
      </c>
      <c r="T142" s="121" t="s">
        <v>132</v>
      </c>
      <c r="U142" s="121">
        <v>1.04</v>
      </c>
      <c r="V142" s="121">
        <f>ROUND(E142*U142,2)</f>
        <v>5.82</v>
      </c>
      <c r="W142" s="121"/>
      <c r="X142" s="121" t="s">
        <v>133</v>
      </c>
      <c r="Y142" s="116"/>
      <c r="Z142" s="116"/>
      <c r="AA142" s="116"/>
      <c r="AB142" s="116"/>
      <c r="AC142" s="116"/>
      <c r="AD142" s="116"/>
      <c r="AE142" s="116"/>
      <c r="AF142" s="116"/>
      <c r="AG142" s="116" t="s">
        <v>134</v>
      </c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5">
      <c r="A143" s="119"/>
      <c r="B143" s="120"/>
      <c r="C143" s="148" t="s">
        <v>183</v>
      </c>
      <c r="D143" s="122"/>
      <c r="E143" s="123">
        <v>5.5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16"/>
      <c r="Z143" s="116"/>
      <c r="AA143" s="116"/>
      <c r="AB143" s="116"/>
      <c r="AC143" s="116"/>
      <c r="AD143" s="116"/>
      <c r="AE143" s="116"/>
      <c r="AF143" s="116"/>
      <c r="AG143" s="116" t="s">
        <v>140</v>
      </c>
      <c r="AH143" s="116">
        <v>0</v>
      </c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5">
      <c r="A144" s="119"/>
      <c r="B144" s="120"/>
      <c r="C144" s="148" t="s">
        <v>333</v>
      </c>
      <c r="D144" s="122"/>
      <c r="E144" s="123">
        <v>0.1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140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5">
      <c r="A145" s="133">
        <v>78</v>
      </c>
      <c r="B145" s="134" t="s">
        <v>338</v>
      </c>
      <c r="C145" s="147" t="s">
        <v>339</v>
      </c>
      <c r="D145" s="135" t="s">
        <v>143</v>
      </c>
      <c r="E145" s="136">
        <v>11.7</v>
      </c>
      <c r="F145" s="137"/>
      <c r="G145" s="138">
        <f>ROUND(E145*F145,2)</f>
        <v>0</v>
      </c>
      <c r="H145" s="121">
        <v>21.81</v>
      </c>
      <c r="I145" s="121">
        <f>ROUND(E145*H145,2)</f>
        <v>255.18</v>
      </c>
      <c r="J145" s="121">
        <v>35.29</v>
      </c>
      <c r="K145" s="121">
        <f>ROUND(E145*J145,2)</f>
        <v>412.89</v>
      </c>
      <c r="L145" s="121">
        <v>21</v>
      </c>
      <c r="M145" s="121">
        <f>G145*(1+L145/100)</f>
        <v>0</v>
      </c>
      <c r="N145" s="121">
        <v>4.0000000000000003E-5</v>
      </c>
      <c r="O145" s="121">
        <f>ROUND(E145*N145,2)</f>
        <v>0</v>
      </c>
      <c r="P145" s="121">
        <v>0</v>
      </c>
      <c r="Q145" s="121">
        <f>ROUND(E145*P145,2)</f>
        <v>0</v>
      </c>
      <c r="R145" s="121"/>
      <c r="S145" s="121" t="s">
        <v>132</v>
      </c>
      <c r="T145" s="121" t="s">
        <v>132</v>
      </c>
      <c r="U145" s="121">
        <v>7.0000000000000007E-2</v>
      </c>
      <c r="V145" s="121">
        <f>ROUND(E145*U145,2)</f>
        <v>0.82</v>
      </c>
      <c r="W145" s="121"/>
      <c r="X145" s="121" t="s">
        <v>133</v>
      </c>
      <c r="Y145" s="116"/>
      <c r="Z145" s="116"/>
      <c r="AA145" s="116"/>
      <c r="AB145" s="116"/>
      <c r="AC145" s="116"/>
      <c r="AD145" s="116"/>
      <c r="AE145" s="116"/>
      <c r="AF145" s="116"/>
      <c r="AG145" s="116" t="s">
        <v>134</v>
      </c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19"/>
      <c r="B146" s="120"/>
      <c r="C146" s="148" t="s">
        <v>340</v>
      </c>
      <c r="D146" s="122"/>
      <c r="E146" s="123">
        <v>9.6999999999999993</v>
      </c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140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5">
      <c r="A147" s="119"/>
      <c r="B147" s="120"/>
      <c r="C147" s="148" t="s">
        <v>341</v>
      </c>
      <c r="D147" s="122"/>
      <c r="E147" s="123">
        <v>2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16"/>
      <c r="Z147" s="116"/>
      <c r="AA147" s="116"/>
      <c r="AB147" s="116"/>
      <c r="AC147" s="116"/>
      <c r="AD147" s="116"/>
      <c r="AE147" s="116"/>
      <c r="AF147" s="116"/>
      <c r="AG147" s="116" t="s">
        <v>140</v>
      </c>
      <c r="AH147" s="116">
        <v>0</v>
      </c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5">
      <c r="A148" s="133">
        <v>79</v>
      </c>
      <c r="B148" s="134" t="s">
        <v>342</v>
      </c>
      <c r="C148" s="147" t="s">
        <v>343</v>
      </c>
      <c r="D148" s="135" t="s">
        <v>137</v>
      </c>
      <c r="E148" s="136">
        <v>5.6</v>
      </c>
      <c r="F148" s="137"/>
      <c r="G148" s="138">
        <f>ROUND(E148*F148,2)</f>
        <v>0</v>
      </c>
      <c r="H148" s="121">
        <v>0</v>
      </c>
      <c r="I148" s="121">
        <f>ROUND(E148*H148,2)</f>
        <v>0</v>
      </c>
      <c r="J148" s="121">
        <v>15.1</v>
      </c>
      <c r="K148" s="121">
        <f>ROUND(E148*J148,2)</f>
        <v>84.56</v>
      </c>
      <c r="L148" s="121">
        <v>21</v>
      </c>
      <c r="M148" s="121">
        <f>G148*(1+L148/100)</f>
        <v>0</v>
      </c>
      <c r="N148" s="121">
        <v>0</v>
      </c>
      <c r="O148" s="121">
        <f>ROUND(E148*N148,2)</f>
        <v>0</v>
      </c>
      <c r="P148" s="121">
        <v>0</v>
      </c>
      <c r="Q148" s="121">
        <f>ROUND(E148*P148,2)</f>
        <v>0</v>
      </c>
      <c r="R148" s="121"/>
      <c r="S148" s="121" t="s">
        <v>132</v>
      </c>
      <c r="T148" s="121" t="s">
        <v>132</v>
      </c>
      <c r="U148" s="121">
        <v>0.03</v>
      </c>
      <c r="V148" s="121">
        <f>ROUND(E148*U148,2)</f>
        <v>0.17</v>
      </c>
      <c r="W148" s="121"/>
      <c r="X148" s="121" t="s">
        <v>133</v>
      </c>
      <c r="Y148" s="116"/>
      <c r="Z148" s="116"/>
      <c r="AA148" s="116"/>
      <c r="AB148" s="116"/>
      <c r="AC148" s="116"/>
      <c r="AD148" s="116"/>
      <c r="AE148" s="116"/>
      <c r="AF148" s="116"/>
      <c r="AG148" s="116" t="s">
        <v>134</v>
      </c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19"/>
      <c r="B149" s="120"/>
      <c r="C149" s="148" t="s">
        <v>183</v>
      </c>
      <c r="D149" s="122"/>
      <c r="E149" s="123">
        <v>5.5</v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16"/>
      <c r="Z149" s="116"/>
      <c r="AA149" s="116"/>
      <c r="AB149" s="116"/>
      <c r="AC149" s="116"/>
      <c r="AD149" s="116"/>
      <c r="AE149" s="116"/>
      <c r="AF149" s="116"/>
      <c r="AG149" s="116" t="s">
        <v>140</v>
      </c>
      <c r="AH149" s="116">
        <v>0</v>
      </c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19"/>
      <c r="B150" s="120"/>
      <c r="C150" s="148" t="s">
        <v>333</v>
      </c>
      <c r="D150" s="122"/>
      <c r="E150" s="123">
        <v>0.1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140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5">
      <c r="A151" s="133">
        <v>80</v>
      </c>
      <c r="B151" s="134" t="s">
        <v>344</v>
      </c>
      <c r="C151" s="147" t="s">
        <v>345</v>
      </c>
      <c r="D151" s="135" t="s">
        <v>137</v>
      </c>
      <c r="E151" s="136">
        <v>5.6</v>
      </c>
      <c r="F151" s="137"/>
      <c r="G151" s="138">
        <f>ROUND(E151*F151,2)</f>
        <v>0</v>
      </c>
      <c r="H151" s="121">
        <v>12.3</v>
      </c>
      <c r="I151" s="121">
        <f>ROUND(E151*H151,2)</f>
        <v>68.88</v>
      </c>
      <c r="J151" s="121">
        <v>0</v>
      </c>
      <c r="K151" s="121">
        <f>ROUND(E151*J151,2)</f>
        <v>0</v>
      </c>
      <c r="L151" s="121">
        <v>21</v>
      </c>
      <c r="M151" s="121">
        <f>G151*(1+L151/100)</f>
        <v>0</v>
      </c>
      <c r="N151" s="121">
        <v>1.1999999999999999E-3</v>
      </c>
      <c r="O151" s="121">
        <f>ROUND(E151*N151,2)</f>
        <v>0.01</v>
      </c>
      <c r="P151" s="121">
        <v>0</v>
      </c>
      <c r="Q151" s="121">
        <f>ROUND(E151*P151,2)</f>
        <v>0</v>
      </c>
      <c r="R151" s="121"/>
      <c r="S151" s="121" t="s">
        <v>132</v>
      </c>
      <c r="T151" s="121" t="s">
        <v>132</v>
      </c>
      <c r="U151" s="121">
        <v>0</v>
      </c>
      <c r="V151" s="121">
        <f>ROUND(E151*U151,2)</f>
        <v>0</v>
      </c>
      <c r="W151" s="121"/>
      <c r="X151" s="121" t="s">
        <v>133</v>
      </c>
      <c r="Y151" s="116"/>
      <c r="Z151" s="116"/>
      <c r="AA151" s="116"/>
      <c r="AB151" s="116"/>
      <c r="AC151" s="116"/>
      <c r="AD151" s="116"/>
      <c r="AE151" s="116"/>
      <c r="AF151" s="116"/>
      <c r="AG151" s="116" t="s">
        <v>134</v>
      </c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5">
      <c r="A152" s="119"/>
      <c r="B152" s="120"/>
      <c r="C152" s="148" t="s">
        <v>183</v>
      </c>
      <c r="D152" s="122"/>
      <c r="E152" s="123">
        <v>5.5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140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19"/>
      <c r="B153" s="120"/>
      <c r="C153" s="148" t="s">
        <v>333</v>
      </c>
      <c r="D153" s="122"/>
      <c r="E153" s="123">
        <v>0.1</v>
      </c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16"/>
      <c r="Z153" s="116"/>
      <c r="AA153" s="116"/>
      <c r="AB153" s="116"/>
      <c r="AC153" s="116"/>
      <c r="AD153" s="116"/>
      <c r="AE153" s="116"/>
      <c r="AF153" s="116"/>
      <c r="AG153" s="116" t="s">
        <v>140</v>
      </c>
      <c r="AH153" s="116">
        <v>0</v>
      </c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33">
        <v>81</v>
      </c>
      <c r="B154" s="134" t="s">
        <v>346</v>
      </c>
      <c r="C154" s="147" t="s">
        <v>347</v>
      </c>
      <c r="D154" s="135" t="s">
        <v>143</v>
      </c>
      <c r="E154" s="136">
        <v>2</v>
      </c>
      <c r="F154" s="137"/>
      <c r="G154" s="138">
        <f>ROUND(E154*F154,2)</f>
        <v>0</v>
      </c>
      <c r="H154" s="121">
        <v>0</v>
      </c>
      <c r="I154" s="121">
        <f>ROUND(E154*H154,2)</f>
        <v>0</v>
      </c>
      <c r="J154" s="121">
        <v>60.5</v>
      </c>
      <c r="K154" s="121">
        <f>ROUND(E154*J154,2)</f>
        <v>121</v>
      </c>
      <c r="L154" s="121">
        <v>21</v>
      </c>
      <c r="M154" s="121">
        <f>G154*(1+L154/100)</f>
        <v>0</v>
      </c>
      <c r="N154" s="121">
        <v>0</v>
      </c>
      <c r="O154" s="121">
        <f>ROUND(E154*N154,2)</f>
        <v>0</v>
      </c>
      <c r="P154" s="121">
        <v>0</v>
      </c>
      <c r="Q154" s="121">
        <f>ROUND(E154*P154,2)</f>
        <v>0</v>
      </c>
      <c r="R154" s="121"/>
      <c r="S154" s="121" t="s">
        <v>158</v>
      </c>
      <c r="T154" s="121" t="s">
        <v>132</v>
      </c>
      <c r="U154" s="121">
        <v>0.12</v>
      </c>
      <c r="V154" s="121">
        <f>ROUND(E154*U154,2)</f>
        <v>0.24</v>
      </c>
      <c r="W154" s="121"/>
      <c r="X154" s="121" t="s">
        <v>133</v>
      </c>
      <c r="Y154" s="116"/>
      <c r="Z154" s="116"/>
      <c r="AA154" s="116"/>
      <c r="AB154" s="116"/>
      <c r="AC154" s="116"/>
      <c r="AD154" s="116"/>
      <c r="AE154" s="116"/>
      <c r="AF154" s="116"/>
      <c r="AG154" s="116" t="s">
        <v>134</v>
      </c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5">
      <c r="A155" s="119"/>
      <c r="B155" s="120"/>
      <c r="C155" s="148" t="s">
        <v>341</v>
      </c>
      <c r="D155" s="122"/>
      <c r="E155" s="123">
        <v>2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140</v>
      </c>
      <c r="AH155" s="116">
        <v>0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5">
      <c r="A156" s="133">
        <v>82</v>
      </c>
      <c r="B156" s="134" t="s">
        <v>348</v>
      </c>
      <c r="C156" s="147" t="s">
        <v>349</v>
      </c>
      <c r="D156" s="135" t="s">
        <v>143</v>
      </c>
      <c r="E156" s="136">
        <v>2</v>
      </c>
      <c r="F156" s="137"/>
      <c r="G156" s="138">
        <f>ROUND(E156*F156,2)</f>
        <v>0</v>
      </c>
      <c r="H156" s="121">
        <v>87</v>
      </c>
      <c r="I156" s="121">
        <f>ROUND(E156*H156,2)</f>
        <v>174</v>
      </c>
      <c r="J156" s="121">
        <v>0</v>
      </c>
      <c r="K156" s="121">
        <f>ROUND(E156*J156,2)</f>
        <v>0</v>
      </c>
      <c r="L156" s="121">
        <v>21</v>
      </c>
      <c r="M156" s="121">
        <f>G156*(1+L156/100)</f>
        <v>0</v>
      </c>
      <c r="N156" s="121">
        <v>2.2000000000000001E-4</v>
      </c>
      <c r="O156" s="121">
        <f>ROUND(E156*N156,2)</f>
        <v>0</v>
      </c>
      <c r="P156" s="121">
        <v>0</v>
      </c>
      <c r="Q156" s="121">
        <f>ROUND(E156*P156,2)</f>
        <v>0</v>
      </c>
      <c r="R156" s="121"/>
      <c r="S156" s="121" t="s">
        <v>158</v>
      </c>
      <c r="T156" s="121" t="s">
        <v>146</v>
      </c>
      <c r="U156" s="121">
        <v>0</v>
      </c>
      <c r="V156" s="121">
        <f>ROUND(E156*U156,2)</f>
        <v>0</v>
      </c>
      <c r="W156" s="121"/>
      <c r="X156" s="121" t="s">
        <v>161</v>
      </c>
      <c r="Y156" s="116"/>
      <c r="Z156" s="116"/>
      <c r="AA156" s="116"/>
      <c r="AB156" s="116"/>
      <c r="AC156" s="116"/>
      <c r="AD156" s="116"/>
      <c r="AE156" s="116"/>
      <c r="AF156" s="116"/>
      <c r="AG156" s="116" t="s">
        <v>310</v>
      </c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5">
      <c r="A157" s="119"/>
      <c r="B157" s="120"/>
      <c r="C157" s="148" t="s">
        <v>341</v>
      </c>
      <c r="D157" s="122"/>
      <c r="E157" s="123">
        <v>2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140</v>
      </c>
      <c r="AH157" s="116">
        <v>0</v>
      </c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5">
      <c r="A158" s="133">
        <v>83</v>
      </c>
      <c r="B158" s="134" t="s">
        <v>350</v>
      </c>
      <c r="C158" s="147" t="s">
        <v>351</v>
      </c>
      <c r="D158" s="135" t="s">
        <v>137</v>
      </c>
      <c r="E158" s="136">
        <v>6.16</v>
      </c>
      <c r="F158" s="137"/>
      <c r="G158" s="138">
        <f>ROUND(E158*F158,2)</f>
        <v>0</v>
      </c>
      <c r="H158" s="121">
        <v>400</v>
      </c>
      <c r="I158" s="121">
        <f>ROUND(E158*H158,2)</f>
        <v>2464</v>
      </c>
      <c r="J158" s="121">
        <v>0</v>
      </c>
      <c r="K158" s="121">
        <f>ROUND(E158*J158,2)</f>
        <v>0</v>
      </c>
      <c r="L158" s="121">
        <v>21</v>
      </c>
      <c r="M158" s="121">
        <f>G158*(1+L158/100)</f>
        <v>0</v>
      </c>
      <c r="N158" s="121">
        <v>0</v>
      </c>
      <c r="O158" s="121">
        <f>ROUND(E158*N158,2)</f>
        <v>0</v>
      </c>
      <c r="P158" s="121">
        <v>0</v>
      </c>
      <c r="Q158" s="121">
        <f>ROUND(E158*P158,2)</f>
        <v>0</v>
      </c>
      <c r="R158" s="121"/>
      <c r="S158" s="121" t="s">
        <v>158</v>
      </c>
      <c r="T158" s="121" t="s">
        <v>146</v>
      </c>
      <c r="U158" s="121">
        <v>0</v>
      </c>
      <c r="V158" s="121">
        <f>ROUND(E158*U158,2)</f>
        <v>0</v>
      </c>
      <c r="W158" s="121"/>
      <c r="X158" s="121" t="s">
        <v>176</v>
      </c>
      <c r="Y158" s="116"/>
      <c r="Z158" s="116"/>
      <c r="AA158" s="116"/>
      <c r="AB158" s="116"/>
      <c r="AC158" s="116"/>
      <c r="AD158" s="116"/>
      <c r="AE158" s="116"/>
      <c r="AF158" s="116"/>
      <c r="AG158" s="116" t="s">
        <v>177</v>
      </c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5">
      <c r="A159" s="119"/>
      <c r="B159" s="120"/>
      <c r="C159" s="148" t="s">
        <v>352</v>
      </c>
      <c r="D159" s="122"/>
      <c r="E159" s="123">
        <v>6.05</v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16"/>
      <c r="Z159" s="116"/>
      <c r="AA159" s="116"/>
      <c r="AB159" s="116"/>
      <c r="AC159" s="116"/>
      <c r="AD159" s="116"/>
      <c r="AE159" s="116"/>
      <c r="AF159" s="116"/>
      <c r="AG159" s="116" t="s">
        <v>140</v>
      </c>
      <c r="AH159" s="116">
        <v>0</v>
      </c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5">
      <c r="A160" s="119"/>
      <c r="B160" s="120"/>
      <c r="C160" s="148" t="s">
        <v>353</v>
      </c>
      <c r="D160" s="122"/>
      <c r="E160" s="123">
        <v>0.11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140</v>
      </c>
      <c r="AH160" s="116">
        <v>0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5">
      <c r="A161" s="139">
        <v>84</v>
      </c>
      <c r="B161" s="140" t="s">
        <v>354</v>
      </c>
      <c r="C161" s="146" t="s">
        <v>355</v>
      </c>
      <c r="D161" s="141" t="s">
        <v>0</v>
      </c>
      <c r="E161" s="142">
        <v>76.080299999999994</v>
      </c>
      <c r="F161" s="143"/>
      <c r="G161" s="144">
        <f>ROUND(E161*F161,2)</f>
        <v>0</v>
      </c>
      <c r="H161" s="121">
        <v>0</v>
      </c>
      <c r="I161" s="121">
        <f>ROUND(E161*H161,2)</f>
        <v>0</v>
      </c>
      <c r="J161" s="121">
        <v>6.6</v>
      </c>
      <c r="K161" s="121">
        <f>ROUND(E161*J161,2)</f>
        <v>502.13</v>
      </c>
      <c r="L161" s="121">
        <v>21</v>
      </c>
      <c r="M161" s="121">
        <f>G161*(1+L161/100)</f>
        <v>0</v>
      </c>
      <c r="N161" s="121">
        <v>0</v>
      </c>
      <c r="O161" s="121">
        <f>ROUND(E161*N161,2)</f>
        <v>0</v>
      </c>
      <c r="P161" s="121">
        <v>0</v>
      </c>
      <c r="Q161" s="121">
        <f>ROUND(E161*P161,2)</f>
        <v>0</v>
      </c>
      <c r="R161" s="121"/>
      <c r="S161" s="121" t="s">
        <v>132</v>
      </c>
      <c r="T161" s="121" t="s">
        <v>138</v>
      </c>
      <c r="U161" s="121">
        <v>0</v>
      </c>
      <c r="V161" s="121">
        <f>ROUND(E161*U161,2)</f>
        <v>0</v>
      </c>
      <c r="W161" s="121"/>
      <c r="X161" s="121" t="s">
        <v>208</v>
      </c>
      <c r="Y161" s="116"/>
      <c r="Z161" s="116"/>
      <c r="AA161" s="116"/>
      <c r="AB161" s="116"/>
      <c r="AC161" s="116"/>
      <c r="AD161" s="116"/>
      <c r="AE161" s="116"/>
      <c r="AF161" s="116"/>
      <c r="AG161" s="116" t="s">
        <v>209</v>
      </c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x14ac:dyDescent="0.25">
      <c r="A162" s="127" t="s">
        <v>127</v>
      </c>
      <c r="B162" s="128" t="s">
        <v>87</v>
      </c>
      <c r="C162" s="145" t="s">
        <v>88</v>
      </c>
      <c r="D162" s="129"/>
      <c r="E162" s="130"/>
      <c r="F162" s="131"/>
      <c r="G162" s="132">
        <f>SUMIF(AG163:AG197,"&lt;&gt;NOR",G163:G197)</f>
        <v>0</v>
      </c>
      <c r="H162" s="126"/>
      <c r="I162" s="126">
        <f>SUM(I163:I197)</f>
        <v>1964.83</v>
      </c>
      <c r="J162" s="126"/>
      <c r="K162" s="126">
        <f>SUM(K163:K197)</f>
        <v>30852.12</v>
      </c>
      <c r="L162" s="126"/>
      <c r="M162" s="126">
        <f>SUM(M163:M197)</f>
        <v>0</v>
      </c>
      <c r="N162" s="126"/>
      <c r="O162" s="126">
        <f>SUM(O163:O197)</f>
        <v>0.15</v>
      </c>
      <c r="P162" s="126"/>
      <c r="Q162" s="126">
        <f>SUM(Q163:Q197)</f>
        <v>0.04</v>
      </c>
      <c r="R162" s="126"/>
      <c r="S162" s="126"/>
      <c r="T162" s="126"/>
      <c r="U162" s="126"/>
      <c r="V162" s="126">
        <f>SUM(V163:V197)</f>
        <v>16.52</v>
      </c>
      <c r="W162" s="126"/>
      <c r="X162" s="126"/>
      <c r="AG162" t="s">
        <v>128</v>
      </c>
    </row>
    <row r="163" spans="1:60" outlineLevel="1" x14ac:dyDescent="0.25">
      <c r="A163" s="133">
        <v>85</v>
      </c>
      <c r="B163" s="134" t="s">
        <v>356</v>
      </c>
      <c r="C163" s="147" t="s">
        <v>357</v>
      </c>
      <c r="D163" s="135" t="s">
        <v>137</v>
      </c>
      <c r="E163" s="136">
        <v>41.34</v>
      </c>
      <c r="F163" s="137"/>
      <c r="G163" s="138">
        <f>ROUND(E163*F163,2)</f>
        <v>0</v>
      </c>
      <c r="H163" s="121">
        <v>0</v>
      </c>
      <c r="I163" s="121">
        <f>ROUND(E163*H163,2)</f>
        <v>0</v>
      </c>
      <c r="J163" s="121">
        <v>6.8</v>
      </c>
      <c r="K163" s="121">
        <f>ROUND(E163*J163,2)</f>
        <v>281.11</v>
      </c>
      <c r="L163" s="121">
        <v>21</v>
      </c>
      <c r="M163" s="121">
        <f>G163*(1+L163/100)</f>
        <v>0</v>
      </c>
      <c r="N163" s="121">
        <v>0</v>
      </c>
      <c r="O163" s="121">
        <f>ROUND(E163*N163,2)</f>
        <v>0</v>
      </c>
      <c r="P163" s="121">
        <v>0</v>
      </c>
      <c r="Q163" s="121">
        <f>ROUND(E163*P163,2)</f>
        <v>0</v>
      </c>
      <c r="R163" s="121"/>
      <c r="S163" s="121" t="s">
        <v>132</v>
      </c>
      <c r="T163" s="121" t="s">
        <v>138</v>
      </c>
      <c r="U163" s="121">
        <v>1.6E-2</v>
      </c>
      <c r="V163" s="121">
        <f>ROUND(E163*U163,2)</f>
        <v>0.66</v>
      </c>
      <c r="W163" s="121"/>
      <c r="X163" s="121" t="s">
        <v>133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134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5">
      <c r="A164" s="119"/>
      <c r="B164" s="120"/>
      <c r="C164" s="148" t="s">
        <v>549</v>
      </c>
      <c r="D164" s="122"/>
      <c r="E164" s="123">
        <v>5.72</v>
      </c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16"/>
      <c r="Z164" s="116"/>
      <c r="AA164" s="116"/>
      <c r="AB164" s="116"/>
      <c r="AC164" s="116"/>
      <c r="AD164" s="116"/>
      <c r="AE164" s="116"/>
      <c r="AF164" s="116"/>
      <c r="AG164" s="116" t="s">
        <v>140</v>
      </c>
      <c r="AH164" s="116">
        <v>0</v>
      </c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5">
      <c r="A165" s="119"/>
      <c r="B165" s="120"/>
      <c r="C165" s="148" t="s">
        <v>550</v>
      </c>
      <c r="D165" s="122"/>
      <c r="E165" s="123">
        <v>13.68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140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19"/>
      <c r="B166" s="120"/>
      <c r="C166" s="148" t="s">
        <v>551</v>
      </c>
      <c r="D166" s="122"/>
      <c r="E166" s="123">
        <v>21.94</v>
      </c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16"/>
      <c r="Z166" s="116"/>
      <c r="AA166" s="116"/>
      <c r="AB166" s="116"/>
      <c r="AC166" s="116"/>
      <c r="AD166" s="116"/>
      <c r="AE166" s="116"/>
      <c r="AF166" s="116"/>
      <c r="AG166" s="116" t="s">
        <v>140</v>
      </c>
      <c r="AH166" s="116">
        <v>0</v>
      </c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ht="20.399999999999999" outlineLevel="1" x14ac:dyDescent="0.25">
      <c r="A167" s="133">
        <v>86</v>
      </c>
      <c r="B167" s="134" t="s">
        <v>358</v>
      </c>
      <c r="C167" s="147" t="s">
        <v>359</v>
      </c>
      <c r="D167" s="135" t="s">
        <v>143</v>
      </c>
      <c r="E167" s="136">
        <v>43.4</v>
      </c>
      <c r="F167" s="137"/>
      <c r="G167" s="138">
        <f>ROUND(E167*F167,2)</f>
        <v>0</v>
      </c>
      <c r="H167" s="121">
        <v>0</v>
      </c>
      <c r="I167" s="121">
        <f>ROUND(E167*H167,2)</f>
        <v>0</v>
      </c>
      <c r="J167" s="121">
        <v>13.9</v>
      </c>
      <c r="K167" s="121">
        <f>ROUND(E167*J167,2)</f>
        <v>603.26</v>
      </c>
      <c r="L167" s="121">
        <v>21</v>
      </c>
      <c r="M167" s="121">
        <f>G167*(1+L167/100)</f>
        <v>0</v>
      </c>
      <c r="N167" s="121">
        <v>0</v>
      </c>
      <c r="O167" s="121">
        <f>ROUND(E167*N167,2)</f>
        <v>0</v>
      </c>
      <c r="P167" s="121">
        <v>8.0000000000000007E-5</v>
      </c>
      <c r="Q167" s="121">
        <f>ROUND(E167*P167,2)</f>
        <v>0</v>
      </c>
      <c r="R167" s="121"/>
      <c r="S167" s="121" t="s">
        <v>132</v>
      </c>
      <c r="T167" s="121" t="s">
        <v>132</v>
      </c>
      <c r="U167" s="121">
        <v>3.5000000000000003E-2</v>
      </c>
      <c r="V167" s="121">
        <f>ROUND(E167*U167,2)</f>
        <v>1.52</v>
      </c>
      <c r="W167" s="121"/>
      <c r="X167" s="121" t="s">
        <v>133</v>
      </c>
      <c r="Y167" s="116"/>
      <c r="Z167" s="116"/>
      <c r="AA167" s="116"/>
      <c r="AB167" s="116"/>
      <c r="AC167" s="116"/>
      <c r="AD167" s="116"/>
      <c r="AE167" s="116"/>
      <c r="AF167" s="116"/>
      <c r="AG167" s="116" t="s">
        <v>134</v>
      </c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5">
      <c r="A168" s="119"/>
      <c r="B168" s="120"/>
      <c r="C168" s="148" t="s">
        <v>552</v>
      </c>
      <c r="D168" s="122"/>
      <c r="E168" s="123">
        <v>6.4</v>
      </c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16"/>
      <c r="Z168" s="116"/>
      <c r="AA168" s="116"/>
      <c r="AB168" s="116"/>
      <c r="AC168" s="116"/>
      <c r="AD168" s="116"/>
      <c r="AE168" s="116"/>
      <c r="AF168" s="116"/>
      <c r="AG168" s="116" t="s">
        <v>140</v>
      </c>
      <c r="AH168" s="116">
        <v>0</v>
      </c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5">
      <c r="A169" s="119"/>
      <c r="B169" s="120"/>
      <c r="C169" s="148" t="s">
        <v>553</v>
      </c>
      <c r="D169" s="122"/>
      <c r="E169" s="123">
        <v>14</v>
      </c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16"/>
      <c r="Z169" s="116"/>
      <c r="AA169" s="116"/>
      <c r="AB169" s="116"/>
      <c r="AC169" s="116"/>
      <c r="AD169" s="116"/>
      <c r="AE169" s="116"/>
      <c r="AF169" s="116"/>
      <c r="AG169" s="116" t="s">
        <v>140</v>
      </c>
      <c r="AH169" s="116">
        <v>0</v>
      </c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5">
      <c r="A170" s="119"/>
      <c r="B170" s="120"/>
      <c r="C170" s="148" t="s">
        <v>554</v>
      </c>
      <c r="D170" s="122"/>
      <c r="E170" s="123">
        <v>23</v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16"/>
      <c r="Z170" s="116"/>
      <c r="AA170" s="116"/>
      <c r="AB170" s="116"/>
      <c r="AC170" s="116"/>
      <c r="AD170" s="116"/>
      <c r="AE170" s="116"/>
      <c r="AF170" s="116"/>
      <c r="AG170" s="116" t="s">
        <v>140</v>
      </c>
      <c r="AH170" s="116">
        <v>0</v>
      </c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ht="20.399999999999999" outlineLevel="1" x14ac:dyDescent="0.25">
      <c r="A171" s="133">
        <v>87</v>
      </c>
      <c r="B171" s="134" t="s">
        <v>363</v>
      </c>
      <c r="C171" s="147" t="s">
        <v>364</v>
      </c>
      <c r="D171" s="135" t="s">
        <v>143</v>
      </c>
      <c r="E171" s="136">
        <v>43.4</v>
      </c>
      <c r="F171" s="137"/>
      <c r="G171" s="138">
        <f>ROUND(E171*F171,2)</f>
        <v>0</v>
      </c>
      <c r="H171" s="121">
        <v>31.22</v>
      </c>
      <c r="I171" s="121">
        <f>ROUND(E171*H171,2)</f>
        <v>1354.95</v>
      </c>
      <c r="J171" s="121">
        <v>66.78</v>
      </c>
      <c r="K171" s="121">
        <f>ROUND(E171*J171,2)</f>
        <v>2898.25</v>
      </c>
      <c r="L171" s="121">
        <v>21</v>
      </c>
      <c r="M171" s="121">
        <f>G171*(1+L171/100)</f>
        <v>0</v>
      </c>
      <c r="N171" s="121">
        <v>8.0000000000000007E-5</v>
      </c>
      <c r="O171" s="121">
        <f>ROUND(E171*N171,2)</f>
        <v>0</v>
      </c>
      <c r="P171" s="121">
        <v>0</v>
      </c>
      <c r="Q171" s="121">
        <f>ROUND(E171*P171,2)</f>
        <v>0</v>
      </c>
      <c r="R171" s="121"/>
      <c r="S171" s="121" t="s">
        <v>132</v>
      </c>
      <c r="T171" s="121" t="s">
        <v>138</v>
      </c>
      <c r="U171" s="121">
        <v>0.13719999999999999</v>
      </c>
      <c r="V171" s="121">
        <f>ROUND(E171*U171,2)</f>
        <v>5.95</v>
      </c>
      <c r="W171" s="121"/>
      <c r="X171" s="121" t="s">
        <v>133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134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outlineLevel="1" x14ac:dyDescent="0.25">
      <c r="A172" s="119"/>
      <c r="B172" s="120"/>
      <c r="C172" s="148" t="s">
        <v>552</v>
      </c>
      <c r="D172" s="122"/>
      <c r="E172" s="123">
        <v>6.4</v>
      </c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16"/>
      <c r="Z172" s="116"/>
      <c r="AA172" s="116"/>
      <c r="AB172" s="116"/>
      <c r="AC172" s="116"/>
      <c r="AD172" s="116"/>
      <c r="AE172" s="116"/>
      <c r="AF172" s="116"/>
      <c r="AG172" s="116" t="s">
        <v>140</v>
      </c>
      <c r="AH172" s="116">
        <v>0</v>
      </c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5">
      <c r="A173" s="119"/>
      <c r="B173" s="120"/>
      <c r="C173" s="148" t="s">
        <v>553</v>
      </c>
      <c r="D173" s="122"/>
      <c r="E173" s="123">
        <v>14</v>
      </c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16"/>
      <c r="Z173" s="116"/>
      <c r="AA173" s="116"/>
      <c r="AB173" s="116"/>
      <c r="AC173" s="116"/>
      <c r="AD173" s="116"/>
      <c r="AE173" s="116"/>
      <c r="AF173" s="116"/>
      <c r="AG173" s="116" t="s">
        <v>140</v>
      </c>
      <c r="AH173" s="116">
        <v>0</v>
      </c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5">
      <c r="A174" s="119"/>
      <c r="B174" s="120"/>
      <c r="C174" s="148" t="s">
        <v>554</v>
      </c>
      <c r="D174" s="122"/>
      <c r="E174" s="123">
        <v>23</v>
      </c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16"/>
      <c r="Z174" s="116"/>
      <c r="AA174" s="116"/>
      <c r="AB174" s="116"/>
      <c r="AC174" s="116"/>
      <c r="AD174" s="116"/>
      <c r="AE174" s="116"/>
      <c r="AF174" s="116"/>
      <c r="AG174" s="116" t="s">
        <v>140</v>
      </c>
      <c r="AH174" s="116">
        <v>0</v>
      </c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5">
      <c r="A175" s="133">
        <v>88</v>
      </c>
      <c r="B175" s="134" t="s">
        <v>365</v>
      </c>
      <c r="C175" s="147" t="s">
        <v>366</v>
      </c>
      <c r="D175" s="135" t="s">
        <v>137</v>
      </c>
      <c r="E175" s="136">
        <v>41.34</v>
      </c>
      <c r="F175" s="137"/>
      <c r="G175" s="138">
        <f>ROUND(E175*F175,2)</f>
        <v>0</v>
      </c>
      <c r="H175" s="121">
        <v>0</v>
      </c>
      <c r="I175" s="121">
        <f>ROUND(E175*H175,2)</f>
        <v>0</v>
      </c>
      <c r="J175" s="121">
        <v>41.6</v>
      </c>
      <c r="K175" s="121">
        <f>ROUND(E175*J175,2)</f>
        <v>1719.74</v>
      </c>
      <c r="L175" s="121">
        <v>21</v>
      </c>
      <c r="M175" s="121">
        <f>G175*(1+L175/100)</f>
        <v>0</v>
      </c>
      <c r="N175" s="121">
        <v>0</v>
      </c>
      <c r="O175" s="121">
        <f>ROUND(E175*N175,2)</f>
        <v>0</v>
      </c>
      <c r="P175" s="121">
        <v>1E-3</v>
      </c>
      <c r="Q175" s="121">
        <f>ROUND(E175*P175,2)</f>
        <v>0.04</v>
      </c>
      <c r="R175" s="121"/>
      <c r="S175" s="121" t="s">
        <v>132</v>
      </c>
      <c r="T175" s="121" t="s">
        <v>132</v>
      </c>
      <c r="U175" s="121">
        <v>0.105</v>
      </c>
      <c r="V175" s="121">
        <f>ROUND(E175*U175,2)</f>
        <v>4.34</v>
      </c>
      <c r="W175" s="121"/>
      <c r="X175" s="121" t="s">
        <v>133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134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5">
      <c r="A176" s="119"/>
      <c r="B176" s="120"/>
      <c r="C176" s="148" t="s">
        <v>549</v>
      </c>
      <c r="D176" s="122"/>
      <c r="E176" s="123">
        <v>5.72</v>
      </c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16"/>
      <c r="Z176" s="116"/>
      <c r="AA176" s="116"/>
      <c r="AB176" s="116"/>
      <c r="AC176" s="116"/>
      <c r="AD176" s="116"/>
      <c r="AE176" s="116"/>
      <c r="AF176" s="116"/>
      <c r="AG176" s="116" t="s">
        <v>140</v>
      </c>
      <c r="AH176" s="116">
        <v>0</v>
      </c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5">
      <c r="A177" s="119"/>
      <c r="B177" s="120"/>
      <c r="C177" s="148" t="s">
        <v>550</v>
      </c>
      <c r="D177" s="122"/>
      <c r="E177" s="123">
        <v>13.68</v>
      </c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16"/>
      <c r="Z177" s="116"/>
      <c r="AA177" s="116"/>
      <c r="AB177" s="116"/>
      <c r="AC177" s="116"/>
      <c r="AD177" s="116"/>
      <c r="AE177" s="116"/>
      <c r="AF177" s="116"/>
      <c r="AG177" s="116" t="s">
        <v>140</v>
      </c>
      <c r="AH177" s="116">
        <v>0</v>
      </c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5">
      <c r="A178" s="119"/>
      <c r="B178" s="120"/>
      <c r="C178" s="148" t="s">
        <v>551</v>
      </c>
      <c r="D178" s="122"/>
      <c r="E178" s="123">
        <v>21.94</v>
      </c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16"/>
      <c r="Z178" s="116"/>
      <c r="AA178" s="116"/>
      <c r="AB178" s="116"/>
      <c r="AC178" s="116"/>
      <c r="AD178" s="116"/>
      <c r="AE178" s="116"/>
      <c r="AF178" s="116"/>
      <c r="AG178" s="116" t="s">
        <v>140</v>
      </c>
      <c r="AH178" s="116">
        <v>0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5">
      <c r="A179" s="133">
        <v>89</v>
      </c>
      <c r="B179" s="134" t="s">
        <v>367</v>
      </c>
      <c r="C179" s="147" t="s">
        <v>368</v>
      </c>
      <c r="D179" s="135" t="s">
        <v>143</v>
      </c>
      <c r="E179" s="136">
        <v>2.4</v>
      </c>
      <c r="F179" s="137"/>
      <c r="G179" s="138">
        <f>ROUND(E179*F179,2)</f>
        <v>0</v>
      </c>
      <c r="H179" s="121">
        <v>0</v>
      </c>
      <c r="I179" s="121">
        <f>ROUND(E179*H179,2)</f>
        <v>0</v>
      </c>
      <c r="J179" s="121">
        <v>74</v>
      </c>
      <c r="K179" s="121">
        <f>ROUND(E179*J179,2)</f>
        <v>177.6</v>
      </c>
      <c r="L179" s="121">
        <v>21</v>
      </c>
      <c r="M179" s="121">
        <f>G179*(1+L179/100)</f>
        <v>0</v>
      </c>
      <c r="N179" s="121">
        <v>0</v>
      </c>
      <c r="O179" s="121">
        <f>ROUND(E179*N179,2)</f>
        <v>0</v>
      </c>
      <c r="P179" s="121">
        <v>0</v>
      </c>
      <c r="Q179" s="121">
        <f>ROUND(E179*P179,2)</f>
        <v>0</v>
      </c>
      <c r="R179" s="121"/>
      <c r="S179" s="121" t="s">
        <v>132</v>
      </c>
      <c r="T179" s="121" t="s">
        <v>138</v>
      </c>
      <c r="U179" s="121">
        <v>0.152</v>
      </c>
      <c r="V179" s="121">
        <f>ROUND(E179*U179,2)</f>
        <v>0.36</v>
      </c>
      <c r="W179" s="121"/>
      <c r="X179" s="121" t="s">
        <v>133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134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5">
      <c r="A180" s="119"/>
      <c r="B180" s="120"/>
      <c r="C180" s="148" t="s">
        <v>369</v>
      </c>
      <c r="D180" s="122"/>
      <c r="E180" s="123">
        <v>2.4</v>
      </c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16"/>
      <c r="Z180" s="116"/>
      <c r="AA180" s="116"/>
      <c r="AB180" s="116"/>
      <c r="AC180" s="116"/>
      <c r="AD180" s="116"/>
      <c r="AE180" s="116"/>
      <c r="AF180" s="116"/>
      <c r="AG180" s="116" t="s">
        <v>140</v>
      </c>
      <c r="AH180" s="116">
        <v>0</v>
      </c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ht="20.399999999999999" outlineLevel="1" x14ac:dyDescent="0.25">
      <c r="A181" s="133">
        <v>90</v>
      </c>
      <c r="B181" s="134" t="s">
        <v>370</v>
      </c>
      <c r="C181" s="147" t="s">
        <v>371</v>
      </c>
      <c r="D181" s="135" t="s">
        <v>143</v>
      </c>
      <c r="E181" s="136">
        <v>20.67</v>
      </c>
      <c r="F181" s="137"/>
      <c r="G181" s="138">
        <f>ROUND(E181*F181,2)</f>
        <v>0</v>
      </c>
      <c r="H181" s="121">
        <v>10.42</v>
      </c>
      <c r="I181" s="121">
        <f>ROUND(E181*H181,2)</f>
        <v>215.38</v>
      </c>
      <c r="J181" s="121">
        <v>38.08</v>
      </c>
      <c r="K181" s="121">
        <f>ROUND(E181*J181,2)</f>
        <v>787.11</v>
      </c>
      <c r="L181" s="121">
        <v>21</v>
      </c>
      <c r="M181" s="121">
        <f>G181*(1+L181/100)</f>
        <v>0</v>
      </c>
      <c r="N181" s="121">
        <v>4.0000000000000003E-5</v>
      </c>
      <c r="O181" s="121">
        <f>ROUND(E181*N181,2)</f>
        <v>0</v>
      </c>
      <c r="P181" s="121">
        <v>0</v>
      </c>
      <c r="Q181" s="121">
        <f>ROUND(E181*P181,2)</f>
        <v>0</v>
      </c>
      <c r="R181" s="121"/>
      <c r="S181" s="121" t="s">
        <v>132</v>
      </c>
      <c r="T181" s="121" t="s">
        <v>138</v>
      </c>
      <c r="U181" s="121">
        <v>7.8200000000000006E-2</v>
      </c>
      <c r="V181" s="121">
        <f>ROUND(E181*U181,2)</f>
        <v>1.62</v>
      </c>
      <c r="W181" s="121"/>
      <c r="X181" s="121" t="s">
        <v>133</v>
      </c>
      <c r="Y181" s="116"/>
      <c r="Z181" s="116"/>
      <c r="AA181" s="116"/>
      <c r="AB181" s="116"/>
      <c r="AC181" s="116"/>
      <c r="AD181" s="116"/>
      <c r="AE181" s="116"/>
      <c r="AF181" s="116"/>
      <c r="AG181" s="116" t="s">
        <v>134</v>
      </c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5">
      <c r="A182" s="119"/>
      <c r="B182" s="120"/>
      <c r="C182" s="149" t="s">
        <v>372</v>
      </c>
      <c r="D182" s="124"/>
      <c r="E182" s="125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16"/>
      <c r="Z182" s="116"/>
      <c r="AA182" s="116"/>
      <c r="AB182" s="116"/>
      <c r="AC182" s="116"/>
      <c r="AD182" s="116"/>
      <c r="AE182" s="116"/>
      <c r="AF182" s="116"/>
      <c r="AG182" s="116" t="s">
        <v>140</v>
      </c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5">
      <c r="A183" s="119"/>
      <c r="B183" s="120"/>
      <c r="C183" s="150" t="s">
        <v>555</v>
      </c>
      <c r="D183" s="124"/>
      <c r="E183" s="125">
        <v>5.72</v>
      </c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16"/>
      <c r="Z183" s="116"/>
      <c r="AA183" s="116"/>
      <c r="AB183" s="116"/>
      <c r="AC183" s="116"/>
      <c r="AD183" s="116"/>
      <c r="AE183" s="116"/>
      <c r="AF183" s="116"/>
      <c r="AG183" s="116" t="s">
        <v>140</v>
      </c>
      <c r="AH183" s="116">
        <v>2</v>
      </c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outlineLevel="1" x14ac:dyDescent="0.25">
      <c r="A184" s="119"/>
      <c r="B184" s="120"/>
      <c r="C184" s="150" t="s">
        <v>556</v>
      </c>
      <c r="D184" s="124"/>
      <c r="E184" s="125">
        <v>13.68</v>
      </c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16"/>
      <c r="Z184" s="116"/>
      <c r="AA184" s="116"/>
      <c r="AB184" s="116"/>
      <c r="AC184" s="116"/>
      <c r="AD184" s="116"/>
      <c r="AE184" s="116"/>
      <c r="AF184" s="116"/>
      <c r="AG184" s="116" t="s">
        <v>140</v>
      </c>
      <c r="AH184" s="116">
        <v>2</v>
      </c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outlineLevel="1" x14ac:dyDescent="0.25">
      <c r="A185" s="119"/>
      <c r="B185" s="120"/>
      <c r="C185" s="150" t="s">
        <v>557</v>
      </c>
      <c r="D185" s="124"/>
      <c r="E185" s="125">
        <v>21.94</v>
      </c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16"/>
      <c r="Z185" s="116"/>
      <c r="AA185" s="116"/>
      <c r="AB185" s="116"/>
      <c r="AC185" s="116"/>
      <c r="AD185" s="116"/>
      <c r="AE185" s="116"/>
      <c r="AF185" s="116"/>
      <c r="AG185" s="116" t="s">
        <v>140</v>
      </c>
      <c r="AH185" s="116">
        <v>2</v>
      </c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5">
      <c r="A186" s="119"/>
      <c r="B186" s="120"/>
      <c r="C186" s="149" t="s">
        <v>376</v>
      </c>
      <c r="D186" s="124"/>
      <c r="E186" s="125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16"/>
      <c r="Z186" s="116"/>
      <c r="AA186" s="116"/>
      <c r="AB186" s="116"/>
      <c r="AC186" s="116"/>
      <c r="AD186" s="116"/>
      <c r="AE186" s="116"/>
      <c r="AF186" s="116"/>
      <c r="AG186" s="116" t="s">
        <v>140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outlineLevel="1" x14ac:dyDescent="0.25">
      <c r="A187" s="119"/>
      <c r="B187" s="120"/>
      <c r="C187" s="148" t="s">
        <v>558</v>
      </c>
      <c r="D187" s="122"/>
      <c r="E187" s="123">
        <v>20.67</v>
      </c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16"/>
      <c r="Z187" s="116"/>
      <c r="AA187" s="116"/>
      <c r="AB187" s="116"/>
      <c r="AC187" s="116"/>
      <c r="AD187" s="116"/>
      <c r="AE187" s="116"/>
      <c r="AF187" s="116"/>
      <c r="AG187" s="116" t="s">
        <v>140</v>
      </c>
      <c r="AH187" s="116">
        <v>0</v>
      </c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outlineLevel="1" x14ac:dyDescent="0.25">
      <c r="A188" s="133">
        <v>91</v>
      </c>
      <c r="B188" s="134" t="s">
        <v>378</v>
      </c>
      <c r="C188" s="147" t="s">
        <v>379</v>
      </c>
      <c r="D188" s="135" t="s">
        <v>137</v>
      </c>
      <c r="E188" s="136">
        <v>41.34</v>
      </c>
      <c r="F188" s="137"/>
      <c r="G188" s="138">
        <f>ROUND(E188*F188,2)</f>
        <v>0</v>
      </c>
      <c r="H188" s="121">
        <v>0</v>
      </c>
      <c r="I188" s="121">
        <f>ROUND(E188*H188,2)</f>
        <v>0</v>
      </c>
      <c r="J188" s="121">
        <v>42.8</v>
      </c>
      <c r="K188" s="121">
        <f>ROUND(E188*J188,2)</f>
        <v>1769.35</v>
      </c>
      <c r="L188" s="121">
        <v>21</v>
      </c>
      <c r="M188" s="121">
        <f>G188*(1+L188/100)</f>
        <v>0</v>
      </c>
      <c r="N188" s="121">
        <v>0</v>
      </c>
      <c r="O188" s="121">
        <f>ROUND(E188*N188,2)</f>
        <v>0</v>
      </c>
      <c r="P188" s="121">
        <v>0</v>
      </c>
      <c r="Q188" s="121">
        <f>ROUND(E188*P188,2)</f>
        <v>0</v>
      </c>
      <c r="R188" s="121"/>
      <c r="S188" s="121" t="s">
        <v>158</v>
      </c>
      <c r="T188" s="121" t="s">
        <v>132</v>
      </c>
      <c r="U188" s="121">
        <v>0.05</v>
      </c>
      <c r="V188" s="121">
        <f>ROUND(E188*U188,2)</f>
        <v>2.0699999999999998</v>
      </c>
      <c r="W188" s="121"/>
      <c r="X188" s="121" t="s">
        <v>133</v>
      </c>
      <c r="Y188" s="116"/>
      <c r="Z188" s="116"/>
      <c r="AA188" s="116"/>
      <c r="AB188" s="116"/>
      <c r="AC188" s="116"/>
      <c r="AD188" s="116"/>
      <c r="AE188" s="116"/>
      <c r="AF188" s="116"/>
      <c r="AG188" s="116" t="s">
        <v>134</v>
      </c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outlineLevel="1" x14ac:dyDescent="0.25">
      <c r="A189" s="119"/>
      <c r="B189" s="120"/>
      <c r="C189" s="148" t="s">
        <v>549</v>
      </c>
      <c r="D189" s="122"/>
      <c r="E189" s="123">
        <v>5.72</v>
      </c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16"/>
      <c r="Z189" s="116"/>
      <c r="AA189" s="116"/>
      <c r="AB189" s="116"/>
      <c r="AC189" s="116"/>
      <c r="AD189" s="116"/>
      <c r="AE189" s="116"/>
      <c r="AF189" s="116"/>
      <c r="AG189" s="116" t="s">
        <v>140</v>
      </c>
      <c r="AH189" s="116">
        <v>0</v>
      </c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5">
      <c r="A190" s="119"/>
      <c r="B190" s="120"/>
      <c r="C190" s="148" t="s">
        <v>550</v>
      </c>
      <c r="D190" s="122"/>
      <c r="E190" s="123">
        <v>13.68</v>
      </c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16"/>
      <c r="Z190" s="116"/>
      <c r="AA190" s="116"/>
      <c r="AB190" s="116"/>
      <c r="AC190" s="116"/>
      <c r="AD190" s="116"/>
      <c r="AE190" s="116"/>
      <c r="AF190" s="116"/>
      <c r="AG190" s="116" t="s">
        <v>140</v>
      </c>
      <c r="AH190" s="116">
        <v>0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outlineLevel="1" x14ac:dyDescent="0.25">
      <c r="A191" s="119"/>
      <c r="B191" s="120"/>
      <c r="C191" s="148" t="s">
        <v>551</v>
      </c>
      <c r="D191" s="122"/>
      <c r="E191" s="123">
        <v>21.94</v>
      </c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16"/>
      <c r="Z191" s="116"/>
      <c r="AA191" s="116"/>
      <c r="AB191" s="116"/>
      <c r="AC191" s="116"/>
      <c r="AD191" s="116"/>
      <c r="AE191" s="116"/>
      <c r="AF191" s="116"/>
      <c r="AG191" s="116" t="s">
        <v>140</v>
      </c>
      <c r="AH191" s="116">
        <v>0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outlineLevel="1" x14ac:dyDescent="0.25">
      <c r="A192" s="139">
        <v>92</v>
      </c>
      <c r="B192" s="140" t="s">
        <v>380</v>
      </c>
      <c r="C192" s="146" t="s">
        <v>381</v>
      </c>
      <c r="D192" s="141" t="s">
        <v>131</v>
      </c>
      <c r="E192" s="142">
        <v>3</v>
      </c>
      <c r="F192" s="143"/>
      <c r="G192" s="144">
        <f>ROUND(E192*F192,2)</f>
        <v>0</v>
      </c>
      <c r="H192" s="121">
        <v>131.5</v>
      </c>
      <c r="I192" s="121">
        <f>ROUND(E192*H192,2)</f>
        <v>394.5</v>
      </c>
      <c r="J192" s="121">
        <v>0</v>
      </c>
      <c r="K192" s="121">
        <f>ROUND(E192*J192,2)</f>
        <v>0</v>
      </c>
      <c r="L192" s="121">
        <v>21</v>
      </c>
      <c r="M192" s="121">
        <f>G192*(1+L192/100)</f>
        <v>0</v>
      </c>
      <c r="N192" s="121">
        <v>1.3999999999999999E-4</v>
      </c>
      <c r="O192" s="121">
        <f>ROUND(E192*N192,2)</f>
        <v>0</v>
      </c>
      <c r="P192" s="121">
        <v>0</v>
      </c>
      <c r="Q192" s="121">
        <f>ROUND(E192*P192,2)</f>
        <v>0</v>
      </c>
      <c r="R192" s="121" t="s">
        <v>175</v>
      </c>
      <c r="S192" s="121" t="s">
        <v>132</v>
      </c>
      <c r="T192" s="121" t="s">
        <v>132</v>
      </c>
      <c r="U192" s="121">
        <v>0</v>
      </c>
      <c r="V192" s="121">
        <f>ROUND(E192*U192,2)</f>
        <v>0</v>
      </c>
      <c r="W192" s="121"/>
      <c r="X192" s="121" t="s">
        <v>176</v>
      </c>
      <c r="Y192" s="116"/>
      <c r="Z192" s="116"/>
      <c r="AA192" s="116"/>
      <c r="AB192" s="116"/>
      <c r="AC192" s="116"/>
      <c r="AD192" s="116"/>
      <c r="AE192" s="116"/>
      <c r="AF192" s="116"/>
      <c r="AG192" s="116" t="s">
        <v>177</v>
      </c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ht="20.399999999999999" outlineLevel="1" x14ac:dyDescent="0.25">
      <c r="A193" s="133">
        <v>93</v>
      </c>
      <c r="B193" s="134" t="s">
        <v>382</v>
      </c>
      <c r="C193" s="147" t="s">
        <v>383</v>
      </c>
      <c r="D193" s="135" t="s">
        <v>137</v>
      </c>
      <c r="E193" s="136">
        <v>41.34</v>
      </c>
      <c r="F193" s="137"/>
      <c r="G193" s="138">
        <f>ROUND(E193*F193,2)</f>
        <v>0</v>
      </c>
      <c r="H193" s="121">
        <v>0</v>
      </c>
      <c r="I193" s="121">
        <f>ROUND(E193*H193,2)</f>
        <v>0</v>
      </c>
      <c r="J193" s="121">
        <v>541</v>
      </c>
      <c r="K193" s="121">
        <f>ROUND(E193*J193,2)</f>
        <v>22364.94</v>
      </c>
      <c r="L193" s="121">
        <v>21</v>
      </c>
      <c r="M193" s="121">
        <f>G193*(1+L193/100)</f>
        <v>0</v>
      </c>
      <c r="N193" s="121">
        <v>3.63E-3</v>
      </c>
      <c r="O193" s="121">
        <f>ROUND(E193*N193,2)</f>
        <v>0.15</v>
      </c>
      <c r="P193" s="121">
        <v>0</v>
      </c>
      <c r="Q193" s="121">
        <f>ROUND(E193*P193,2)</f>
        <v>0</v>
      </c>
      <c r="R193" s="121"/>
      <c r="S193" s="121" t="s">
        <v>132</v>
      </c>
      <c r="T193" s="121" t="s">
        <v>138</v>
      </c>
      <c r="U193" s="121">
        <v>0</v>
      </c>
      <c r="V193" s="121">
        <f>ROUND(E193*U193,2)</f>
        <v>0</v>
      </c>
      <c r="W193" s="121"/>
      <c r="X193" s="121" t="s">
        <v>161</v>
      </c>
      <c r="Y193" s="116"/>
      <c r="Z193" s="116"/>
      <c r="AA193" s="116"/>
      <c r="AB193" s="116"/>
      <c r="AC193" s="116"/>
      <c r="AD193" s="116"/>
      <c r="AE193" s="116"/>
      <c r="AF193" s="116"/>
      <c r="AG193" s="116" t="s">
        <v>162</v>
      </c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5">
      <c r="A194" s="119"/>
      <c r="B194" s="120"/>
      <c r="C194" s="148" t="s">
        <v>549</v>
      </c>
      <c r="D194" s="122"/>
      <c r="E194" s="123">
        <v>5.72</v>
      </c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16"/>
      <c r="Z194" s="116"/>
      <c r="AA194" s="116"/>
      <c r="AB194" s="116"/>
      <c r="AC194" s="116"/>
      <c r="AD194" s="116"/>
      <c r="AE194" s="116"/>
      <c r="AF194" s="116"/>
      <c r="AG194" s="116" t="s">
        <v>140</v>
      </c>
      <c r="AH194" s="116">
        <v>0</v>
      </c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5">
      <c r="A195" s="119"/>
      <c r="B195" s="120"/>
      <c r="C195" s="148" t="s">
        <v>550</v>
      </c>
      <c r="D195" s="122"/>
      <c r="E195" s="123">
        <v>13.68</v>
      </c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16"/>
      <c r="Z195" s="116"/>
      <c r="AA195" s="116"/>
      <c r="AB195" s="116"/>
      <c r="AC195" s="116"/>
      <c r="AD195" s="116"/>
      <c r="AE195" s="116"/>
      <c r="AF195" s="116"/>
      <c r="AG195" s="116" t="s">
        <v>140</v>
      </c>
      <c r="AH195" s="116">
        <v>0</v>
      </c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outlineLevel="1" x14ac:dyDescent="0.25">
      <c r="A196" s="119"/>
      <c r="B196" s="120"/>
      <c r="C196" s="148" t="s">
        <v>551</v>
      </c>
      <c r="D196" s="122"/>
      <c r="E196" s="123">
        <v>21.94</v>
      </c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16"/>
      <c r="Z196" s="116"/>
      <c r="AA196" s="116"/>
      <c r="AB196" s="116"/>
      <c r="AC196" s="116"/>
      <c r="AD196" s="116"/>
      <c r="AE196" s="116"/>
      <c r="AF196" s="116"/>
      <c r="AG196" s="116" t="s">
        <v>140</v>
      </c>
      <c r="AH196" s="116">
        <v>0</v>
      </c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5">
      <c r="A197" s="139">
        <v>94</v>
      </c>
      <c r="B197" s="140" t="s">
        <v>384</v>
      </c>
      <c r="C197" s="146" t="s">
        <v>385</v>
      </c>
      <c r="D197" s="141" t="s">
        <v>0</v>
      </c>
      <c r="E197" s="142">
        <v>325.66199999999998</v>
      </c>
      <c r="F197" s="143"/>
      <c r="G197" s="144">
        <f>ROUND(E197*F197,2)</f>
        <v>0</v>
      </c>
      <c r="H197" s="121">
        <v>0</v>
      </c>
      <c r="I197" s="121">
        <f>ROUND(E197*H197,2)</f>
        <v>0</v>
      </c>
      <c r="J197" s="121">
        <v>0.77</v>
      </c>
      <c r="K197" s="121">
        <f>ROUND(E197*J197,2)</f>
        <v>250.76</v>
      </c>
      <c r="L197" s="121">
        <v>21</v>
      </c>
      <c r="M197" s="121">
        <f>G197*(1+L197/100)</f>
        <v>0</v>
      </c>
      <c r="N197" s="121">
        <v>0</v>
      </c>
      <c r="O197" s="121">
        <f>ROUND(E197*N197,2)</f>
        <v>0</v>
      </c>
      <c r="P197" s="121">
        <v>0</v>
      </c>
      <c r="Q197" s="121">
        <f>ROUND(E197*P197,2)</f>
        <v>0</v>
      </c>
      <c r="R197" s="121"/>
      <c r="S197" s="121" t="s">
        <v>132</v>
      </c>
      <c r="T197" s="121" t="s">
        <v>138</v>
      </c>
      <c r="U197" s="121">
        <v>0</v>
      </c>
      <c r="V197" s="121">
        <f>ROUND(E197*U197,2)</f>
        <v>0</v>
      </c>
      <c r="W197" s="121"/>
      <c r="X197" s="121" t="s">
        <v>208</v>
      </c>
      <c r="Y197" s="116"/>
      <c r="Z197" s="116"/>
      <c r="AA197" s="116"/>
      <c r="AB197" s="116"/>
      <c r="AC197" s="116"/>
      <c r="AD197" s="116"/>
      <c r="AE197" s="116"/>
      <c r="AF197" s="116"/>
      <c r="AG197" s="116" t="s">
        <v>209</v>
      </c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x14ac:dyDescent="0.25">
      <c r="A198" s="127" t="s">
        <v>127</v>
      </c>
      <c r="B198" s="128" t="s">
        <v>89</v>
      </c>
      <c r="C198" s="145" t="s">
        <v>90</v>
      </c>
      <c r="D198" s="129"/>
      <c r="E198" s="130"/>
      <c r="F198" s="131"/>
      <c r="G198" s="132">
        <f>SUMIF(AG199:AG212,"&lt;&gt;NOR",G199:G212)</f>
        <v>0</v>
      </c>
      <c r="H198" s="126"/>
      <c r="I198" s="126">
        <f>SUM(I199:I212)</f>
        <v>6925.95</v>
      </c>
      <c r="J198" s="126"/>
      <c r="K198" s="126">
        <f>SUM(K199:K212)</f>
        <v>9227.0299999999988</v>
      </c>
      <c r="L198" s="126"/>
      <c r="M198" s="126">
        <f>SUM(M199:M212)</f>
        <v>0</v>
      </c>
      <c r="N198" s="126"/>
      <c r="O198" s="126">
        <f>SUM(O199:O212)</f>
        <v>6.9999999999999993E-2</v>
      </c>
      <c r="P198" s="126"/>
      <c r="Q198" s="126">
        <f>SUM(Q199:Q212)</f>
        <v>0</v>
      </c>
      <c r="R198" s="126"/>
      <c r="S198" s="126"/>
      <c r="T198" s="126"/>
      <c r="U198" s="126"/>
      <c r="V198" s="126">
        <f>SUM(V199:V212)</f>
        <v>17.11</v>
      </c>
      <c r="W198" s="126"/>
      <c r="X198" s="126"/>
      <c r="AG198" t="s">
        <v>128</v>
      </c>
    </row>
    <row r="199" spans="1:60" outlineLevel="1" x14ac:dyDescent="0.25">
      <c r="A199" s="133">
        <v>95</v>
      </c>
      <c r="B199" s="134" t="s">
        <v>386</v>
      </c>
      <c r="C199" s="147" t="s">
        <v>387</v>
      </c>
      <c r="D199" s="135" t="s">
        <v>137</v>
      </c>
      <c r="E199" s="136">
        <v>11.4</v>
      </c>
      <c r="F199" s="137"/>
      <c r="G199" s="138">
        <f>ROUND(E199*F199,2)</f>
        <v>0</v>
      </c>
      <c r="H199" s="121">
        <v>24.89</v>
      </c>
      <c r="I199" s="121">
        <f>ROUND(E199*H199,2)</f>
        <v>283.75</v>
      </c>
      <c r="J199" s="121">
        <v>25.21</v>
      </c>
      <c r="K199" s="121">
        <f>ROUND(E199*J199,2)</f>
        <v>287.39</v>
      </c>
      <c r="L199" s="121">
        <v>21</v>
      </c>
      <c r="M199" s="121">
        <f>G199*(1+L199/100)</f>
        <v>0</v>
      </c>
      <c r="N199" s="121">
        <v>2.1000000000000001E-4</v>
      </c>
      <c r="O199" s="121">
        <f>ROUND(E199*N199,2)</f>
        <v>0</v>
      </c>
      <c r="P199" s="121">
        <v>0</v>
      </c>
      <c r="Q199" s="121">
        <f>ROUND(E199*P199,2)</f>
        <v>0</v>
      </c>
      <c r="R199" s="121"/>
      <c r="S199" s="121" t="s">
        <v>132</v>
      </c>
      <c r="T199" s="121" t="s">
        <v>132</v>
      </c>
      <c r="U199" s="121">
        <v>0.05</v>
      </c>
      <c r="V199" s="121">
        <f>ROUND(E199*U199,2)</f>
        <v>0.56999999999999995</v>
      </c>
      <c r="W199" s="121"/>
      <c r="X199" s="121" t="s">
        <v>133</v>
      </c>
      <c r="Y199" s="116"/>
      <c r="Z199" s="116"/>
      <c r="AA199" s="116"/>
      <c r="AB199" s="116"/>
      <c r="AC199" s="116"/>
      <c r="AD199" s="116"/>
      <c r="AE199" s="116"/>
      <c r="AF199" s="116"/>
      <c r="AG199" s="116" t="s">
        <v>134</v>
      </c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5">
      <c r="A200" s="119"/>
      <c r="B200" s="120"/>
      <c r="C200" s="148" t="s">
        <v>388</v>
      </c>
      <c r="D200" s="122"/>
      <c r="E200" s="123">
        <v>11.4</v>
      </c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16"/>
      <c r="Z200" s="116"/>
      <c r="AA200" s="116"/>
      <c r="AB200" s="116"/>
      <c r="AC200" s="116"/>
      <c r="AD200" s="116"/>
      <c r="AE200" s="116"/>
      <c r="AF200" s="116"/>
      <c r="AG200" s="116" t="s">
        <v>140</v>
      </c>
      <c r="AH200" s="116">
        <v>0</v>
      </c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5">
      <c r="A201" s="133">
        <v>96</v>
      </c>
      <c r="B201" s="134" t="s">
        <v>389</v>
      </c>
      <c r="C201" s="147" t="s">
        <v>390</v>
      </c>
      <c r="D201" s="135" t="s">
        <v>137</v>
      </c>
      <c r="E201" s="136">
        <v>11.4</v>
      </c>
      <c r="F201" s="137"/>
      <c r="G201" s="138">
        <f>ROUND(E201*F201,2)</f>
        <v>0</v>
      </c>
      <c r="H201" s="121">
        <v>0</v>
      </c>
      <c r="I201" s="121">
        <f>ROUND(E201*H201,2)</f>
        <v>0</v>
      </c>
      <c r="J201" s="121">
        <v>49.1</v>
      </c>
      <c r="K201" s="121">
        <f>ROUND(E201*J201,2)</f>
        <v>559.74</v>
      </c>
      <c r="L201" s="121">
        <v>21</v>
      </c>
      <c r="M201" s="121">
        <f>G201*(1+L201/100)</f>
        <v>0</v>
      </c>
      <c r="N201" s="121">
        <v>0</v>
      </c>
      <c r="O201" s="121">
        <f>ROUND(E201*N201,2)</f>
        <v>0</v>
      </c>
      <c r="P201" s="121">
        <v>0</v>
      </c>
      <c r="Q201" s="121">
        <f>ROUND(E201*P201,2)</f>
        <v>0</v>
      </c>
      <c r="R201" s="121"/>
      <c r="S201" s="121" t="s">
        <v>132</v>
      </c>
      <c r="T201" s="121" t="s">
        <v>138</v>
      </c>
      <c r="U201" s="121">
        <v>0.1</v>
      </c>
      <c r="V201" s="121">
        <f>ROUND(E201*U201,2)</f>
        <v>1.1399999999999999</v>
      </c>
      <c r="W201" s="121"/>
      <c r="X201" s="121" t="s">
        <v>133</v>
      </c>
      <c r="Y201" s="116"/>
      <c r="Z201" s="116"/>
      <c r="AA201" s="116"/>
      <c r="AB201" s="116"/>
      <c r="AC201" s="116"/>
      <c r="AD201" s="116"/>
      <c r="AE201" s="116"/>
      <c r="AF201" s="116"/>
      <c r="AG201" s="116" t="s">
        <v>134</v>
      </c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5">
      <c r="A202" s="119"/>
      <c r="B202" s="120"/>
      <c r="C202" s="148" t="s">
        <v>388</v>
      </c>
      <c r="D202" s="122"/>
      <c r="E202" s="123">
        <v>11.4</v>
      </c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16"/>
      <c r="Z202" s="116"/>
      <c r="AA202" s="116"/>
      <c r="AB202" s="116"/>
      <c r="AC202" s="116"/>
      <c r="AD202" s="116"/>
      <c r="AE202" s="116"/>
      <c r="AF202" s="116"/>
      <c r="AG202" s="116" t="s">
        <v>140</v>
      </c>
      <c r="AH202" s="116">
        <v>0</v>
      </c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5">
      <c r="A203" s="133">
        <v>97</v>
      </c>
      <c r="B203" s="134" t="s">
        <v>391</v>
      </c>
      <c r="C203" s="147" t="s">
        <v>392</v>
      </c>
      <c r="D203" s="135" t="s">
        <v>137</v>
      </c>
      <c r="E203" s="136">
        <v>11.4</v>
      </c>
      <c r="F203" s="137"/>
      <c r="G203" s="138">
        <f>ROUND(E203*F203,2)</f>
        <v>0</v>
      </c>
      <c r="H203" s="121">
        <v>142.66</v>
      </c>
      <c r="I203" s="121">
        <f>ROUND(E203*H203,2)</f>
        <v>1626.32</v>
      </c>
      <c r="J203" s="121">
        <v>653.34</v>
      </c>
      <c r="K203" s="121">
        <f>ROUND(E203*J203,2)</f>
        <v>7448.08</v>
      </c>
      <c r="L203" s="121">
        <v>21</v>
      </c>
      <c r="M203" s="121">
        <f>G203*(1+L203/100)</f>
        <v>0</v>
      </c>
      <c r="N203" s="121">
        <v>5.3499999999999997E-3</v>
      </c>
      <c r="O203" s="121">
        <f>ROUND(E203*N203,2)</f>
        <v>0.06</v>
      </c>
      <c r="P203" s="121">
        <v>0</v>
      </c>
      <c r="Q203" s="121">
        <f>ROUND(E203*P203,2)</f>
        <v>0</v>
      </c>
      <c r="R203" s="121"/>
      <c r="S203" s="121" t="s">
        <v>132</v>
      </c>
      <c r="T203" s="121" t="s">
        <v>132</v>
      </c>
      <c r="U203" s="121">
        <v>1.288</v>
      </c>
      <c r="V203" s="121">
        <f>ROUND(E203*U203,2)</f>
        <v>14.68</v>
      </c>
      <c r="W203" s="121"/>
      <c r="X203" s="121" t="s">
        <v>133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134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5">
      <c r="A204" s="119"/>
      <c r="B204" s="120"/>
      <c r="C204" s="148" t="s">
        <v>388</v>
      </c>
      <c r="D204" s="122"/>
      <c r="E204" s="123">
        <v>11.4</v>
      </c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16"/>
      <c r="Z204" s="116"/>
      <c r="AA204" s="116"/>
      <c r="AB204" s="116"/>
      <c r="AC204" s="116"/>
      <c r="AD204" s="116"/>
      <c r="AE204" s="116"/>
      <c r="AF204" s="116"/>
      <c r="AG204" s="116" t="s">
        <v>140</v>
      </c>
      <c r="AH204" s="116">
        <v>0</v>
      </c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outlineLevel="1" x14ac:dyDescent="0.25">
      <c r="A205" s="133">
        <v>98</v>
      </c>
      <c r="B205" s="134" t="s">
        <v>393</v>
      </c>
      <c r="C205" s="147" t="s">
        <v>394</v>
      </c>
      <c r="D205" s="135" t="s">
        <v>137</v>
      </c>
      <c r="E205" s="136">
        <v>11.4</v>
      </c>
      <c r="F205" s="137"/>
      <c r="G205" s="138">
        <f>ROUND(E205*F205,2)</f>
        <v>0</v>
      </c>
      <c r="H205" s="121">
        <v>9.1999999999999993</v>
      </c>
      <c r="I205" s="121">
        <f>ROUND(E205*H205,2)</f>
        <v>104.88</v>
      </c>
      <c r="J205" s="121">
        <v>0</v>
      </c>
      <c r="K205" s="121">
        <f>ROUND(E205*J205,2)</f>
        <v>0</v>
      </c>
      <c r="L205" s="121">
        <v>21</v>
      </c>
      <c r="M205" s="121">
        <f>G205*(1+L205/100)</f>
        <v>0</v>
      </c>
      <c r="N205" s="121">
        <v>8.9999999999999998E-4</v>
      </c>
      <c r="O205" s="121">
        <f>ROUND(E205*N205,2)</f>
        <v>0.01</v>
      </c>
      <c r="P205" s="121">
        <v>0</v>
      </c>
      <c r="Q205" s="121">
        <f>ROUND(E205*P205,2)</f>
        <v>0</v>
      </c>
      <c r="R205" s="121"/>
      <c r="S205" s="121" t="s">
        <v>132</v>
      </c>
      <c r="T205" s="121" t="s">
        <v>132</v>
      </c>
      <c r="U205" s="121">
        <v>0</v>
      </c>
      <c r="V205" s="121">
        <f>ROUND(E205*U205,2)</f>
        <v>0</v>
      </c>
      <c r="W205" s="121"/>
      <c r="X205" s="121" t="s">
        <v>133</v>
      </c>
      <c r="Y205" s="116"/>
      <c r="Z205" s="116"/>
      <c r="AA205" s="116"/>
      <c r="AB205" s="116"/>
      <c r="AC205" s="116"/>
      <c r="AD205" s="116"/>
      <c r="AE205" s="116"/>
      <c r="AF205" s="116"/>
      <c r="AG205" s="116" t="s">
        <v>134</v>
      </c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5">
      <c r="A206" s="119"/>
      <c r="B206" s="120"/>
      <c r="C206" s="148" t="s">
        <v>388</v>
      </c>
      <c r="D206" s="122"/>
      <c r="E206" s="123">
        <v>11.4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16"/>
      <c r="Z206" s="116"/>
      <c r="AA206" s="116"/>
      <c r="AB206" s="116"/>
      <c r="AC206" s="116"/>
      <c r="AD206" s="116"/>
      <c r="AE206" s="116"/>
      <c r="AF206" s="116"/>
      <c r="AG206" s="116" t="s">
        <v>140</v>
      </c>
      <c r="AH206" s="116">
        <v>0</v>
      </c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outlineLevel="1" x14ac:dyDescent="0.25">
      <c r="A207" s="133">
        <v>99</v>
      </c>
      <c r="B207" s="134" t="s">
        <v>395</v>
      </c>
      <c r="C207" s="147" t="s">
        <v>396</v>
      </c>
      <c r="D207" s="135" t="s">
        <v>143</v>
      </c>
      <c r="E207" s="136">
        <v>6</v>
      </c>
      <c r="F207" s="137"/>
      <c r="G207" s="138">
        <f>ROUND(E207*F207,2)</f>
        <v>0</v>
      </c>
      <c r="H207" s="121">
        <v>0</v>
      </c>
      <c r="I207" s="121">
        <f>ROUND(E207*H207,2)</f>
        <v>0</v>
      </c>
      <c r="J207" s="121">
        <v>60.5</v>
      </c>
      <c r="K207" s="121">
        <f>ROUND(E207*J207,2)</f>
        <v>363</v>
      </c>
      <c r="L207" s="121">
        <v>21</v>
      </c>
      <c r="M207" s="121">
        <f>G207*(1+L207/100)</f>
        <v>0</v>
      </c>
      <c r="N207" s="121">
        <v>0</v>
      </c>
      <c r="O207" s="121">
        <f>ROUND(E207*N207,2)</f>
        <v>0</v>
      </c>
      <c r="P207" s="121">
        <v>0</v>
      </c>
      <c r="Q207" s="121">
        <f>ROUND(E207*P207,2)</f>
        <v>0</v>
      </c>
      <c r="R207" s="121"/>
      <c r="S207" s="121" t="s">
        <v>132</v>
      </c>
      <c r="T207" s="121" t="s">
        <v>132</v>
      </c>
      <c r="U207" s="121">
        <v>0.12</v>
      </c>
      <c r="V207" s="121">
        <f>ROUND(E207*U207,2)</f>
        <v>0.72</v>
      </c>
      <c r="W207" s="121"/>
      <c r="X207" s="121" t="s">
        <v>133</v>
      </c>
      <c r="Y207" s="116"/>
      <c r="Z207" s="116"/>
      <c r="AA207" s="116"/>
      <c r="AB207" s="116"/>
      <c r="AC207" s="116"/>
      <c r="AD207" s="116"/>
      <c r="AE207" s="116"/>
      <c r="AF207" s="116"/>
      <c r="AG207" s="116" t="s">
        <v>134</v>
      </c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5">
      <c r="A208" s="119"/>
      <c r="B208" s="120"/>
      <c r="C208" s="148" t="s">
        <v>397</v>
      </c>
      <c r="D208" s="122"/>
      <c r="E208" s="123">
        <v>6</v>
      </c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16"/>
      <c r="Z208" s="116"/>
      <c r="AA208" s="116"/>
      <c r="AB208" s="116"/>
      <c r="AC208" s="116"/>
      <c r="AD208" s="116"/>
      <c r="AE208" s="116"/>
      <c r="AF208" s="116"/>
      <c r="AG208" s="116" t="s">
        <v>140</v>
      </c>
      <c r="AH208" s="116">
        <v>0</v>
      </c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5">
      <c r="A209" s="133">
        <v>100</v>
      </c>
      <c r="B209" s="134" t="s">
        <v>398</v>
      </c>
      <c r="C209" s="147" t="s">
        <v>399</v>
      </c>
      <c r="D209" s="135" t="s">
        <v>137</v>
      </c>
      <c r="E209" s="136">
        <v>12.54</v>
      </c>
      <c r="F209" s="137"/>
      <c r="G209" s="138">
        <f>ROUND(E209*F209,2)</f>
        <v>0</v>
      </c>
      <c r="H209" s="121">
        <v>350</v>
      </c>
      <c r="I209" s="121">
        <f>ROUND(E209*H209,2)</f>
        <v>4389</v>
      </c>
      <c r="J209" s="121">
        <v>0</v>
      </c>
      <c r="K209" s="121">
        <f>ROUND(E209*J209,2)</f>
        <v>0</v>
      </c>
      <c r="L209" s="121">
        <v>21</v>
      </c>
      <c r="M209" s="121">
        <f>G209*(1+L209/100)</f>
        <v>0</v>
      </c>
      <c r="N209" s="121">
        <v>0</v>
      </c>
      <c r="O209" s="121">
        <f>ROUND(E209*N209,2)</f>
        <v>0</v>
      </c>
      <c r="P209" s="121">
        <v>0</v>
      </c>
      <c r="Q209" s="121">
        <f>ROUND(E209*P209,2)</f>
        <v>0</v>
      </c>
      <c r="R209" s="121"/>
      <c r="S209" s="121" t="s">
        <v>158</v>
      </c>
      <c r="T209" s="121" t="s">
        <v>146</v>
      </c>
      <c r="U209" s="121">
        <v>0</v>
      </c>
      <c r="V209" s="121">
        <f>ROUND(E209*U209,2)</f>
        <v>0</v>
      </c>
      <c r="W209" s="121"/>
      <c r="X209" s="121" t="s">
        <v>161</v>
      </c>
      <c r="Y209" s="116"/>
      <c r="Z209" s="116"/>
      <c r="AA209" s="116"/>
      <c r="AB209" s="116"/>
      <c r="AC209" s="116"/>
      <c r="AD209" s="116"/>
      <c r="AE209" s="116"/>
      <c r="AF209" s="116"/>
      <c r="AG209" s="116" t="s">
        <v>310</v>
      </c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outlineLevel="1" x14ac:dyDescent="0.25">
      <c r="A210" s="119"/>
      <c r="B210" s="120"/>
      <c r="C210" s="148" t="s">
        <v>400</v>
      </c>
      <c r="D210" s="122"/>
      <c r="E210" s="123">
        <v>12.54</v>
      </c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16"/>
      <c r="Z210" s="116"/>
      <c r="AA210" s="116"/>
      <c r="AB210" s="116"/>
      <c r="AC210" s="116"/>
      <c r="AD210" s="116"/>
      <c r="AE210" s="116"/>
      <c r="AF210" s="116"/>
      <c r="AG210" s="116" t="s">
        <v>140</v>
      </c>
      <c r="AH210" s="116">
        <v>0</v>
      </c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outlineLevel="1" x14ac:dyDescent="0.25">
      <c r="A211" s="139">
        <v>101</v>
      </c>
      <c r="B211" s="140" t="s">
        <v>348</v>
      </c>
      <c r="C211" s="146" t="s">
        <v>401</v>
      </c>
      <c r="D211" s="141" t="s">
        <v>143</v>
      </c>
      <c r="E211" s="142">
        <v>6</v>
      </c>
      <c r="F211" s="143"/>
      <c r="G211" s="144">
        <f>ROUND(E211*F211,2)</f>
        <v>0</v>
      </c>
      <c r="H211" s="121">
        <v>87</v>
      </c>
      <c r="I211" s="121">
        <f>ROUND(E211*H211,2)</f>
        <v>522</v>
      </c>
      <c r="J211" s="121">
        <v>0</v>
      </c>
      <c r="K211" s="121">
        <f>ROUND(E211*J211,2)</f>
        <v>0</v>
      </c>
      <c r="L211" s="121">
        <v>21</v>
      </c>
      <c r="M211" s="121">
        <f>G211*(1+L211/100)</f>
        <v>0</v>
      </c>
      <c r="N211" s="121">
        <v>2.2000000000000001E-4</v>
      </c>
      <c r="O211" s="121">
        <f>ROUND(E211*N211,2)</f>
        <v>0</v>
      </c>
      <c r="P211" s="121">
        <v>0</v>
      </c>
      <c r="Q211" s="121">
        <f>ROUND(E211*P211,2)</f>
        <v>0</v>
      </c>
      <c r="R211" s="121"/>
      <c r="S211" s="121" t="s">
        <v>158</v>
      </c>
      <c r="T211" s="121" t="s">
        <v>146</v>
      </c>
      <c r="U211" s="121">
        <v>0</v>
      </c>
      <c r="V211" s="121">
        <f>ROUND(E211*U211,2)</f>
        <v>0</v>
      </c>
      <c r="W211" s="121"/>
      <c r="X211" s="121" t="s">
        <v>161</v>
      </c>
      <c r="Y211" s="116"/>
      <c r="Z211" s="116"/>
      <c r="AA211" s="116"/>
      <c r="AB211" s="116"/>
      <c r="AC211" s="116"/>
      <c r="AD211" s="116"/>
      <c r="AE211" s="116"/>
      <c r="AF211" s="116"/>
      <c r="AG211" s="116" t="s">
        <v>310</v>
      </c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outlineLevel="1" x14ac:dyDescent="0.25">
      <c r="A212" s="139">
        <v>102</v>
      </c>
      <c r="B212" s="140" t="s">
        <v>402</v>
      </c>
      <c r="C212" s="146" t="s">
        <v>403</v>
      </c>
      <c r="D212" s="141" t="s">
        <v>0</v>
      </c>
      <c r="E212" s="142">
        <v>155.8416</v>
      </c>
      <c r="F212" s="143"/>
      <c r="G212" s="144">
        <f>ROUND(E212*F212,2)</f>
        <v>0</v>
      </c>
      <c r="H212" s="121">
        <v>0</v>
      </c>
      <c r="I212" s="121">
        <f>ROUND(E212*H212,2)</f>
        <v>0</v>
      </c>
      <c r="J212" s="121">
        <v>3.65</v>
      </c>
      <c r="K212" s="121">
        <f>ROUND(E212*J212,2)</f>
        <v>568.82000000000005</v>
      </c>
      <c r="L212" s="121">
        <v>21</v>
      </c>
      <c r="M212" s="121">
        <f>G212*(1+L212/100)</f>
        <v>0</v>
      </c>
      <c r="N212" s="121">
        <v>0</v>
      </c>
      <c r="O212" s="121">
        <f>ROUND(E212*N212,2)</f>
        <v>0</v>
      </c>
      <c r="P212" s="121">
        <v>0</v>
      </c>
      <c r="Q212" s="121">
        <f>ROUND(E212*P212,2)</f>
        <v>0</v>
      </c>
      <c r="R212" s="121"/>
      <c r="S212" s="121" t="s">
        <v>132</v>
      </c>
      <c r="T212" s="121" t="s">
        <v>138</v>
      </c>
      <c r="U212" s="121">
        <v>0</v>
      </c>
      <c r="V212" s="121">
        <f>ROUND(E212*U212,2)</f>
        <v>0</v>
      </c>
      <c r="W212" s="121"/>
      <c r="X212" s="121" t="s">
        <v>208</v>
      </c>
      <c r="Y212" s="116"/>
      <c r="Z212" s="116"/>
      <c r="AA212" s="116"/>
      <c r="AB212" s="116"/>
      <c r="AC212" s="116"/>
      <c r="AD212" s="116"/>
      <c r="AE212" s="116"/>
      <c r="AF212" s="116"/>
      <c r="AG212" s="116" t="s">
        <v>209</v>
      </c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x14ac:dyDescent="0.25">
      <c r="A213" s="127" t="s">
        <v>127</v>
      </c>
      <c r="B213" s="128" t="s">
        <v>91</v>
      </c>
      <c r="C213" s="145" t="s">
        <v>92</v>
      </c>
      <c r="D213" s="129"/>
      <c r="E213" s="130"/>
      <c r="F213" s="131"/>
      <c r="G213" s="132">
        <f>SUMIF(AG214:AG216,"&lt;&gt;NOR",G214:G216)</f>
        <v>0</v>
      </c>
      <c r="H213" s="126"/>
      <c r="I213" s="126">
        <f>SUM(I214:I216)</f>
        <v>592.87</v>
      </c>
      <c r="J213" s="126"/>
      <c r="K213" s="126">
        <f>SUM(K214:K216)</f>
        <v>2265.83</v>
      </c>
      <c r="L213" s="126"/>
      <c r="M213" s="126">
        <f>SUM(M214:M216)</f>
        <v>0</v>
      </c>
      <c r="N213" s="126"/>
      <c r="O213" s="126">
        <f>SUM(O214:O216)</f>
        <v>0</v>
      </c>
      <c r="P213" s="126"/>
      <c r="Q213" s="126">
        <f>SUM(Q214:Q216)</f>
        <v>0</v>
      </c>
      <c r="R213" s="126"/>
      <c r="S213" s="126"/>
      <c r="T213" s="126"/>
      <c r="U213" s="126"/>
      <c r="V213" s="126">
        <f>SUM(V214:V216)</f>
        <v>4.6199999999999992</v>
      </c>
      <c r="W213" s="126"/>
      <c r="X213" s="126"/>
      <c r="AG213" t="s">
        <v>128</v>
      </c>
    </row>
    <row r="214" spans="1:60" outlineLevel="1" x14ac:dyDescent="0.25">
      <c r="A214" s="139">
        <v>103</v>
      </c>
      <c r="B214" s="140" t="s">
        <v>404</v>
      </c>
      <c r="C214" s="146" t="s">
        <v>405</v>
      </c>
      <c r="D214" s="141" t="s">
        <v>143</v>
      </c>
      <c r="E214" s="142">
        <v>22</v>
      </c>
      <c r="F214" s="143"/>
      <c r="G214" s="144">
        <f>ROUND(E214*F214,2)</f>
        <v>0</v>
      </c>
      <c r="H214" s="121">
        <v>16.11</v>
      </c>
      <c r="I214" s="121">
        <f>ROUND(E214*H214,2)</f>
        <v>354.42</v>
      </c>
      <c r="J214" s="121">
        <v>58.49</v>
      </c>
      <c r="K214" s="121">
        <f>ROUND(E214*J214,2)</f>
        <v>1286.78</v>
      </c>
      <c r="L214" s="121">
        <v>21</v>
      </c>
      <c r="M214" s="121">
        <f>G214*(1+L214/100)</f>
        <v>0</v>
      </c>
      <c r="N214" s="121">
        <v>9.0000000000000006E-5</v>
      </c>
      <c r="O214" s="121">
        <f>ROUND(E214*N214,2)</f>
        <v>0</v>
      </c>
      <c r="P214" s="121">
        <v>0</v>
      </c>
      <c r="Q214" s="121">
        <f>ROUND(E214*P214,2)</f>
        <v>0</v>
      </c>
      <c r="R214" s="121"/>
      <c r="S214" s="121" t="s">
        <v>132</v>
      </c>
      <c r="T214" s="121" t="s">
        <v>132</v>
      </c>
      <c r="U214" s="121">
        <v>0.11600000000000001</v>
      </c>
      <c r="V214" s="121">
        <f>ROUND(E214*U214,2)</f>
        <v>2.5499999999999998</v>
      </c>
      <c r="W214" s="121"/>
      <c r="X214" s="121" t="s">
        <v>133</v>
      </c>
      <c r="Y214" s="116"/>
      <c r="Z214" s="116"/>
      <c r="AA214" s="116"/>
      <c r="AB214" s="116"/>
      <c r="AC214" s="116"/>
      <c r="AD214" s="116"/>
      <c r="AE214" s="116"/>
      <c r="AF214" s="116"/>
      <c r="AG214" s="116" t="s">
        <v>134</v>
      </c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outlineLevel="1" x14ac:dyDescent="0.25">
      <c r="A215" s="133">
        <v>104</v>
      </c>
      <c r="B215" s="134" t="s">
        <v>406</v>
      </c>
      <c r="C215" s="147" t="s">
        <v>407</v>
      </c>
      <c r="D215" s="135" t="s">
        <v>137</v>
      </c>
      <c r="E215" s="136">
        <v>5</v>
      </c>
      <c r="F215" s="137"/>
      <c r="G215" s="138">
        <f>ROUND(E215*F215,2)</f>
        <v>0</v>
      </c>
      <c r="H215" s="121">
        <v>47.69</v>
      </c>
      <c r="I215" s="121">
        <f>ROUND(E215*H215,2)</f>
        <v>238.45</v>
      </c>
      <c r="J215" s="121">
        <v>195.81</v>
      </c>
      <c r="K215" s="121">
        <f>ROUND(E215*J215,2)</f>
        <v>979.05</v>
      </c>
      <c r="L215" s="121">
        <v>21</v>
      </c>
      <c r="M215" s="121">
        <f>G215*(1+L215/100)</f>
        <v>0</v>
      </c>
      <c r="N215" s="121">
        <v>3.6000000000000002E-4</v>
      </c>
      <c r="O215" s="121">
        <f>ROUND(E215*N215,2)</f>
        <v>0</v>
      </c>
      <c r="P215" s="121">
        <v>0</v>
      </c>
      <c r="Q215" s="121">
        <f>ROUND(E215*P215,2)</f>
        <v>0</v>
      </c>
      <c r="R215" s="121"/>
      <c r="S215" s="121" t="s">
        <v>158</v>
      </c>
      <c r="T215" s="121" t="s">
        <v>146</v>
      </c>
      <c r="U215" s="121">
        <v>0.41299999999999998</v>
      </c>
      <c r="V215" s="121">
        <f>ROUND(E215*U215,2)</f>
        <v>2.0699999999999998</v>
      </c>
      <c r="W215" s="121"/>
      <c r="X215" s="121" t="s">
        <v>133</v>
      </c>
      <c r="Y215" s="116"/>
      <c r="Z215" s="116"/>
      <c r="AA215" s="116"/>
      <c r="AB215" s="116"/>
      <c r="AC215" s="116"/>
      <c r="AD215" s="116"/>
      <c r="AE215" s="116"/>
      <c r="AF215" s="116"/>
      <c r="AG215" s="116" t="s">
        <v>134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outlineLevel="1" x14ac:dyDescent="0.25">
      <c r="A216" s="119"/>
      <c r="B216" s="120"/>
      <c r="C216" s="148" t="s">
        <v>408</v>
      </c>
      <c r="D216" s="122"/>
      <c r="E216" s="123">
        <v>5</v>
      </c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16"/>
      <c r="Z216" s="116"/>
      <c r="AA216" s="116"/>
      <c r="AB216" s="116"/>
      <c r="AC216" s="116"/>
      <c r="AD216" s="116"/>
      <c r="AE216" s="116"/>
      <c r="AF216" s="116"/>
      <c r="AG216" s="116" t="s">
        <v>140</v>
      </c>
      <c r="AH216" s="116">
        <v>0</v>
      </c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</row>
    <row r="217" spans="1:60" x14ac:dyDescent="0.25">
      <c r="A217" s="127" t="s">
        <v>127</v>
      </c>
      <c r="B217" s="128" t="s">
        <v>93</v>
      </c>
      <c r="C217" s="145" t="s">
        <v>94</v>
      </c>
      <c r="D217" s="129"/>
      <c r="E217" s="130"/>
      <c r="F217" s="131"/>
      <c r="G217" s="132">
        <f>SUMIF(AG218:AG244,"&lt;&gt;NOR",G218:G244)</f>
        <v>0</v>
      </c>
      <c r="H217" s="126"/>
      <c r="I217" s="126">
        <f>SUM(I218:I244)</f>
        <v>1128.1199999999999</v>
      </c>
      <c r="J217" s="126"/>
      <c r="K217" s="126">
        <f>SUM(K218:K244)</f>
        <v>12462.32</v>
      </c>
      <c r="L217" s="126"/>
      <c r="M217" s="126">
        <f>SUM(M218:M244)</f>
        <v>0</v>
      </c>
      <c r="N217" s="126"/>
      <c r="O217" s="126">
        <f>SUM(O218:O244)</f>
        <v>0.04</v>
      </c>
      <c r="P217" s="126"/>
      <c r="Q217" s="126">
        <f>SUM(Q218:Q244)</f>
        <v>0</v>
      </c>
      <c r="R217" s="126"/>
      <c r="S217" s="126"/>
      <c r="T217" s="126"/>
      <c r="U217" s="126"/>
      <c r="V217" s="126">
        <f>SUM(V218:V244)</f>
        <v>25.58</v>
      </c>
      <c r="W217" s="126"/>
      <c r="X217" s="126"/>
      <c r="AG217" t="s">
        <v>128</v>
      </c>
    </row>
    <row r="218" spans="1:60" outlineLevel="1" x14ac:dyDescent="0.25">
      <c r="A218" s="133">
        <v>105</v>
      </c>
      <c r="B218" s="134" t="s">
        <v>409</v>
      </c>
      <c r="C218" s="147" t="s">
        <v>410</v>
      </c>
      <c r="D218" s="135" t="s">
        <v>137</v>
      </c>
      <c r="E218" s="136">
        <v>171.88</v>
      </c>
      <c r="F218" s="137"/>
      <c r="G218" s="138">
        <f>ROUND(E218*F218,2)</f>
        <v>0</v>
      </c>
      <c r="H218" s="121">
        <v>0.1</v>
      </c>
      <c r="I218" s="121">
        <f>ROUND(E218*H218,2)</f>
        <v>17.190000000000001</v>
      </c>
      <c r="J218" s="121">
        <v>21.1</v>
      </c>
      <c r="K218" s="121">
        <f>ROUND(E218*J218,2)</f>
        <v>3626.67</v>
      </c>
      <c r="L218" s="121">
        <v>21</v>
      </c>
      <c r="M218" s="121">
        <f>G218*(1+L218/100)</f>
        <v>0</v>
      </c>
      <c r="N218" s="121">
        <v>0</v>
      </c>
      <c r="O218" s="121">
        <f>ROUND(E218*N218,2)</f>
        <v>0</v>
      </c>
      <c r="P218" s="121">
        <v>0</v>
      </c>
      <c r="Q218" s="121">
        <f>ROUND(E218*P218,2)</f>
        <v>0</v>
      </c>
      <c r="R218" s="121"/>
      <c r="S218" s="121" t="s">
        <v>132</v>
      </c>
      <c r="T218" s="121" t="s">
        <v>132</v>
      </c>
      <c r="U218" s="121">
        <v>4.3220000000000001E-2</v>
      </c>
      <c r="V218" s="121">
        <f>ROUND(E218*U218,2)</f>
        <v>7.43</v>
      </c>
      <c r="W218" s="121"/>
      <c r="X218" s="121" t="s">
        <v>133</v>
      </c>
      <c r="Y218" s="116"/>
      <c r="Z218" s="116"/>
      <c r="AA218" s="116"/>
      <c r="AB218" s="116"/>
      <c r="AC218" s="116"/>
      <c r="AD218" s="116"/>
      <c r="AE218" s="116"/>
      <c r="AF218" s="116"/>
      <c r="AG218" s="116" t="s">
        <v>134</v>
      </c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outlineLevel="1" x14ac:dyDescent="0.25">
      <c r="A219" s="119"/>
      <c r="B219" s="120"/>
      <c r="C219" s="148" t="s">
        <v>411</v>
      </c>
      <c r="D219" s="122"/>
      <c r="E219" s="123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16"/>
      <c r="Z219" s="116"/>
      <c r="AA219" s="116"/>
      <c r="AB219" s="116"/>
      <c r="AC219" s="116"/>
      <c r="AD219" s="116"/>
      <c r="AE219" s="116"/>
      <c r="AF219" s="116"/>
      <c r="AG219" s="116" t="s">
        <v>140</v>
      </c>
      <c r="AH219" s="116">
        <v>0</v>
      </c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</row>
    <row r="220" spans="1:60" outlineLevel="1" x14ac:dyDescent="0.25">
      <c r="A220" s="119"/>
      <c r="B220" s="120"/>
      <c r="C220" s="148" t="s">
        <v>559</v>
      </c>
      <c r="D220" s="122"/>
      <c r="E220" s="123">
        <v>24.96</v>
      </c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16"/>
      <c r="Z220" s="116"/>
      <c r="AA220" s="116"/>
      <c r="AB220" s="116"/>
      <c r="AC220" s="116"/>
      <c r="AD220" s="116"/>
      <c r="AE220" s="116"/>
      <c r="AF220" s="116"/>
      <c r="AG220" s="116" t="s">
        <v>140</v>
      </c>
      <c r="AH220" s="116">
        <v>0</v>
      </c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outlineLevel="1" x14ac:dyDescent="0.25">
      <c r="A221" s="119"/>
      <c r="B221" s="120"/>
      <c r="C221" s="148" t="s">
        <v>560</v>
      </c>
      <c r="D221" s="122"/>
      <c r="E221" s="123">
        <v>38.479999999999997</v>
      </c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16"/>
      <c r="Z221" s="116"/>
      <c r="AA221" s="116"/>
      <c r="AB221" s="116"/>
      <c r="AC221" s="116"/>
      <c r="AD221" s="116"/>
      <c r="AE221" s="116"/>
      <c r="AF221" s="116"/>
      <c r="AG221" s="116" t="s">
        <v>140</v>
      </c>
      <c r="AH221" s="116">
        <v>0</v>
      </c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outlineLevel="1" x14ac:dyDescent="0.25">
      <c r="A222" s="119"/>
      <c r="B222" s="120"/>
      <c r="C222" s="148" t="s">
        <v>561</v>
      </c>
      <c r="D222" s="122"/>
      <c r="E222" s="123">
        <v>53.56</v>
      </c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16"/>
      <c r="Z222" s="116"/>
      <c r="AA222" s="116"/>
      <c r="AB222" s="116"/>
      <c r="AC222" s="116"/>
      <c r="AD222" s="116"/>
      <c r="AE222" s="116"/>
      <c r="AF222" s="116"/>
      <c r="AG222" s="116" t="s">
        <v>140</v>
      </c>
      <c r="AH222" s="116">
        <v>0</v>
      </c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outlineLevel="1" x14ac:dyDescent="0.25">
      <c r="A223" s="119"/>
      <c r="B223" s="120"/>
      <c r="C223" s="148" t="s">
        <v>415</v>
      </c>
      <c r="D223" s="122"/>
      <c r="E223" s="123">
        <v>8.0399999999999991</v>
      </c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16"/>
      <c r="Z223" s="116"/>
      <c r="AA223" s="116"/>
      <c r="AB223" s="116"/>
      <c r="AC223" s="116"/>
      <c r="AD223" s="116"/>
      <c r="AE223" s="116"/>
      <c r="AF223" s="116"/>
      <c r="AG223" s="116" t="s">
        <v>140</v>
      </c>
      <c r="AH223" s="116">
        <v>0</v>
      </c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outlineLevel="1" x14ac:dyDescent="0.25">
      <c r="A224" s="119"/>
      <c r="B224" s="120"/>
      <c r="C224" s="148" t="s">
        <v>416</v>
      </c>
      <c r="D224" s="122"/>
      <c r="E224" s="123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16"/>
      <c r="Z224" s="116"/>
      <c r="AA224" s="116"/>
      <c r="AB224" s="116"/>
      <c r="AC224" s="116"/>
      <c r="AD224" s="116"/>
      <c r="AE224" s="116"/>
      <c r="AF224" s="116"/>
      <c r="AG224" s="116" t="s">
        <v>140</v>
      </c>
      <c r="AH224" s="116">
        <v>0</v>
      </c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outlineLevel="1" x14ac:dyDescent="0.25">
      <c r="A225" s="119"/>
      <c r="B225" s="120"/>
      <c r="C225" s="148" t="s">
        <v>562</v>
      </c>
      <c r="D225" s="122"/>
      <c r="E225" s="123">
        <v>5.72</v>
      </c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16"/>
      <c r="Z225" s="116"/>
      <c r="AA225" s="116"/>
      <c r="AB225" s="116"/>
      <c r="AC225" s="116"/>
      <c r="AD225" s="116"/>
      <c r="AE225" s="116"/>
      <c r="AF225" s="116"/>
      <c r="AG225" s="116" t="s">
        <v>140</v>
      </c>
      <c r="AH225" s="116">
        <v>0</v>
      </c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5">
      <c r="A226" s="119"/>
      <c r="B226" s="120"/>
      <c r="C226" s="148" t="s">
        <v>550</v>
      </c>
      <c r="D226" s="122"/>
      <c r="E226" s="123">
        <v>13.68</v>
      </c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16"/>
      <c r="Z226" s="116"/>
      <c r="AA226" s="116"/>
      <c r="AB226" s="116"/>
      <c r="AC226" s="116"/>
      <c r="AD226" s="116"/>
      <c r="AE226" s="116"/>
      <c r="AF226" s="116"/>
      <c r="AG226" s="116" t="s">
        <v>140</v>
      </c>
      <c r="AH226" s="116">
        <v>0</v>
      </c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5">
      <c r="A227" s="119"/>
      <c r="B227" s="120"/>
      <c r="C227" s="148" t="s">
        <v>551</v>
      </c>
      <c r="D227" s="122"/>
      <c r="E227" s="123">
        <v>21.94</v>
      </c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16"/>
      <c r="Z227" s="116"/>
      <c r="AA227" s="116"/>
      <c r="AB227" s="116"/>
      <c r="AC227" s="116"/>
      <c r="AD227" s="116"/>
      <c r="AE227" s="116"/>
      <c r="AF227" s="116"/>
      <c r="AG227" s="116" t="s">
        <v>140</v>
      </c>
      <c r="AH227" s="116">
        <v>0</v>
      </c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outlineLevel="1" x14ac:dyDescent="0.25">
      <c r="A228" s="119"/>
      <c r="B228" s="120"/>
      <c r="C228" s="148" t="s">
        <v>418</v>
      </c>
      <c r="D228" s="122"/>
      <c r="E228" s="123">
        <v>5.5</v>
      </c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16"/>
      <c r="Z228" s="116"/>
      <c r="AA228" s="116"/>
      <c r="AB228" s="116"/>
      <c r="AC228" s="116"/>
      <c r="AD228" s="116"/>
      <c r="AE228" s="116"/>
      <c r="AF228" s="116"/>
      <c r="AG228" s="116" t="s">
        <v>140</v>
      </c>
      <c r="AH228" s="116">
        <v>0</v>
      </c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outlineLevel="1" x14ac:dyDescent="0.25">
      <c r="A229" s="133">
        <v>106</v>
      </c>
      <c r="B229" s="134" t="s">
        <v>419</v>
      </c>
      <c r="C229" s="147" t="s">
        <v>420</v>
      </c>
      <c r="D229" s="135" t="s">
        <v>137</v>
      </c>
      <c r="E229" s="136">
        <v>171.88</v>
      </c>
      <c r="F229" s="137"/>
      <c r="G229" s="138">
        <f>ROUND(E229*F229,2)</f>
        <v>0</v>
      </c>
      <c r="H229" s="121">
        <v>3.79</v>
      </c>
      <c r="I229" s="121">
        <f>ROUND(E229*H229,2)</f>
        <v>651.42999999999995</v>
      </c>
      <c r="J229" s="121">
        <v>49.61</v>
      </c>
      <c r="K229" s="121">
        <f>ROUND(E229*J229,2)</f>
        <v>8526.9699999999993</v>
      </c>
      <c r="L229" s="121">
        <v>21</v>
      </c>
      <c r="M229" s="121">
        <f>G229*(1+L229/100)</f>
        <v>0</v>
      </c>
      <c r="N229" s="121">
        <v>1.3999999999999999E-4</v>
      </c>
      <c r="O229" s="121">
        <f>ROUND(E229*N229,2)</f>
        <v>0.02</v>
      </c>
      <c r="P229" s="121">
        <v>0</v>
      </c>
      <c r="Q229" s="121">
        <f>ROUND(E229*P229,2)</f>
        <v>0</v>
      </c>
      <c r="R229" s="121"/>
      <c r="S229" s="121" t="s">
        <v>132</v>
      </c>
      <c r="T229" s="121" t="s">
        <v>138</v>
      </c>
      <c r="U229" s="121">
        <v>0.10191</v>
      </c>
      <c r="V229" s="121">
        <f>ROUND(E229*U229,2)</f>
        <v>17.52</v>
      </c>
      <c r="W229" s="121"/>
      <c r="X229" s="121" t="s">
        <v>133</v>
      </c>
      <c r="Y229" s="116"/>
      <c r="Z229" s="116"/>
      <c r="AA229" s="116"/>
      <c r="AB229" s="116"/>
      <c r="AC229" s="116"/>
      <c r="AD229" s="116"/>
      <c r="AE229" s="116"/>
      <c r="AF229" s="116"/>
      <c r="AG229" s="116" t="s">
        <v>134</v>
      </c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5">
      <c r="A230" s="119"/>
      <c r="B230" s="120"/>
      <c r="C230" s="148" t="s">
        <v>411</v>
      </c>
      <c r="D230" s="122"/>
      <c r="E230" s="123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16"/>
      <c r="Z230" s="116"/>
      <c r="AA230" s="116"/>
      <c r="AB230" s="116"/>
      <c r="AC230" s="116"/>
      <c r="AD230" s="116"/>
      <c r="AE230" s="116"/>
      <c r="AF230" s="116"/>
      <c r="AG230" s="116" t="s">
        <v>140</v>
      </c>
      <c r="AH230" s="116">
        <v>0</v>
      </c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5">
      <c r="A231" s="119"/>
      <c r="B231" s="120"/>
      <c r="C231" s="148" t="s">
        <v>559</v>
      </c>
      <c r="D231" s="122"/>
      <c r="E231" s="123">
        <v>24.96</v>
      </c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16"/>
      <c r="Z231" s="116"/>
      <c r="AA231" s="116"/>
      <c r="AB231" s="116"/>
      <c r="AC231" s="116"/>
      <c r="AD231" s="116"/>
      <c r="AE231" s="116"/>
      <c r="AF231" s="116"/>
      <c r="AG231" s="116" t="s">
        <v>140</v>
      </c>
      <c r="AH231" s="116">
        <v>0</v>
      </c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outlineLevel="1" x14ac:dyDescent="0.25">
      <c r="A232" s="119"/>
      <c r="B232" s="120"/>
      <c r="C232" s="148" t="s">
        <v>560</v>
      </c>
      <c r="D232" s="122"/>
      <c r="E232" s="123">
        <v>38.479999999999997</v>
      </c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16"/>
      <c r="Z232" s="116"/>
      <c r="AA232" s="116"/>
      <c r="AB232" s="116"/>
      <c r="AC232" s="116"/>
      <c r="AD232" s="116"/>
      <c r="AE232" s="116"/>
      <c r="AF232" s="116"/>
      <c r="AG232" s="116" t="s">
        <v>140</v>
      </c>
      <c r="AH232" s="116">
        <v>0</v>
      </c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outlineLevel="1" x14ac:dyDescent="0.25">
      <c r="A233" s="119"/>
      <c r="B233" s="120"/>
      <c r="C233" s="148" t="s">
        <v>561</v>
      </c>
      <c r="D233" s="122"/>
      <c r="E233" s="123">
        <v>53.56</v>
      </c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16"/>
      <c r="Z233" s="116"/>
      <c r="AA233" s="116"/>
      <c r="AB233" s="116"/>
      <c r="AC233" s="116"/>
      <c r="AD233" s="116"/>
      <c r="AE233" s="116"/>
      <c r="AF233" s="116"/>
      <c r="AG233" s="116" t="s">
        <v>140</v>
      </c>
      <c r="AH233" s="116">
        <v>0</v>
      </c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outlineLevel="1" x14ac:dyDescent="0.25">
      <c r="A234" s="119"/>
      <c r="B234" s="120"/>
      <c r="C234" s="148" t="s">
        <v>415</v>
      </c>
      <c r="D234" s="122"/>
      <c r="E234" s="123">
        <v>8.0399999999999991</v>
      </c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16"/>
      <c r="Z234" s="116"/>
      <c r="AA234" s="116"/>
      <c r="AB234" s="116"/>
      <c r="AC234" s="116"/>
      <c r="AD234" s="116"/>
      <c r="AE234" s="116"/>
      <c r="AF234" s="116"/>
      <c r="AG234" s="116" t="s">
        <v>140</v>
      </c>
      <c r="AH234" s="116">
        <v>0</v>
      </c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outlineLevel="1" x14ac:dyDescent="0.25">
      <c r="A235" s="119"/>
      <c r="B235" s="120"/>
      <c r="C235" s="148" t="s">
        <v>416</v>
      </c>
      <c r="D235" s="122"/>
      <c r="E235" s="123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16"/>
      <c r="Z235" s="116"/>
      <c r="AA235" s="116"/>
      <c r="AB235" s="116"/>
      <c r="AC235" s="116"/>
      <c r="AD235" s="116"/>
      <c r="AE235" s="116"/>
      <c r="AF235" s="116"/>
      <c r="AG235" s="116" t="s">
        <v>140</v>
      </c>
      <c r="AH235" s="116">
        <v>0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outlineLevel="1" x14ac:dyDescent="0.25">
      <c r="A236" s="119"/>
      <c r="B236" s="120"/>
      <c r="C236" s="148" t="s">
        <v>562</v>
      </c>
      <c r="D236" s="122"/>
      <c r="E236" s="123">
        <v>5.72</v>
      </c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16"/>
      <c r="Z236" s="116"/>
      <c r="AA236" s="116"/>
      <c r="AB236" s="116"/>
      <c r="AC236" s="116"/>
      <c r="AD236" s="116"/>
      <c r="AE236" s="116"/>
      <c r="AF236" s="116"/>
      <c r="AG236" s="116" t="s">
        <v>140</v>
      </c>
      <c r="AH236" s="116">
        <v>0</v>
      </c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outlineLevel="1" x14ac:dyDescent="0.25">
      <c r="A237" s="119"/>
      <c r="B237" s="120"/>
      <c r="C237" s="148" t="s">
        <v>550</v>
      </c>
      <c r="D237" s="122"/>
      <c r="E237" s="123">
        <v>13.68</v>
      </c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16"/>
      <c r="Z237" s="116"/>
      <c r="AA237" s="116"/>
      <c r="AB237" s="116"/>
      <c r="AC237" s="116"/>
      <c r="AD237" s="116"/>
      <c r="AE237" s="116"/>
      <c r="AF237" s="116"/>
      <c r="AG237" s="116" t="s">
        <v>140</v>
      </c>
      <c r="AH237" s="116">
        <v>0</v>
      </c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5">
      <c r="A238" s="119"/>
      <c r="B238" s="120"/>
      <c r="C238" s="148" t="s">
        <v>551</v>
      </c>
      <c r="D238" s="122"/>
      <c r="E238" s="123">
        <v>21.94</v>
      </c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16"/>
      <c r="Z238" s="116"/>
      <c r="AA238" s="116"/>
      <c r="AB238" s="116"/>
      <c r="AC238" s="116"/>
      <c r="AD238" s="116"/>
      <c r="AE238" s="116"/>
      <c r="AF238" s="116"/>
      <c r="AG238" s="116" t="s">
        <v>140</v>
      </c>
      <c r="AH238" s="116">
        <v>0</v>
      </c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outlineLevel="1" x14ac:dyDescent="0.25">
      <c r="A239" s="119"/>
      <c r="B239" s="120"/>
      <c r="C239" s="148" t="s">
        <v>418</v>
      </c>
      <c r="D239" s="122"/>
      <c r="E239" s="123">
        <v>5.5</v>
      </c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16"/>
      <c r="Z239" s="116"/>
      <c r="AA239" s="116"/>
      <c r="AB239" s="116"/>
      <c r="AC239" s="116"/>
      <c r="AD239" s="116"/>
      <c r="AE239" s="116"/>
      <c r="AF239" s="116"/>
      <c r="AG239" s="116" t="s">
        <v>140</v>
      </c>
      <c r="AH239" s="116">
        <v>0</v>
      </c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outlineLevel="1" x14ac:dyDescent="0.25">
      <c r="A240" s="133">
        <v>107</v>
      </c>
      <c r="B240" s="134" t="s">
        <v>421</v>
      </c>
      <c r="C240" s="147" t="s">
        <v>422</v>
      </c>
      <c r="D240" s="135" t="s">
        <v>137</v>
      </c>
      <c r="E240" s="136">
        <v>46.84</v>
      </c>
      <c r="F240" s="137"/>
      <c r="G240" s="138">
        <f>ROUND(E240*F240,2)</f>
        <v>0</v>
      </c>
      <c r="H240" s="121">
        <v>9.81</v>
      </c>
      <c r="I240" s="121">
        <f>ROUND(E240*H240,2)</f>
        <v>459.5</v>
      </c>
      <c r="J240" s="121">
        <v>6.59</v>
      </c>
      <c r="K240" s="121">
        <f>ROUND(E240*J240,2)</f>
        <v>308.68</v>
      </c>
      <c r="L240" s="121">
        <v>21</v>
      </c>
      <c r="M240" s="121">
        <f>G240*(1+L240/100)</f>
        <v>0</v>
      </c>
      <c r="N240" s="121">
        <v>3.5E-4</v>
      </c>
      <c r="O240" s="121">
        <f>ROUND(E240*N240,2)</f>
        <v>0.02</v>
      </c>
      <c r="P240" s="121">
        <v>0</v>
      </c>
      <c r="Q240" s="121">
        <f>ROUND(E240*P240,2)</f>
        <v>0</v>
      </c>
      <c r="R240" s="121"/>
      <c r="S240" s="121" t="s">
        <v>132</v>
      </c>
      <c r="T240" s="121" t="s">
        <v>132</v>
      </c>
      <c r="U240" s="121">
        <v>1.35E-2</v>
      </c>
      <c r="V240" s="121">
        <f>ROUND(E240*U240,2)</f>
        <v>0.63</v>
      </c>
      <c r="W240" s="121"/>
      <c r="X240" s="121" t="s">
        <v>133</v>
      </c>
      <c r="Y240" s="116"/>
      <c r="Z240" s="116"/>
      <c r="AA240" s="116"/>
      <c r="AB240" s="116"/>
      <c r="AC240" s="116"/>
      <c r="AD240" s="116"/>
      <c r="AE240" s="116"/>
      <c r="AF240" s="116"/>
      <c r="AG240" s="116" t="s">
        <v>134</v>
      </c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outlineLevel="1" x14ac:dyDescent="0.25">
      <c r="A241" s="119"/>
      <c r="B241" s="120"/>
      <c r="C241" s="148" t="s">
        <v>562</v>
      </c>
      <c r="D241" s="122"/>
      <c r="E241" s="123">
        <v>5.72</v>
      </c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16"/>
      <c r="Z241" s="116"/>
      <c r="AA241" s="116"/>
      <c r="AB241" s="116"/>
      <c r="AC241" s="116"/>
      <c r="AD241" s="116"/>
      <c r="AE241" s="116"/>
      <c r="AF241" s="116"/>
      <c r="AG241" s="116" t="s">
        <v>140</v>
      </c>
      <c r="AH241" s="116">
        <v>0</v>
      </c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outlineLevel="1" x14ac:dyDescent="0.25">
      <c r="A242" s="119"/>
      <c r="B242" s="120"/>
      <c r="C242" s="148" t="s">
        <v>550</v>
      </c>
      <c r="D242" s="122"/>
      <c r="E242" s="123">
        <v>13.68</v>
      </c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16"/>
      <c r="Z242" s="116"/>
      <c r="AA242" s="116"/>
      <c r="AB242" s="116"/>
      <c r="AC242" s="116"/>
      <c r="AD242" s="116"/>
      <c r="AE242" s="116"/>
      <c r="AF242" s="116"/>
      <c r="AG242" s="116" t="s">
        <v>140</v>
      </c>
      <c r="AH242" s="116">
        <v>0</v>
      </c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outlineLevel="1" x14ac:dyDescent="0.25">
      <c r="A243" s="119"/>
      <c r="B243" s="120"/>
      <c r="C243" s="148" t="s">
        <v>551</v>
      </c>
      <c r="D243" s="122"/>
      <c r="E243" s="123">
        <v>21.94</v>
      </c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16"/>
      <c r="Z243" s="116"/>
      <c r="AA243" s="116"/>
      <c r="AB243" s="116"/>
      <c r="AC243" s="116"/>
      <c r="AD243" s="116"/>
      <c r="AE243" s="116"/>
      <c r="AF243" s="116"/>
      <c r="AG243" s="116" t="s">
        <v>140</v>
      </c>
      <c r="AH243" s="116">
        <v>0</v>
      </c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</row>
    <row r="244" spans="1:60" outlineLevel="1" x14ac:dyDescent="0.25">
      <c r="A244" s="119"/>
      <c r="B244" s="120"/>
      <c r="C244" s="148" t="s">
        <v>418</v>
      </c>
      <c r="D244" s="122"/>
      <c r="E244" s="123">
        <v>5.5</v>
      </c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16"/>
      <c r="Z244" s="116"/>
      <c r="AA244" s="116"/>
      <c r="AB244" s="116"/>
      <c r="AC244" s="116"/>
      <c r="AD244" s="116"/>
      <c r="AE244" s="116"/>
      <c r="AF244" s="116"/>
      <c r="AG244" s="116" t="s">
        <v>140</v>
      </c>
      <c r="AH244" s="116">
        <v>0</v>
      </c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</row>
    <row r="245" spans="1:60" x14ac:dyDescent="0.25">
      <c r="A245" s="127" t="s">
        <v>127</v>
      </c>
      <c r="B245" s="128" t="s">
        <v>95</v>
      </c>
      <c r="C245" s="145" t="s">
        <v>96</v>
      </c>
      <c r="D245" s="129"/>
      <c r="E245" s="130"/>
      <c r="F245" s="131"/>
      <c r="G245" s="132">
        <f>SUMIF(AG246:AG249,"&lt;&gt;NOR",G246:G249)</f>
        <v>0</v>
      </c>
      <c r="H245" s="126"/>
      <c r="I245" s="126">
        <f>SUM(I246:I249)</f>
        <v>412.43</v>
      </c>
      <c r="J245" s="126"/>
      <c r="K245" s="126">
        <f>SUM(K246:K249)</f>
        <v>388.28</v>
      </c>
      <c r="L245" s="126"/>
      <c r="M245" s="126">
        <f>SUM(M246:M249)</f>
        <v>0</v>
      </c>
      <c r="N245" s="126"/>
      <c r="O245" s="126">
        <f>SUM(O246:O249)</f>
        <v>0.03</v>
      </c>
      <c r="P245" s="126"/>
      <c r="Q245" s="126">
        <f>SUM(Q246:Q249)</f>
        <v>0.03</v>
      </c>
      <c r="R245" s="126"/>
      <c r="S245" s="126"/>
      <c r="T245" s="126"/>
      <c r="U245" s="126"/>
      <c r="V245" s="126">
        <f>SUM(V246:V249)</f>
        <v>3.38</v>
      </c>
      <c r="W245" s="126"/>
      <c r="X245" s="126"/>
      <c r="AG245" t="s">
        <v>128</v>
      </c>
    </row>
    <row r="246" spans="1:60" outlineLevel="1" x14ac:dyDescent="0.25">
      <c r="A246" s="139">
        <v>108</v>
      </c>
      <c r="B246" s="140" t="s">
        <v>517</v>
      </c>
      <c r="C246" s="146" t="s">
        <v>518</v>
      </c>
      <c r="D246" s="141" t="s">
        <v>131</v>
      </c>
      <c r="E246" s="142">
        <v>2</v>
      </c>
      <c r="F246" s="143"/>
      <c r="G246" s="144">
        <f>ROUND(E246*F246,2)</f>
        <v>0</v>
      </c>
      <c r="H246" s="121">
        <v>0</v>
      </c>
      <c r="I246" s="121">
        <f>ROUND(E246*H246,2)</f>
        <v>0</v>
      </c>
      <c r="J246" s="121">
        <v>102</v>
      </c>
      <c r="K246" s="121">
        <f>ROUND(E246*J246,2)</f>
        <v>204</v>
      </c>
      <c r="L246" s="121">
        <v>21</v>
      </c>
      <c r="M246" s="121">
        <f>G246*(1+L246/100)</f>
        <v>0</v>
      </c>
      <c r="N246" s="121">
        <v>0</v>
      </c>
      <c r="O246" s="121">
        <f>ROUND(E246*N246,2)</f>
        <v>0</v>
      </c>
      <c r="P246" s="121">
        <v>1.6E-2</v>
      </c>
      <c r="Q246" s="121">
        <f>ROUND(E246*P246,2)</f>
        <v>0.03</v>
      </c>
      <c r="R246" s="121"/>
      <c r="S246" s="121" t="s">
        <v>132</v>
      </c>
      <c r="T246" s="121" t="s">
        <v>146</v>
      </c>
      <c r="U246" s="121">
        <v>0.63390000000000002</v>
      </c>
      <c r="V246" s="121">
        <f>ROUND(E246*U246,2)</f>
        <v>1.27</v>
      </c>
      <c r="W246" s="121"/>
      <c r="X246" s="121" t="s">
        <v>133</v>
      </c>
      <c r="Y246" s="116"/>
      <c r="Z246" s="116"/>
      <c r="AA246" s="116"/>
      <c r="AB246" s="116"/>
      <c r="AC246" s="116"/>
      <c r="AD246" s="116"/>
      <c r="AE246" s="116"/>
      <c r="AF246" s="116"/>
      <c r="AG246" s="116" t="s">
        <v>134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</row>
    <row r="247" spans="1:60" outlineLevel="1" x14ac:dyDescent="0.25">
      <c r="A247" s="133">
        <v>109</v>
      </c>
      <c r="B247" s="134" t="s">
        <v>423</v>
      </c>
      <c r="C247" s="147" t="s">
        <v>563</v>
      </c>
      <c r="D247" s="135" t="s">
        <v>137</v>
      </c>
      <c r="E247" s="136">
        <v>7.02</v>
      </c>
      <c r="F247" s="137"/>
      <c r="G247" s="138">
        <f>ROUND(E247*F247,2)</f>
        <v>0</v>
      </c>
      <c r="H247" s="121">
        <v>58.75</v>
      </c>
      <c r="I247" s="121">
        <f>ROUND(E247*H247,2)</f>
        <v>412.43</v>
      </c>
      <c r="J247" s="121">
        <v>26.25</v>
      </c>
      <c r="K247" s="121">
        <f>ROUND(E247*J247,2)</f>
        <v>184.28</v>
      </c>
      <c r="L247" s="121">
        <v>21</v>
      </c>
      <c r="M247" s="121">
        <f>G247*(1+L247/100)</f>
        <v>0</v>
      </c>
      <c r="N247" s="121">
        <v>3.82E-3</v>
      </c>
      <c r="O247" s="121">
        <f>ROUND(E247*N247,2)</f>
        <v>0.03</v>
      </c>
      <c r="P247" s="121">
        <v>0</v>
      </c>
      <c r="Q247" s="121">
        <f>ROUND(E247*P247,2)</f>
        <v>0</v>
      </c>
      <c r="R247" s="121"/>
      <c r="S247" s="121" t="s">
        <v>132</v>
      </c>
      <c r="T247" s="121" t="s">
        <v>146</v>
      </c>
      <c r="U247" s="121">
        <v>0.3</v>
      </c>
      <c r="V247" s="121">
        <f>ROUND(E247*U247,2)</f>
        <v>2.11</v>
      </c>
      <c r="W247" s="121"/>
      <c r="X247" s="121" t="s">
        <v>133</v>
      </c>
      <c r="Y247" s="116"/>
      <c r="Z247" s="116"/>
      <c r="AA247" s="116"/>
      <c r="AB247" s="116"/>
      <c r="AC247" s="116"/>
      <c r="AD247" s="116"/>
      <c r="AE247" s="116"/>
      <c r="AF247" s="116"/>
      <c r="AG247" s="116" t="s">
        <v>134</v>
      </c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</row>
    <row r="248" spans="1:60" outlineLevel="1" x14ac:dyDescent="0.25">
      <c r="A248" s="119"/>
      <c r="B248" s="120"/>
      <c r="C248" s="148" t="s">
        <v>163</v>
      </c>
      <c r="D248" s="122"/>
      <c r="E248" s="123">
        <v>4.32</v>
      </c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16"/>
      <c r="Z248" s="116"/>
      <c r="AA248" s="116"/>
      <c r="AB248" s="116"/>
      <c r="AC248" s="116"/>
      <c r="AD248" s="116"/>
      <c r="AE248" s="116"/>
      <c r="AF248" s="116"/>
      <c r="AG248" s="116" t="s">
        <v>140</v>
      </c>
      <c r="AH248" s="116">
        <v>0</v>
      </c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</row>
    <row r="249" spans="1:60" outlineLevel="1" x14ac:dyDescent="0.25">
      <c r="A249" s="119"/>
      <c r="B249" s="120"/>
      <c r="C249" s="148" t="s">
        <v>470</v>
      </c>
      <c r="D249" s="122"/>
      <c r="E249" s="123">
        <v>2.7</v>
      </c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16"/>
      <c r="Z249" s="116"/>
      <c r="AA249" s="116"/>
      <c r="AB249" s="116"/>
      <c r="AC249" s="116"/>
      <c r="AD249" s="116"/>
      <c r="AE249" s="116"/>
      <c r="AF249" s="116"/>
      <c r="AG249" s="116" t="s">
        <v>140</v>
      </c>
      <c r="AH249" s="116">
        <v>0</v>
      </c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</row>
    <row r="250" spans="1:60" x14ac:dyDescent="0.25">
      <c r="A250" s="127" t="s">
        <v>127</v>
      </c>
      <c r="B250" s="128" t="s">
        <v>97</v>
      </c>
      <c r="C250" s="145" t="s">
        <v>98</v>
      </c>
      <c r="D250" s="129"/>
      <c r="E250" s="130"/>
      <c r="F250" s="131"/>
      <c r="G250" s="132">
        <f>SUMIF(AG251:AG261,"&lt;&gt;NOR",G251:G261)</f>
        <v>0</v>
      </c>
      <c r="H250" s="126"/>
      <c r="I250" s="126">
        <f>SUM(I251:I261)</f>
        <v>5145.45</v>
      </c>
      <c r="J250" s="126"/>
      <c r="K250" s="126">
        <f>SUM(K251:K261)</f>
        <v>7978.55</v>
      </c>
      <c r="L250" s="126"/>
      <c r="M250" s="126">
        <f>SUM(M251:M261)</f>
        <v>0</v>
      </c>
      <c r="N250" s="126"/>
      <c r="O250" s="126">
        <f>SUM(O251:O261)</f>
        <v>0.02</v>
      </c>
      <c r="P250" s="126"/>
      <c r="Q250" s="126">
        <f>SUM(Q251:Q261)</f>
        <v>0</v>
      </c>
      <c r="R250" s="126"/>
      <c r="S250" s="126"/>
      <c r="T250" s="126"/>
      <c r="U250" s="126"/>
      <c r="V250" s="126">
        <f>SUM(V251:V261)</f>
        <v>8.4600000000000009</v>
      </c>
      <c r="W250" s="126"/>
      <c r="X250" s="126"/>
      <c r="AG250" t="s">
        <v>128</v>
      </c>
    </row>
    <row r="251" spans="1:60" outlineLevel="1" x14ac:dyDescent="0.25">
      <c r="A251" s="139">
        <v>110</v>
      </c>
      <c r="B251" s="140" t="s">
        <v>425</v>
      </c>
      <c r="C251" s="146" t="s">
        <v>426</v>
      </c>
      <c r="D251" s="141" t="s">
        <v>131</v>
      </c>
      <c r="E251" s="142">
        <v>7</v>
      </c>
      <c r="F251" s="143"/>
      <c r="G251" s="144">
        <f>ROUND(E251*F251,2)</f>
        <v>0</v>
      </c>
      <c r="H251" s="121">
        <v>0</v>
      </c>
      <c r="I251" s="121">
        <f>ROUND(E251*H251,2)</f>
        <v>0</v>
      </c>
      <c r="J251" s="121">
        <v>167</v>
      </c>
      <c r="K251" s="121">
        <f>ROUND(E251*J251,2)</f>
        <v>1169</v>
      </c>
      <c r="L251" s="121">
        <v>21</v>
      </c>
      <c r="M251" s="121">
        <f>G251*(1+L251/100)</f>
        <v>0</v>
      </c>
      <c r="N251" s="121">
        <v>0</v>
      </c>
      <c r="O251" s="121">
        <f>ROUND(E251*N251,2)</f>
        <v>0</v>
      </c>
      <c r="P251" s="121">
        <v>0</v>
      </c>
      <c r="Q251" s="121">
        <f>ROUND(E251*P251,2)</f>
        <v>0</v>
      </c>
      <c r="R251" s="121"/>
      <c r="S251" s="121" t="s">
        <v>132</v>
      </c>
      <c r="T251" s="121" t="s">
        <v>146</v>
      </c>
      <c r="U251" s="121">
        <v>0.30567</v>
      </c>
      <c r="V251" s="121">
        <f>ROUND(E251*U251,2)</f>
        <v>2.14</v>
      </c>
      <c r="W251" s="121"/>
      <c r="X251" s="121" t="s">
        <v>133</v>
      </c>
      <c r="Y251" s="116"/>
      <c r="Z251" s="116"/>
      <c r="AA251" s="116"/>
      <c r="AB251" s="116"/>
      <c r="AC251" s="116"/>
      <c r="AD251" s="116"/>
      <c r="AE251" s="116"/>
      <c r="AF251" s="116"/>
      <c r="AG251" s="116" t="s">
        <v>134</v>
      </c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</row>
    <row r="252" spans="1:60" outlineLevel="1" x14ac:dyDescent="0.25">
      <c r="A252" s="133">
        <v>111</v>
      </c>
      <c r="B252" s="134" t="s">
        <v>427</v>
      </c>
      <c r="C252" s="147" t="s">
        <v>428</v>
      </c>
      <c r="D252" s="135" t="s">
        <v>131</v>
      </c>
      <c r="E252" s="136">
        <v>15</v>
      </c>
      <c r="F252" s="137"/>
      <c r="G252" s="138">
        <f>ROUND(E252*F252,2)</f>
        <v>0</v>
      </c>
      <c r="H252" s="121">
        <v>93.03</v>
      </c>
      <c r="I252" s="121">
        <f>ROUND(E252*H252,2)</f>
        <v>1395.45</v>
      </c>
      <c r="J252" s="121">
        <v>54.97</v>
      </c>
      <c r="K252" s="121">
        <f>ROUND(E252*J252,2)</f>
        <v>824.55</v>
      </c>
      <c r="L252" s="121">
        <v>21</v>
      </c>
      <c r="M252" s="121">
        <f>G252*(1+L252/100)</f>
        <v>0</v>
      </c>
      <c r="N252" s="121">
        <v>1E-4</v>
      </c>
      <c r="O252" s="121">
        <f>ROUND(E252*N252,2)</f>
        <v>0</v>
      </c>
      <c r="P252" s="121">
        <v>0</v>
      </c>
      <c r="Q252" s="121">
        <f>ROUND(E252*P252,2)</f>
        <v>0</v>
      </c>
      <c r="R252" s="121"/>
      <c r="S252" s="121" t="s">
        <v>132</v>
      </c>
      <c r="T252" s="121" t="s">
        <v>146</v>
      </c>
      <c r="U252" s="121">
        <v>0.249</v>
      </c>
      <c r="V252" s="121">
        <f>ROUND(E252*U252,2)</f>
        <v>3.74</v>
      </c>
      <c r="W252" s="121"/>
      <c r="X252" s="121" t="s">
        <v>133</v>
      </c>
      <c r="Y252" s="116"/>
      <c r="Z252" s="116"/>
      <c r="AA252" s="116"/>
      <c r="AB252" s="116"/>
      <c r="AC252" s="116"/>
      <c r="AD252" s="116"/>
      <c r="AE252" s="116"/>
      <c r="AF252" s="116"/>
      <c r="AG252" s="116" t="s">
        <v>134</v>
      </c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</row>
    <row r="253" spans="1:60" outlineLevel="1" x14ac:dyDescent="0.25">
      <c r="A253" s="119"/>
      <c r="B253" s="120"/>
      <c r="C253" s="148" t="s">
        <v>519</v>
      </c>
      <c r="D253" s="122"/>
      <c r="E253" s="123">
        <v>15</v>
      </c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16"/>
      <c r="Z253" s="116"/>
      <c r="AA253" s="116"/>
      <c r="AB253" s="116"/>
      <c r="AC253" s="116"/>
      <c r="AD253" s="116"/>
      <c r="AE253" s="116"/>
      <c r="AF253" s="116"/>
      <c r="AG253" s="116" t="s">
        <v>140</v>
      </c>
      <c r="AH253" s="116">
        <v>0</v>
      </c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</row>
    <row r="254" spans="1:60" outlineLevel="1" x14ac:dyDescent="0.25">
      <c r="A254" s="119"/>
      <c r="B254" s="120"/>
      <c r="C254" s="148" t="s">
        <v>520</v>
      </c>
      <c r="D254" s="122"/>
      <c r="E254" s="123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16"/>
      <c r="Z254" s="116"/>
      <c r="AA254" s="116"/>
      <c r="AB254" s="116"/>
      <c r="AC254" s="116"/>
      <c r="AD254" s="116"/>
      <c r="AE254" s="116"/>
      <c r="AF254" s="116"/>
      <c r="AG254" s="116" t="s">
        <v>140</v>
      </c>
      <c r="AH254" s="116">
        <v>0</v>
      </c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</row>
    <row r="255" spans="1:60" outlineLevel="1" x14ac:dyDescent="0.25">
      <c r="A255" s="139">
        <v>112</v>
      </c>
      <c r="B255" s="140" t="s">
        <v>431</v>
      </c>
      <c r="C255" s="146" t="s">
        <v>432</v>
      </c>
      <c r="D255" s="141" t="s">
        <v>131</v>
      </c>
      <c r="E255" s="142">
        <v>6</v>
      </c>
      <c r="F255" s="143"/>
      <c r="G255" s="144">
        <f>ROUND(E255*F255,2)</f>
        <v>0</v>
      </c>
      <c r="H255" s="121">
        <v>0</v>
      </c>
      <c r="I255" s="121">
        <f>ROUND(E255*H255,2)</f>
        <v>0</v>
      </c>
      <c r="J255" s="121">
        <v>185</v>
      </c>
      <c r="K255" s="121">
        <f>ROUND(E255*J255,2)</f>
        <v>1110</v>
      </c>
      <c r="L255" s="121">
        <v>21</v>
      </c>
      <c r="M255" s="121">
        <f>G255*(1+L255/100)</f>
        <v>0</v>
      </c>
      <c r="N255" s="121">
        <v>0</v>
      </c>
      <c r="O255" s="121">
        <f>ROUND(E255*N255,2)</f>
        <v>0</v>
      </c>
      <c r="P255" s="121">
        <v>0</v>
      </c>
      <c r="Q255" s="121">
        <f>ROUND(E255*P255,2)</f>
        <v>0</v>
      </c>
      <c r="R255" s="121"/>
      <c r="S255" s="121" t="s">
        <v>132</v>
      </c>
      <c r="T255" s="121" t="s">
        <v>146</v>
      </c>
      <c r="U255" s="121">
        <v>0.43</v>
      </c>
      <c r="V255" s="121">
        <f>ROUND(E255*U255,2)</f>
        <v>2.58</v>
      </c>
      <c r="W255" s="121"/>
      <c r="X255" s="121" t="s">
        <v>133</v>
      </c>
      <c r="Y255" s="116"/>
      <c r="Z255" s="116"/>
      <c r="AA255" s="116"/>
      <c r="AB255" s="116"/>
      <c r="AC255" s="116"/>
      <c r="AD255" s="116"/>
      <c r="AE255" s="116"/>
      <c r="AF255" s="116"/>
      <c r="AG255" s="116" t="s">
        <v>134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</row>
    <row r="256" spans="1:60" outlineLevel="1" x14ac:dyDescent="0.25">
      <c r="A256" s="139">
        <v>113</v>
      </c>
      <c r="B256" s="140" t="s">
        <v>433</v>
      </c>
      <c r="C256" s="146" t="s">
        <v>434</v>
      </c>
      <c r="D256" s="141" t="s">
        <v>0</v>
      </c>
      <c r="E256" s="142">
        <v>5</v>
      </c>
      <c r="F256" s="143"/>
      <c r="G256" s="144">
        <f>ROUND(E256*F256,2)</f>
        <v>0</v>
      </c>
      <c r="H256" s="121">
        <v>0</v>
      </c>
      <c r="I256" s="121">
        <f>ROUND(E256*H256,2)</f>
        <v>0</v>
      </c>
      <c r="J256" s="121">
        <v>105</v>
      </c>
      <c r="K256" s="121">
        <f>ROUND(E256*J256,2)</f>
        <v>525</v>
      </c>
      <c r="L256" s="121">
        <v>21</v>
      </c>
      <c r="M256" s="121">
        <f>G256*(1+L256/100)</f>
        <v>0</v>
      </c>
      <c r="N256" s="121">
        <v>0</v>
      </c>
      <c r="O256" s="121">
        <f>ROUND(E256*N256,2)</f>
        <v>0</v>
      </c>
      <c r="P256" s="121">
        <v>0</v>
      </c>
      <c r="Q256" s="121">
        <f>ROUND(E256*P256,2)</f>
        <v>0</v>
      </c>
      <c r="R256" s="121"/>
      <c r="S256" s="121" t="s">
        <v>158</v>
      </c>
      <c r="T256" s="121" t="s">
        <v>146</v>
      </c>
      <c r="U256" s="121">
        <v>0</v>
      </c>
      <c r="V256" s="121">
        <f>ROUND(E256*U256,2)</f>
        <v>0</v>
      </c>
      <c r="W256" s="121"/>
      <c r="X256" s="121" t="s">
        <v>133</v>
      </c>
      <c r="Y256" s="116"/>
      <c r="Z256" s="116"/>
      <c r="AA256" s="116"/>
      <c r="AB256" s="116"/>
      <c r="AC256" s="116"/>
      <c r="AD256" s="116"/>
      <c r="AE256" s="116"/>
      <c r="AF256" s="116"/>
      <c r="AG256" s="116" t="s">
        <v>435</v>
      </c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</row>
    <row r="257" spans="1:60" outlineLevel="1" x14ac:dyDescent="0.25">
      <c r="A257" s="133">
        <v>114</v>
      </c>
      <c r="B257" s="134" t="s">
        <v>97</v>
      </c>
      <c r="C257" s="147" t="s">
        <v>436</v>
      </c>
      <c r="D257" s="135" t="s">
        <v>233</v>
      </c>
      <c r="E257" s="136">
        <v>3</v>
      </c>
      <c r="F257" s="137"/>
      <c r="G257" s="138">
        <f>ROUND(E257*F257,2)</f>
        <v>0</v>
      </c>
      <c r="H257" s="121">
        <v>0</v>
      </c>
      <c r="I257" s="121">
        <f>ROUND(E257*H257,2)</f>
        <v>0</v>
      </c>
      <c r="J257" s="121">
        <v>450</v>
      </c>
      <c r="K257" s="121">
        <f>ROUND(E257*J257,2)</f>
        <v>1350</v>
      </c>
      <c r="L257" s="121">
        <v>21</v>
      </c>
      <c r="M257" s="121">
        <f>G257*(1+L257/100)</f>
        <v>0</v>
      </c>
      <c r="N257" s="121">
        <v>0</v>
      </c>
      <c r="O257" s="121">
        <f>ROUND(E257*N257,2)</f>
        <v>0</v>
      </c>
      <c r="P257" s="121">
        <v>0</v>
      </c>
      <c r="Q257" s="121">
        <f>ROUND(E257*P257,2)</f>
        <v>0</v>
      </c>
      <c r="R257" s="121"/>
      <c r="S257" s="121" t="s">
        <v>158</v>
      </c>
      <c r="T257" s="121" t="s">
        <v>146</v>
      </c>
      <c r="U257" s="121">
        <v>0</v>
      </c>
      <c r="V257" s="121">
        <f>ROUND(E257*U257,2)</f>
        <v>0</v>
      </c>
      <c r="W257" s="121"/>
      <c r="X257" s="121" t="s">
        <v>133</v>
      </c>
      <c r="Y257" s="116"/>
      <c r="Z257" s="116"/>
      <c r="AA257" s="116"/>
      <c r="AB257" s="116"/>
      <c r="AC257" s="116"/>
      <c r="AD257" s="116"/>
      <c r="AE257" s="116"/>
      <c r="AF257" s="116"/>
      <c r="AG257" s="116" t="s">
        <v>134</v>
      </c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</row>
    <row r="258" spans="1:60" outlineLevel="1" x14ac:dyDescent="0.25">
      <c r="A258" s="119"/>
      <c r="B258" s="120"/>
      <c r="C258" s="148" t="s">
        <v>437</v>
      </c>
      <c r="D258" s="122"/>
      <c r="E258" s="123">
        <v>3</v>
      </c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16"/>
      <c r="Z258" s="116"/>
      <c r="AA258" s="116"/>
      <c r="AB258" s="116"/>
      <c r="AC258" s="116"/>
      <c r="AD258" s="116"/>
      <c r="AE258" s="116"/>
      <c r="AF258" s="116"/>
      <c r="AG258" s="116" t="s">
        <v>140</v>
      </c>
      <c r="AH258" s="116">
        <v>0</v>
      </c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</row>
    <row r="259" spans="1:60" outlineLevel="1" x14ac:dyDescent="0.25">
      <c r="A259" s="139">
        <v>115</v>
      </c>
      <c r="B259" s="140" t="s">
        <v>438</v>
      </c>
      <c r="C259" s="146" t="s">
        <v>439</v>
      </c>
      <c r="D259" s="141" t="s">
        <v>131</v>
      </c>
      <c r="E259" s="142">
        <v>3</v>
      </c>
      <c r="F259" s="143"/>
      <c r="G259" s="144">
        <f>ROUND(E259*F259,2)</f>
        <v>0</v>
      </c>
      <c r="H259" s="121">
        <v>550</v>
      </c>
      <c r="I259" s="121">
        <f>ROUND(E259*H259,2)</f>
        <v>1650</v>
      </c>
      <c r="J259" s="121">
        <v>0</v>
      </c>
      <c r="K259" s="121">
        <f>ROUND(E259*J259,2)</f>
        <v>0</v>
      </c>
      <c r="L259" s="121">
        <v>21</v>
      </c>
      <c r="M259" s="121">
        <f>G259*(1+L259/100)</f>
        <v>0</v>
      </c>
      <c r="N259" s="121">
        <v>4.0000000000000001E-3</v>
      </c>
      <c r="O259" s="121">
        <f>ROUND(E259*N259,2)</f>
        <v>0.01</v>
      </c>
      <c r="P259" s="121">
        <v>0</v>
      </c>
      <c r="Q259" s="121">
        <f>ROUND(E259*P259,2)</f>
        <v>0</v>
      </c>
      <c r="R259" s="121" t="s">
        <v>175</v>
      </c>
      <c r="S259" s="121" t="s">
        <v>132</v>
      </c>
      <c r="T259" s="121" t="s">
        <v>146</v>
      </c>
      <c r="U259" s="121">
        <v>0</v>
      </c>
      <c r="V259" s="121">
        <f>ROUND(E259*U259,2)</f>
        <v>0</v>
      </c>
      <c r="W259" s="121"/>
      <c r="X259" s="121" t="s">
        <v>176</v>
      </c>
      <c r="Y259" s="116"/>
      <c r="Z259" s="116"/>
      <c r="AA259" s="116"/>
      <c r="AB259" s="116"/>
      <c r="AC259" s="116"/>
      <c r="AD259" s="116"/>
      <c r="AE259" s="116"/>
      <c r="AF259" s="116"/>
      <c r="AG259" s="116" t="s">
        <v>177</v>
      </c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</row>
    <row r="260" spans="1:60" outlineLevel="1" x14ac:dyDescent="0.25">
      <c r="A260" s="139">
        <v>116</v>
      </c>
      <c r="B260" s="140" t="s">
        <v>440</v>
      </c>
      <c r="C260" s="146" t="s">
        <v>441</v>
      </c>
      <c r="D260" s="141" t="s">
        <v>131</v>
      </c>
      <c r="E260" s="142">
        <v>2</v>
      </c>
      <c r="F260" s="143"/>
      <c r="G260" s="144">
        <f>ROUND(E260*F260,2)</f>
        <v>0</v>
      </c>
      <c r="H260" s="121">
        <v>1050</v>
      </c>
      <c r="I260" s="121">
        <f>ROUND(E260*H260,2)</f>
        <v>2100</v>
      </c>
      <c r="J260" s="121">
        <v>0</v>
      </c>
      <c r="K260" s="121">
        <f>ROUND(E260*J260,2)</f>
        <v>0</v>
      </c>
      <c r="L260" s="121">
        <v>21</v>
      </c>
      <c r="M260" s="121">
        <f>G260*(1+L260/100)</f>
        <v>0</v>
      </c>
      <c r="N260" s="121">
        <v>4.0000000000000001E-3</v>
      </c>
      <c r="O260" s="121">
        <f>ROUND(E260*N260,2)</f>
        <v>0.01</v>
      </c>
      <c r="P260" s="121">
        <v>0</v>
      </c>
      <c r="Q260" s="121">
        <f>ROUND(E260*P260,2)</f>
        <v>0</v>
      </c>
      <c r="R260" s="121"/>
      <c r="S260" s="121" t="s">
        <v>158</v>
      </c>
      <c r="T260" s="121" t="s">
        <v>146</v>
      </c>
      <c r="U260" s="121">
        <v>0</v>
      </c>
      <c r="V260" s="121">
        <f>ROUND(E260*U260,2)</f>
        <v>0</v>
      </c>
      <c r="W260" s="121"/>
      <c r="X260" s="121" t="s">
        <v>176</v>
      </c>
      <c r="Y260" s="116"/>
      <c r="Z260" s="116"/>
      <c r="AA260" s="116"/>
      <c r="AB260" s="116"/>
      <c r="AC260" s="116"/>
      <c r="AD260" s="116"/>
      <c r="AE260" s="116"/>
      <c r="AF260" s="116"/>
      <c r="AG260" s="116" t="s">
        <v>177</v>
      </c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</row>
    <row r="261" spans="1:60" outlineLevel="1" x14ac:dyDescent="0.25">
      <c r="A261" s="139">
        <v>117</v>
      </c>
      <c r="B261" s="140" t="s">
        <v>442</v>
      </c>
      <c r="C261" s="146" t="s">
        <v>443</v>
      </c>
      <c r="D261" s="141" t="s">
        <v>222</v>
      </c>
      <c r="E261" s="142">
        <v>1</v>
      </c>
      <c r="F261" s="143"/>
      <c r="G261" s="144">
        <f>ROUND(E261*F261,2)</f>
        <v>0</v>
      </c>
      <c r="H261" s="121">
        <v>0</v>
      </c>
      <c r="I261" s="121">
        <f>ROUND(E261*H261,2)</f>
        <v>0</v>
      </c>
      <c r="J261" s="121">
        <v>3000</v>
      </c>
      <c r="K261" s="121">
        <f>ROUND(E261*J261,2)</f>
        <v>3000</v>
      </c>
      <c r="L261" s="121">
        <v>21</v>
      </c>
      <c r="M261" s="121">
        <f>G261*(1+L261/100)</f>
        <v>0</v>
      </c>
      <c r="N261" s="121">
        <v>0</v>
      </c>
      <c r="O261" s="121">
        <f>ROUND(E261*N261,2)</f>
        <v>0</v>
      </c>
      <c r="P261" s="121">
        <v>0</v>
      </c>
      <c r="Q261" s="121">
        <f>ROUND(E261*P261,2)</f>
        <v>0</v>
      </c>
      <c r="R261" s="121"/>
      <c r="S261" s="121" t="s">
        <v>158</v>
      </c>
      <c r="T261" s="121" t="s">
        <v>146</v>
      </c>
      <c r="U261" s="121">
        <v>0</v>
      </c>
      <c r="V261" s="121">
        <f>ROUND(E261*U261,2)</f>
        <v>0</v>
      </c>
      <c r="W261" s="121"/>
      <c r="X261" s="121" t="s">
        <v>161</v>
      </c>
      <c r="Y261" s="116"/>
      <c r="Z261" s="116"/>
      <c r="AA261" s="116"/>
      <c r="AB261" s="116"/>
      <c r="AC261" s="116"/>
      <c r="AD261" s="116"/>
      <c r="AE261" s="116"/>
      <c r="AF261" s="116"/>
      <c r="AG261" s="116" t="s">
        <v>162</v>
      </c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</row>
    <row r="262" spans="1:60" x14ac:dyDescent="0.25">
      <c r="A262" s="127" t="s">
        <v>127</v>
      </c>
      <c r="B262" s="128" t="s">
        <v>99</v>
      </c>
      <c r="C262" s="145" t="s">
        <v>100</v>
      </c>
      <c r="D262" s="129"/>
      <c r="E262" s="130"/>
      <c r="F262" s="131"/>
      <c r="G262" s="132">
        <f>SUMIF(AG263:AG269,"&lt;&gt;NOR",G263:G269)</f>
        <v>0</v>
      </c>
      <c r="H262" s="126"/>
      <c r="I262" s="126">
        <f>SUM(I263:I269)</f>
        <v>0</v>
      </c>
      <c r="J262" s="126"/>
      <c r="K262" s="126">
        <f>SUM(K263:K269)</f>
        <v>4482.5300000000007</v>
      </c>
      <c r="L262" s="126"/>
      <c r="M262" s="126">
        <f>SUM(M263:M269)</f>
        <v>0</v>
      </c>
      <c r="N262" s="126"/>
      <c r="O262" s="126">
        <f>SUM(O263:O269)</f>
        <v>0</v>
      </c>
      <c r="P262" s="126"/>
      <c r="Q262" s="126">
        <f>SUM(Q263:Q269)</f>
        <v>0</v>
      </c>
      <c r="R262" s="126"/>
      <c r="S262" s="126"/>
      <c r="T262" s="126"/>
      <c r="U262" s="126"/>
      <c r="V262" s="126">
        <f>SUM(V263:V269)</f>
        <v>4</v>
      </c>
      <c r="W262" s="126"/>
      <c r="X262" s="126"/>
      <c r="AG262" t="s">
        <v>128</v>
      </c>
    </row>
    <row r="263" spans="1:60" outlineLevel="1" x14ac:dyDescent="0.25">
      <c r="A263" s="139">
        <v>118</v>
      </c>
      <c r="B263" s="140" t="s">
        <v>444</v>
      </c>
      <c r="C263" s="146" t="s">
        <v>445</v>
      </c>
      <c r="D263" s="141" t="s">
        <v>446</v>
      </c>
      <c r="E263" s="142">
        <v>1</v>
      </c>
      <c r="F263" s="143"/>
      <c r="G263" s="144">
        <f t="shared" ref="G263:G269" si="28">ROUND(E263*F263,2)</f>
        <v>0</v>
      </c>
      <c r="H263" s="121">
        <v>0</v>
      </c>
      <c r="I263" s="121">
        <f t="shared" ref="I263:I269" si="29">ROUND(E263*H263,2)</f>
        <v>0</v>
      </c>
      <c r="J263" s="121">
        <v>100</v>
      </c>
      <c r="K263" s="121">
        <f t="shared" ref="K263:K269" si="30">ROUND(E263*J263,2)</f>
        <v>100</v>
      </c>
      <c r="L263" s="121">
        <v>21</v>
      </c>
      <c r="M263" s="121">
        <f t="shared" ref="M263:M269" si="31">G263*(1+L263/100)</f>
        <v>0</v>
      </c>
      <c r="N263" s="121">
        <v>0</v>
      </c>
      <c r="O263" s="121">
        <f t="shared" ref="O263:O269" si="32">ROUND(E263*N263,2)</f>
        <v>0</v>
      </c>
      <c r="P263" s="121">
        <v>0</v>
      </c>
      <c r="Q263" s="121">
        <f t="shared" ref="Q263:Q269" si="33">ROUND(E263*P263,2)</f>
        <v>0</v>
      </c>
      <c r="R263" s="121"/>
      <c r="S263" s="121" t="s">
        <v>132</v>
      </c>
      <c r="T263" s="121" t="s">
        <v>146</v>
      </c>
      <c r="U263" s="121">
        <v>0</v>
      </c>
      <c r="V263" s="121">
        <f t="shared" ref="V263:V269" si="34">ROUND(E263*U263,2)</f>
        <v>0</v>
      </c>
      <c r="W263" s="121"/>
      <c r="X263" s="121" t="s">
        <v>133</v>
      </c>
      <c r="Y263" s="116"/>
      <c r="Z263" s="116"/>
      <c r="AA263" s="116"/>
      <c r="AB263" s="116"/>
      <c r="AC263" s="116"/>
      <c r="AD263" s="116"/>
      <c r="AE263" s="116"/>
      <c r="AF263" s="116"/>
      <c r="AG263" s="116" t="s">
        <v>134</v>
      </c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</row>
    <row r="264" spans="1:60" outlineLevel="1" x14ac:dyDescent="0.25">
      <c r="A264" s="139">
        <v>119</v>
      </c>
      <c r="B264" s="140" t="s">
        <v>447</v>
      </c>
      <c r="C264" s="146" t="s">
        <v>448</v>
      </c>
      <c r="D264" s="141" t="s">
        <v>207</v>
      </c>
      <c r="E264" s="142">
        <v>1.44973</v>
      </c>
      <c r="F264" s="143"/>
      <c r="G264" s="144">
        <f t="shared" si="28"/>
        <v>0</v>
      </c>
      <c r="H264" s="121">
        <v>0</v>
      </c>
      <c r="I264" s="121">
        <f t="shared" si="29"/>
        <v>0</v>
      </c>
      <c r="J264" s="121">
        <v>168.5</v>
      </c>
      <c r="K264" s="121">
        <f t="shared" si="30"/>
        <v>244.28</v>
      </c>
      <c r="L264" s="121">
        <v>21</v>
      </c>
      <c r="M264" s="121">
        <f t="shared" si="31"/>
        <v>0</v>
      </c>
      <c r="N264" s="121">
        <v>0</v>
      </c>
      <c r="O264" s="121">
        <f t="shared" si="32"/>
        <v>0</v>
      </c>
      <c r="P264" s="121">
        <v>0</v>
      </c>
      <c r="Q264" s="121">
        <f t="shared" si="33"/>
        <v>0</v>
      </c>
      <c r="R264" s="121"/>
      <c r="S264" s="121" t="s">
        <v>132</v>
      </c>
      <c r="T264" s="121" t="s">
        <v>132</v>
      </c>
      <c r="U264" s="121">
        <v>0.27700000000000002</v>
      </c>
      <c r="V264" s="121">
        <f t="shared" si="34"/>
        <v>0.4</v>
      </c>
      <c r="W264" s="121"/>
      <c r="X264" s="121" t="s">
        <v>449</v>
      </c>
      <c r="Y264" s="116"/>
      <c r="Z264" s="116"/>
      <c r="AA264" s="116"/>
      <c r="AB264" s="116"/>
      <c r="AC264" s="116"/>
      <c r="AD264" s="116"/>
      <c r="AE264" s="116"/>
      <c r="AF264" s="116"/>
      <c r="AG264" s="116" t="s">
        <v>450</v>
      </c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</row>
    <row r="265" spans="1:60" outlineLevel="1" x14ac:dyDescent="0.25">
      <c r="A265" s="139">
        <v>120</v>
      </c>
      <c r="B265" s="140" t="s">
        <v>451</v>
      </c>
      <c r="C265" s="146" t="s">
        <v>452</v>
      </c>
      <c r="D265" s="141" t="s">
        <v>207</v>
      </c>
      <c r="E265" s="142">
        <v>1.44973</v>
      </c>
      <c r="F265" s="143"/>
      <c r="G265" s="144">
        <f t="shared" si="28"/>
        <v>0</v>
      </c>
      <c r="H265" s="121">
        <v>0</v>
      </c>
      <c r="I265" s="121">
        <f t="shared" si="29"/>
        <v>0</v>
      </c>
      <c r="J265" s="121">
        <v>234.5</v>
      </c>
      <c r="K265" s="121">
        <f t="shared" si="30"/>
        <v>339.96</v>
      </c>
      <c r="L265" s="121">
        <v>21</v>
      </c>
      <c r="M265" s="121">
        <f t="shared" si="31"/>
        <v>0</v>
      </c>
      <c r="N265" s="121">
        <v>0</v>
      </c>
      <c r="O265" s="121">
        <f t="shared" si="32"/>
        <v>0</v>
      </c>
      <c r="P265" s="121">
        <v>0</v>
      </c>
      <c r="Q265" s="121">
        <f t="shared" si="33"/>
        <v>0</v>
      </c>
      <c r="R265" s="121"/>
      <c r="S265" s="121" t="s">
        <v>132</v>
      </c>
      <c r="T265" s="121" t="s">
        <v>132</v>
      </c>
      <c r="U265" s="121">
        <v>0.49</v>
      </c>
      <c r="V265" s="121">
        <f t="shared" si="34"/>
        <v>0.71</v>
      </c>
      <c r="W265" s="121"/>
      <c r="X265" s="121" t="s">
        <v>449</v>
      </c>
      <c r="Y265" s="116"/>
      <c r="Z265" s="116"/>
      <c r="AA265" s="116"/>
      <c r="AB265" s="116"/>
      <c r="AC265" s="116"/>
      <c r="AD265" s="116"/>
      <c r="AE265" s="116"/>
      <c r="AF265" s="116"/>
      <c r="AG265" s="116" t="s">
        <v>450</v>
      </c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</row>
    <row r="266" spans="1:60" outlineLevel="1" x14ac:dyDescent="0.25">
      <c r="A266" s="139">
        <v>121</v>
      </c>
      <c r="B266" s="140" t="s">
        <v>453</v>
      </c>
      <c r="C266" s="146" t="s">
        <v>454</v>
      </c>
      <c r="D266" s="141" t="s">
        <v>207</v>
      </c>
      <c r="E266" s="142">
        <v>28.994540000000001</v>
      </c>
      <c r="F266" s="143"/>
      <c r="G266" s="144">
        <f t="shared" si="28"/>
        <v>0</v>
      </c>
      <c r="H266" s="121">
        <v>0</v>
      </c>
      <c r="I266" s="121">
        <f t="shared" si="29"/>
        <v>0</v>
      </c>
      <c r="J266" s="121">
        <v>16</v>
      </c>
      <c r="K266" s="121">
        <f t="shared" si="30"/>
        <v>463.91</v>
      </c>
      <c r="L266" s="121">
        <v>21</v>
      </c>
      <c r="M266" s="121">
        <f t="shared" si="31"/>
        <v>0</v>
      </c>
      <c r="N266" s="121">
        <v>0</v>
      </c>
      <c r="O266" s="121">
        <f t="shared" si="32"/>
        <v>0</v>
      </c>
      <c r="P266" s="121">
        <v>0</v>
      </c>
      <c r="Q266" s="121">
        <f t="shared" si="33"/>
        <v>0</v>
      </c>
      <c r="R266" s="121"/>
      <c r="S266" s="121" t="s">
        <v>132</v>
      </c>
      <c r="T266" s="121" t="s">
        <v>132</v>
      </c>
      <c r="U266" s="121">
        <v>0</v>
      </c>
      <c r="V266" s="121">
        <f t="shared" si="34"/>
        <v>0</v>
      </c>
      <c r="W266" s="121"/>
      <c r="X266" s="121" t="s">
        <v>449</v>
      </c>
      <c r="Y266" s="116"/>
      <c r="Z266" s="116"/>
      <c r="AA266" s="116"/>
      <c r="AB266" s="116"/>
      <c r="AC266" s="116"/>
      <c r="AD266" s="116"/>
      <c r="AE266" s="116"/>
      <c r="AF266" s="116"/>
      <c r="AG266" s="116" t="s">
        <v>450</v>
      </c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</row>
    <row r="267" spans="1:60" outlineLevel="1" x14ac:dyDescent="0.25">
      <c r="A267" s="139">
        <v>122</v>
      </c>
      <c r="B267" s="140" t="s">
        <v>455</v>
      </c>
      <c r="C267" s="146" t="s">
        <v>456</v>
      </c>
      <c r="D267" s="141" t="s">
        <v>207</v>
      </c>
      <c r="E267" s="142">
        <v>1.44973</v>
      </c>
      <c r="F267" s="143"/>
      <c r="G267" s="144">
        <f t="shared" si="28"/>
        <v>0</v>
      </c>
      <c r="H267" s="121">
        <v>0</v>
      </c>
      <c r="I267" s="121">
        <f t="shared" si="29"/>
        <v>0</v>
      </c>
      <c r="J267" s="121">
        <v>331</v>
      </c>
      <c r="K267" s="121">
        <f t="shared" si="30"/>
        <v>479.86</v>
      </c>
      <c r="L267" s="121">
        <v>21</v>
      </c>
      <c r="M267" s="121">
        <f t="shared" si="31"/>
        <v>0</v>
      </c>
      <c r="N267" s="121">
        <v>0</v>
      </c>
      <c r="O267" s="121">
        <f t="shared" si="32"/>
        <v>0</v>
      </c>
      <c r="P267" s="121">
        <v>0</v>
      </c>
      <c r="Q267" s="121">
        <f t="shared" si="33"/>
        <v>0</v>
      </c>
      <c r="R267" s="121"/>
      <c r="S267" s="121" t="s">
        <v>132</v>
      </c>
      <c r="T267" s="121" t="s">
        <v>132</v>
      </c>
      <c r="U267" s="121">
        <v>0.94199999999999995</v>
      </c>
      <c r="V267" s="121">
        <f t="shared" si="34"/>
        <v>1.37</v>
      </c>
      <c r="W267" s="121"/>
      <c r="X267" s="121" t="s">
        <v>449</v>
      </c>
      <c r="Y267" s="116"/>
      <c r="Z267" s="116"/>
      <c r="AA267" s="116"/>
      <c r="AB267" s="116"/>
      <c r="AC267" s="116"/>
      <c r="AD267" s="116"/>
      <c r="AE267" s="116"/>
      <c r="AF267" s="116"/>
      <c r="AG267" s="116" t="s">
        <v>450</v>
      </c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</row>
    <row r="268" spans="1:60" outlineLevel="1" x14ac:dyDescent="0.25">
      <c r="A268" s="139">
        <v>123</v>
      </c>
      <c r="B268" s="140" t="s">
        <v>457</v>
      </c>
      <c r="C268" s="146" t="s">
        <v>458</v>
      </c>
      <c r="D268" s="141" t="s">
        <v>207</v>
      </c>
      <c r="E268" s="142">
        <v>14.49727</v>
      </c>
      <c r="F268" s="143"/>
      <c r="G268" s="144">
        <f t="shared" si="28"/>
        <v>0</v>
      </c>
      <c r="H268" s="121">
        <v>0</v>
      </c>
      <c r="I268" s="121">
        <f t="shared" si="29"/>
        <v>0</v>
      </c>
      <c r="J268" s="121">
        <v>36.9</v>
      </c>
      <c r="K268" s="121">
        <f t="shared" si="30"/>
        <v>534.95000000000005</v>
      </c>
      <c r="L268" s="121">
        <v>21</v>
      </c>
      <c r="M268" s="121">
        <f t="shared" si="31"/>
        <v>0</v>
      </c>
      <c r="N268" s="121">
        <v>0</v>
      </c>
      <c r="O268" s="121">
        <f t="shared" si="32"/>
        <v>0</v>
      </c>
      <c r="P268" s="121">
        <v>0</v>
      </c>
      <c r="Q268" s="121">
        <f t="shared" si="33"/>
        <v>0</v>
      </c>
      <c r="R268" s="121"/>
      <c r="S268" s="121" t="s">
        <v>132</v>
      </c>
      <c r="T268" s="121" t="s">
        <v>132</v>
      </c>
      <c r="U268" s="121">
        <v>0.105</v>
      </c>
      <c r="V268" s="121">
        <f t="shared" si="34"/>
        <v>1.52</v>
      </c>
      <c r="W268" s="121"/>
      <c r="X268" s="121" t="s">
        <v>449</v>
      </c>
      <c r="Y268" s="116"/>
      <c r="Z268" s="116"/>
      <c r="AA268" s="116"/>
      <c r="AB268" s="116"/>
      <c r="AC268" s="116"/>
      <c r="AD268" s="116"/>
      <c r="AE268" s="116"/>
      <c r="AF268" s="116"/>
      <c r="AG268" s="116" t="s">
        <v>450</v>
      </c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</row>
    <row r="269" spans="1:60" outlineLevel="1" x14ac:dyDescent="0.25">
      <c r="A269" s="133">
        <v>124</v>
      </c>
      <c r="B269" s="134" t="s">
        <v>459</v>
      </c>
      <c r="C269" s="147" t="s">
        <v>460</v>
      </c>
      <c r="D269" s="135" t="s">
        <v>207</v>
      </c>
      <c r="E269" s="136">
        <v>1.44973</v>
      </c>
      <c r="F269" s="137"/>
      <c r="G269" s="138">
        <f t="shared" si="28"/>
        <v>0</v>
      </c>
      <c r="H269" s="121">
        <v>0</v>
      </c>
      <c r="I269" s="121">
        <f t="shared" si="29"/>
        <v>0</v>
      </c>
      <c r="J269" s="121">
        <v>1600</v>
      </c>
      <c r="K269" s="121">
        <f t="shared" si="30"/>
        <v>2319.5700000000002</v>
      </c>
      <c r="L269" s="121">
        <v>21</v>
      </c>
      <c r="M269" s="121">
        <f t="shared" si="31"/>
        <v>0</v>
      </c>
      <c r="N269" s="121">
        <v>0</v>
      </c>
      <c r="O269" s="121">
        <f t="shared" si="32"/>
        <v>0</v>
      </c>
      <c r="P269" s="121">
        <v>0</v>
      </c>
      <c r="Q269" s="121">
        <f t="shared" si="33"/>
        <v>0</v>
      </c>
      <c r="R269" s="121"/>
      <c r="S269" s="121" t="s">
        <v>461</v>
      </c>
      <c r="T269" s="121" t="s">
        <v>146</v>
      </c>
      <c r="U269" s="121">
        <v>0</v>
      </c>
      <c r="V269" s="121">
        <f t="shared" si="34"/>
        <v>0</v>
      </c>
      <c r="W269" s="121"/>
      <c r="X269" s="121" t="s">
        <v>449</v>
      </c>
      <c r="Y269" s="116"/>
      <c r="Z269" s="116"/>
      <c r="AA269" s="116"/>
      <c r="AB269" s="116"/>
      <c r="AC269" s="116"/>
      <c r="AD269" s="116"/>
      <c r="AE269" s="116"/>
      <c r="AF269" s="116"/>
      <c r="AG269" s="116" t="s">
        <v>450</v>
      </c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</row>
    <row r="270" spans="1:60" x14ac:dyDescent="0.25">
      <c r="A270" s="3"/>
      <c r="B270" s="4"/>
      <c r="C270" s="151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AE270">
        <v>15</v>
      </c>
      <c r="AF270">
        <v>21</v>
      </c>
      <c r="AG270" t="s">
        <v>114</v>
      </c>
    </row>
    <row r="271" spans="1:60" x14ac:dyDescent="0.25">
      <c r="C271" s="152"/>
      <c r="D271" s="10"/>
      <c r="AG271" t="s">
        <v>462</v>
      </c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269" xr:uid="{A3119212-833E-4F6F-9DDE-83E584AFD5A8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7DBA-C34F-48D3-AC0D-590756B41016}">
  <sheetPr>
    <outlinePr summaryBelow="0"/>
  </sheetPr>
  <dimension ref="A1:BH5000"/>
  <sheetViews>
    <sheetView workbookViewId="0">
      <pane ySplit="7" topLeftCell="A8" activePane="bottomLeft" state="frozen"/>
      <selection pane="bottomLeft" activeCell="AA16" sqref="AA16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49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SUMIF(AG9:AG12,"&lt;&gt;NOR",G9:G12)</f>
        <v>0</v>
      </c>
      <c r="H8" s="126"/>
      <c r="I8" s="126">
        <f>SUM(I9:I12)</f>
        <v>1050.6199999999999</v>
      </c>
      <c r="J8" s="126"/>
      <c r="K8" s="126">
        <f>SUM(K9:K12)</f>
        <v>708.07999999999993</v>
      </c>
      <c r="L8" s="126"/>
      <c r="M8" s="126">
        <f>SUM(M9:M12)</f>
        <v>0</v>
      </c>
      <c r="N8" s="126"/>
      <c r="O8" s="126">
        <f>SUM(O9:O12)</f>
        <v>0.15</v>
      </c>
      <c r="P8" s="126"/>
      <c r="Q8" s="126">
        <f>SUM(Q9:Q12)</f>
        <v>0</v>
      </c>
      <c r="R8" s="126"/>
      <c r="S8" s="126"/>
      <c r="T8" s="126"/>
      <c r="U8" s="126"/>
      <c r="V8" s="126">
        <f>SUM(V9:V12)</f>
        <v>1.53</v>
      </c>
      <c r="W8" s="126"/>
      <c r="X8" s="126"/>
      <c r="AG8" t="s">
        <v>128</v>
      </c>
    </row>
    <row r="9" spans="1:60" ht="20.399999999999999" outlineLevel="1" x14ac:dyDescent="0.25">
      <c r="A9" s="133">
        <v>1</v>
      </c>
      <c r="B9" s="134" t="s">
        <v>135</v>
      </c>
      <c r="C9" s="147" t="s">
        <v>136</v>
      </c>
      <c r="D9" s="135" t="s">
        <v>137</v>
      </c>
      <c r="E9" s="136">
        <v>2.0499999999999998</v>
      </c>
      <c r="F9" s="137"/>
      <c r="G9" s="138">
        <f>ROUND(E9*F9,2)</f>
        <v>0</v>
      </c>
      <c r="H9" s="121">
        <v>490.43</v>
      </c>
      <c r="I9" s="121">
        <f>ROUND(E9*H9,2)</f>
        <v>1005.38</v>
      </c>
      <c r="J9" s="121">
        <v>243.57</v>
      </c>
      <c r="K9" s="121">
        <f>ROUND(E9*J9,2)</f>
        <v>499.32</v>
      </c>
      <c r="L9" s="121">
        <v>21</v>
      </c>
      <c r="M9" s="121">
        <f>G9*(1+L9/100)</f>
        <v>0</v>
      </c>
      <c r="N9" s="121">
        <v>7.4709999999999999E-2</v>
      </c>
      <c r="O9" s="121">
        <f>ROUND(E9*N9,2)</f>
        <v>0.15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138</v>
      </c>
      <c r="U9" s="121">
        <v>0.52915000000000001</v>
      </c>
      <c r="V9" s="121">
        <f>ROUND(E9*U9,2)</f>
        <v>1.08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5">
      <c r="A10" s="119"/>
      <c r="B10" s="120"/>
      <c r="C10" s="148" t="s">
        <v>139</v>
      </c>
      <c r="D10" s="122"/>
      <c r="E10" s="123">
        <v>2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16"/>
      <c r="Z10" s="116"/>
      <c r="AA10" s="116"/>
      <c r="AB10" s="116"/>
      <c r="AC10" s="116"/>
      <c r="AD10" s="116"/>
      <c r="AE10" s="116"/>
      <c r="AF10" s="116"/>
      <c r="AG10" s="116" t="s">
        <v>140</v>
      </c>
      <c r="AH10" s="116">
        <v>0</v>
      </c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5">
      <c r="A11" s="119"/>
      <c r="B11" s="120"/>
      <c r="C11" s="148" t="s">
        <v>541</v>
      </c>
      <c r="D11" s="122"/>
      <c r="E11" s="123">
        <v>0.05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140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39">
        <v>2</v>
      </c>
      <c r="B12" s="140" t="s">
        <v>141</v>
      </c>
      <c r="C12" s="146" t="s">
        <v>142</v>
      </c>
      <c r="D12" s="141" t="s">
        <v>143</v>
      </c>
      <c r="E12" s="142">
        <v>2</v>
      </c>
      <c r="F12" s="143"/>
      <c r="G12" s="144">
        <f>ROUND(E12*F12,2)</f>
        <v>0</v>
      </c>
      <c r="H12" s="121">
        <v>22.62</v>
      </c>
      <c r="I12" s="121">
        <f>ROUND(E12*H12,2)</f>
        <v>45.24</v>
      </c>
      <c r="J12" s="121">
        <v>104.38</v>
      </c>
      <c r="K12" s="121">
        <f>ROUND(E12*J12,2)</f>
        <v>208.76</v>
      </c>
      <c r="L12" s="121">
        <v>21</v>
      </c>
      <c r="M12" s="121">
        <f>G12*(1+L12/100)</f>
        <v>0</v>
      </c>
      <c r="N12" s="121">
        <v>1.0200000000000001E-3</v>
      </c>
      <c r="O12" s="121">
        <f>ROUND(E12*N12,2)</f>
        <v>0</v>
      </c>
      <c r="P12" s="121">
        <v>0</v>
      </c>
      <c r="Q12" s="121">
        <f>ROUND(E12*P12,2)</f>
        <v>0</v>
      </c>
      <c r="R12" s="121"/>
      <c r="S12" s="121" t="s">
        <v>132</v>
      </c>
      <c r="T12" s="121" t="s">
        <v>138</v>
      </c>
      <c r="U12" s="121">
        <v>0.223</v>
      </c>
      <c r="V12" s="121">
        <f>ROUND(E12*U12,2)</f>
        <v>0.45</v>
      </c>
      <c r="W12" s="121"/>
      <c r="X12" s="121" t="s">
        <v>133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134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x14ac:dyDescent="0.25">
      <c r="A13" s="127" t="s">
        <v>127</v>
      </c>
      <c r="B13" s="128" t="s">
        <v>55</v>
      </c>
      <c r="C13" s="145" t="s">
        <v>56</v>
      </c>
      <c r="D13" s="129"/>
      <c r="E13" s="130"/>
      <c r="F13" s="131"/>
      <c r="G13" s="132">
        <f>SUMIF(AG14:AG24,"&lt;&gt;NOR",G14:G24)</f>
        <v>0</v>
      </c>
      <c r="H13" s="126"/>
      <c r="I13" s="126">
        <f>SUM(I14:I24)</f>
        <v>1072.52</v>
      </c>
      <c r="J13" s="126"/>
      <c r="K13" s="126">
        <f>SUM(K14:K24)</f>
        <v>2548.21</v>
      </c>
      <c r="L13" s="126"/>
      <c r="M13" s="126">
        <f>SUM(M14:M24)</f>
        <v>0</v>
      </c>
      <c r="N13" s="126"/>
      <c r="O13" s="126">
        <f>SUM(O14:O24)</f>
        <v>0.15</v>
      </c>
      <c r="P13" s="126"/>
      <c r="Q13" s="126">
        <f>SUM(Q14:Q24)</f>
        <v>0</v>
      </c>
      <c r="R13" s="126"/>
      <c r="S13" s="126"/>
      <c r="T13" s="126"/>
      <c r="U13" s="126"/>
      <c r="V13" s="126">
        <f>SUM(V14:V24)</f>
        <v>5</v>
      </c>
      <c r="W13" s="126"/>
      <c r="X13" s="126"/>
      <c r="AG13" t="s">
        <v>128</v>
      </c>
    </row>
    <row r="14" spans="1:60" outlineLevel="1" x14ac:dyDescent="0.25">
      <c r="A14" s="139">
        <v>3</v>
      </c>
      <c r="B14" s="140" t="s">
        <v>144</v>
      </c>
      <c r="C14" s="146" t="s">
        <v>145</v>
      </c>
      <c r="D14" s="141" t="s">
        <v>131</v>
      </c>
      <c r="E14" s="142">
        <v>10</v>
      </c>
      <c r="F14" s="143"/>
      <c r="G14" s="144">
        <f>ROUND(E14*F14,2)</f>
        <v>0</v>
      </c>
      <c r="H14" s="121">
        <v>10.050000000000001</v>
      </c>
      <c r="I14" s="121">
        <f>ROUND(E14*H14,2)</f>
        <v>100.5</v>
      </c>
      <c r="J14" s="121">
        <v>74.95</v>
      </c>
      <c r="K14" s="121">
        <f>ROUND(E14*J14,2)</f>
        <v>749.5</v>
      </c>
      <c r="L14" s="121">
        <v>21</v>
      </c>
      <c r="M14" s="121">
        <f>G14*(1+L14/100)</f>
        <v>0</v>
      </c>
      <c r="N14" s="121">
        <v>4.5799999999999999E-3</v>
      </c>
      <c r="O14" s="121">
        <f>ROUND(E14*N14,2)</f>
        <v>0.05</v>
      </c>
      <c r="P14" s="121">
        <v>0</v>
      </c>
      <c r="Q14" s="121">
        <f>ROUND(E14*P14,2)</f>
        <v>0</v>
      </c>
      <c r="R14" s="121"/>
      <c r="S14" s="121" t="s">
        <v>132</v>
      </c>
      <c r="T14" s="121" t="s">
        <v>146</v>
      </c>
      <c r="U14" s="121">
        <v>0.22442000000000001</v>
      </c>
      <c r="V14" s="121">
        <f>ROUND(E14*U14,2)</f>
        <v>2.2400000000000002</v>
      </c>
      <c r="W14" s="121"/>
      <c r="X14" s="121" t="s">
        <v>133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134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33">
        <v>4</v>
      </c>
      <c r="B15" s="134" t="s">
        <v>147</v>
      </c>
      <c r="C15" s="147" t="s">
        <v>148</v>
      </c>
      <c r="D15" s="135" t="s">
        <v>137</v>
      </c>
      <c r="E15" s="136">
        <v>0.12</v>
      </c>
      <c r="F15" s="137"/>
      <c r="G15" s="138">
        <f>ROUND(E15*F15,2)</f>
        <v>0</v>
      </c>
      <c r="H15" s="121">
        <v>147.57</v>
      </c>
      <c r="I15" s="121">
        <f>ROUND(E15*H15,2)</f>
        <v>17.71</v>
      </c>
      <c r="J15" s="121">
        <v>898.43</v>
      </c>
      <c r="K15" s="121">
        <f>ROUND(E15*J15,2)</f>
        <v>107.81</v>
      </c>
      <c r="L15" s="121">
        <v>21</v>
      </c>
      <c r="M15" s="121">
        <f>G15*(1+L15/100)</f>
        <v>0</v>
      </c>
      <c r="N15" s="121">
        <v>5.8500000000000003E-2</v>
      </c>
      <c r="O15" s="121">
        <f>ROUND(E15*N15,2)</f>
        <v>0.01</v>
      </c>
      <c r="P15" s="121">
        <v>0</v>
      </c>
      <c r="Q15" s="121">
        <f>ROUND(E15*P15,2)</f>
        <v>0</v>
      </c>
      <c r="R15" s="121"/>
      <c r="S15" s="121" t="s">
        <v>132</v>
      </c>
      <c r="T15" s="121" t="s">
        <v>138</v>
      </c>
      <c r="U15" s="121">
        <v>1.86904</v>
      </c>
      <c r="V15" s="121">
        <f>ROUND(E15*U15,2)</f>
        <v>0.22</v>
      </c>
      <c r="W15" s="121"/>
      <c r="X15" s="121" t="s">
        <v>133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134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19"/>
      <c r="B16" s="120"/>
      <c r="C16" s="148" t="s">
        <v>149</v>
      </c>
      <c r="D16" s="122"/>
      <c r="E16" s="123">
        <v>0.12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140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5">
      <c r="A17" s="133">
        <v>5</v>
      </c>
      <c r="B17" s="134" t="s">
        <v>150</v>
      </c>
      <c r="C17" s="147" t="s">
        <v>151</v>
      </c>
      <c r="D17" s="135" t="s">
        <v>137</v>
      </c>
      <c r="E17" s="136">
        <v>11.4</v>
      </c>
      <c r="F17" s="137"/>
      <c r="G17" s="138">
        <f>ROUND(E17*F17,2)</f>
        <v>0</v>
      </c>
      <c r="H17" s="121">
        <v>62.43</v>
      </c>
      <c r="I17" s="121">
        <f>ROUND(E17*H17,2)</f>
        <v>711.7</v>
      </c>
      <c r="J17" s="121">
        <v>54.07</v>
      </c>
      <c r="K17" s="121">
        <f>ROUND(E17*J17,2)</f>
        <v>616.4</v>
      </c>
      <c r="L17" s="121">
        <v>21</v>
      </c>
      <c r="M17" s="121">
        <f>G17*(1+L17/100)</f>
        <v>0</v>
      </c>
      <c r="N17" s="121">
        <v>8.0000000000000002E-3</v>
      </c>
      <c r="O17" s="121">
        <f>ROUND(E17*N17,2)</f>
        <v>0.09</v>
      </c>
      <c r="P17" s="121">
        <v>0</v>
      </c>
      <c r="Q17" s="121">
        <f>ROUND(E17*P17,2)</f>
        <v>0</v>
      </c>
      <c r="R17" s="121"/>
      <c r="S17" s="121" t="s">
        <v>132</v>
      </c>
      <c r="T17" s="121" t="s">
        <v>132</v>
      </c>
      <c r="U17" s="121">
        <v>0.111</v>
      </c>
      <c r="V17" s="121">
        <f>ROUND(E17*U17,2)</f>
        <v>1.27</v>
      </c>
      <c r="W17" s="121"/>
      <c r="X17" s="121" t="s">
        <v>133</v>
      </c>
      <c r="Y17" s="116"/>
      <c r="Z17" s="116"/>
      <c r="AA17" s="116"/>
      <c r="AB17" s="116"/>
      <c r="AC17" s="116"/>
      <c r="AD17" s="116"/>
      <c r="AE17" s="116"/>
      <c r="AF17" s="116"/>
      <c r="AG17" s="116" t="s">
        <v>134</v>
      </c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5">
      <c r="A18" s="119"/>
      <c r="B18" s="120"/>
      <c r="C18" s="148" t="s">
        <v>152</v>
      </c>
      <c r="D18" s="122"/>
      <c r="E18" s="123">
        <v>11.4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16"/>
      <c r="Z18" s="116"/>
      <c r="AA18" s="116"/>
      <c r="AB18" s="116"/>
      <c r="AC18" s="116"/>
      <c r="AD18" s="116"/>
      <c r="AE18" s="116"/>
      <c r="AF18" s="116"/>
      <c r="AG18" s="116" t="s">
        <v>140</v>
      </c>
      <c r="AH18" s="116">
        <v>0</v>
      </c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5">
      <c r="A19" s="133">
        <v>6</v>
      </c>
      <c r="B19" s="134" t="s">
        <v>153</v>
      </c>
      <c r="C19" s="147" t="s">
        <v>154</v>
      </c>
      <c r="D19" s="135" t="s">
        <v>137</v>
      </c>
      <c r="E19" s="136">
        <v>5.8</v>
      </c>
      <c r="F19" s="137"/>
      <c r="G19" s="138">
        <f>ROUND(E19*F19,2)</f>
        <v>0</v>
      </c>
      <c r="H19" s="121">
        <v>41.83</v>
      </c>
      <c r="I19" s="121">
        <f>ROUND(E19*H19,2)</f>
        <v>242.61</v>
      </c>
      <c r="J19" s="121">
        <v>41.37</v>
      </c>
      <c r="K19" s="121">
        <f>ROUND(E19*J19,2)</f>
        <v>239.95</v>
      </c>
      <c r="L19" s="121">
        <v>21</v>
      </c>
      <c r="M19" s="121">
        <f>G19*(1+L19/100)</f>
        <v>0</v>
      </c>
      <c r="N19" s="121">
        <v>2.5999999999999998E-4</v>
      </c>
      <c r="O19" s="121">
        <f>ROUND(E19*N19,2)</f>
        <v>0</v>
      </c>
      <c r="P19" s="121">
        <v>0</v>
      </c>
      <c r="Q19" s="121">
        <f>ROUND(E19*P19,2)</f>
        <v>0</v>
      </c>
      <c r="R19" s="121"/>
      <c r="S19" s="121" t="s">
        <v>132</v>
      </c>
      <c r="T19" s="121" t="s">
        <v>132</v>
      </c>
      <c r="U19" s="121">
        <v>0.09</v>
      </c>
      <c r="V19" s="121">
        <f>ROUND(E19*U19,2)</f>
        <v>0.52</v>
      </c>
      <c r="W19" s="121"/>
      <c r="X19" s="121" t="s">
        <v>133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134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5">
      <c r="A20" s="119"/>
      <c r="B20" s="120"/>
      <c r="C20" s="148" t="s">
        <v>564</v>
      </c>
      <c r="D20" s="122"/>
      <c r="E20" s="123">
        <v>5.8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6"/>
      <c r="Z20" s="116"/>
      <c r="AA20" s="116"/>
      <c r="AB20" s="116"/>
      <c r="AC20" s="116"/>
      <c r="AD20" s="116"/>
      <c r="AE20" s="116"/>
      <c r="AF20" s="116"/>
      <c r="AG20" s="116" t="s">
        <v>140</v>
      </c>
      <c r="AH20" s="116">
        <v>0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outlineLevel="1" x14ac:dyDescent="0.25">
      <c r="A21" s="139">
        <v>7</v>
      </c>
      <c r="B21" s="140" t="s">
        <v>156</v>
      </c>
      <c r="C21" s="146" t="s">
        <v>157</v>
      </c>
      <c r="D21" s="141" t="s">
        <v>143</v>
      </c>
      <c r="E21" s="142">
        <v>8</v>
      </c>
      <c r="F21" s="143"/>
      <c r="G21" s="144">
        <f>ROUND(E21*F21,2)</f>
        <v>0</v>
      </c>
      <c r="H21" s="121">
        <v>0</v>
      </c>
      <c r="I21" s="121">
        <f>ROUND(E21*H21,2)</f>
        <v>0</v>
      </c>
      <c r="J21" s="121">
        <v>65</v>
      </c>
      <c r="K21" s="121">
        <f>ROUND(E21*J21,2)</f>
        <v>520</v>
      </c>
      <c r="L21" s="121">
        <v>21</v>
      </c>
      <c r="M21" s="121">
        <f>G21*(1+L21/100)</f>
        <v>0</v>
      </c>
      <c r="N21" s="121">
        <v>0</v>
      </c>
      <c r="O21" s="121">
        <f>ROUND(E21*N21,2)</f>
        <v>0</v>
      </c>
      <c r="P21" s="121">
        <v>0</v>
      </c>
      <c r="Q21" s="121">
        <f>ROUND(E21*P21,2)</f>
        <v>0</v>
      </c>
      <c r="R21" s="121"/>
      <c r="S21" s="121" t="s">
        <v>158</v>
      </c>
      <c r="T21" s="121" t="s">
        <v>146</v>
      </c>
      <c r="U21" s="121">
        <v>9.4E-2</v>
      </c>
      <c r="V21" s="121">
        <f>ROUND(E21*U21,2)</f>
        <v>0.75</v>
      </c>
      <c r="W21" s="121"/>
      <c r="X21" s="121" t="s">
        <v>133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134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5">
      <c r="A22" s="133">
        <v>8</v>
      </c>
      <c r="B22" s="134" t="s">
        <v>159</v>
      </c>
      <c r="C22" s="147" t="s">
        <v>160</v>
      </c>
      <c r="D22" s="135" t="s">
        <v>137</v>
      </c>
      <c r="E22" s="136">
        <v>6.75</v>
      </c>
      <c r="F22" s="137"/>
      <c r="G22" s="138">
        <f>ROUND(E22*F22,2)</f>
        <v>0</v>
      </c>
      <c r="H22" s="121">
        <v>0</v>
      </c>
      <c r="I22" s="121">
        <f>ROUND(E22*H22,2)</f>
        <v>0</v>
      </c>
      <c r="J22" s="121">
        <v>46.6</v>
      </c>
      <c r="K22" s="121">
        <f>ROUND(E22*J22,2)</f>
        <v>314.55</v>
      </c>
      <c r="L22" s="121">
        <v>21</v>
      </c>
      <c r="M22" s="121">
        <f>G22*(1+L22/100)</f>
        <v>0</v>
      </c>
      <c r="N22" s="121">
        <v>4.0000000000000003E-5</v>
      </c>
      <c r="O22" s="121">
        <f>ROUND(E22*N22,2)</f>
        <v>0</v>
      </c>
      <c r="P22" s="121">
        <v>0</v>
      </c>
      <c r="Q22" s="121">
        <f>ROUND(E22*P22,2)</f>
        <v>0</v>
      </c>
      <c r="R22" s="121"/>
      <c r="S22" s="121" t="s">
        <v>132</v>
      </c>
      <c r="T22" s="121" t="s">
        <v>138</v>
      </c>
      <c r="U22" s="121">
        <v>0</v>
      </c>
      <c r="V22" s="121">
        <f>ROUND(E22*U22,2)</f>
        <v>0</v>
      </c>
      <c r="W22" s="121"/>
      <c r="X22" s="121" t="s">
        <v>161</v>
      </c>
      <c r="Y22" s="116"/>
      <c r="Z22" s="116"/>
      <c r="AA22" s="116"/>
      <c r="AB22" s="116"/>
      <c r="AC22" s="116"/>
      <c r="AD22" s="116"/>
      <c r="AE22" s="116"/>
      <c r="AF22" s="116"/>
      <c r="AG22" s="116" t="s">
        <v>162</v>
      </c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19"/>
      <c r="B23" s="120"/>
      <c r="C23" s="148" t="s">
        <v>565</v>
      </c>
      <c r="D23" s="122"/>
      <c r="E23" s="123">
        <v>4.05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140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19"/>
      <c r="B24" s="120"/>
      <c r="C24" s="148" t="s">
        <v>470</v>
      </c>
      <c r="D24" s="122"/>
      <c r="E24" s="123">
        <v>2.7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140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x14ac:dyDescent="0.25">
      <c r="A25" s="127" t="s">
        <v>127</v>
      </c>
      <c r="B25" s="128" t="s">
        <v>57</v>
      </c>
      <c r="C25" s="145" t="s">
        <v>58</v>
      </c>
      <c r="D25" s="129"/>
      <c r="E25" s="130"/>
      <c r="F25" s="131"/>
      <c r="G25" s="132">
        <f>SUMIF(AG26:AG29,"&lt;&gt;NOR",G26:G29)</f>
        <v>0</v>
      </c>
      <c r="H25" s="126"/>
      <c r="I25" s="126">
        <f>SUM(I26:I29)</f>
        <v>1943.98</v>
      </c>
      <c r="J25" s="126"/>
      <c r="K25" s="126">
        <f>SUM(K26:K29)</f>
        <v>1200.3800000000001</v>
      </c>
      <c r="L25" s="126"/>
      <c r="M25" s="126">
        <f>SUM(M26:M29)</f>
        <v>0</v>
      </c>
      <c r="N25" s="126"/>
      <c r="O25" s="126">
        <f>SUM(O26:O29)</f>
        <v>0.1</v>
      </c>
      <c r="P25" s="126"/>
      <c r="Q25" s="126">
        <f>SUM(Q26:Q29)</f>
        <v>0</v>
      </c>
      <c r="R25" s="126"/>
      <c r="S25" s="126"/>
      <c r="T25" s="126"/>
      <c r="U25" s="126"/>
      <c r="V25" s="126">
        <f>SUM(V26:V29)</f>
        <v>2.5499999999999998</v>
      </c>
      <c r="W25" s="126"/>
      <c r="X25" s="126"/>
      <c r="AG25" t="s">
        <v>128</v>
      </c>
    </row>
    <row r="26" spans="1:60" outlineLevel="1" x14ac:dyDescent="0.25">
      <c r="A26" s="133">
        <v>9</v>
      </c>
      <c r="B26" s="134" t="s">
        <v>153</v>
      </c>
      <c r="C26" s="147" t="s">
        <v>154</v>
      </c>
      <c r="D26" s="135" t="s">
        <v>137</v>
      </c>
      <c r="E26" s="136">
        <v>5.5</v>
      </c>
      <c r="F26" s="137"/>
      <c r="G26" s="138">
        <f>ROUND(E26*F26,2)</f>
        <v>0</v>
      </c>
      <c r="H26" s="121">
        <v>41.83</v>
      </c>
      <c r="I26" s="121">
        <f>ROUND(E26*H26,2)</f>
        <v>230.07</v>
      </c>
      <c r="J26" s="121">
        <v>41.37</v>
      </c>
      <c r="K26" s="121">
        <f>ROUND(E26*J26,2)</f>
        <v>227.54</v>
      </c>
      <c r="L26" s="121">
        <v>21</v>
      </c>
      <c r="M26" s="121">
        <f>G26*(1+L26/100)</f>
        <v>0</v>
      </c>
      <c r="N26" s="121">
        <v>2.5999999999999998E-4</v>
      </c>
      <c r="O26" s="121">
        <f>ROUND(E26*N26,2)</f>
        <v>0</v>
      </c>
      <c r="P26" s="121">
        <v>0</v>
      </c>
      <c r="Q26" s="121">
        <f>ROUND(E26*P26,2)</f>
        <v>0</v>
      </c>
      <c r="R26" s="121"/>
      <c r="S26" s="121" t="s">
        <v>132</v>
      </c>
      <c r="T26" s="121" t="s">
        <v>132</v>
      </c>
      <c r="U26" s="121">
        <v>0.09</v>
      </c>
      <c r="V26" s="121">
        <f>ROUND(E26*U26,2)</f>
        <v>0.5</v>
      </c>
      <c r="W26" s="121"/>
      <c r="X26" s="121" t="s">
        <v>133</v>
      </c>
      <c r="Y26" s="116"/>
      <c r="Z26" s="116"/>
      <c r="AA26" s="116"/>
      <c r="AB26" s="116"/>
      <c r="AC26" s="116"/>
      <c r="AD26" s="116"/>
      <c r="AE26" s="116"/>
      <c r="AF26" s="116"/>
      <c r="AG26" s="116" t="s">
        <v>134</v>
      </c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</row>
    <row r="27" spans="1:60" outlineLevel="1" x14ac:dyDescent="0.25">
      <c r="A27" s="119"/>
      <c r="B27" s="120"/>
      <c r="C27" s="148" t="s">
        <v>168</v>
      </c>
      <c r="D27" s="122"/>
      <c r="E27" s="123">
        <v>5.5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6"/>
      <c r="Z27" s="116"/>
      <c r="AA27" s="116"/>
      <c r="AB27" s="116"/>
      <c r="AC27" s="116"/>
      <c r="AD27" s="116"/>
      <c r="AE27" s="116"/>
      <c r="AF27" s="116"/>
      <c r="AG27" s="116" t="s">
        <v>140</v>
      </c>
      <c r="AH27" s="116">
        <v>0</v>
      </c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33">
        <v>10</v>
      </c>
      <c r="B28" s="134" t="s">
        <v>169</v>
      </c>
      <c r="C28" s="147" t="s">
        <v>170</v>
      </c>
      <c r="D28" s="135" t="s">
        <v>137</v>
      </c>
      <c r="E28" s="136">
        <v>5.5</v>
      </c>
      <c r="F28" s="137"/>
      <c r="G28" s="138">
        <f>ROUND(E28*F28,2)</f>
        <v>0</v>
      </c>
      <c r="H28" s="121">
        <v>311.62</v>
      </c>
      <c r="I28" s="121">
        <f>ROUND(E28*H28,2)</f>
        <v>1713.91</v>
      </c>
      <c r="J28" s="121">
        <v>176.88</v>
      </c>
      <c r="K28" s="121">
        <f>ROUND(E28*J28,2)</f>
        <v>972.84</v>
      </c>
      <c r="L28" s="121">
        <v>21</v>
      </c>
      <c r="M28" s="121">
        <f>G28*(1+L28/100)</f>
        <v>0</v>
      </c>
      <c r="N28" s="121">
        <v>1.806E-2</v>
      </c>
      <c r="O28" s="121">
        <f>ROUND(E28*N28,2)</f>
        <v>0.1</v>
      </c>
      <c r="P28" s="121">
        <v>0</v>
      </c>
      <c r="Q28" s="121">
        <f>ROUND(E28*P28,2)</f>
        <v>0</v>
      </c>
      <c r="R28" s="121"/>
      <c r="S28" s="121" t="s">
        <v>132</v>
      </c>
      <c r="T28" s="121" t="s">
        <v>132</v>
      </c>
      <c r="U28" s="121">
        <v>0.372</v>
      </c>
      <c r="V28" s="121">
        <f>ROUND(E28*U28,2)</f>
        <v>2.0499999999999998</v>
      </c>
      <c r="W28" s="121"/>
      <c r="X28" s="121" t="s">
        <v>133</v>
      </c>
      <c r="Y28" s="116"/>
      <c r="Z28" s="116"/>
      <c r="AA28" s="116"/>
      <c r="AB28" s="116"/>
      <c r="AC28" s="116"/>
      <c r="AD28" s="116"/>
      <c r="AE28" s="116"/>
      <c r="AF28" s="116"/>
      <c r="AG28" s="116" t="s">
        <v>134</v>
      </c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19"/>
      <c r="B29" s="120"/>
      <c r="C29" s="148" t="s">
        <v>168</v>
      </c>
      <c r="D29" s="122"/>
      <c r="E29" s="123">
        <v>5.5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140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ht="26.4" x14ac:dyDescent="0.25">
      <c r="A30" s="127" t="s">
        <v>127</v>
      </c>
      <c r="B30" s="128" t="s">
        <v>61</v>
      </c>
      <c r="C30" s="145" t="s">
        <v>62</v>
      </c>
      <c r="D30" s="129"/>
      <c r="E30" s="130"/>
      <c r="F30" s="131"/>
      <c r="G30" s="132">
        <f>SUMIF(AG31:AG35,"&lt;&gt;NOR",G31:G35)</f>
        <v>0</v>
      </c>
      <c r="H30" s="126"/>
      <c r="I30" s="126">
        <f>SUM(I31:I35)</f>
        <v>46.4</v>
      </c>
      <c r="J30" s="126"/>
      <c r="K30" s="126">
        <f>SUM(K31:K35)</f>
        <v>3937.55</v>
      </c>
      <c r="L30" s="126"/>
      <c r="M30" s="126">
        <f>SUM(M31:M35)</f>
        <v>0</v>
      </c>
      <c r="N30" s="126"/>
      <c r="O30" s="126">
        <f>SUM(O31:O35)</f>
        <v>0</v>
      </c>
      <c r="P30" s="126"/>
      <c r="Q30" s="126">
        <f>SUM(Q31:Q35)</f>
        <v>0</v>
      </c>
      <c r="R30" s="126"/>
      <c r="S30" s="126"/>
      <c r="T30" s="126"/>
      <c r="U30" s="126"/>
      <c r="V30" s="126">
        <f>SUM(V31:V35)</f>
        <v>14.44</v>
      </c>
      <c r="W30" s="126"/>
      <c r="X30" s="126"/>
      <c r="AG30" t="s">
        <v>128</v>
      </c>
    </row>
    <row r="31" spans="1:60" outlineLevel="1" x14ac:dyDescent="0.25">
      <c r="A31" s="133">
        <v>11</v>
      </c>
      <c r="B31" s="134" t="s">
        <v>178</v>
      </c>
      <c r="C31" s="147" t="s">
        <v>179</v>
      </c>
      <c r="D31" s="135" t="s">
        <v>137</v>
      </c>
      <c r="E31" s="136">
        <v>46.87</v>
      </c>
      <c r="F31" s="137"/>
      <c r="G31" s="138">
        <f>ROUND(E31*F31,2)</f>
        <v>0</v>
      </c>
      <c r="H31" s="121">
        <v>0.99</v>
      </c>
      <c r="I31" s="121">
        <f>ROUND(E31*H31,2)</f>
        <v>46.4</v>
      </c>
      <c r="J31" s="121">
        <v>84.01</v>
      </c>
      <c r="K31" s="121">
        <f>ROUND(E31*J31,2)</f>
        <v>3937.55</v>
      </c>
      <c r="L31" s="121">
        <v>21</v>
      </c>
      <c r="M31" s="121">
        <f>G31*(1+L31/100)</f>
        <v>0</v>
      </c>
      <c r="N31" s="121">
        <v>4.0000000000000003E-5</v>
      </c>
      <c r="O31" s="121">
        <f>ROUND(E31*N31,2)</f>
        <v>0</v>
      </c>
      <c r="P31" s="121">
        <v>0</v>
      </c>
      <c r="Q31" s="121">
        <f>ROUND(E31*P31,2)</f>
        <v>0</v>
      </c>
      <c r="R31" s="121"/>
      <c r="S31" s="121" t="s">
        <v>132</v>
      </c>
      <c r="T31" s="121" t="s">
        <v>146</v>
      </c>
      <c r="U31" s="121">
        <v>0.308</v>
      </c>
      <c r="V31" s="121">
        <f>ROUND(E31*U31,2)</f>
        <v>14.44</v>
      </c>
      <c r="W31" s="121"/>
      <c r="X31" s="121" t="s">
        <v>133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134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5">
      <c r="A32" s="119"/>
      <c r="B32" s="120"/>
      <c r="C32" s="148" t="s">
        <v>180</v>
      </c>
      <c r="D32" s="122"/>
      <c r="E32" s="123">
        <v>5.5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140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5">
      <c r="A33" s="119"/>
      <c r="B33" s="120"/>
      <c r="C33" s="148" t="s">
        <v>181</v>
      </c>
      <c r="D33" s="122"/>
      <c r="E33" s="123">
        <v>14.43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140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5">
      <c r="A34" s="119"/>
      <c r="B34" s="120"/>
      <c r="C34" s="148" t="s">
        <v>182</v>
      </c>
      <c r="D34" s="122"/>
      <c r="E34" s="123">
        <v>21.44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16"/>
      <c r="Z34" s="116"/>
      <c r="AA34" s="116"/>
      <c r="AB34" s="116"/>
      <c r="AC34" s="116"/>
      <c r="AD34" s="116"/>
      <c r="AE34" s="116"/>
      <c r="AF34" s="116"/>
      <c r="AG34" s="116" t="s">
        <v>140</v>
      </c>
      <c r="AH34" s="116">
        <v>0</v>
      </c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outlineLevel="1" x14ac:dyDescent="0.25">
      <c r="A35" s="119"/>
      <c r="B35" s="120"/>
      <c r="C35" s="148" t="s">
        <v>183</v>
      </c>
      <c r="D35" s="122"/>
      <c r="E35" s="123">
        <v>5.5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16"/>
      <c r="Z35" s="116"/>
      <c r="AA35" s="116"/>
      <c r="AB35" s="116"/>
      <c r="AC35" s="116"/>
      <c r="AD35" s="116"/>
      <c r="AE35" s="116"/>
      <c r="AF35" s="116"/>
      <c r="AG35" s="116" t="s">
        <v>140</v>
      </c>
      <c r="AH35" s="116">
        <v>0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x14ac:dyDescent="0.25">
      <c r="A36" s="127" t="s">
        <v>127</v>
      </c>
      <c r="B36" s="128" t="s">
        <v>63</v>
      </c>
      <c r="C36" s="145" t="s">
        <v>64</v>
      </c>
      <c r="D36" s="129"/>
      <c r="E36" s="130"/>
      <c r="F36" s="131"/>
      <c r="G36" s="132">
        <f>SUMIF(AG37:AG44,"&lt;&gt;NOR",G37:G44)</f>
        <v>0</v>
      </c>
      <c r="H36" s="126"/>
      <c r="I36" s="126">
        <f>SUM(I37:I44)</f>
        <v>0</v>
      </c>
      <c r="J36" s="126"/>
      <c r="K36" s="126">
        <f>SUM(K37:K44)</f>
        <v>1807.6000000000001</v>
      </c>
      <c r="L36" s="126"/>
      <c r="M36" s="126">
        <f>SUM(M37:M44)</f>
        <v>0</v>
      </c>
      <c r="N36" s="126"/>
      <c r="O36" s="126">
        <f>SUM(O37:O44)</f>
        <v>0</v>
      </c>
      <c r="P36" s="126"/>
      <c r="Q36" s="126">
        <f>SUM(Q37:Q44)</f>
        <v>0.51</v>
      </c>
      <c r="R36" s="126"/>
      <c r="S36" s="126"/>
      <c r="T36" s="126"/>
      <c r="U36" s="126"/>
      <c r="V36" s="126">
        <f>SUM(V37:V44)</f>
        <v>4.63</v>
      </c>
      <c r="W36" s="126"/>
      <c r="X36" s="126"/>
      <c r="AG36" t="s">
        <v>128</v>
      </c>
    </row>
    <row r="37" spans="1:60" outlineLevel="1" x14ac:dyDescent="0.25">
      <c r="A37" s="133">
        <v>12</v>
      </c>
      <c r="B37" s="134" t="s">
        <v>190</v>
      </c>
      <c r="C37" s="147" t="s">
        <v>191</v>
      </c>
      <c r="D37" s="135" t="s">
        <v>137</v>
      </c>
      <c r="E37" s="136">
        <v>5.5</v>
      </c>
      <c r="F37" s="137"/>
      <c r="G37" s="138">
        <f>ROUND(E37*F37,2)</f>
        <v>0</v>
      </c>
      <c r="H37" s="121">
        <v>0</v>
      </c>
      <c r="I37" s="121">
        <f>ROUND(E37*H37,2)</f>
        <v>0</v>
      </c>
      <c r="J37" s="121">
        <v>59.5</v>
      </c>
      <c r="K37" s="121">
        <f>ROUND(E37*J37,2)</f>
        <v>327.25</v>
      </c>
      <c r="L37" s="121">
        <v>21</v>
      </c>
      <c r="M37" s="121">
        <f>G37*(1+L37/100)</f>
        <v>0</v>
      </c>
      <c r="N37" s="121">
        <v>0</v>
      </c>
      <c r="O37" s="121">
        <f>ROUND(E37*N37,2)</f>
        <v>0</v>
      </c>
      <c r="P37" s="121">
        <v>1.75E-3</v>
      </c>
      <c r="Q37" s="121">
        <f>ROUND(E37*P37,2)</f>
        <v>0.01</v>
      </c>
      <c r="R37" s="121"/>
      <c r="S37" s="121" t="s">
        <v>132</v>
      </c>
      <c r="T37" s="121" t="s">
        <v>132</v>
      </c>
      <c r="U37" s="121">
        <v>0.16500000000000001</v>
      </c>
      <c r="V37" s="121">
        <f>ROUND(E37*U37,2)</f>
        <v>0.91</v>
      </c>
      <c r="W37" s="121"/>
      <c r="X37" s="121" t="s">
        <v>133</v>
      </c>
      <c r="Y37" s="116"/>
      <c r="Z37" s="116"/>
      <c r="AA37" s="116"/>
      <c r="AB37" s="116"/>
      <c r="AC37" s="116"/>
      <c r="AD37" s="116"/>
      <c r="AE37" s="116"/>
      <c r="AF37" s="116"/>
      <c r="AG37" s="116" t="s">
        <v>134</v>
      </c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</row>
    <row r="38" spans="1:60" outlineLevel="1" x14ac:dyDescent="0.25">
      <c r="A38" s="119"/>
      <c r="B38" s="120"/>
      <c r="C38" s="148" t="s">
        <v>183</v>
      </c>
      <c r="D38" s="122"/>
      <c r="E38" s="123">
        <v>5.5</v>
      </c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16"/>
      <c r="Z38" s="116"/>
      <c r="AA38" s="116"/>
      <c r="AB38" s="116"/>
      <c r="AC38" s="116"/>
      <c r="AD38" s="116"/>
      <c r="AE38" s="116"/>
      <c r="AF38" s="116"/>
      <c r="AG38" s="116" t="s">
        <v>140</v>
      </c>
      <c r="AH38" s="116">
        <v>0</v>
      </c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33">
        <v>13</v>
      </c>
      <c r="B39" s="134" t="s">
        <v>192</v>
      </c>
      <c r="C39" s="147" t="s">
        <v>193</v>
      </c>
      <c r="D39" s="135" t="s">
        <v>137</v>
      </c>
      <c r="E39" s="136">
        <v>5.5</v>
      </c>
      <c r="F39" s="137"/>
      <c r="G39" s="138">
        <f>ROUND(E39*F39,2)</f>
        <v>0</v>
      </c>
      <c r="H39" s="121">
        <v>0</v>
      </c>
      <c r="I39" s="121">
        <f>ROUND(E39*H39,2)</f>
        <v>0</v>
      </c>
      <c r="J39" s="121">
        <v>64.7</v>
      </c>
      <c r="K39" s="121">
        <f>ROUND(E39*J39,2)</f>
        <v>355.85</v>
      </c>
      <c r="L39" s="121">
        <v>21</v>
      </c>
      <c r="M39" s="121">
        <f>G39*(1+L39/100)</f>
        <v>0</v>
      </c>
      <c r="N39" s="121">
        <v>0</v>
      </c>
      <c r="O39" s="121">
        <f>ROUND(E39*N39,2)</f>
        <v>0</v>
      </c>
      <c r="P39" s="121">
        <v>0.02</v>
      </c>
      <c r="Q39" s="121">
        <f>ROUND(E39*P39,2)</f>
        <v>0.11</v>
      </c>
      <c r="R39" s="121"/>
      <c r="S39" s="121" t="s">
        <v>132</v>
      </c>
      <c r="T39" s="121" t="s">
        <v>138</v>
      </c>
      <c r="U39" s="121">
        <v>0.14699999999999999</v>
      </c>
      <c r="V39" s="121">
        <f>ROUND(E39*U39,2)</f>
        <v>0.81</v>
      </c>
      <c r="W39" s="121"/>
      <c r="X39" s="121" t="s">
        <v>133</v>
      </c>
      <c r="Y39" s="116"/>
      <c r="Z39" s="116"/>
      <c r="AA39" s="116"/>
      <c r="AB39" s="116"/>
      <c r="AC39" s="116"/>
      <c r="AD39" s="116"/>
      <c r="AE39" s="116"/>
      <c r="AF39" s="116"/>
      <c r="AG39" s="116" t="s">
        <v>134</v>
      </c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5">
      <c r="A40" s="119"/>
      <c r="B40" s="120"/>
      <c r="C40" s="148" t="s">
        <v>183</v>
      </c>
      <c r="D40" s="122"/>
      <c r="E40" s="123">
        <v>5.5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16"/>
      <c r="Z40" s="116"/>
      <c r="AA40" s="116"/>
      <c r="AB40" s="116"/>
      <c r="AC40" s="116"/>
      <c r="AD40" s="116"/>
      <c r="AE40" s="116"/>
      <c r="AF40" s="116"/>
      <c r="AG40" s="116" t="s">
        <v>140</v>
      </c>
      <c r="AH40" s="116">
        <v>0</v>
      </c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5">
      <c r="A41" s="133">
        <v>14</v>
      </c>
      <c r="B41" s="134" t="s">
        <v>194</v>
      </c>
      <c r="C41" s="147" t="s">
        <v>195</v>
      </c>
      <c r="D41" s="135" t="s">
        <v>143</v>
      </c>
      <c r="E41" s="136">
        <v>1.8</v>
      </c>
      <c r="F41" s="137"/>
      <c r="G41" s="138">
        <f>ROUND(E41*F41,2)</f>
        <v>0</v>
      </c>
      <c r="H41" s="121">
        <v>0</v>
      </c>
      <c r="I41" s="121">
        <f>ROUND(E41*H41,2)</f>
        <v>0</v>
      </c>
      <c r="J41" s="121">
        <v>27</v>
      </c>
      <c r="K41" s="121">
        <f>ROUND(E41*J41,2)</f>
        <v>48.6</v>
      </c>
      <c r="L41" s="121">
        <v>21</v>
      </c>
      <c r="M41" s="121">
        <f>G41*(1+L41/100)</f>
        <v>0</v>
      </c>
      <c r="N41" s="121">
        <v>0</v>
      </c>
      <c r="O41" s="121">
        <f>ROUND(E41*N41,2)</f>
        <v>0</v>
      </c>
      <c r="P41" s="121">
        <v>4.0000000000000002E-4</v>
      </c>
      <c r="Q41" s="121">
        <f>ROUND(E41*P41,2)</f>
        <v>0</v>
      </c>
      <c r="R41" s="121"/>
      <c r="S41" s="121" t="s">
        <v>132</v>
      </c>
      <c r="T41" s="121" t="s">
        <v>132</v>
      </c>
      <c r="U41" s="121">
        <v>7.0000000000000007E-2</v>
      </c>
      <c r="V41" s="121">
        <f>ROUND(E41*U41,2)</f>
        <v>0.13</v>
      </c>
      <c r="W41" s="121"/>
      <c r="X41" s="121" t="s">
        <v>133</v>
      </c>
      <c r="Y41" s="116"/>
      <c r="Z41" s="116"/>
      <c r="AA41" s="116"/>
      <c r="AB41" s="116"/>
      <c r="AC41" s="116"/>
      <c r="AD41" s="116"/>
      <c r="AE41" s="116"/>
      <c r="AF41" s="116"/>
      <c r="AG41" s="116" t="s">
        <v>134</v>
      </c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5">
      <c r="A42" s="119"/>
      <c r="B42" s="120"/>
      <c r="C42" s="148" t="s">
        <v>196</v>
      </c>
      <c r="D42" s="122"/>
      <c r="E42" s="123">
        <v>1.8</v>
      </c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16"/>
      <c r="Z42" s="116"/>
      <c r="AA42" s="116"/>
      <c r="AB42" s="116"/>
      <c r="AC42" s="116"/>
      <c r="AD42" s="116"/>
      <c r="AE42" s="116"/>
      <c r="AF42" s="116"/>
      <c r="AG42" s="116" t="s">
        <v>140</v>
      </c>
      <c r="AH42" s="116">
        <v>0</v>
      </c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ht="20.399999999999999" outlineLevel="1" x14ac:dyDescent="0.25">
      <c r="A43" s="133">
        <v>15</v>
      </c>
      <c r="B43" s="134" t="s">
        <v>202</v>
      </c>
      <c r="C43" s="147" t="s">
        <v>203</v>
      </c>
      <c r="D43" s="135" t="s">
        <v>137</v>
      </c>
      <c r="E43" s="136">
        <v>5.8</v>
      </c>
      <c r="F43" s="137"/>
      <c r="G43" s="138">
        <f>ROUND(E43*F43,2)</f>
        <v>0</v>
      </c>
      <c r="H43" s="121">
        <v>0</v>
      </c>
      <c r="I43" s="121">
        <f>ROUND(E43*H43,2)</f>
        <v>0</v>
      </c>
      <c r="J43" s="121">
        <v>185.5</v>
      </c>
      <c r="K43" s="121">
        <f>ROUND(E43*J43,2)</f>
        <v>1075.9000000000001</v>
      </c>
      <c r="L43" s="121">
        <v>21</v>
      </c>
      <c r="M43" s="121">
        <f>G43*(1+L43/100)</f>
        <v>0</v>
      </c>
      <c r="N43" s="121">
        <v>0</v>
      </c>
      <c r="O43" s="121">
        <f>ROUND(E43*N43,2)</f>
        <v>0</v>
      </c>
      <c r="P43" s="121">
        <v>6.8000000000000005E-2</v>
      </c>
      <c r="Q43" s="121">
        <f>ROUND(E43*P43,2)</f>
        <v>0.39</v>
      </c>
      <c r="R43" s="121"/>
      <c r="S43" s="121" t="s">
        <v>132</v>
      </c>
      <c r="T43" s="121" t="s">
        <v>132</v>
      </c>
      <c r="U43" s="121">
        <v>0.48</v>
      </c>
      <c r="V43" s="121">
        <f>ROUND(E43*U43,2)</f>
        <v>2.78</v>
      </c>
      <c r="W43" s="121"/>
      <c r="X43" s="121" t="s">
        <v>133</v>
      </c>
      <c r="Y43" s="116"/>
      <c r="Z43" s="116"/>
      <c r="AA43" s="116"/>
      <c r="AB43" s="116"/>
      <c r="AC43" s="116"/>
      <c r="AD43" s="116"/>
      <c r="AE43" s="116"/>
      <c r="AF43" s="116"/>
      <c r="AG43" s="116" t="s">
        <v>134</v>
      </c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outlineLevel="1" x14ac:dyDescent="0.25">
      <c r="A44" s="119"/>
      <c r="B44" s="120"/>
      <c r="C44" s="148" t="s">
        <v>564</v>
      </c>
      <c r="D44" s="122"/>
      <c r="E44" s="123">
        <v>5.8</v>
      </c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16"/>
      <c r="Z44" s="116"/>
      <c r="AA44" s="116"/>
      <c r="AB44" s="116"/>
      <c r="AC44" s="116"/>
      <c r="AD44" s="116"/>
      <c r="AE44" s="116"/>
      <c r="AF44" s="116"/>
      <c r="AG44" s="116" t="s">
        <v>140</v>
      </c>
      <c r="AH44" s="116">
        <v>0</v>
      </c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x14ac:dyDescent="0.25">
      <c r="A45" s="127" t="s">
        <v>127</v>
      </c>
      <c r="B45" s="128" t="s">
        <v>65</v>
      </c>
      <c r="C45" s="145" t="s">
        <v>66</v>
      </c>
      <c r="D45" s="129"/>
      <c r="E45" s="130"/>
      <c r="F45" s="131"/>
      <c r="G45" s="132">
        <f>SUMIF(AG46:AG46,"&lt;&gt;NOR",G46:G46)</f>
        <v>0</v>
      </c>
      <c r="H45" s="126"/>
      <c r="I45" s="126">
        <f>SUM(I46:I46)</f>
        <v>0</v>
      </c>
      <c r="J45" s="126"/>
      <c r="K45" s="126">
        <f>SUM(K46:K46)</f>
        <v>157.62</v>
      </c>
      <c r="L45" s="126"/>
      <c r="M45" s="126">
        <f>SUM(M46:M46)</f>
        <v>0</v>
      </c>
      <c r="N45" s="126"/>
      <c r="O45" s="126">
        <f>SUM(O46:O46)</f>
        <v>0</v>
      </c>
      <c r="P45" s="126"/>
      <c r="Q45" s="126">
        <f>SUM(Q46:Q46)</f>
        <v>0</v>
      </c>
      <c r="R45" s="126"/>
      <c r="S45" s="126"/>
      <c r="T45" s="126"/>
      <c r="U45" s="126"/>
      <c r="V45" s="126">
        <f>SUM(V46:V46)</f>
        <v>0.38</v>
      </c>
      <c r="W45" s="126"/>
      <c r="X45" s="126"/>
      <c r="AG45" t="s">
        <v>128</v>
      </c>
    </row>
    <row r="46" spans="1:60" outlineLevel="1" x14ac:dyDescent="0.25">
      <c r="A46" s="139">
        <v>16</v>
      </c>
      <c r="B46" s="140" t="s">
        <v>205</v>
      </c>
      <c r="C46" s="146" t="s">
        <v>206</v>
      </c>
      <c r="D46" s="141" t="s">
        <v>207</v>
      </c>
      <c r="E46" s="142">
        <v>0.40362999999999999</v>
      </c>
      <c r="F46" s="143"/>
      <c r="G46" s="144">
        <f>ROUND(E46*F46,2)</f>
        <v>0</v>
      </c>
      <c r="H46" s="121">
        <v>0</v>
      </c>
      <c r="I46" s="121">
        <f>ROUND(E46*H46,2)</f>
        <v>0</v>
      </c>
      <c r="J46" s="121">
        <v>390.5</v>
      </c>
      <c r="K46" s="121">
        <f>ROUND(E46*J46,2)</f>
        <v>157.62</v>
      </c>
      <c r="L46" s="121">
        <v>21</v>
      </c>
      <c r="M46" s="121">
        <f>G46*(1+L46/100)</f>
        <v>0</v>
      </c>
      <c r="N46" s="121">
        <v>0</v>
      </c>
      <c r="O46" s="121">
        <f>ROUND(E46*N46,2)</f>
        <v>0</v>
      </c>
      <c r="P46" s="121">
        <v>0</v>
      </c>
      <c r="Q46" s="121">
        <f>ROUND(E46*P46,2)</f>
        <v>0</v>
      </c>
      <c r="R46" s="121"/>
      <c r="S46" s="121" t="s">
        <v>132</v>
      </c>
      <c r="T46" s="121" t="s">
        <v>132</v>
      </c>
      <c r="U46" s="121">
        <v>0.9385</v>
      </c>
      <c r="V46" s="121">
        <f>ROUND(E46*U46,2)</f>
        <v>0.38</v>
      </c>
      <c r="W46" s="121"/>
      <c r="X46" s="121" t="s">
        <v>208</v>
      </c>
      <c r="Y46" s="116"/>
      <c r="Z46" s="116"/>
      <c r="AA46" s="116"/>
      <c r="AB46" s="116"/>
      <c r="AC46" s="116"/>
      <c r="AD46" s="116"/>
      <c r="AE46" s="116"/>
      <c r="AF46" s="116"/>
      <c r="AG46" s="116" t="s">
        <v>209</v>
      </c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x14ac:dyDescent="0.25">
      <c r="A47" s="127" t="s">
        <v>127</v>
      </c>
      <c r="B47" s="128" t="s">
        <v>67</v>
      </c>
      <c r="C47" s="145" t="s">
        <v>68</v>
      </c>
      <c r="D47" s="129"/>
      <c r="E47" s="130"/>
      <c r="F47" s="131"/>
      <c r="G47" s="132">
        <f>SUMIF(AG48:AG55,"&lt;&gt;NOR",G48:G55)</f>
        <v>0</v>
      </c>
      <c r="H47" s="126"/>
      <c r="I47" s="126">
        <f>SUM(I48:I55)</f>
        <v>4820.22</v>
      </c>
      <c r="J47" s="126"/>
      <c r="K47" s="126">
        <f>SUM(K48:K55)</f>
        <v>3263.8</v>
      </c>
      <c r="L47" s="126"/>
      <c r="M47" s="126">
        <f>SUM(M48:M55)</f>
        <v>0</v>
      </c>
      <c r="N47" s="126"/>
      <c r="O47" s="126">
        <f>SUM(O48:O55)</f>
        <v>0.04</v>
      </c>
      <c r="P47" s="126"/>
      <c r="Q47" s="126">
        <f>SUM(Q48:Q55)</f>
        <v>0</v>
      </c>
      <c r="R47" s="126"/>
      <c r="S47" s="126"/>
      <c r="T47" s="126"/>
      <c r="U47" s="126"/>
      <c r="V47" s="126">
        <f>SUM(V48:V55)</f>
        <v>5.84</v>
      </c>
      <c r="W47" s="126"/>
      <c r="X47" s="126"/>
      <c r="AG47" t="s">
        <v>128</v>
      </c>
    </row>
    <row r="48" spans="1:60" outlineLevel="1" x14ac:dyDescent="0.25">
      <c r="A48" s="133">
        <v>17</v>
      </c>
      <c r="B48" s="134" t="s">
        <v>210</v>
      </c>
      <c r="C48" s="147" t="s">
        <v>211</v>
      </c>
      <c r="D48" s="135" t="s">
        <v>137</v>
      </c>
      <c r="E48" s="136">
        <v>11.5</v>
      </c>
      <c r="F48" s="137"/>
      <c r="G48" s="138">
        <f>ROUND(E48*F48,2)</f>
        <v>0</v>
      </c>
      <c r="H48" s="121">
        <v>318.92</v>
      </c>
      <c r="I48" s="121">
        <f>ROUND(E48*H48,2)</f>
        <v>3667.58</v>
      </c>
      <c r="J48" s="121">
        <v>194.08</v>
      </c>
      <c r="K48" s="121">
        <f>ROUND(E48*J48,2)</f>
        <v>2231.92</v>
      </c>
      <c r="L48" s="121">
        <v>21</v>
      </c>
      <c r="M48" s="121">
        <f>G48*(1+L48/100)</f>
        <v>0</v>
      </c>
      <c r="N48" s="121">
        <v>3.6800000000000001E-3</v>
      </c>
      <c r="O48" s="121">
        <f>ROUND(E48*N48,2)</f>
        <v>0.04</v>
      </c>
      <c r="P48" s="121">
        <v>0</v>
      </c>
      <c r="Q48" s="121">
        <f>ROUND(E48*P48,2)</f>
        <v>0</v>
      </c>
      <c r="R48" s="121"/>
      <c r="S48" s="121" t="s">
        <v>132</v>
      </c>
      <c r="T48" s="121" t="s">
        <v>132</v>
      </c>
      <c r="U48" s="121">
        <v>0.38500000000000001</v>
      </c>
      <c r="V48" s="121">
        <f>ROUND(E48*U48,2)</f>
        <v>4.43</v>
      </c>
      <c r="W48" s="121"/>
      <c r="X48" s="121" t="s">
        <v>133</v>
      </c>
      <c r="Y48" s="116"/>
      <c r="Z48" s="116"/>
      <c r="AA48" s="116"/>
      <c r="AB48" s="116"/>
      <c r="AC48" s="116"/>
      <c r="AD48" s="116"/>
      <c r="AE48" s="116"/>
      <c r="AF48" s="116"/>
      <c r="AG48" s="116" t="s">
        <v>134</v>
      </c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outlineLevel="1" x14ac:dyDescent="0.25">
      <c r="A49" s="119"/>
      <c r="B49" s="120"/>
      <c r="C49" s="148" t="s">
        <v>212</v>
      </c>
      <c r="D49" s="122"/>
      <c r="E49" s="123">
        <v>6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16"/>
      <c r="Z49" s="116"/>
      <c r="AA49" s="116"/>
      <c r="AB49" s="116"/>
      <c r="AC49" s="116"/>
      <c r="AD49" s="116"/>
      <c r="AE49" s="116"/>
      <c r="AF49" s="116"/>
      <c r="AG49" s="116" t="s">
        <v>140</v>
      </c>
      <c r="AH49" s="116">
        <v>0</v>
      </c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19"/>
      <c r="B50" s="120"/>
      <c r="C50" s="148" t="s">
        <v>168</v>
      </c>
      <c r="D50" s="122"/>
      <c r="E50" s="123">
        <v>5.5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140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ht="20.399999999999999" outlineLevel="1" x14ac:dyDescent="0.25">
      <c r="A51" s="133">
        <v>18</v>
      </c>
      <c r="B51" s="134" t="s">
        <v>213</v>
      </c>
      <c r="C51" s="147" t="s">
        <v>214</v>
      </c>
      <c r="D51" s="135" t="s">
        <v>143</v>
      </c>
      <c r="E51" s="136">
        <v>12.8</v>
      </c>
      <c r="F51" s="137"/>
      <c r="G51" s="138">
        <f>ROUND(E51*F51,2)</f>
        <v>0</v>
      </c>
      <c r="H51" s="121">
        <v>90.05</v>
      </c>
      <c r="I51" s="121">
        <f>ROUND(E51*H51,2)</f>
        <v>1152.6400000000001</v>
      </c>
      <c r="J51" s="121">
        <v>55.45</v>
      </c>
      <c r="K51" s="121">
        <f>ROUND(E51*J51,2)</f>
        <v>709.76</v>
      </c>
      <c r="L51" s="121">
        <v>21</v>
      </c>
      <c r="M51" s="121">
        <f>G51*(1+L51/100)</f>
        <v>0</v>
      </c>
      <c r="N51" s="121">
        <v>3.2000000000000003E-4</v>
      </c>
      <c r="O51" s="121">
        <f>ROUND(E51*N51,2)</f>
        <v>0</v>
      </c>
      <c r="P51" s="121">
        <v>0</v>
      </c>
      <c r="Q51" s="121">
        <f>ROUND(E51*P51,2)</f>
        <v>0</v>
      </c>
      <c r="R51" s="121"/>
      <c r="S51" s="121" t="s">
        <v>132</v>
      </c>
      <c r="T51" s="121" t="s">
        <v>132</v>
      </c>
      <c r="U51" s="121">
        <v>0.11</v>
      </c>
      <c r="V51" s="121">
        <f>ROUND(E51*U51,2)</f>
        <v>1.41</v>
      </c>
      <c r="W51" s="121"/>
      <c r="X51" s="121" t="s">
        <v>133</v>
      </c>
      <c r="Y51" s="116"/>
      <c r="Z51" s="116"/>
      <c r="AA51" s="116"/>
      <c r="AB51" s="116"/>
      <c r="AC51" s="116"/>
      <c r="AD51" s="116"/>
      <c r="AE51" s="116"/>
      <c r="AF51" s="116"/>
      <c r="AG51" s="116" t="s">
        <v>134</v>
      </c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5">
      <c r="A52" s="119"/>
      <c r="B52" s="120"/>
      <c r="C52" s="148" t="s">
        <v>215</v>
      </c>
      <c r="D52" s="122"/>
      <c r="E52" s="123">
        <v>8.6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16"/>
      <c r="Z52" s="116"/>
      <c r="AA52" s="116"/>
      <c r="AB52" s="116"/>
      <c r="AC52" s="116"/>
      <c r="AD52" s="116"/>
      <c r="AE52" s="116"/>
      <c r="AF52" s="116"/>
      <c r="AG52" s="116" t="s">
        <v>140</v>
      </c>
      <c r="AH52" s="116">
        <v>0</v>
      </c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5">
      <c r="A53" s="119"/>
      <c r="B53" s="120"/>
      <c r="C53" s="148" t="s">
        <v>216</v>
      </c>
      <c r="D53" s="122"/>
      <c r="E53" s="123">
        <v>4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16"/>
      <c r="Z53" s="116"/>
      <c r="AA53" s="116"/>
      <c r="AB53" s="116"/>
      <c r="AC53" s="116"/>
      <c r="AD53" s="116"/>
      <c r="AE53" s="116"/>
      <c r="AF53" s="116"/>
      <c r="AG53" s="116" t="s">
        <v>140</v>
      </c>
      <c r="AH53" s="116">
        <v>0</v>
      </c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5">
      <c r="A54" s="119"/>
      <c r="B54" s="120"/>
      <c r="C54" s="148" t="s">
        <v>217</v>
      </c>
      <c r="D54" s="122"/>
      <c r="E54" s="123">
        <v>0.2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16"/>
      <c r="Z54" s="116"/>
      <c r="AA54" s="116"/>
      <c r="AB54" s="116"/>
      <c r="AC54" s="116"/>
      <c r="AD54" s="116"/>
      <c r="AE54" s="116"/>
      <c r="AF54" s="116"/>
      <c r="AG54" s="116" t="s">
        <v>140</v>
      </c>
      <c r="AH54" s="116">
        <v>0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5">
      <c r="A55" s="139">
        <v>19</v>
      </c>
      <c r="B55" s="140" t="s">
        <v>218</v>
      </c>
      <c r="C55" s="146" t="s">
        <v>219</v>
      </c>
      <c r="D55" s="141" t="s">
        <v>0</v>
      </c>
      <c r="E55" s="142">
        <v>77.619</v>
      </c>
      <c r="F55" s="143"/>
      <c r="G55" s="144">
        <f>ROUND(E55*F55,2)</f>
        <v>0</v>
      </c>
      <c r="H55" s="121">
        <v>0</v>
      </c>
      <c r="I55" s="121">
        <f>ROUND(E55*H55,2)</f>
        <v>0</v>
      </c>
      <c r="J55" s="121">
        <v>4.1500000000000004</v>
      </c>
      <c r="K55" s="121">
        <f>ROUND(E55*J55,2)</f>
        <v>322.12</v>
      </c>
      <c r="L55" s="121">
        <v>21</v>
      </c>
      <c r="M55" s="121">
        <f>G55*(1+L55/100)</f>
        <v>0</v>
      </c>
      <c r="N55" s="121">
        <v>0</v>
      </c>
      <c r="O55" s="121">
        <f>ROUND(E55*N55,2)</f>
        <v>0</v>
      </c>
      <c r="P55" s="121">
        <v>0</v>
      </c>
      <c r="Q55" s="121">
        <f>ROUND(E55*P55,2)</f>
        <v>0</v>
      </c>
      <c r="R55" s="121"/>
      <c r="S55" s="121" t="s">
        <v>132</v>
      </c>
      <c r="T55" s="121" t="s">
        <v>132</v>
      </c>
      <c r="U55" s="121">
        <v>0</v>
      </c>
      <c r="V55" s="121">
        <f>ROUND(E55*U55,2)</f>
        <v>0</v>
      </c>
      <c r="W55" s="121"/>
      <c r="X55" s="121" t="s">
        <v>208</v>
      </c>
      <c r="Y55" s="116"/>
      <c r="Z55" s="116"/>
      <c r="AA55" s="116"/>
      <c r="AB55" s="116"/>
      <c r="AC55" s="116"/>
      <c r="AD55" s="116"/>
      <c r="AE55" s="116"/>
      <c r="AF55" s="116"/>
      <c r="AG55" s="116" t="s">
        <v>209</v>
      </c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x14ac:dyDescent="0.25">
      <c r="A56" s="127" t="s">
        <v>127</v>
      </c>
      <c r="B56" s="128" t="s">
        <v>69</v>
      </c>
      <c r="C56" s="145" t="s">
        <v>70</v>
      </c>
      <c r="D56" s="129"/>
      <c r="E56" s="130"/>
      <c r="F56" s="131"/>
      <c r="G56" s="132">
        <f>SUMIF(AG57:AG57,"&lt;&gt;NOR",G57:G57)</f>
        <v>0</v>
      </c>
      <c r="H56" s="126"/>
      <c r="I56" s="126">
        <f>SUM(I57:I57)</f>
        <v>0</v>
      </c>
      <c r="J56" s="126"/>
      <c r="K56" s="126">
        <f>SUM(K57:K57)</f>
        <v>1000</v>
      </c>
      <c r="L56" s="126"/>
      <c r="M56" s="126">
        <f>SUM(M57:M57)</f>
        <v>0</v>
      </c>
      <c r="N56" s="126"/>
      <c r="O56" s="126">
        <f>SUM(O57:O57)</f>
        <v>0</v>
      </c>
      <c r="P56" s="126"/>
      <c r="Q56" s="126">
        <f>SUM(Q57:Q57)</f>
        <v>0</v>
      </c>
      <c r="R56" s="126"/>
      <c r="S56" s="126"/>
      <c r="T56" s="126"/>
      <c r="U56" s="126"/>
      <c r="V56" s="126">
        <f>SUM(V57:V57)</f>
        <v>0.16</v>
      </c>
      <c r="W56" s="126"/>
      <c r="X56" s="126"/>
      <c r="AG56" t="s">
        <v>128</v>
      </c>
    </row>
    <row r="57" spans="1:60" outlineLevel="1" x14ac:dyDescent="0.25">
      <c r="A57" s="139">
        <v>20</v>
      </c>
      <c r="B57" s="140" t="s">
        <v>220</v>
      </c>
      <c r="C57" s="146" t="s">
        <v>221</v>
      </c>
      <c r="D57" s="141" t="s">
        <v>222</v>
      </c>
      <c r="E57" s="142">
        <v>1</v>
      </c>
      <c r="F57" s="143"/>
      <c r="G57" s="144">
        <f>ROUND(E57*F57,2)</f>
        <v>0</v>
      </c>
      <c r="H57" s="121">
        <v>0</v>
      </c>
      <c r="I57" s="121">
        <f>ROUND(E57*H57,2)</f>
        <v>0</v>
      </c>
      <c r="J57" s="121">
        <v>1000</v>
      </c>
      <c r="K57" s="121">
        <f>ROUND(E57*J57,2)</f>
        <v>1000</v>
      </c>
      <c r="L57" s="121">
        <v>21</v>
      </c>
      <c r="M57" s="121">
        <f>G57*(1+L57/100)</f>
        <v>0</v>
      </c>
      <c r="N57" s="121">
        <v>0</v>
      </c>
      <c r="O57" s="121">
        <f>ROUND(E57*N57,2)</f>
        <v>0</v>
      </c>
      <c r="P57" s="121">
        <v>0</v>
      </c>
      <c r="Q57" s="121">
        <f>ROUND(E57*P57,2)</f>
        <v>0</v>
      </c>
      <c r="R57" s="121"/>
      <c r="S57" s="121" t="s">
        <v>158</v>
      </c>
      <c r="T57" s="121" t="s">
        <v>146</v>
      </c>
      <c r="U57" s="121">
        <v>0.157</v>
      </c>
      <c r="V57" s="121">
        <f>ROUND(E57*U57,2)</f>
        <v>0.16</v>
      </c>
      <c r="W57" s="121"/>
      <c r="X57" s="121" t="s">
        <v>133</v>
      </c>
      <c r="Y57" s="116"/>
      <c r="Z57" s="116"/>
      <c r="AA57" s="116"/>
      <c r="AB57" s="116"/>
      <c r="AC57" s="116"/>
      <c r="AD57" s="116"/>
      <c r="AE57" s="116"/>
      <c r="AF57" s="116"/>
      <c r="AG57" s="116" t="s">
        <v>134</v>
      </c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x14ac:dyDescent="0.25">
      <c r="A58" s="127" t="s">
        <v>127</v>
      </c>
      <c r="B58" s="128" t="s">
        <v>75</v>
      </c>
      <c r="C58" s="145" t="s">
        <v>76</v>
      </c>
      <c r="D58" s="129"/>
      <c r="E58" s="130"/>
      <c r="F58" s="131"/>
      <c r="G58" s="132">
        <f>SUMIF(AG59:AG81,"&lt;&gt;NOR",G59:G81)</f>
        <v>0</v>
      </c>
      <c r="H58" s="126"/>
      <c r="I58" s="126">
        <f>SUM(I59:I81)</f>
        <v>10863.199999999999</v>
      </c>
      <c r="J58" s="126"/>
      <c r="K58" s="126">
        <f>SUM(K59:K81)</f>
        <v>3552.2900000000009</v>
      </c>
      <c r="L58" s="126"/>
      <c r="M58" s="126">
        <f>SUM(M59:M81)</f>
        <v>0</v>
      </c>
      <c r="N58" s="126"/>
      <c r="O58" s="126">
        <f>SUM(O59:O81)</f>
        <v>0.01</v>
      </c>
      <c r="P58" s="126"/>
      <c r="Q58" s="126">
        <f>SUM(Q59:Q81)</f>
        <v>0.02</v>
      </c>
      <c r="R58" s="126"/>
      <c r="S58" s="126"/>
      <c r="T58" s="126"/>
      <c r="U58" s="126"/>
      <c r="V58" s="126">
        <f>SUM(V59:V81)</f>
        <v>7.5</v>
      </c>
      <c r="W58" s="126"/>
      <c r="X58" s="126"/>
      <c r="AG58" t="s">
        <v>128</v>
      </c>
    </row>
    <row r="59" spans="1:60" outlineLevel="1" x14ac:dyDescent="0.25">
      <c r="A59" s="139">
        <v>21</v>
      </c>
      <c r="B59" s="140" t="s">
        <v>249</v>
      </c>
      <c r="C59" s="146" t="s">
        <v>250</v>
      </c>
      <c r="D59" s="141" t="s">
        <v>251</v>
      </c>
      <c r="E59" s="142">
        <v>1</v>
      </c>
      <c r="F59" s="143"/>
      <c r="G59" s="144">
        <f t="shared" ref="G59:G70" si="0">ROUND(E59*F59,2)</f>
        <v>0</v>
      </c>
      <c r="H59" s="121">
        <v>563.53</v>
      </c>
      <c r="I59" s="121">
        <f t="shared" ref="I59:I70" si="1">ROUND(E59*H59,2)</f>
        <v>563.53</v>
      </c>
      <c r="J59" s="121">
        <v>672.47</v>
      </c>
      <c r="K59" s="121">
        <f t="shared" ref="K59:K70" si="2">ROUND(E59*J59,2)</f>
        <v>672.47</v>
      </c>
      <c r="L59" s="121">
        <v>21</v>
      </c>
      <c r="M59" s="121">
        <f t="shared" ref="M59:M70" si="3">G59*(1+L59/100)</f>
        <v>0</v>
      </c>
      <c r="N59" s="121">
        <v>1.8600000000000001E-3</v>
      </c>
      <c r="O59" s="121">
        <f t="shared" ref="O59:O70" si="4">ROUND(E59*N59,2)</f>
        <v>0</v>
      </c>
      <c r="P59" s="121">
        <v>0</v>
      </c>
      <c r="Q59" s="121">
        <f t="shared" ref="Q59:Q70" si="5">ROUND(E59*P59,2)</f>
        <v>0</v>
      </c>
      <c r="R59" s="121"/>
      <c r="S59" s="121" t="s">
        <v>132</v>
      </c>
      <c r="T59" s="121" t="s">
        <v>132</v>
      </c>
      <c r="U59" s="121">
        <v>1.3340000000000001</v>
      </c>
      <c r="V59" s="121">
        <f t="shared" ref="V59:V70" si="6">ROUND(E59*U59,2)</f>
        <v>1.33</v>
      </c>
      <c r="W59" s="121"/>
      <c r="X59" s="121" t="s">
        <v>133</v>
      </c>
      <c r="Y59" s="116"/>
      <c r="Z59" s="116"/>
      <c r="AA59" s="116"/>
      <c r="AB59" s="116"/>
      <c r="AC59" s="116"/>
      <c r="AD59" s="116"/>
      <c r="AE59" s="116"/>
      <c r="AF59" s="116"/>
      <c r="AG59" s="116" t="s">
        <v>134</v>
      </c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outlineLevel="1" x14ac:dyDescent="0.25">
      <c r="A60" s="139">
        <v>22</v>
      </c>
      <c r="B60" s="140" t="s">
        <v>252</v>
      </c>
      <c r="C60" s="146" t="s">
        <v>253</v>
      </c>
      <c r="D60" s="141" t="s">
        <v>251</v>
      </c>
      <c r="E60" s="142">
        <v>2</v>
      </c>
      <c r="F60" s="143"/>
      <c r="G60" s="144">
        <f t="shared" si="0"/>
        <v>0</v>
      </c>
      <c r="H60" s="121">
        <v>23.85</v>
      </c>
      <c r="I60" s="121">
        <f t="shared" si="1"/>
        <v>47.7</v>
      </c>
      <c r="J60" s="121">
        <v>166.15</v>
      </c>
      <c r="K60" s="121">
        <f t="shared" si="2"/>
        <v>332.3</v>
      </c>
      <c r="L60" s="121">
        <v>21</v>
      </c>
      <c r="M60" s="121">
        <f t="shared" si="3"/>
        <v>0</v>
      </c>
      <c r="N60" s="121">
        <v>3.0000000000000001E-5</v>
      </c>
      <c r="O60" s="121">
        <f t="shared" si="4"/>
        <v>0</v>
      </c>
      <c r="P60" s="121">
        <v>0</v>
      </c>
      <c r="Q60" s="121">
        <f t="shared" si="5"/>
        <v>0</v>
      </c>
      <c r="R60" s="121"/>
      <c r="S60" s="121" t="s">
        <v>132</v>
      </c>
      <c r="T60" s="121" t="s">
        <v>132</v>
      </c>
      <c r="U60" s="121">
        <v>0.33</v>
      </c>
      <c r="V60" s="121">
        <f t="shared" si="6"/>
        <v>0.66</v>
      </c>
      <c r="W60" s="121"/>
      <c r="X60" s="121" t="s">
        <v>133</v>
      </c>
      <c r="Y60" s="116"/>
      <c r="Z60" s="116"/>
      <c r="AA60" s="116"/>
      <c r="AB60" s="116"/>
      <c r="AC60" s="116"/>
      <c r="AD60" s="116"/>
      <c r="AE60" s="116"/>
      <c r="AF60" s="116"/>
      <c r="AG60" s="116" t="s">
        <v>134</v>
      </c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outlineLevel="1" x14ac:dyDescent="0.25">
      <c r="A61" s="139">
        <v>23</v>
      </c>
      <c r="B61" s="140" t="s">
        <v>254</v>
      </c>
      <c r="C61" s="146" t="s">
        <v>255</v>
      </c>
      <c r="D61" s="141" t="s">
        <v>251</v>
      </c>
      <c r="E61" s="142">
        <v>5</v>
      </c>
      <c r="F61" s="143"/>
      <c r="G61" s="144">
        <f t="shared" si="0"/>
        <v>0</v>
      </c>
      <c r="H61" s="121">
        <v>129.06</v>
      </c>
      <c r="I61" s="121">
        <f t="shared" si="1"/>
        <v>645.29999999999995</v>
      </c>
      <c r="J61" s="121">
        <v>114.44</v>
      </c>
      <c r="K61" s="121">
        <f t="shared" si="2"/>
        <v>572.20000000000005</v>
      </c>
      <c r="L61" s="121">
        <v>21</v>
      </c>
      <c r="M61" s="121">
        <f t="shared" si="3"/>
        <v>0</v>
      </c>
      <c r="N61" s="121">
        <v>1.7000000000000001E-4</v>
      </c>
      <c r="O61" s="121">
        <f t="shared" si="4"/>
        <v>0</v>
      </c>
      <c r="P61" s="121">
        <v>0</v>
      </c>
      <c r="Q61" s="121">
        <f t="shared" si="5"/>
        <v>0</v>
      </c>
      <c r="R61" s="121"/>
      <c r="S61" s="121" t="s">
        <v>132</v>
      </c>
      <c r="T61" s="121" t="s">
        <v>132</v>
      </c>
      <c r="U61" s="121">
        <v>0.22700000000000001</v>
      </c>
      <c r="V61" s="121">
        <f t="shared" si="6"/>
        <v>1.1399999999999999</v>
      </c>
      <c r="W61" s="121"/>
      <c r="X61" s="121" t="s">
        <v>133</v>
      </c>
      <c r="Y61" s="116"/>
      <c r="Z61" s="116"/>
      <c r="AA61" s="116"/>
      <c r="AB61" s="116"/>
      <c r="AC61" s="116"/>
      <c r="AD61" s="116"/>
      <c r="AE61" s="116"/>
      <c r="AF61" s="116"/>
      <c r="AG61" s="116" t="s">
        <v>134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ht="20.399999999999999" outlineLevel="1" x14ac:dyDescent="0.25">
      <c r="A62" s="139">
        <v>24</v>
      </c>
      <c r="B62" s="140" t="s">
        <v>256</v>
      </c>
      <c r="C62" s="146" t="s">
        <v>257</v>
      </c>
      <c r="D62" s="141" t="s">
        <v>251</v>
      </c>
      <c r="E62" s="142">
        <v>1</v>
      </c>
      <c r="F62" s="143"/>
      <c r="G62" s="144">
        <f t="shared" si="0"/>
        <v>0</v>
      </c>
      <c r="H62" s="121">
        <v>196.5</v>
      </c>
      <c r="I62" s="121">
        <f t="shared" si="1"/>
        <v>196.5</v>
      </c>
      <c r="J62" s="121">
        <v>62.5</v>
      </c>
      <c r="K62" s="121">
        <f t="shared" si="2"/>
        <v>62.5</v>
      </c>
      <c r="L62" s="121">
        <v>21</v>
      </c>
      <c r="M62" s="121">
        <f t="shared" si="3"/>
        <v>0</v>
      </c>
      <c r="N62" s="121">
        <v>2.4000000000000001E-4</v>
      </c>
      <c r="O62" s="121">
        <f t="shared" si="4"/>
        <v>0</v>
      </c>
      <c r="P62" s="121">
        <v>0</v>
      </c>
      <c r="Q62" s="121">
        <f t="shared" si="5"/>
        <v>0</v>
      </c>
      <c r="R62" s="121"/>
      <c r="S62" s="121" t="s">
        <v>132</v>
      </c>
      <c r="T62" s="121" t="s">
        <v>132</v>
      </c>
      <c r="U62" s="121">
        <v>0.124</v>
      </c>
      <c r="V62" s="121">
        <f t="shared" si="6"/>
        <v>0.12</v>
      </c>
      <c r="W62" s="121"/>
      <c r="X62" s="121" t="s">
        <v>133</v>
      </c>
      <c r="Y62" s="116"/>
      <c r="Z62" s="116"/>
      <c r="AA62" s="116"/>
      <c r="AB62" s="116"/>
      <c r="AC62" s="116"/>
      <c r="AD62" s="116"/>
      <c r="AE62" s="116"/>
      <c r="AF62" s="116"/>
      <c r="AG62" s="116" t="s">
        <v>134</v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outlineLevel="1" x14ac:dyDescent="0.25">
      <c r="A63" s="139">
        <v>25</v>
      </c>
      <c r="B63" s="140" t="s">
        <v>486</v>
      </c>
      <c r="C63" s="146" t="s">
        <v>487</v>
      </c>
      <c r="D63" s="141" t="s">
        <v>131</v>
      </c>
      <c r="E63" s="142">
        <v>1</v>
      </c>
      <c r="F63" s="143"/>
      <c r="G63" s="144">
        <f t="shared" si="0"/>
        <v>0</v>
      </c>
      <c r="H63" s="121">
        <v>1300.6500000000001</v>
      </c>
      <c r="I63" s="121">
        <f t="shared" si="1"/>
        <v>1300.6500000000001</v>
      </c>
      <c r="J63" s="121">
        <v>149.35</v>
      </c>
      <c r="K63" s="121">
        <f t="shared" si="2"/>
        <v>149.35</v>
      </c>
      <c r="L63" s="121">
        <v>21</v>
      </c>
      <c r="M63" s="121">
        <f t="shared" si="3"/>
        <v>0</v>
      </c>
      <c r="N63" s="121">
        <v>1.72E-3</v>
      </c>
      <c r="O63" s="121">
        <f t="shared" si="4"/>
        <v>0</v>
      </c>
      <c r="P63" s="121">
        <v>0</v>
      </c>
      <c r="Q63" s="121">
        <f t="shared" si="5"/>
        <v>0</v>
      </c>
      <c r="R63" s="121"/>
      <c r="S63" s="121" t="s">
        <v>132</v>
      </c>
      <c r="T63" s="121" t="s">
        <v>146</v>
      </c>
      <c r="U63" s="121">
        <v>0.47599999999999998</v>
      </c>
      <c r="V63" s="121">
        <f t="shared" si="6"/>
        <v>0.48</v>
      </c>
      <c r="W63" s="121"/>
      <c r="X63" s="121" t="s">
        <v>133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134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outlineLevel="1" x14ac:dyDescent="0.25">
      <c r="A64" s="139">
        <v>26</v>
      </c>
      <c r="B64" s="140" t="s">
        <v>488</v>
      </c>
      <c r="C64" s="146" t="s">
        <v>489</v>
      </c>
      <c r="D64" s="141" t="s">
        <v>131</v>
      </c>
      <c r="E64" s="142">
        <v>1</v>
      </c>
      <c r="F64" s="143"/>
      <c r="G64" s="144">
        <f t="shared" si="0"/>
        <v>0</v>
      </c>
      <c r="H64" s="121">
        <v>112.47</v>
      </c>
      <c r="I64" s="121">
        <f t="shared" si="1"/>
        <v>112.47</v>
      </c>
      <c r="J64" s="121">
        <v>240.03</v>
      </c>
      <c r="K64" s="121">
        <f t="shared" si="2"/>
        <v>240.03</v>
      </c>
      <c r="L64" s="121">
        <v>21</v>
      </c>
      <c r="M64" s="121">
        <f t="shared" si="3"/>
        <v>0</v>
      </c>
      <c r="N64" s="121">
        <v>1.8000000000000001E-4</v>
      </c>
      <c r="O64" s="121">
        <f t="shared" si="4"/>
        <v>0</v>
      </c>
      <c r="P64" s="121">
        <v>0</v>
      </c>
      <c r="Q64" s="121">
        <f t="shared" si="5"/>
        <v>0</v>
      </c>
      <c r="R64" s="121"/>
      <c r="S64" s="121" t="s">
        <v>132</v>
      </c>
      <c r="T64" s="121" t="s">
        <v>132</v>
      </c>
      <c r="U64" s="121">
        <v>0.47599999999999998</v>
      </c>
      <c r="V64" s="121">
        <f t="shared" si="6"/>
        <v>0.48</v>
      </c>
      <c r="W64" s="121"/>
      <c r="X64" s="121" t="s">
        <v>133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134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outlineLevel="1" x14ac:dyDescent="0.25">
      <c r="A65" s="139">
        <v>27</v>
      </c>
      <c r="B65" s="140" t="s">
        <v>262</v>
      </c>
      <c r="C65" s="146" t="s">
        <v>263</v>
      </c>
      <c r="D65" s="141" t="s">
        <v>251</v>
      </c>
      <c r="E65" s="142">
        <v>2</v>
      </c>
      <c r="F65" s="143"/>
      <c r="G65" s="144">
        <f t="shared" si="0"/>
        <v>0</v>
      </c>
      <c r="H65" s="121">
        <v>0</v>
      </c>
      <c r="I65" s="121">
        <f t="shared" si="1"/>
        <v>0</v>
      </c>
      <c r="J65" s="121">
        <v>86</v>
      </c>
      <c r="K65" s="121">
        <f t="shared" si="2"/>
        <v>172</v>
      </c>
      <c r="L65" s="121">
        <v>21</v>
      </c>
      <c r="M65" s="121">
        <f t="shared" si="3"/>
        <v>0</v>
      </c>
      <c r="N65" s="121">
        <v>0</v>
      </c>
      <c r="O65" s="121">
        <f t="shared" si="4"/>
        <v>0</v>
      </c>
      <c r="P65" s="121">
        <v>1.56E-3</v>
      </c>
      <c r="Q65" s="121">
        <f t="shared" si="5"/>
        <v>0</v>
      </c>
      <c r="R65" s="121"/>
      <c r="S65" s="121" t="s">
        <v>132</v>
      </c>
      <c r="T65" s="121" t="s">
        <v>132</v>
      </c>
      <c r="U65" s="121">
        <v>0.217</v>
      </c>
      <c r="V65" s="121">
        <f t="shared" si="6"/>
        <v>0.43</v>
      </c>
      <c r="W65" s="121"/>
      <c r="X65" s="121" t="s">
        <v>133</v>
      </c>
      <c r="Y65" s="116"/>
      <c r="Z65" s="116"/>
      <c r="AA65" s="116"/>
      <c r="AB65" s="116"/>
      <c r="AC65" s="116"/>
      <c r="AD65" s="116"/>
      <c r="AE65" s="116"/>
      <c r="AF65" s="116"/>
      <c r="AG65" s="116" t="s">
        <v>134</v>
      </c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5">
      <c r="A66" s="139">
        <v>28</v>
      </c>
      <c r="B66" s="140" t="s">
        <v>264</v>
      </c>
      <c r="C66" s="146" t="s">
        <v>265</v>
      </c>
      <c r="D66" s="141" t="s">
        <v>131</v>
      </c>
      <c r="E66" s="142">
        <v>1</v>
      </c>
      <c r="F66" s="143"/>
      <c r="G66" s="144">
        <f t="shared" si="0"/>
        <v>0</v>
      </c>
      <c r="H66" s="121">
        <v>78.97</v>
      </c>
      <c r="I66" s="121">
        <f t="shared" si="1"/>
        <v>78.97</v>
      </c>
      <c r="J66" s="121">
        <v>313.02999999999997</v>
      </c>
      <c r="K66" s="121">
        <f t="shared" si="2"/>
        <v>313.02999999999997</v>
      </c>
      <c r="L66" s="121">
        <v>21</v>
      </c>
      <c r="M66" s="121">
        <f t="shared" si="3"/>
        <v>0</v>
      </c>
      <c r="N66" s="121">
        <v>1.2999999999999999E-4</v>
      </c>
      <c r="O66" s="121">
        <f t="shared" si="4"/>
        <v>0</v>
      </c>
      <c r="P66" s="121">
        <v>0</v>
      </c>
      <c r="Q66" s="121">
        <f t="shared" si="5"/>
        <v>0</v>
      </c>
      <c r="R66" s="121"/>
      <c r="S66" s="121" t="s">
        <v>132</v>
      </c>
      <c r="T66" s="121" t="s">
        <v>132</v>
      </c>
      <c r="U66" s="121">
        <v>0.624</v>
      </c>
      <c r="V66" s="121">
        <f t="shared" si="6"/>
        <v>0.62</v>
      </c>
      <c r="W66" s="121"/>
      <c r="X66" s="121" t="s">
        <v>133</v>
      </c>
      <c r="Y66" s="116"/>
      <c r="Z66" s="116"/>
      <c r="AA66" s="116"/>
      <c r="AB66" s="116"/>
      <c r="AC66" s="116"/>
      <c r="AD66" s="116"/>
      <c r="AE66" s="116"/>
      <c r="AF66" s="116"/>
      <c r="AG66" s="116" t="s">
        <v>134</v>
      </c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ht="20.399999999999999" outlineLevel="1" x14ac:dyDescent="0.25">
      <c r="A67" s="139">
        <v>29</v>
      </c>
      <c r="B67" s="140" t="s">
        <v>266</v>
      </c>
      <c r="C67" s="146" t="s">
        <v>267</v>
      </c>
      <c r="D67" s="141" t="s">
        <v>131</v>
      </c>
      <c r="E67" s="142">
        <v>1</v>
      </c>
      <c r="F67" s="143"/>
      <c r="G67" s="144">
        <f t="shared" si="0"/>
        <v>0</v>
      </c>
      <c r="H67" s="121">
        <v>435.99</v>
      </c>
      <c r="I67" s="121">
        <f t="shared" si="1"/>
        <v>435.99</v>
      </c>
      <c r="J67" s="121">
        <v>124.01</v>
      </c>
      <c r="K67" s="121">
        <f t="shared" si="2"/>
        <v>124.01</v>
      </c>
      <c r="L67" s="121">
        <v>21</v>
      </c>
      <c r="M67" s="121">
        <f t="shared" si="3"/>
        <v>0</v>
      </c>
      <c r="N67" s="121">
        <v>2.0000000000000001E-4</v>
      </c>
      <c r="O67" s="121">
        <f t="shared" si="4"/>
        <v>0</v>
      </c>
      <c r="P67" s="121">
        <v>0</v>
      </c>
      <c r="Q67" s="121">
        <f t="shared" si="5"/>
        <v>0</v>
      </c>
      <c r="R67" s="121"/>
      <c r="S67" s="121" t="s">
        <v>132</v>
      </c>
      <c r="T67" s="121" t="s">
        <v>132</v>
      </c>
      <c r="U67" s="121">
        <v>0.246</v>
      </c>
      <c r="V67" s="121">
        <f t="shared" si="6"/>
        <v>0.25</v>
      </c>
      <c r="W67" s="121"/>
      <c r="X67" s="121" t="s">
        <v>133</v>
      </c>
      <c r="Y67" s="116"/>
      <c r="Z67" s="116"/>
      <c r="AA67" s="116"/>
      <c r="AB67" s="116"/>
      <c r="AC67" s="116"/>
      <c r="AD67" s="116"/>
      <c r="AE67" s="116"/>
      <c r="AF67" s="116"/>
      <c r="AG67" s="116" t="s">
        <v>134</v>
      </c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5">
      <c r="A68" s="139">
        <v>30</v>
      </c>
      <c r="B68" s="140" t="s">
        <v>268</v>
      </c>
      <c r="C68" s="146" t="s">
        <v>269</v>
      </c>
      <c r="D68" s="141" t="s">
        <v>131</v>
      </c>
      <c r="E68" s="142">
        <v>1</v>
      </c>
      <c r="F68" s="143"/>
      <c r="G68" s="144">
        <f t="shared" si="0"/>
        <v>0</v>
      </c>
      <c r="H68" s="121">
        <v>358.49</v>
      </c>
      <c r="I68" s="121">
        <f t="shared" si="1"/>
        <v>358.49</v>
      </c>
      <c r="J68" s="121">
        <v>124.01</v>
      </c>
      <c r="K68" s="121">
        <f t="shared" si="2"/>
        <v>124.01</v>
      </c>
      <c r="L68" s="121">
        <v>21</v>
      </c>
      <c r="M68" s="121">
        <f t="shared" si="3"/>
        <v>0</v>
      </c>
      <c r="N68" s="121">
        <v>2.5999999999999998E-4</v>
      </c>
      <c r="O68" s="121">
        <f t="shared" si="4"/>
        <v>0</v>
      </c>
      <c r="P68" s="121">
        <v>0</v>
      </c>
      <c r="Q68" s="121">
        <f t="shared" si="5"/>
        <v>0</v>
      </c>
      <c r="R68" s="121"/>
      <c r="S68" s="121" t="s">
        <v>132</v>
      </c>
      <c r="T68" s="121" t="s">
        <v>132</v>
      </c>
      <c r="U68" s="121">
        <v>0.246</v>
      </c>
      <c r="V68" s="121">
        <f t="shared" si="6"/>
        <v>0.25</v>
      </c>
      <c r="W68" s="121"/>
      <c r="X68" s="121" t="s">
        <v>133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134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5">
      <c r="A69" s="139">
        <v>31</v>
      </c>
      <c r="B69" s="140" t="s">
        <v>270</v>
      </c>
      <c r="C69" s="146" t="s">
        <v>271</v>
      </c>
      <c r="D69" s="141" t="s">
        <v>131</v>
      </c>
      <c r="E69" s="142">
        <v>1</v>
      </c>
      <c r="F69" s="143"/>
      <c r="G69" s="144">
        <f t="shared" si="0"/>
        <v>0</v>
      </c>
      <c r="H69" s="121">
        <v>243.49</v>
      </c>
      <c r="I69" s="121">
        <f t="shared" si="1"/>
        <v>243.49</v>
      </c>
      <c r="J69" s="121">
        <v>124.01</v>
      </c>
      <c r="K69" s="121">
        <f t="shared" si="2"/>
        <v>124.01</v>
      </c>
      <c r="L69" s="121">
        <v>21</v>
      </c>
      <c r="M69" s="121">
        <f t="shared" si="3"/>
        <v>0</v>
      </c>
      <c r="N69" s="121">
        <v>2.0000000000000001E-4</v>
      </c>
      <c r="O69" s="121">
        <f t="shared" si="4"/>
        <v>0</v>
      </c>
      <c r="P69" s="121">
        <v>0</v>
      </c>
      <c r="Q69" s="121">
        <f t="shared" si="5"/>
        <v>0</v>
      </c>
      <c r="R69" s="121"/>
      <c r="S69" s="121" t="s">
        <v>132</v>
      </c>
      <c r="T69" s="121" t="s">
        <v>132</v>
      </c>
      <c r="U69" s="121">
        <v>0.246</v>
      </c>
      <c r="V69" s="121">
        <f t="shared" si="6"/>
        <v>0.25</v>
      </c>
      <c r="W69" s="121"/>
      <c r="X69" s="121" t="s">
        <v>133</v>
      </c>
      <c r="Y69" s="116"/>
      <c r="Z69" s="116"/>
      <c r="AA69" s="116"/>
      <c r="AB69" s="116"/>
      <c r="AC69" s="116"/>
      <c r="AD69" s="116"/>
      <c r="AE69" s="116"/>
      <c r="AF69" s="116"/>
      <c r="AG69" s="116" t="s">
        <v>134</v>
      </c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5">
      <c r="A70" s="133">
        <v>32</v>
      </c>
      <c r="B70" s="134" t="s">
        <v>272</v>
      </c>
      <c r="C70" s="147" t="s">
        <v>273</v>
      </c>
      <c r="D70" s="135" t="s">
        <v>137</v>
      </c>
      <c r="E70" s="136">
        <v>0.24</v>
      </c>
      <c r="F70" s="137"/>
      <c r="G70" s="138">
        <f t="shared" si="0"/>
        <v>0</v>
      </c>
      <c r="H70" s="121">
        <v>30.35</v>
      </c>
      <c r="I70" s="121">
        <f t="shared" si="1"/>
        <v>7.28</v>
      </c>
      <c r="J70" s="121">
        <v>1075.6500000000001</v>
      </c>
      <c r="K70" s="121">
        <f t="shared" si="2"/>
        <v>258.16000000000003</v>
      </c>
      <c r="L70" s="121">
        <v>21</v>
      </c>
      <c r="M70" s="121">
        <f t="shared" si="3"/>
        <v>0</v>
      </c>
      <c r="N70" s="121">
        <v>8.0000000000000007E-5</v>
      </c>
      <c r="O70" s="121">
        <f t="shared" si="4"/>
        <v>0</v>
      </c>
      <c r="P70" s="121">
        <v>0</v>
      </c>
      <c r="Q70" s="121">
        <f t="shared" si="5"/>
        <v>0</v>
      </c>
      <c r="R70" s="121"/>
      <c r="S70" s="121" t="s">
        <v>132</v>
      </c>
      <c r="T70" s="121" t="s">
        <v>132</v>
      </c>
      <c r="U70" s="121">
        <v>2.1</v>
      </c>
      <c r="V70" s="121">
        <f t="shared" si="6"/>
        <v>0.5</v>
      </c>
      <c r="W70" s="121"/>
      <c r="X70" s="121" t="s">
        <v>133</v>
      </c>
      <c r="Y70" s="116"/>
      <c r="Z70" s="116"/>
      <c r="AA70" s="116"/>
      <c r="AB70" s="116"/>
      <c r="AC70" s="116"/>
      <c r="AD70" s="116"/>
      <c r="AE70" s="116"/>
      <c r="AF70" s="116"/>
      <c r="AG70" s="116" t="s">
        <v>134</v>
      </c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5">
      <c r="A71" s="119"/>
      <c r="B71" s="120"/>
      <c r="C71" s="148" t="s">
        <v>274</v>
      </c>
      <c r="D71" s="122"/>
      <c r="E71" s="123">
        <v>0.24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140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ht="20.399999999999999" outlineLevel="1" x14ac:dyDescent="0.25">
      <c r="A72" s="139">
        <v>33</v>
      </c>
      <c r="B72" s="140" t="s">
        <v>543</v>
      </c>
      <c r="C72" s="146" t="s">
        <v>566</v>
      </c>
      <c r="D72" s="141" t="s">
        <v>251</v>
      </c>
      <c r="E72" s="142">
        <v>3</v>
      </c>
      <c r="F72" s="143"/>
      <c r="G72" s="144">
        <f t="shared" ref="G72:G81" si="7">ROUND(E72*F72,2)</f>
        <v>0</v>
      </c>
      <c r="H72" s="121">
        <v>4.6100000000000003</v>
      </c>
      <c r="I72" s="121">
        <f t="shared" ref="I72:I81" si="8">ROUND(E72*H72,2)</f>
        <v>13.83</v>
      </c>
      <c r="J72" s="121">
        <v>43.39</v>
      </c>
      <c r="K72" s="121">
        <f t="shared" ref="K72:K81" si="9">ROUND(E72*J72,2)</f>
        <v>130.16999999999999</v>
      </c>
      <c r="L72" s="121">
        <v>21</v>
      </c>
      <c r="M72" s="121">
        <f t="shared" ref="M72:M81" si="10">G72*(1+L72/100)</f>
        <v>0</v>
      </c>
      <c r="N72" s="121">
        <v>3.0000000000000001E-5</v>
      </c>
      <c r="O72" s="121">
        <f t="shared" ref="O72:O81" si="11">ROUND(E72*N72,2)</f>
        <v>0</v>
      </c>
      <c r="P72" s="121">
        <v>0</v>
      </c>
      <c r="Q72" s="121">
        <f t="shared" ref="Q72:Q81" si="12">ROUND(E72*P72,2)</f>
        <v>0</v>
      </c>
      <c r="R72" s="121"/>
      <c r="S72" s="121" t="s">
        <v>158</v>
      </c>
      <c r="T72" s="121" t="s">
        <v>146</v>
      </c>
      <c r="U72" s="121">
        <v>0.33</v>
      </c>
      <c r="V72" s="121">
        <f t="shared" ref="V72:V81" si="13">ROUND(E72*U72,2)</f>
        <v>0.99</v>
      </c>
      <c r="W72" s="121"/>
      <c r="X72" s="121" t="s">
        <v>133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134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5">
      <c r="A73" s="139">
        <v>34</v>
      </c>
      <c r="B73" s="140" t="s">
        <v>275</v>
      </c>
      <c r="C73" s="146" t="s">
        <v>276</v>
      </c>
      <c r="D73" s="141" t="s">
        <v>131</v>
      </c>
      <c r="E73" s="142">
        <v>2</v>
      </c>
      <c r="F73" s="143"/>
      <c r="G73" s="144">
        <f t="shared" si="7"/>
        <v>0</v>
      </c>
      <c r="H73" s="121">
        <v>345</v>
      </c>
      <c r="I73" s="121">
        <f t="shared" si="8"/>
        <v>690</v>
      </c>
      <c r="J73" s="121">
        <v>0</v>
      </c>
      <c r="K73" s="121">
        <f t="shared" si="9"/>
        <v>0</v>
      </c>
      <c r="L73" s="121">
        <v>21</v>
      </c>
      <c r="M73" s="121">
        <f t="shared" si="10"/>
        <v>0</v>
      </c>
      <c r="N73" s="121">
        <v>8.9999999999999998E-4</v>
      </c>
      <c r="O73" s="121">
        <f t="shared" si="11"/>
        <v>0</v>
      </c>
      <c r="P73" s="121">
        <v>0</v>
      </c>
      <c r="Q73" s="121">
        <f t="shared" si="12"/>
        <v>0</v>
      </c>
      <c r="R73" s="121"/>
      <c r="S73" s="121" t="s">
        <v>158</v>
      </c>
      <c r="T73" s="121" t="s">
        <v>146</v>
      </c>
      <c r="U73" s="121">
        <v>0</v>
      </c>
      <c r="V73" s="121">
        <f t="shared" si="13"/>
        <v>0</v>
      </c>
      <c r="W73" s="121"/>
      <c r="X73" s="121" t="s">
        <v>176</v>
      </c>
      <c r="Y73" s="116"/>
      <c r="Z73" s="116"/>
      <c r="AA73" s="116"/>
      <c r="AB73" s="116"/>
      <c r="AC73" s="116"/>
      <c r="AD73" s="116"/>
      <c r="AE73" s="116"/>
      <c r="AF73" s="116"/>
      <c r="AG73" s="116" t="s">
        <v>177</v>
      </c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5">
      <c r="A74" s="139">
        <v>35</v>
      </c>
      <c r="B74" s="140" t="s">
        <v>277</v>
      </c>
      <c r="C74" s="146" t="s">
        <v>278</v>
      </c>
      <c r="D74" s="141" t="s">
        <v>131</v>
      </c>
      <c r="E74" s="142">
        <v>1</v>
      </c>
      <c r="F74" s="143"/>
      <c r="G74" s="144">
        <f t="shared" si="7"/>
        <v>0</v>
      </c>
      <c r="H74" s="121">
        <v>1050</v>
      </c>
      <c r="I74" s="121">
        <f t="shared" si="8"/>
        <v>1050</v>
      </c>
      <c r="J74" s="121">
        <v>0</v>
      </c>
      <c r="K74" s="121">
        <f t="shared" si="9"/>
        <v>0</v>
      </c>
      <c r="L74" s="121">
        <v>21</v>
      </c>
      <c r="M74" s="121">
        <f t="shared" si="10"/>
        <v>0</v>
      </c>
      <c r="N74" s="121">
        <v>1E-4</v>
      </c>
      <c r="O74" s="121">
        <f t="shared" si="11"/>
        <v>0</v>
      </c>
      <c r="P74" s="121">
        <v>0</v>
      </c>
      <c r="Q74" s="121">
        <f t="shared" si="12"/>
        <v>0</v>
      </c>
      <c r="R74" s="121"/>
      <c r="S74" s="121" t="s">
        <v>158</v>
      </c>
      <c r="T74" s="121" t="s">
        <v>146</v>
      </c>
      <c r="U74" s="121">
        <v>0</v>
      </c>
      <c r="V74" s="121">
        <f t="shared" si="13"/>
        <v>0</v>
      </c>
      <c r="W74" s="121"/>
      <c r="X74" s="121" t="s">
        <v>176</v>
      </c>
      <c r="Y74" s="116"/>
      <c r="Z74" s="116"/>
      <c r="AA74" s="116"/>
      <c r="AB74" s="116"/>
      <c r="AC74" s="116"/>
      <c r="AD74" s="116"/>
      <c r="AE74" s="116"/>
      <c r="AF74" s="116"/>
      <c r="AG74" s="116" t="s">
        <v>177</v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5">
      <c r="A75" s="139">
        <v>36</v>
      </c>
      <c r="B75" s="140" t="s">
        <v>279</v>
      </c>
      <c r="C75" s="146" t="s">
        <v>280</v>
      </c>
      <c r="D75" s="141" t="s">
        <v>131</v>
      </c>
      <c r="E75" s="142">
        <v>1</v>
      </c>
      <c r="F75" s="143"/>
      <c r="G75" s="144">
        <f t="shared" si="7"/>
        <v>0</v>
      </c>
      <c r="H75" s="121">
        <v>1140</v>
      </c>
      <c r="I75" s="121">
        <f t="shared" si="8"/>
        <v>1140</v>
      </c>
      <c r="J75" s="121">
        <v>0</v>
      </c>
      <c r="K75" s="121">
        <f t="shared" si="9"/>
        <v>0</v>
      </c>
      <c r="L75" s="121">
        <v>21</v>
      </c>
      <c r="M75" s="121">
        <f t="shared" si="10"/>
        <v>0</v>
      </c>
      <c r="N75" s="121">
        <v>8.0000000000000004E-4</v>
      </c>
      <c r="O75" s="121">
        <f t="shared" si="11"/>
        <v>0</v>
      </c>
      <c r="P75" s="121">
        <v>0</v>
      </c>
      <c r="Q75" s="121">
        <f t="shared" si="12"/>
        <v>0</v>
      </c>
      <c r="R75" s="121" t="s">
        <v>175</v>
      </c>
      <c r="S75" s="121" t="s">
        <v>132</v>
      </c>
      <c r="T75" s="121" t="s">
        <v>146</v>
      </c>
      <c r="U75" s="121">
        <v>0</v>
      </c>
      <c r="V75" s="121">
        <f t="shared" si="13"/>
        <v>0</v>
      </c>
      <c r="W75" s="121"/>
      <c r="X75" s="121" t="s">
        <v>176</v>
      </c>
      <c r="Y75" s="116"/>
      <c r="Z75" s="116"/>
      <c r="AA75" s="116"/>
      <c r="AB75" s="116"/>
      <c r="AC75" s="116"/>
      <c r="AD75" s="116"/>
      <c r="AE75" s="116"/>
      <c r="AF75" s="116"/>
      <c r="AG75" s="116" t="s">
        <v>177</v>
      </c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39">
        <v>37</v>
      </c>
      <c r="B76" s="140" t="s">
        <v>281</v>
      </c>
      <c r="C76" s="146" t="s">
        <v>282</v>
      </c>
      <c r="D76" s="141" t="s">
        <v>131</v>
      </c>
      <c r="E76" s="142">
        <v>1</v>
      </c>
      <c r="F76" s="143"/>
      <c r="G76" s="144">
        <f t="shared" si="7"/>
        <v>0</v>
      </c>
      <c r="H76" s="121">
        <v>2120</v>
      </c>
      <c r="I76" s="121">
        <f t="shared" si="8"/>
        <v>2120</v>
      </c>
      <c r="J76" s="121">
        <v>0</v>
      </c>
      <c r="K76" s="121">
        <f t="shared" si="9"/>
        <v>0</v>
      </c>
      <c r="L76" s="121">
        <v>21</v>
      </c>
      <c r="M76" s="121">
        <f t="shared" si="10"/>
        <v>0</v>
      </c>
      <c r="N76" s="121">
        <v>1E-3</v>
      </c>
      <c r="O76" s="121">
        <f t="shared" si="11"/>
        <v>0</v>
      </c>
      <c r="P76" s="121">
        <v>0</v>
      </c>
      <c r="Q76" s="121">
        <f t="shared" si="12"/>
        <v>0</v>
      </c>
      <c r="R76" s="121" t="s">
        <v>175</v>
      </c>
      <c r="S76" s="121" t="s">
        <v>132</v>
      </c>
      <c r="T76" s="121" t="s">
        <v>146</v>
      </c>
      <c r="U76" s="121">
        <v>0</v>
      </c>
      <c r="V76" s="121">
        <f t="shared" si="13"/>
        <v>0</v>
      </c>
      <c r="W76" s="121"/>
      <c r="X76" s="121" t="s">
        <v>176</v>
      </c>
      <c r="Y76" s="116"/>
      <c r="Z76" s="116"/>
      <c r="AA76" s="116"/>
      <c r="AB76" s="116"/>
      <c r="AC76" s="116"/>
      <c r="AD76" s="116"/>
      <c r="AE76" s="116"/>
      <c r="AF76" s="116"/>
      <c r="AG76" s="116" t="s">
        <v>177</v>
      </c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ht="20.399999999999999" outlineLevel="1" x14ac:dyDescent="0.25">
      <c r="A77" s="139">
        <v>38</v>
      </c>
      <c r="B77" s="140" t="s">
        <v>283</v>
      </c>
      <c r="C77" s="146" t="s">
        <v>284</v>
      </c>
      <c r="D77" s="141" t="s">
        <v>131</v>
      </c>
      <c r="E77" s="142">
        <v>1</v>
      </c>
      <c r="F77" s="143"/>
      <c r="G77" s="144">
        <f t="shared" si="7"/>
        <v>0</v>
      </c>
      <c r="H77" s="121">
        <v>529</v>
      </c>
      <c r="I77" s="121">
        <f t="shared" si="8"/>
        <v>529</v>
      </c>
      <c r="J77" s="121">
        <v>0</v>
      </c>
      <c r="K77" s="121">
        <f t="shared" si="9"/>
        <v>0</v>
      </c>
      <c r="L77" s="121">
        <v>21</v>
      </c>
      <c r="M77" s="121">
        <f t="shared" si="10"/>
        <v>0</v>
      </c>
      <c r="N77" s="121">
        <v>0</v>
      </c>
      <c r="O77" s="121">
        <f t="shared" si="11"/>
        <v>0</v>
      </c>
      <c r="P77" s="121">
        <v>0</v>
      </c>
      <c r="Q77" s="121">
        <f t="shared" si="12"/>
        <v>0</v>
      </c>
      <c r="R77" s="121" t="s">
        <v>175</v>
      </c>
      <c r="S77" s="121" t="s">
        <v>132</v>
      </c>
      <c r="T77" s="121" t="s">
        <v>132</v>
      </c>
      <c r="U77" s="121">
        <v>0</v>
      </c>
      <c r="V77" s="121">
        <f t="shared" si="13"/>
        <v>0</v>
      </c>
      <c r="W77" s="121"/>
      <c r="X77" s="121" t="s">
        <v>176</v>
      </c>
      <c r="Y77" s="116"/>
      <c r="Z77" s="116"/>
      <c r="AA77" s="116"/>
      <c r="AB77" s="116"/>
      <c r="AC77" s="116"/>
      <c r="AD77" s="116"/>
      <c r="AE77" s="116"/>
      <c r="AF77" s="116"/>
      <c r="AG77" s="116" t="s">
        <v>177</v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5">
      <c r="A78" s="139">
        <v>39</v>
      </c>
      <c r="B78" s="140" t="s">
        <v>285</v>
      </c>
      <c r="C78" s="146" t="s">
        <v>286</v>
      </c>
      <c r="D78" s="141" t="s">
        <v>131</v>
      </c>
      <c r="E78" s="142">
        <v>1</v>
      </c>
      <c r="F78" s="143"/>
      <c r="G78" s="144">
        <f t="shared" si="7"/>
        <v>0</v>
      </c>
      <c r="H78" s="121">
        <v>480</v>
      </c>
      <c r="I78" s="121">
        <f t="shared" si="8"/>
        <v>480</v>
      </c>
      <c r="J78" s="121">
        <v>0</v>
      </c>
      <c r="K78" s="121">
        <f t="shared" si="9"/>
        <v>0</v>
      </c>
      <c r="L78" s="121">
        <v>21</v>
      </c>
      <c r="M78" s="121">
        <f t="shared" si="10"/>
        <v>0</v>
      </c>
      <c r="N78" s="121">
        <v>2E-3</v>
      </c>
      <c r="O78" s="121">
        <f t="shared" si="11"/>
        <v>0</v>
      </c>
      <c r="P78" s="121">
        <v>0</v>
      </c>
      <c r="Q78" s="121">
        <f t="shared" si="12"/>
        <v>0</v>
      </c>
      <c r="R78" s="121"/>
      <c r="S78" s="121" t="s">
        <v>158</v>
      </c>
      <c r="T78" s="121" t="s">
        <v>146</v>
      </c>
      <c r="U78" s="121">
        <v>0</v>
      </c>
      <c r="V78" s="121">
        <f t="shared" si="13"/>
        <v>0</v>
      </c>
      <c r="W78" s="121"/>
      <c r="X78" s="121" t="s">
        <v>176</v>
      </c>
      <c r="Y78" s="116"/>
      <c r="Z78" s="116"/>
      <c r="AA78" s="116"/>
      <c r="AB78" s="116"/>
      <c r="AC78" s="116"/>
      <c r="AD78" s="116"/>
      <c r="AE78" s="116"/>
      <c r="AF78" s="116"/>
      <c r="AG78" s="116" t="s">
        <v>177</v>
      </c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5">
      <c r="A79" s="139">
        <v>40</v>
      </c>
      <c r="B79" s="140" t="s">
        <v>287</v>
      </c>
      <c r="C79" s="146" t="s">
        <v>288</v>
      </c>
      <c r="D79" s="141" t="s">
        <v>289</v>
      </c>
      <c r="E79" s="142">
        <v>1</v>
      </c>
      <c r="F79" s="143"/>
      <c r="G79" s="144">
        <f t="shared" si="7"/>
        <v>0</v>
      </c>
      <c r="H79" s="121">
        <v>850</v>
      </c>
      <c r="I79" s="121">
        <f t="shared" si="8"/>
        <v>850</v>
      </c>
      <c r="J79" s="121">
        <v>0</v>
      </c>
      <c r="K79" s="121">
        <f t="shared" si="9"/>
        <v>0</v>
      </c>
      <c r="L79" s="121">
        <v>21</v>
      </c>
      <c r="M79" s="121">
        <f t="shared" si="10"/>
        <v>0</v>
      </c>
      <c r="N79" s="121">
        <v>0.01</v>
      </c>
      <c r="O79" s="121">
        <f t="shared" si="11"/>
        <v>0.01</v>
      </c>
      <c r="P79" s="121">
        <v>0</v>
      </c>
      <c r="Q79" s="121">
        <f t="shared" si="12"/>
        <v>0</v>
      </c>
      <c r="R79" s="121" t="s">
        <v>175</v>
      </c>
      <c r="S79" s="121" t="s">
        <v>132</v>
      </c>
      <c r="T79" s="121" t="s">
        <v>146</v>
      </c>
      <c r="U79" s="121">
        <v>0</v>
      </c>
      <c r="V79" s="121">
        <f t="shared" si="13"/>
        <v>0</v>
      </c>
      <c r="W79" s="121"/>
      <c r="X79" s="121" t="s">
        <v>176</v>
      </c>
      <c r="Y79" s="116"/>
      <c r="Z79" s="116"/>
      <c r="AA79" s="116"/>
      <c r="AB79" s="116"/>
      <c r="AC79" s="116"/>
      <c r="AD79" s="116"/>
      <c r="AE79" s="116"/>
      <c r="AF79" s="116"/>
      <c r="AG79" s="116" t="s">
        <v>177</v>
      </c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outlineLevel="1" x14ac:dyDescent="0.25">
      <c r="A80" s="139">
        <v>41</v>
      </c>
      <c r="B80" s="140" t="s">
        <v>290</v>
      </c>
      <c r="C80" s="146" t="s">
        <v>291</v>
      </c>
      <c r="D80" s="141" t="s">
        <v>251</v>
      </c>
      <c r="E80" s="142">
        <v>1</v>
      </c>
      <c r="F80" s="143"/>
      <c r="G80" s="144">
        <f t="shared" si="7"/>
        <v>0</v>
      </c>
      <c r="H80" s="121">
        <v>0</v>
      </c>
      <c r="I80" s="121">
        <f t="shared" si="8"/>
        <v>0</v>
      </c>
      <c r="J80" s="121">
        <v>233.5</v>
      </c>
      <c r="K80" s="121">
        <f t="shared" si="9"/>
        <v>233.5</v>
      </c>
      <c r="L80" s="121">
        <v>21</v>
      </c>
      <c r="M80" s="121">
        <f t="shared" si="10"/>
        <v>0</v>
      </c>
      <c r="N80" s="121">
        <v>0</v>
      </c>
      <c r="O80" s="121">
        <f t="shared" si="11"/>
        <v>0</v>
      </c>
      <c r="P80" s="121">
        <v>1.933E-2</v>
      </c>
      <c r="Q80" s="121">
        <f t="shared" si="12"/>
        <v>0.02</v>
      </c>
      <c r="R80" s="121"/>
      <c r="S80" s="121" t="s">
        <v>132</v>
      </c>
      <c r="T80" s="121" t="s">
        <v>132</v>
      </c>
      <c r="U80" s="121">
        <v>0</v>
      </c>
      <c r="V80" s="121">
        <f t="shared" si="13"/>
        <v>0</v>
      </c>
      <c r="W80" s="121"/>
      <c r="X80" s="121" t="s">
        <v>161</v>
      </c>
      <c r="Y80" s="116"/>
      <c r="Z80" s="116"/>
      <c r="AA80" s="116"/>
      <c r="AB80" s="116"/>
      <c r="AC80" s="116"/>
      <c r="AD80" s="116"/>
      <c r="AE80" s="116"/>
      <c r="AF80" s="116"/>
      <c r="AG80" s="116" t="s">
        <v>162</v>
      </c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39">
        <v>42</v>
      </c>
      <c r="B81" s="140" t="s">
        <v>294</v>
      </c>
      <c r="C81" s="146" t="s">
        <v>295</v>
      </c>
      <c r="D81" s="141" t="s">
        <v>0</v>
      </c>
      <c r="E81" s="142">
        <v>143.70939999999999</v>
      </c>
      <c r="F81" s="143"/>
      <c r="G81" s="144">
        <f t="shared" si="7"/>
        <v>0</v>
      </c>
      <c r="H81" s="121">
        <v>0</v>
      </c>
      <c r="I81" s="121">
        <f t="shared" si="8"/>
        <v>0</v>
      </c>
      <c r="J81" s="121">
        <v>0.31</v>
      </c>
      <c r="K81" s="121">
        <f t="shared" si="9"/>
        <v>44.55</v>
      </c>
      <c r="L81" s="121">
        <v>21</v>
      </c>
      <c r="M81" s="121">
        <f t="shared" si="10"/>
        <v>0</v>
      </c>
      <c r="N81" s="121">
        <v>0</v>
      </c>
      <c r="O81" s="121">
        <f t="shared" si="11"/>
        <v>0</v>
      </c>
      <c r="P81" s="121">
        <v>0</v>
      </c>
      <c r="Q81" s="121">
        <f t="shared" si="12"/>
        <v>0</v>
      </c>
      <c r="R81" s="121"/>
      <c r="S81" s="121" t="s">
        <v>132</v>
      </c>
      <c r="T81" s="121" t="s">
        <v>138</v>
      </c>
      <c r="U81" s="121">
        <v>0</v>
      </c>
      <c r="V81" s="121">
        <f t="shared" si="13"/>
        <v>0</v>
      </c>
      <c r="W81" s="121"/>
      <c r="X81" s="121" t="s">
        <v>208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209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x14ac:dyDescent="0.25">
      <c r="A82" s="127" t="s">
        <v>127</v>
      </c>
      <c r="B82" s="128" t="s">
        <v>77</v>
      </c>
      <c r="C82" s="145" t="s">
        <v>78</v>
      </c>
      <c r="D82" s="129"/>
      <c r="E82" s="130"/>
      <c r="F82" s="131"/>
      <c r="G82" s="132">
        <f>SUMIF(AG83:AG84,"&lt;&gt;NOR",G83:G84)</f>
        <v>0</v>
      </c>
      <c r="H82" s="126"/>
      <c r="I82" s="126">
        <f>SUM(I83:I84)</f>
        <v>0</v>
      </c>
      <c r="J82" s="126"/>
      <c r="K82" s="126">
        <f>SUM(K83:K84)</f>
        <v>231.24</v>
      </c>
      <c r="L82" s="126"/>
      <c r="M82" s="126">
        <f>SUM(M83:M84)</f>
        <v>0</v>
      </c>
      <c r="N82" s="126"/>
      <c r="O82" s="126">
        <f>SUM(O83:O84)</f>
        <v>0</v>
      </c>
      <c r="P82" s="126"/>
      <c r="Q82" s="126">
        <f>SUM(Q83:Q84)</f>
        <v>0</v>
      </c>
      <c r="R82" s="126"/>
      <c r="S82" s="126"/>
      <c r="T82" s="126"/>
      <c r="U82" s="126"/>
      <c r="V82" s="126">
        <f>SUM(V83:V84)</f>
        <v>0</v>
      </c>
      <c r="W82" s="126"/>
      <c r="X82" s="126"/>
      <c r="AG82" t="s">
        <v>128</v>
      </c>
    </row>
    <row r="83" spans="1:60" outlineLevel="1" x14ac:dyDescent="0.25">
      <c r="A83" s="139">
        <v>43</v>
      </c>
      <c r="B83" s="140" t="s">
        <v>296</v>
      </c>
      <c r="C83" s="146" t="s">
        <v>297</v>
      </c>
      <c r="D83" s="141" t="s">
        <v>131</v>
      </c>
      <c r="E83" s="142">
        <v>1</v>
      </c>
      <c r="F83" s="143"/>
      <c r="G83" s="144">
        <f>ROUND(E83*F83,2)</f>
        <v>0</v>
      </c>
      <c r="H83" s="121">
        <v>0</v>
      </c>
      <c r="I83" s="121">
        <f>ROUND(E83*H83,2)</f>
        <v>0</v>
      </c>
      <c r="J83" s="121">
        <v>230</v>
      </c>
      <c r="K83" s="121">
        <f>ROUND(E83*J83,2)</f>
        <v>230</v>
      </c>
      <c r="L83" s="121">
        <v>21</v>
      </c>
      <c r="M83" s="121">
        <f>G83*(1+L83/100)</f>
        <v>0</v>
      </c>
      <c r="N83" s="121">
        <v>0</v>
      </c>
      <c r="O83" s="121">
        <f>ROUND(E83*N83,2)</f>
        <v>0</v>
      </c>
      <c r="P83" s="121">
        <v>0</v>
      </c>
      <c r="Q83" s="121">
        <f>ROUND(E83*P83,2)</f>
        <v>0</v>
      </c>
      <c r="R83" s="121"/>
      <c r="S83" s="121" t="s">
        <v>132</v>
      </c>
      <c r="T83" s="121" t="s">
        <v>132</v>
      </c>
      <c r="U83" s="121">
        <v>0</v>
      </c>
      <c r="V83" s="121">
        <f>ROUND(E83*U83,2)</f>
        <v>0</v>
      </c>
      <c r="W83" s="121"/>
      <c r="X83" s="121" t="s">
        <v>161</v>
      </c>
      <c r="Y83" s="116"/>
      <c r="Z83" s="116"/>
      <c r="AA83" s="116"/>
      <c r="AB83" s="116"/>
      <c r="AC83" s="116"/>
      <c r="AD83" s="116"/>
      <c r="AE83" s="116"/>
      <c r="AF83" s="116"/>
      <c r="AG83" s="116" t="s">
        <v>162</v>
      </c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5">
      <c r="A84" s="139">
        <v>44</v>
      </c>
      <c r="B84" s="140" t="s">
        <v>298</v>
      </c>
      <c r="C84" s="146" t="s">
        <v>299</v>
      </c>
      <c r="D84" s="141" t="s">
        <v>0</v>
      </c>
      <c r="E84" s="142">
        <v>2.2999999999999998</v>
      </c>
      <c r="F84" s="143"/>
      <c r="G84" s="144">
        <f>ROUND(E84*F84,2)</f>
        <v>0</v>
      </c>
      <c r="H84" s="121">
        <v>0</v>
      </c>
      <c r="I84" s="121">
        <f>ROUND(E84*H84,2)</f>
        <v>0</v>
      </c>
      <c r="J84" s="121">
        <v>0.54</v>
      </c>
      <c r="K84" s="121">
        <f>ROUND(E84*J84,2)</f>
        <v>1.24</v>
      </c>
      <c r="L84" s="121">
        <v>21</v>
      </c>
      <c r="M84" s="121">
        <f>G84*(1+L84/100)</f>
        <v>0</v>
      </c>
      <c r="N84" s="121">
        <v>0</v>
      </c>
      <c r="O84" s="121">
        <f>ROUND(E84*N84,2)</f>
        <v>0</v>
      </c>
      <c r="P84" s="121">
        <v>0</v>
      </c>
      <c r="Q84" s="121">
        <f>ROUND(E84*P84,2)</f>
        <v>0</v>
      </c>
      <c r="R84" s="121"/>
      <c r="S84" s="121" t="s">
        <v>132</v>
      </c>
      <c r="T84" s="121" t="s">
        <v>132</v>
      </c>
      <c r="U84" s="121">
        <v>0</v>
      </c>
      <c r="V84" s="121">
        <f>ROUND(E84*U84,2)</f>
        <v>0</v>
      </c>
      <c r="W84" s="121"/>
      <c r="X84" s="121" t="s">
        <v>208</v>
      </c>
      <c r="Y84" s="116"/>
      <c r="Z84" s="116"/>
      <c r="AA84" s="116"/>
      <c r="AB84" s="116"/>
      <c r="AC84" s="116"/>
      <c r="AD84" s="116"/>
      <c r="AE84" s="116"/>
      <c r="AF84" s="116"/>
      <c r="AG84" s="116" t="s">
        <v>209</v>
      </c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x14ac:dyDescent="0.25">
      <c r="A85" s="127" t="s">
        <v>127</v>
      </c>
      <c r="B85" s="128" t="s">
        <v>83</v>
      </c>
      <c r="C85" s="145" t="s">
        <v>84</v>
      </c>
      <c r="D85" s="129"/>
      <c r="E85" s="130"/>
      <c r="F85" s="131"/>
      <c r="G85" s="132">
        <f>SUMIF(AG86:AG105,"&lt;&gt;NOR",G86:G105)</f>
        <v>0</v>
      </c>
      <c r="H85" s="126"/>
      <c r="I85" s="126">
        <f>SUM(I86:I105)</f>
        <v>0</v>
      </c>
      <c r="J85" s="126"/>
      <c r="K85" s="126">
        <f>SUM(K86:K105)</f>
        <v>42822.15</v>
      </c>
      <c r="L85" s="126"/>
      <c r="M85" s="126">
        <f>SUM(M86:M105)</f>
        <v>0</v>
      </c>
      <c r="N85" s="126"/>
      <c r="O85" s="126">
        <f>SUM(O86:O105)</f>
        <v>0</v>
      </c>
      <c r="P85" s="126"/>
      <c r="Q85" s="126">
        <f>SUM(Q86:Q105)</f>
        <v>0.17</v>
      </c>
      <c r="R85" s="126"/>
      <c r="S85" s="126"/>
      <c r="T85" s="126"/>
      <c r="U85" s="126"/>
      <c r="V85" s="126">
        <f>SUM(V86:V105)</f>
        <v>6.25</v>
      </c>
      <c r="W85" s="126"/>
      <c r="X85" s="126"/>
      <c r="AG85" t="s">
        <v>128</v>
      </c>
    </row>
    <row r="86" spans="1:60" ht="20.399999999999999" outlineLevel="1" x14ac:dyDescent="0.25">
      <c r="A86" s="139">
        <v>45</v>
      </c>
      <c r="B86" s="140" t="s">
        <v>300</v>
      </c>
      <c r="C86" s="146" t="s">
        <v>301</v>
      </c>
      <c r="D86" s="141" t="s">
        <v>131</v>
      </c>
      <c r="E86" s="142">
        <v>3</v>
      </c>
      <c r="F86" s="143"/>
      <c r="G86" s="144">
        <f t="shared" ref="G86:G92" si="14">ROUND(E86*F86,2)</f>
        <v>0</v>
      </c>
      <c r="H86" s="121">
        <v>0</v>
      </c>
      <c r="I86" s="121">
        <f t="shared" ref="I86:I92" si="15">ROUND(E86*H86,2)</f>
        <v>0</v>
      </c>
      <c r="J86" s="121">
        <v>739</v>
      </c>
      <c r="K86" s="121">
        <f t="shared" ref="K86:K92" si="16">ROUND(E86*J86,2)</f>
        <v>2217</v>
      </c>
      <c r="L86" s="121">
        <v>21</v>
      </c>
      <c r="M86" s="121">
        <f t="shared" ref="M86:M92" si="17">G86*(1+L86/100)</f>
        <v>0</v>
      </c>
      <c r="N86" s="121">
        <v>0</v>
      </c>
      <c r="O86" s="121">
        <f t="shared" ref="O86:O92" si="18">ROUND(E86*N86,2)</f>
        <v>0</v>
      </c>
      <c r="P86" s="121">
        <v>0</v>
      </c>
      <c r="Q86" s="121">
        <f t="shared" ref="Q86:Q92" si="19">ROUND(E86*P86,2)</f>
        <v>0</v>
      </c>
      <c r="R86" s="121"/>
      <c r="S86" s="121" t="s">
        <v>132</v>
      </c>
      <c r="T86" s="121" t="s">
        <v>146</v>
      </c>
      <c r="U86" s="121">
        <v>1.45</v>
      </c>
      <c r="V86" s="121">
        <f t="shared" ref="V86:V92" si="20">ROUND(E86*U86,2)</f>
        <v>4.3499999999999996</v>
      </c>
      <c r="W86" s="121"/>
      <c r="X86" s="121" t="s">
        <v>133</v>
      </c>
      <c r="Y86" s="116"/>
      <c r="Z86" s="116"/>
      <c r="AA86" s="116"/>
      <c r="AB86" s="116"/>
      <c r="AC86" s="116"/>
      <c r="AD86" s="116"/>
      <c r="AE86" s="116"/>
      <c r="AF86" s="116"/>
      <c r="AG86" s="116" t="s">
        <v>134</v>
      </c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39">
        <v>46</v>
      </c>
      <c r="B87" s="140" t="s">
        <v>304</v>
      </c>
      <c r="C87" s="146" t="s">
        <v>305</v>
      </c>
      <c r="D87" s="141" t="s">
        <v>131</v>
      </c>
      <c r="E87" s="142">
        <v>1</v>
      </c>
      <c r="F87" s="143"/>
      <c r="G87" s="144">
        <f t="shared" si="14"/>
        <v>0</v>
      </c>
      <c r="H87" s="121">
        <v>0</v>
      </c>
      <c r="I87" s="121">
        <f t="shared" si="15"/>
        <v>0</v>
      </c>
      <c r="J87" s="121">
        <v>436.5</v>
      </c>
      <c r="K87" s="121">
        <f t="shared" si="16"/>
        <v>436.5</v>
      </c>
      <c r="L87" s="121">
        <v>21</v>
      </c>
      <c r="M87" s="121">
        <f t="shared" si="17"/>
        <v>0</v>
      </c>
      <c r="N87" s="121">
        <v>0</v>
      </c>
      <c r="O87" s="121">
        <f t="shared" si="18"/>
        <v>0</v>
      </c>
      <c r="P87" s="121">
        <v>0.17399999999999999</v>
      </c>
      <c r="Q87" s="121">
        <f t="shared" si="19"/>
        <v>0.17</v>
      </c>
      <c r="R87" s="121"/>
      <c r="S87" s="121" t="s">
        <v>132</v>
      </c>
      <c r="T87" s="121" t="s">
        <v>132</v>
      </c>
      <c r="U87" s="121">
        <v>0.95</v>
      </c>
      <c r="V87" s="121">
        <f t="shared" si="20"/>
        <v>0.95</v>
      </c>
      <c r="W87" s="121"/>
      <c r="X87" s="121" t="s">
        <v>133</v>
      </c>
      <c r="Y87" s="116"/>
      <c r="Z87" s="116"/>
      <c r="AA87" s="116"/>
      <c r="AB87" s="116"/>
      <c r="AC87" s="116"/>
      <c r="AD87" s="116"/>
      <c r="AE87" s="116"/>
      <c r="AF87" s="116"/>
      <c r="AG87" s="116" t="s">
        <v>134</v>
      </c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ht="30.6" outlineLevel="1" x14ac:dyDescent="0.25">
      <c r="A88" s="139">
        <v>47</v>
      </c>
      <c r="B88" s="140" t="s">
        <v>492</v>
      </c>
      <c r="C88" s="146" t="s">
        <v>567</v>
      </c>
      <c r="D88" s="141" t="s">
        <v>222</v>
      </c>
      <c r="E88" s="142">
        <v>1</v>
      </c>
      <c r="F88" s="143"/>
      <c r="G88" s="144">
        <f t="shared" si="14"/>
        <v>0</v>
      </c>
      <c r="H88" s="121">
        <v>0</v>
      </c>
      <c r="I88" s="121">
        <f t="shared" si="15"/>
        <v>0</v>
      </c>
      <c r="J88" s="121">
        <v>2750</v>
      </c>
      <c r="K88" s="121">
        <f t="shared" si="16"/>
        <v>2750</v>
      </c>
      <c r="L88" s="121">
        <v>21</v>
      </c>
      <c r="M88" s="121">
        <f t="shared" si="17"/>
        <v>0</v>
      </c>
      <c r="N88" s="121">
        <v>0</v>
      </c>
      <c r="O88" s="121">
        <f t="shared" si="18"/>
        <v>0</v>
      </c>
      <c r="P88" s="121">
        <v>0</v>
      </c>
      <c r="Q88" s="121">
        <f t="shared" si="19"/>
        <v>0</v>
      </c>
      <c r="R88" s="121"/>
      <c r="S88" s="121" t="s">
        <v>158</v>
      </c>
      <c r="T88" s="121" t="s">
        <v>146</v>
      </c>
      <c r="U88" s="121">
        <v>0.95</v>
      </c>
      <c r="V88" s="121">
        <f t="shared" si="20"/>
        <v>0.95</v>
      </c>
      <c r="W88" s="121"/>
      <c r="X88" s="121" t="s">
        <v>133</v>
      </c>
      <c r="Y88" s="116"/>
      <c r="Z88" s="116"/>
      <c r="AA88" s="116"/>
      <c r="AB88" s="116"/>
      <c r="AC88" s="116"/>
      <c r="AD88" s="116"/>
      <c r="AE88" s="116"/>
      <c r="AF88" s="116"/>
      <c r="AG88" s="116" t="s">
        <v>134</v>
      </c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ht="30.6" outlineLevel="1" x14ac:dyDescent="0.25">
      <c r="A89" s="139">
        <v>48</v>
      </c>
      <c r="B89" s="140" t="s">
        <v>306</v>
      </c>
      <c r="C89" s="146" t="s">
        <v>307</v>
      </c>
      <c r="D89" s="141" t="s">
        <v>131</v>
      </c>
      <c r="E89" s="142">
        <v>1</v>
      </c>
      <c r="F89" s="143"/>
      <c r="G89" s="144">
        <f t="shared" si="14"/>
        <v>0</v>
      </c>
      <c r="H89" s="121">
        <v>0</v>
      </c>
      <c r="I89" s="121">
        <f t="shared" si="15"/>
        <v>0</v>
      </c>
      <c r="J89" s="121">
        <v>5279</v>
      </c>
      <c r="K89" s="121">
        <f t="shared" si="16"/>
        <v>5279</v>
      </c>
      <c r="L89" s="121">
        <v>21</v>
      </c>
      <c r="M89" s="121">
        <f t="shared" si="17"/>
        <v>0</v>
      </c>
      <c r="N89" s="121">
        <v>0</v>
      </c>
      <c r="O89" s="121">
        <f t="shared" si="18"/>
        <v>0</v>
      </c>
      <c r="P89" s="121">
        <v>0</v>
      </c>
      <c r="Q89" s="121">
        <f t="shared" si="19"/>
        <v>0</v>
      </c>
      <c r="R89" s="121"/>
      <c r="S89" s="121" t="s">
        <v>158</v>
      </c>
      <c r="T89" s="121" t="s">
        <v>146</v>
      </c>
      <c r="U89" s="121">
        <v>0</v>
      </c>
      <c r="V89" s="121">
        <f t="shared" si="20"/>
        <v>0</v>
      </c>
      <c r="W89" s="121"/>
      <c r="X89" s="121" t="s">
        <v>161</v>
      </c>
      <c r="Y89" s="116"/>
      <c r="Z89" s="116"/>
      <c r="AA89" s="116"/>
      <c r="AB89" s="116"/>
      <c r="AC89" s="116"/>
      <c r="AD89" s="116"/>
      <c r="AE89" s="116"/>
      <c r="AF89" s="116"/>
      <c r="AG89" s="116" t="s">
        <v>162</v>
      </c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39">
        <v>49</v>
      </c>
      <c r="B90" s="140" t="s">
        <v>311</v>
      </c>
      <c r="C90" s="146" t="s">
        <v>312</v>
      </c>
      <c r="D90" s="141" t="s">
        <v>131</v>
      </c>
      <c r="E90" s="142">
        <v>1</v>
      </c>
      <c r="F90" s="143"/>
      <c r="G90" s="144">
        <f t="shared" si="14"/>
        <v>0</v>
      </c>
      <c r="H90" s="121">
        <v>0</v>
      </c>
      <c r="I90" s="121">
        <f t="shared" si="15"/>
        <v>0</v>
      </c>
      <c r="J90" s="121">
        <v>2500</v>
      </c>
      <c r="K90" s="121">
        <f t="shared" si="16"/>
        <v>2500</v>
      </c>
      <c r="L90" s="121">
        <v>21</v>
      </c>
      <c r="M90" s="121">
        <f t="shared" si="17"/>
        <v>0</v>
      </c>
      <c r="N90" s="121">
        <v>0</v>
      </c>
      <c r="O90" s="121">
        <f t="shared" si="18"/>
        <v>0</v>
      </c>
      <c r="P90" s="121">
        <v>0</v>
      </c>
      <c r="Q90" s="121">
        <f t="shared" si="19"/>
        <v>0</v>
      </c>
      <c r="R90" s="121"/>
      <c r="S90" s="121" t="s">
        <v>158</v>
      </c>
      <c r="T90" s="121" t="s">
        <v>146</v>
      </c>
      <c r="U90" s="121">
        <v>0</v>
      </c>
      <c r="V90" s="121">
        <f t="shared" si="20"/>
        <v>0</v>
      </c>
      <c r="W90" s="121"/>
      <c r="X90" s="121" t="s">
        <v>161</v>
      </c>
      <c r="Y90" s="116"/>
      <c r="Z90" s="116"/>
      <c r="AA90" s="116"/>
      <c r="AB90" s="116"/>
      <c r="AC90" s="116"/>
      <c r="AD90" s="116"/>
      <c r="AE90" s="116"/>
      <c r="AF90" s="116"/>
      <c r="AG90" s="116" t="s">
        <v>162</v>
      </c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ht="20.399999999999999" outlineLevel="1" x14ac:dyDescent="0.25">
      <c r="A91" s="139">
        <v>50</v>
      </c>
      <c r="B91" s="140" t="s">
        <v>313</v>
      </c>
      <c r="C91" s="146" t="s">
        <v>546</v>
      </c>
      <c r="D91" s="141" t="s">
        <v>222</v>
      </c>
      <c r="E91" s="142">
        <v>1</v>
      </c>
      <c r="F91" s="143"/>
      <c r="G91" s="144">
        <f t="shared" si="14"/>
        <v>0</v>
      </c>
      <c r="H91" s="121">
        <v>0</v>
      </c>
      <c r="I91" s="121">
        <f t="shared" si="15"/>
        <v>0</v>
      </c>
      <c r="J91" s="121">
        <v>3000</v>
      </c>
      <c r="K91" s="121">
        <f t="shared" si="16"/>
        <v>3000</v>
      </c>
      <c r="L91" s="121">
        <v>21</v>
      </c>
      <c r="M91" s="121">
        <f t="shared" si="17"/>
        <v>0</v>
      </c>
      <c r="N91" s="121">
        <v>0</v>
      </c>
      <c r="O91" s="121">
        <f t="shared" si="18"/>
        <v>0</v>
      </c>
      <c r="P91" s="121">
        <v>0</v>
      </c>
      <c r="Q91" s="121">
        <f t="shared" si="19"/>
        <v>0</v>
      </c>
      <c r="R91" s="121"/>
      <c r="S91" s="121" t="s">
        <v>158</v>
      </c>
      <c r="T91" s="121" t="s">
        <v>146</v>
      </c>
      <c r="U91" s="121">
        <v>0</v>
      </c>
      <c r="V91" s="121">
        <f t="shared" si="20"/>
        <v>0</v>
      </c>
      <c r="W91" s="121"/>
      <c r="X91" s="121" t="s">
        <v>161</v>
      </c>
      <c r="Y91" s="116"/>
      <c r="Z91" s="116"/>
      <c r="AA91" s="116"/>
      <c r="AB91" s="116"/>
      <c r="AC91" s="116"/>
      <c r="AD91" s="116"/>
      <c r="AE91" s="116"/>
      <c r="AF91" s="116"/>
      <c r="AG91" s="116" t="s">
        <v>162</v>
      </c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ht="20.399999999999999" outlineLevel="1" x14ac:dyDescent="0.25">
      <c r="A92" s="133">
        <v>51</v>
      </c>
      <c r="B92" s="134" t="s">
        <v>315</v>
      </c>
      <c r="C92" s="147" t="s">
        <v>547</v>
      </c>
      <c r="D92" s="135" t="s">
        <v>143</v>
      </c>
      <c r="E92" s="136">
        <v>2</v>
      </c>
      <c r="F92" s="137"/>
      <c r="G92" s="138">
        <f t="shared" si="14"/>
        <v>0</v>
      </c>
      <c r="H92" s="121">
        <v>0</v>
      </c>
      <c r="I92" s="121">
        <f t="shared" si="15"/>
        <v>0</v>
      </c>
      <c r="J92" s="121">
        <v>12900</v>
      </c>
      <c r="K92" s="121">
        <f t="shared" si="16"/>
        <v>25800</v>
      </c>
      <c r="L92" s="121">
        <v>21</v>
      </c>
      <c r="M92" s="121">
        <f t="shared" si="17"/>
        <v>0</v>
      </c>
      <c r="N92" s="121">
        <v>0</v>
      </c>
      <c r="O92" s="121">
        <f t="shared" si="18"/>
        <v>0</v>
      </c>
      <c r="P92" s="121">
        <v>0</v>
      </c>
      <c r="Q92" s="121">
        <f t="shared" si="19"/>
        <v>0</v>
      </c>
      <c r="R92" s="121"/>
      <c r="S92" s="121" t="s">
        <v>158</v>
      </c>
      <c r="T92" s="121" t="s">
        <v>146</v>
      </c>
      <c r="U92" s="121">
        <v>0</v>
      </c>
      <c r="V92" s="121">
        <f t="shared" si="20"/>
        <v>0</v>
      </c>
      <c r="W92" s="121"/>
      <c r="X92" s="121" t="s">
        <v>161</v>
      </c>
      <c r="Y92" s="116"/>
      <c r="Z92" s="116"/>
      <c r="AA92" s="116"/>
      <c r="AB92" s="116"/>
      <c r="AC92" s="116"/>
      <c r="AD92" s="116"/>
      <c r="AE92" s="116"/>
      <c r="AF92" s="116"/>
      <c r="AG92" s="116" t="s">
        <v>162</v>
      </c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5">
      <c r="A93" s="119"/>
      <c r="B93" s="120"/>
      <c r="C93" s="148" t="s">
        <v>548</v>
      </c>
      <c r="D93" s="122"/>
      <c r="E93" s="123">
        <v>2</v>
      </c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6"/>
      <c r="Z93" s="116"/>
      <c r="AA93" s="116"/>
      <c r="AB93" s="116"/>
      <c r="AC93" s="116"/>
      <c r="AD93" s="116"/>
      <c r="AE93" s="116"/>
      <c r="AF93" s="116"/>
      <c r="AG93" s="116" t="s">
        <v>140</v>
      </c>
      <c r="AH93" s="116">
        <v>0</v>
      </c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5">
      <c r="A94" s="119"/>
      <c r="B94" s="120"/>
      <c r="C94" s="148" t="s">
        <v>318</v>
      </c>
      <c r="D94" s="122"/>
      <c r="E94" s="123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140</v>
      </c>
      <c r="AH94" s="116">
        <v>0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5">
      <c r="A95" s="119"/>
      <c r="B95" s="120"/>
      <c r="C95" s="148" t="s">
        <v>319</v>
      </c>
      <c r="D95" s="122"/>
      <c r="E95" s="123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16"/>
      <c r="Z95" s="116"/>
      <c r="AA95" s="116"/>
      <c r="AB95" s="116"/>
      <c r="AC95" s="116"/>
      <c r="AD95" s="116"/>
      <c r="AE95" s="116"/>
      <c r="AF95" s="116"/>
      <c r="AG95" s="116" t="s">
        <v>140</v>
      </c>
      <c r="AH95" s="116">
        <v>0</v>
      </c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ht="20.399999999999999" outlineLevel="1" x14ac:dyDescent="0.25">
      <c r="A96" s="119"/>
      <c r="B96" s="120"/>
      <c r="C96" s="148" t="s">
        <v>320</v>
      </c>
      <c r="D96" s="122"/>
      <c r="E96" s="123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16"/>
      <c r="Z96" s="116"/>
      <c r="AA96" s="116"/>
      <c r="AB96" s="116"/>
      <c r="AC96" s="116"/>
      <c r="AD96" s="116"/>
      <c r="AE96" s="116"/>
      <c r="AF96" s="116"/>
      <c r="AG96" s="116" t="s">
        <v>140</v>
      </c>
      <c r="AH96" s="116">
        <v>0</v>
      </c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5">
      <c r="A97" s="119"/>
      <c r="B97" s="120"/>
      <c r="C97" s="148" t="s">
        <v>321</v>
      </c>
      <c r="D97" s="122"/>
      <c r="E97" s="123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16"/>
      <c r="Z97" s="116"/>
      <c r="AA97" s="116"/>
      <c r="AB97" s="116"/>
      <c r="AC97" s="116"/>
      <c r="AD97" s="116"/>
      <c r="AE97" s="116"/>
      <c r="AF97" s="116"/>
      <c r="AG97" s="116" t="s">
        <v>140</v>
      </c>
      <c r="AH97" s="116">
        <v>0</v>
      </c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ht="20.399999999999999" outlineLevel="1" x14ac:dyDescent="0.25">
      <c r="A98" s="119"/>
      <c r="B98" s="120"/>
      <c r="C98" s="148" t="s">
        <v>322</v>
      </c>
      <c r="D98" s="122"/>
      <c r="E98" s="123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140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5">
      <c r="A99" s="119"/>
      <c r="B99" s="120"/>
      <c r="C99" s="148" t="s">
        <v>323</v>
      </c>
      <c r="D99" s="122"/>
      <c r="E99" s="123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16"/>
      <c r="Z99" s="116"/>
      <c r="AA99" s="116"/>
      <c r="AB99" s="116"/>
      <c r="AC99" s="116"/>
      <c r="AD99" s="116"/>
      <c r="AE99" s="116"/>
      <c r="AF99" s="116"/>
      <c r="AG99" s="116" t="s">
        <v>140</v>
      </c>
      <c r="AH99" s="116">
        <v>0</v>
      </c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5">
      <c r="A100" s="119"/>
      <c r="B100" s="120"/>
      <c r="C100" s="148" t="s">
        <v>324</v>
      </c>
      <c r="D100" s="122"/>
      <c r="E100" s="123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140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5">
      <c r="A101" s="119"/>
      <c r="B101" s="120"/>
      <c r="C101" s="148" t="s">
        <v>325</v>
      </c>
      <c r="D101" s="122"/>
      <c r="E101" s="123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16"/>
      <c r="Z101" s="116"/>
      <c r="AA101" s="116"/>
      <c r="AB101" s="116"/>
      <c r="AC101" s="116"/>
      <c r="AD101" s="116"/>
      <c r="AE101" s="116"/>
      <c r="AF101" s="116"/>
      <c r="AG101" s="116" t="s">
        <v>140</v>
      </c>
      <c r="AH101" s="116">
        <v>0</v>
      </c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5">
      <c r="A102" s="119"/>
      <c r="B102" s="120"/>
      <c r="C102" s="148" t="s">
        <v>326</v>
      </c>
      <c r="D102" s="122"/>
      <c r="E102" s="123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140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ht="20.399999999999999" outlineLevel="1" x14ac:dyDescent="0.25">
      <c r="A103" s="119"/>
      <c r="B103" s="120"/>
      <c r="C103" s="148" t="s">
        <v>327</v>
      </c>
      <c r="D103" s="122"/>
      <c r="E103" s="123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16"/>
      <c r="Z103" s="116"/>
      <c r="AA103" s="116"/>
      <c r="AB103" s="116"/>
      <c r="AC103" s="116"/>
      <c r="AD103" s="116"/>
      <c r="AE103" s="116"/>
      <c r="AF103" s="116"/>
      <c r="AG103" s="116" t="s">
        <v>140</v>
      </c>
      <c r="AH103" s="116">
        <v>0</v>
      </c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ht="20.399999999999999" outlineLevel="1" x14ac:dyDescent="0.25">
      <c r="A104" s="119"/>
      <c r="B104" s="120"/>
      <c r="C104" s="148" t="s">
        <v>328</v>
      </c>
      <c r="D104" s="122"/>
      <c r="E104" s="123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16"/>
      <c r="Z104" s="116"/>
      <c r="AA104" s="116"/>
      <c r="AB104" s="116"/>
      <c r="AC104" s="116"/>
      <c r="AD104" s="116"/>
      <c r="AE104" s="116"/>
      <c r="AF104" s="116"/>
      <c r="AG104" s="116" t="s">
        <v>140</v>
      </c>
      <c r="AH104" s="116">
        <v>0</v>
      </c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5">
      <c r="A105" s="139">
        <v>52</v>
      </c>
      <c r="B105" s="140" t="s">
        <v>329</v>
      </c>
      <c r="C105" s="146" t="s">
        <v>330</v>
      </c>
      <c r="D105" s="141" t="s">
        <v>0</v>
      </c>
      <c r="E105" s="142">
        <v>419.82499999999999</v>
      </c>
      <c r="F105" s="143"/>
      <c r="G105" s="144">
        <f>ROUND(E105*F105,2)</f>
        <v>0</v>
      </c>
      <c r="H105" s="121">
        <v>0</v>
      </c>
      <c r="I105" s="121">
        <f>ROUND(E105*H105,2)</f>
        <v>0</v>
      </c>
      <c r="J105" s="121">
        <v>2</v>
      </c>
      <c r="K105" s="121">
        <f>ROUND(E105*J105,2)</f>
        <v>839.65</v>
      </c>
      <c r="L105" s="121">
        <v>21</v>
      </c>
      <c r="M105" s="121">
        <f>G105*(1+L105/100)</f>
        <v>0</v>
      </c>
      <c r="N105" s="121">
        <v>0</v>
      </c>
      <c r="O105" s="121">
        <f>ROUND(E105*N105,2)</f>
        <v>0</v>
      </c>
      <c r="P105" s="121">
        <v>0</v>
      </c>
      <c r="Q105" s="121">
        <f>ROUND(E105*P105,2)</f>
        <v>0</v>
      </c>
      <c r="R105" s="121"/>
      <c r="S105" s="121" t="s">
        <v>132</v>
      </c>
      <c r="T105" s="121" t="s">
        <v>146</v>
      </c>
      <c r="U105" s="121">
        <v>0</v>
      </c>
      <c r="V105" s="121">
        <f>ROUND(E105*U105,2)</f>
        <v>0</v>
      </c>
      <c r="W105" s="121"/>
      <c r="X105" s="121" t="s">
        <v>208</v>
      </c>
      <c r="Y105" s="116"/>
      <c r="Z105" s="116"/>
      <c r="AA105" s="116"/>
      <c r="AB105" s="116"/>
      <c r="AC105" s="116"/>
      <c r="AD105" s="116"/>
      <c r="AE105" s="116"/>
      <c r="AF105" s="116"/>
      <c r="AG105" s="116" t="s">
        <v>209</v>
      </c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x14ac:dyDescent="0.25">
      <c r="A106" s="127" t="s">
        <v>127</v>
      </c>
      <c r="B106" s="128" t="s">
        <v>85</v>
      </c>
      <c r="C106" s="145" t="s">
        <v>86</v>
      </c>
      <c r="D106" s="129"/>
      <c r="E106" s="130"/>
      <c r="F106" s="131"/>
      <c r="G106" s="132">
        <f>SUMIF(AG107:AG132,"&lt;&gt;NOR",G107:G132)</f>
        <v>0</v>
      </c>
      <c r="H106" s="126"/>
      <c r="I106" s="126">
        <f>SUM(I107:I132)</f>
        <v>3870.43</v>
      </c>
      <c r="J106" s="126"/>
      <c r="K106" s="126">
        <f>SUM(K107:K132)</f>
        <v>4239.7299999999996</v>
      </c>
      <c r="L106" s="126"/>
      <c r="M106" s="126">
        <f>SUM(M107:M132)</f>
        <v>0</v>
      </c>
      <c r="N106" s="126"/>
      <c r="O106" s="126">
        <f>SUM(O107:O132)</f>
        <v>0.04</v>
      </c>
      <c r="P106" s="126"/>
      <c r="Q106" s="126">
        <f>SUM(Q107:Q132)</f>
        <v>0</v>
      </c>
      <c r="R106" s="126"/>
      <c r="S106" s="126"/>
      <c r="T106" s="126"/>
      <c r="U106" s="126"/>
      <c r="V106" s="126">
        <f>SUM(V107:V132)</f>
        <v>7.4200000000000008</v>
      </c>
      <c r="W106" s="126"/>
      <c r="X106" s="126"/>
      <c r="AG106" t="s">
        <v>128</v>
      </c>
    </row>
    <row r="107" spans="1:60" outlineLevel="1" x14ac:dyDescent="0.25">
      <c r="A107" s="133">
        <v>53</v>
      </c>
      <c r="B107" s="134" t="s">
        <v>331</v>
      </c>
      <c r="C107" s="147" t="s">
        <v>332</v>
      </c>
      <c r="D107" s="135" t="s">
        <v>137</v>
      </c>
      <c r="E107" s="136">
        <v>5.6</v>
      </c>
      <c r="F107" s="137"/>
      <c r="G107" s="138">
        <f>ROUND(E107*F107,2)</f>
        <v>0</v>
      </c>
      <c r="H107" s="121">
        <v>0</v>
      </c>
      <c r="I107" s="121">
        <f>ROUND(E107*H107,2)</f>
        <v>0</v>
      </c>
      <c r="J107" s="121">
        <v>7.1</v>
      </c>
      <c r="K107" s="121">
        <f>ROUND(E107*J107,2)</f>
        <v>39.76</v>
      </c>
      <c r="L107" s="121">
        <v>21</v>
      </c>
      <c r="M107" s="121">
        <f>G107*(1+L107/100)</f>
        <v>0</v>
      </c>
      <c r="N107" s="121">
        <v>0</v>
      </c>
      <c r="O107" s="121">
        <f>ROUND(E107*N107,2)</f>
        <v>0</v>
      </c>
      <c r="P107" s="121">
        <v>0</v>
      </c>
      <c r="Q107" s="121">
        <f>ROUND(E107*P107,2)</f>
        <v>0</v>
      </c>
      <c r="R107" s="121"/>
      <c r="S107" s="121" t="s">
        <v>132</v>
      </c>
      <c r="T107" s="121" t="s">
        <v>132</v>
      </c>
      <c r="U107" s="121">
        <v>1.6E-2</v>
      </c>
      <c r="V107" s="121">
        <f>ROUND(E107*U107,2)</f>
        <v>0.09</v>
      </c>
      <c r="W107" s="121"/>
      <c r="X107" s="121" t="s">
        <v>133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134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5">
      <c r="A108" s="119"/>
      <c r="B108" s="120"/>
      <c r="C108" s="148" t="s">
        <v>183</v>
      </c>
      <c r="D108" s="122"/>
      <c r="E108" s="123">
        <v>5.5</v>
      </c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16"/>
      <c r="Z108" s="116"/>
      <c r="AA108" s="116"/>
      <c r="AB108" s="116"/>
      <c r="AC108" s="116"/>
      <c r="AD108" s="116"/>
      <c r="AE108" s="116"/>
      <c r="AF108" s="116"/>
      <c r="AG108" s="116" t="s">
        <v>140</v>
      </c>
      <c r="AH108" s="116">
        <v>0</v>
      </c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outlineLevel="1" x14ac:dyDescent="0.25">
      <c r="A109" s="119"/>
      <c r="B109" s="120"/>
      <c r="C109" s="148" t="s">
        <v>333</v>
      </c>
      <c r="D109" s="122"/>
      <c r="E109" s="123">
        <v>0.1</v>
      </c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16"/>
      <c r="Z109" s="116"/>
      <c r="AA109" s="116"/>
      <c r="AB109" s="116"/>
      <c r="AC109" s="116"/>
      <c r="AD109" s="116"/>
      <c r="AE109" s="116"/>
      <c r="AF109" s="116"/>
      <c r="AG109" s="116" t="s">
        <v>140</v>
      </c>
      <c r="AH109" s="116">
        <v>0</v>
      </c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5">
      <c r="A110" s="133">
        <v>54</v>
      </c>
      <c r="B110" s="134" t="s">
        <v>334</v>
      </c>
      <c r="C110" s="147" t="s">
        <v>335</v>
      </c>
      <c r="D110" s="135" t="s">
        <v>137</v>
      </c>
      <c r="E110" s="136">
        <v>5.6</v>
      </c>
      <c r="F110" s="137"/>
      <c r="G110" s="138">
        <f>ROUND(E110*F110,2)</f>
        <v>0</v>
      </c>
      <c r="H110" s="121">
        <v>24.89</v>
      </c>
      <c r="I110" s="121">
        <f>ROUND(E110*H110,2)</f>
        <v>139.38</v>
      </c>
      <c r="J110" s="121">
        <v>25.21</v>
      </c>
      <c r="K110" s="121">
        <f>ROUND(E110*J110,2)</f>
        <v>141.18</v>
      </c>
      <c r="L110" s="121">
        <v>21</v>
      </c>
      <c r="M110" s="121">
        <f>G110*(1+L110/100)</f>
        <v>0</v>
      </c>
      <c r="N110" s="121">
        <v>2.1000000000000001E-4</v>
      </c>
      <c r="O110" s="121">
        <f>ROUND(E110*N110,2)</f>
        <v>0</v>
      </c>
      <c r="P110" s="121">
        <v>0</v>
      </c>
      <c r="Q110" s="121">
        <f>ROUND(E110*P110,2)</f>
        <v>0</v>
      </c>
      <c r="R110" s="121"/>
      <c r="S110" s="121" t="s">
        <v>132</v>
      </c>
      <c r="T110" s="121" t="s">
        <v>132</v>
      </c>
      <c r="U110" s="121">
        <v>0.05</v>
      </c>
      <c r="V110" s="121">
        <f>ROUND(E110*U110,2)</f>
        <v>0.28000000000000003</v>
      </c>
      <c r="W110" s="121"/>
      <c r="X110" s="121" t="s">
        <v>133</v>
      </c>
      <c r="Y110" s="116"/>
      <c r="Z110" s="116"/>
      <c r="AA110" s="116"/>
      <c r="AB110" s="116"/>
      <c r="AC110" s="116"/>
      <c r="AD110" s="116"/>
      <c r="AE110" s="116"/>
      <c r="AF110" s="116"/>
      <c r="AG110" s="116" t="s">
        <v>134</v>
      </c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5">
      <c r="A111" s="119"/>
      <c r="B111" s="120"/>
      <c r="C111" s="148" t="s">
        <v>183</v>
      </c>
      <c r="D111" s="122"/>
      <c r="E111" s="123">
        <v>5.5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16"/>
      <c r="Z111" s="116"/>
      <c r="AA111" s="116"/>
      <c r="AB111" s="116"/>
      <c r="AC111" s="116"/>
      <c r="AD111" s="116"/>
      <c r="AE111" s="116"/>
      <c r="AF111" s="116"/>
      <c r="AG111" s="116" t="s">
        <v>140</v>
      </c>
      <c r="AH111" s="116">
        <v>0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5">
      <c r="A112" s="119"/>
      <c r="B112" s="120"/>
      <c r="C112" s="148" t="s">
        <v>333</v>
      </c>
      <c r="D112" s="122"/>
      <c r="E112" s="123">
        <v>0.1</v>
      </c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16"/>
      <c r="Z112" s="116"/>
      <c r="AA112" s="116"/>
      <c r="AB112" s="116"/>
      <c r="AC112" s="116"/>
      <c r="AD112" s="116"/>
      <c r="AE112" s="116"/>
      <c r="AF112" s="116"/>
      <c r="AG112" s="116" t="s">
        <v>140</v>
      </c>
      <c r="AH112" s="116">
        <v>0</v>
      </c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5">
      <c r="A113" s="133">
        <v>55</v>
      </c>
      <c r="B113" s="134" t="s">
        <v>336</v>
      </c>
      <c r="C113" s="147" t="s">
        <v>337</v>
      </c>
      <c r="D113" s="135" t="s">
        <v>137</v>
      </c>
      <c r="E113" s="136">
        <v>5.6</v>
      </c>
      <c r="F113" s="137"/>
      <c r="G113" s="138">
        <f>ROUND(E113*F113,2)</f>
        <v>0</v>
      </c>
      <c r="H113" s="121">
        <v>137.32</v>
      </c>
      <c r="I113" s="121">
        <f>ROUND(E113*H113,2)</f>
        <v>768.99</v>
      </c>
      <c r="J113" s="121">
        <v>524.67999999999995</v>
      </c>
      <c r="K113" s="121">
        <f>ROUND(E113*J113,2)</f>
        <v>2938.21</v>
      </c>
      <c r="L113" s="121">
        <v>21</v>
      </c>
      <c r="M113" s="121">
        <f>G113*(1+L113/100)</f>
        <v>0</v>
      </c>
      <c r="N113" s="121">
        <v>5.1500000000000001E-3</v>
      </c>
      <c r="O113" s="121">
        <f>ROUND(E113*N113,2)</f>
        <v>0.03</v>
      </c>
      <c r="P113" s="121">
        <v>0</v>
      </c>
      <c r="Q113" s="121">
        <f>ROUND(E113*P113,2)</f>
        <v>0</v>
      </c>
      <c r="R113" s="121"/>
      <c r="S113" s="121" t="s">
        <v>132</v>
      </c>
      <c r="T113" s="121" t="s">
        <v>132</v>
      </c>
      <c r="U113" s="121">
        <v>1.04</v>
      </c>
      <c r="V113" s="121">
        <f>ROUND(E113*U113,2)</f>
        <v>5.82</v>
      </c>
      <c r="W113" s="121"/>
      <c r="X113" s="121" t="s">
        <v>133</v>
      </c>
      <c r="Y113" s="116"/>
      <c r="Z113" s="116"/>
      <c r="AA113" s="116"/>
      <c r="AB113" s="116"/>
      <c r="AC113" s="116"/>
      <c r="AD113" s="116"/>
      <c r="AE113" s="116"/>
      <c r="AF113" s="116"/>
      <c r="AG113" s="116" t="s">
        <v>134</v>
      </c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5">
      <c r="A114" s="119"/>
      <c r="B114" s="120"/>
      <c r="C114" s="148" t="s">
        <v>183</v>
      </c>
      <c r="D114" s="122"/>
      <c r="E114" s="123">
        <v>5.5</v>
      </c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16"/>
      <c r="Z114" s="116"/>
      <c r="AA114" s="116"/>
      <c r="AB114" s="116"/>
      <c r="AC114" s="116"/>
      <c r="AD114" s="116"/>
      <c r="AE114" s="116"/>
      <c r="AF114" s="116"/>
      <c r="AG114" s="116" t="s">
        <v>140</v>
      </c>
      <c r="AH114" s="116">
        <v>0</v>
      </c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5">
      <c r="A115" s="119"/>
      <c r="B115" s="120"/>
      <c r="C115" s="148" t="s">
        <v>333</v>
      </c>
      <c r="D115" s="122"/>
      <c r="E115" s="123">
        <v>0.1</v>
      </c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140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5">
      <c r="A116" s="133">
        <v>56</v>
      </c>
      <c r="B116" s="134" t="s">
        <v>338</v>
      </c>
      <c r="C116" s="147" t="s">
        <v>339</v>
      </c>
      <c r="D116" s="135" t="s">
        <v>143</v>
      </c>
      <c r="E116" s="136">
        <v>11.7</v>
      </c>
      <c r="F116" s="137"/>
      <c r="G116" s="138">
        <f>ROUND(E116*F116,2)</f>
        <v>0</v>
      </c>
      <c r="H116" s="121">
        <v>21.81</v>
      </c>
      <c r="I116" s="121">
        <f>ROUND(E116*H116,2)</f>
        <v>255.18</v>
      </c>
      <c r="J116" s="121">
        <v>35.29</v>
      </c>
      <c r="K116" s="121">
        <f>ROUND(E116*J116,2)</f>
        <v>412.89</v>
      </c>
      <c r="L116" s="121">
        <v>21</v>
      </c>
      <c r="M116" s="121">
        <f>G116*(1+L116/100)</f>
        <v>0</v>
      </c>
      <c r="N116" s="121">
        <v>4.0000000000000003E-5</v>
      </c>
      <c r="O116" s="121">
        <f>ROUND(E116*N116,2)</f>
        <v>0</v>
      </c>
      <c r="P116" s="121">
        <v>0</v>
      </c>
      <c r="Q116" s="121">
        <f>ROUND(E116*P116,2)</f>
        <v>0</v>
      </c>
      <c r="R116" s="121"/>
      <c r="S116" s="121" t="s">
        <v>132</v>
      </c>
      <c r="T116" s="121" t="s">
        <v>132</v>
      </c>
      <c r="U116" s="121">
        <v>7.0000000000000007E-2</v>
      </c>
      <c r="V116" s="121">
        <f>ROUND(E116*U116,2)</f>
        <v>0.82</v>
      </c>
      <c r="W116" s="121"/>
      <c r="X116" s="121" t="s">
        <v>133</v>
      </c>
      <c r="Y116" s="116"/>
      <c r="Z116" s="116"/>
      <c r="AA116" s="116"/>
      <c r="AB116" s="116"/>
      <c r="AC116" s="116"/>
      <c r="AD116" s="116"/>
      <c r="AE116" s="116"/>
      <c r="AF116" s="116"/>
      <c r="AG116" s="116" t="s">
        <v>134</v>
      </c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5">
      <c r="A117" s="119"/>
      <c r="B117" s="120"/>
      <c r="C117" s="148" t="s">
        <v>340</v>
      </c>
      <c r="D117" s="122"/>
      <c r="E117" s="123">
        <v>9.6999999999999993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140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5">
      <c r="A118" s="119"/>
      <c r="B118" s="120"/>
      <c r="C118" s="148" t="s">
        <v>341</v>
      </c>
      <c r="D118" s="122"/>
      <c r="E118" s="123">
        <v>2</v>
      </c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16"/>
      <c r="Z118" s="116"/>
      <c r="AA118" s="116"/>
      <c r="AB118" s="116"/>
      <c r="AC118" s="116"/>
      <c r="AD118" s="116"/>
      <c r="AE118" s="116"/>
      <c r="AF118" s="116"/>
      <c r="AG118" s="116" t="s">
        <v>140</v>
      </c>
      <c r="AH118" s="116">
        <v>0</v>
      </c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5">
      <c r="A119" s="133">
        <v>57</v>
      </c>
      <c r="B119" s="134" t="s">
        <v>342</v>
      </c>
      <c r="C119" s="147" t="s">
        <v>343</v>
      </c>
      <c r="D119" s="135" t="s">
        <v>137</v>
      </c>
      <c r="E119" s="136">
        <v>5.6</v>
      </c>
      <c r="F119" s="137"/>
      <c r="G119" s="138">
        <f>ROUND(E119*F119,2)</f>
        <v>0</v>
      </c>
      <c r="H119" s="121">
        <v>0</v>
      </c>
      <c r="I119" s="121">
        <f>ROUND(E119*H119,2)</f>
        <v>0</v>
      </c>
      <c r="J119" s="121">
        <v>15.1</v>
      </c>
      <c r="K119" s="121">
        <f>ROUND(E119*J119,2)</f>
        <v>84.56</v>
      </c>
      <c r="L119" s="121">
        <v>21</v>
      </c>
      <c r="M119" s="121">
        <f>G119*(1+L119/100)</f>
        <v>0</v>
      </c>
      <c r="N119" s="121">
        <v>0</v>
      </c>
      <c r="O119" s="121">
        <f>ROUND(E119*N119,2)</f>
        <v>0</v>
      </c>
      <c r="P119" s="121">
        <v>0</v>
      </c>
      <c r="Q119" s="121">
        <f>ROUND(E119*P119,2)</f>
        <v>0</v>
      </c>
      <c r="R119" s="121"/>
      <c r="S119" s="121" t="s">
        <v>132</v>
      </c>
      <c r="T119" s="121" t="s">
        <v>132</v>
      </c>
      <c r="U119" s="121">
        <v>0.03</v>
      </c>
      <c r="V119" s="121">
        <f>ROUND(E119*U119,2)</f>
        <v>0.17</v>
      </c>
      <c r="W119" s="121"/>
      <c r="X119" s="121" t="s">
        <v>133</v>
      </c>
      <c r="Y119" s="116"/>
      <c r="Z119" s="116"/>
      <c r="AA119" s="116"/>
      <c r="AB119" s="116"/>
      <c r="AC119" s="116"/>
      <c r="AD119" s="116"/>
      <c r="AE119" s="116"/>
      <c r="AF119" s="116"/>
      <c r="AG119" s="116" t="s">
        <v>134</v>
      </c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5">
      <c r="A120" s="119"/>
      <c r="B120" s="120"/>
      <c r="C120" s="148" t="s">
        <v>183</v>
      </c>
      <c r="D120" s="122"/>
      <c r="E120" s="123">
        <v>5.5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140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5">
      <c r="A121" s="119"/>
      <c r="B121" s="120"/>
      <c r="C121" s="148" t="s">
        <v>333</v>
      </c>
      <c r="D121" s="122"/>
      <c r="E121" s="123">
        <v>0.1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140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33">
        <v>58</v>
      </c>
      <c r="B122" s="134" t="s">
        <v>344</v>
      </c>
      <c r="C122" s="147" t="s">
        <v>345</v>
      </c>
      <c r="D122" s="135" t="s">
        <v>137</v>
      </c>
      <c r="E122" s="136">
        <v>5.6</v>
      </c>
      <c r="F122" s="137"/>
      <c r="G122" s="138">
        <f>ROUND(E122*F122,2)</f>
        <v>0</v>
      </c>
      <c r="H122" s="121">
        <v>12.3</v>
      </c>
      <c r="I122" s="121">
        <f>ROUND(E122*H122,2)</f>
        <v>68.88</v>
      </c>
      <c r="J122" s="121">
        <v>0</v>
      </c>
      <c r="K122" s="121">
        <f>ROUND(E122*J122,2)</f>
        <v>0</v>
      </c>
      <c r="L122" s="121">
        <v>21</v>
      </c>
      <c r="M122" s="121">
        <f>G122*(1+L122/100)</f>
        <v>0</v>
      </c>
      <c r="N122" s="121">
        <v>1.1999999999999999E-3</v>
      </c>
      <c r="O122" s="121">
        <f>ROUND(E122*N122,2)</f>
        <v>0.01</v>
      </c>
      <c r="P122" s="121">
        <v>0</v>
      </c>
      <c r="Q122" s="121">
        <f>ROUND(E122*P122,2)</f>
        <v>0</v>
      </c>
      <c r="R122" s="121"/>
      <c r="S122" s="121" t="s">
        <v>132</v>
      </c>
      <c r="T122" s="121" t="s">
        <v>132</v>
      </c>
      <c r="U122" s="121">
        <v>0</v>
      </c>
      <c r="V122" s="121">
        <f>ROUND(E122*U122,2)</f>
        <v>0</v>
      </c>
      <c r="W122" s="121"/>
      <c r="X122" s="121" t="s">
        <v>133</v>
      </c>
      <c r="Y122" s="116"/>
      <c r="Z122" s="116"/>
      <c r="AA122" s="116"/>
      <c r="AB122" s="116"/>
      <c r="AC122" s="116"/>
      <c r="AD122" s="116"/>
      <c r="AE122" s="116"/>
      <c r="AF122" s="116"/>
      <c r="AG122" s="116" t="s">
        <v>134</v>
      </c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5">
      <c r="A123" s="119"/>
      <c r="B123" s="120"/>
      <c r="C123" s="148" t="s">
        <v>183</v>
      </c>
      <c r="D123" s="122"/>
      <c r="E123" s="123">
        <v>5.5</v>
      </c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16"/>
      <c r="Z123" s="116"/>
      <c r="AA123" s="116"/>
      <c r="AB123" s="116"/>
      <c r="AC123" s="116"/>
      <c r="AD123" s="116"/>
      <c r="AE123" s="116"/>
      <c r="AF123" s="116"/>
      <c r="AG123" s="116" t="s">
        <v>140</v>
      </c>
      <c r="AH123" s="116">
        <v>0</v>
      </c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5">
      <c r="A124" s="119"/>
      <c r="B124" s="120"/>
      <c r="C124" s="148" t="s">
        <v>333</v>
      </c>
      <c r="D124" s="122"/>
      <c r="E124" s="123">
        <v>0.1</v>
      </c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16"/>
      <c r="Z124" s="116"/>
      <c r="AA124" s="116"/>
      <c r="AB124" s="116"/>
      <c r="AC124" s="116"/>
      <c r="AD124" s="116"/>
      <c r="AE124" s="116"/>
      <c r="AF124" s="116"/>
      <c r="AG124" s="116" t="s">
        <v>140</v>
      </c>
      <c r="AH124" s="116">
        <v>0</v>
      </c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outlineLevel="1" x14ac:dyDescent="0.25">
      <c r="A125" s="133">
        <v>59</v>
      </c>
      <c r="B125" s="134" t="s">
        <v>346</v>
      </c>
      <c r="C125" s="147" t="s">
        <v>347</v>
      </c>
      <c r="D125" s="135" t="s">
        <v>143</v>
      </c>
      <c r="E125" s="136">
        <v>2</v>
      </c>
      <c r="F125" s="137"/>
      <c r="G125" s="138">
        <f>ROUND(E125*F125,2)</f>
        <v>0</v>
      </c>
      <c r="H125" s="121">
        <v>0</v>
      </c>
      <c r="I125" s="121">
        <f>ROUND(E125*H125,2)</f>
        <v>0</v>
      </c>
      <c r="J125" s="121">
        <v>60.5</v>
      </c>
      <c r="K125" s="121">
        <f>ROUND(E125*J125,2)</f>
        <v>121</v>
      </c>
      <c r="L125" s="121">
        <v>21</v>
      </c>
      <c r="M125" s="121">
        <f>G125*(1+L125/100)</f>
        <v>0</v>
      </c>
      <c r="N125" s="121">
        <v>0</v>
      </c>
      <c r="O125" s="121">
        <f>ROUND(E125*N125,2)</f>
        <v>0</v>
      </c>
      <c r="P125" s="121">
        <v>0</v>
      </c>
      <c r="Q125" s="121">
        <f>ROUND(E125*P125,2)</f>
        <v>0</v>
      </c>
      <c r="R125" s="121"/>
      <c r="S125" s="121" t="s">
        <v>158</v>
      </c>
      <c r="T125" s="121" t="s">
        <v>132</v>
      </c>
      <c r="U125" s="121">
        <v>0.12</v>
      </c>
      <c r="V125" s="121">
        <f>ROUND(E125*U125,2)</f>
        <v>0.24</v>
      </c>
      <c r="W125" s="121"/>
      <c r="X125" s="121" t="s">
        <v>133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134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19"/>
      <c r="B126" s="120"/>
      <c r="C126" s="148" t="s">
        <v>341</v>
      </c>
      <c r="D126" s="122"/>
      <c r="E126" s="123">
        <v>2</v>
      </c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16"/>
      <c r="Z126" s="116"/>
      <c r="AA126" s="116"/>
      <c r="AB126" s="116"/>
      <c r="AC126" s="116"/>
      <c r="AD126" s="116"/>
      <c r="AE126" s="116"/>
      <c r="AF126" s="116"/>
      <c r="AG126" s="116" t="s">
        <v>140</v>
      </c>
      <c r="AH126" s="116">
        <v>0</v>
      </c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5">
      <c r="A127" s="133">
        <v>60</v>
      </c>
      <c r="B127" s="134" t="s">
        <v>348</v>
      </c>
      <c r="C127" s="147" t="s">
        <v>349</v>
      </c>
      <c r="D127" s="135" t="s">
        <v>143</v>
      </c>
      <c r="E127" s="136">
        <v>2</v>
      </c>
      <c r="F127" s="137"/>
      <c r="G127" s="138">
        <f>ROUND(E127*F127,2)</f>
        <v>0</v>
      </c>
      <c r="H127" s="121">
        <v>87</v>
      </c>
      <c r="I127" s="121">
        <f>ROUND(E127*H127,2)</f>
        <v>174</v>
      </c>
      <c r="J127" s="121">
        <v>0</v>
      </c>
      <c r="K127" s="121">
        <f>ROUND(E127*J127,2)</f>
        <v>0</v>
      </c>
      <c r="L127" s="121">
        <v>21</v>
      </c>
      <c r="M127" s="121">
        <f>G127*(1+L127/100)</f>
        <v>0</v>
      </c>
      <c r="N127" s="121">
        <v>2.2000000000000001E-4</v>
      </c>
      <c r="O127" s="121">
        <f>ROUND(E127*N127,2)</f>
        <v>0</v>
      </c>
      <c r="P127" s="121">
        <v>0</v>
      </c>
      <c r="Q127" s="121">
        <f>ROUND(E127*P127,2)</f>
        <v>0</v>
      </c>
      <c r="R127" s="121"/>
      <c r="S127" s="121" t="s">
        <v>158</v>
      </c>
      <c r="T127" s="121" t="s">
        <v>146</v>
      </c>
      <c r="U127" s="121">
        <v>0</v>
      </c>
      <c r="V127" s="121">
        <f>ROUND(E127*U127,2)</f>
        <v>0</v>
      </c>
      <c r="W127" s="121"/>
      <c r="X127" s="121" t="s">
        <v>161</v>
      </c>
      <c r="Y127" s="116"/>
      <c r="Z127" s="116"/>
      <c r="AA127" s="116"/>
      <c r="AB127" s="116"/>
      <c r="AC127" s="116"/>
      <c r="AD127" s="116"/>
      <c r="AE127" s="116"/>
      <c r="AF127" s="116"/>
      <c r="AG127" s="116" t="s">
        <v>310</v>
      </c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5">
      <c r="A128" s="119"/>
      <c r="B128" s="120"/>
      <c r="C128" s="148" t="s">
        <v>341</v>
      </c>
      <c r="D128" s="122"/>
      <c r="E128" s="123">
        <v>2</v>
      </c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16"/>
      <c r="Z128" s="116"/>
      <c r="AA128" s="116"/>
      <c r="AB128" s="116"/>
      <c r="AC128" s="116"/>
      <c r="AD128" s="116"/>
      <c r="AE128" s="116"/>
      <c r="AF128" s="116"/>
      <c r="AG128" s="116" t="s">
        <v>140</v>
      </c>
      <c r="AH128" s="116">
        <v>0</v>
      </c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5">
      <c r="A129" s="133">
        <v>61</v>
      </c>
      <c r="B129" s="134" t="s">
        <v>350</v>
      </c>
      <c r="C129" s="147" t="s">
        <v>351</v>
      </c>
      <c r="D129" s="135" t="s">
        <v>137</v>
      </c>
      <c r="E129" s="136">
        <v>6.16</v>
      </c>
      <c r="F129" s="137"/>
      <c r="G129" s="138">
        <f>ROUND(E129*F129,2)</f>
        <v>0</v>
      </c>
      <c r="H129" s="121">
        <v>400</v>
      </c>
      <c r="I129" s="121">
        <f>ROUND(E129*H129,2)</f>
        <v>2464</v>
      </c>
      <c r="J129" s="121">
        <v>0</v>
      </c>
      <c r="K129" s="121">
        <f>ROUND(E129*J129,2)</f>
        <v>0</v>
      </c>
      <c r="L129" s="121">
        <v>21</v>
      </c>
      <c r="M129" s="121">
        <f>G129*(1+L129/100)</f>
        <v>0</v>
      </c>
      <c r="N129" s="121">
        <v>0</v>
      </c>
      <c r="O129" s="121">
        <f>ROUND(E129*N129,2)</f>
        <v>0</v>
      </c>
      <c r="P129" s="121">
        <v>0</v>
      </c>
      <c r="Q129" s="121">
        <f>ROUND(E129*P129,2)</f>
        <v>0</v>
      </c>
      <c r="R129" s="121"/>
      <c r="S129" s="121" t="s">
        <v>158</v>
      </c>
      <c r="T129" s="121" t="s">
        <v>146</v>
      </c>
      <c r="U129" s="121">
        <v>0</v>
      </c>
      <c r="V129" s="121">
        <f>ROUND(E129*U129,2)</f>
        <v>0</v>
      </c>
      <c r="W129" s="121"/>
      <c r="X129" s="121" t="s">
        <v>176</v>
      </c>
      <c r="Y129" s="116"/>
      <c r="Z129" s="116"/>
      <c r="AA129" s="116"/>
      <c r="AB129" s="116"/>
      <c r="AC129" s="116"/>
      <c r="AD129" s="116"/>
      <c r="AE129" s="116"/>
      <c r="AF129" s="116"/>
      <c r="AG129" s="116" t="s">
        <v>177</v>
      </c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5">
      <c r="A130" s="119"/>
      <c r="B130" s="120"/>
      <c r="C130" s="148" t="s">
        <v>352</v>
      </c>
      <c r="D130" s="122"/>
      <c r="E130" s="123">
        <v>6.05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5">
      <c r="A131" s="119"/>
      <c r="B131" s="120"/>
      <c r="C131" s="148" t="s">
        <v>353</v>
      </c>
      <c r="D131" s="122"/>
      <c r="E131" s="123">
        <v>0.11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140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5">
      <c r="A132" s="139">
        <v>62</v>
      </c>
      <c r="B132" s="140" t="s">
        <v>354</v>
      </c>
      <c r="C132" s="146" t="s">
        <v>355</v>
      </c>
      <c r="D132" s="141" t="s">
        <v>0</v>
      </c>
      <c r="E132" s="142">
        <v>76.080299999999994</v>
      </c>
      <c r="F132" s="143"/>
      <c r="G132" s="144">
        <f>ROUND(E132*F132,2)</f>
        <v>0</v>
      </c>
      <c r="H132" s="121">
        <v>0</v>
      </c>
      <c r="I132" s="121">
        <f>ROUND(E132*H132,2)</f>
        <v>0</v>
      </c>
      <c r="J132" s="121">
        <v>6.6</v>
      </c>
      <c r="K132" s="121">
        <f>ROUND(E132*J132,2)</f>
        <v>502.13</v>
      </c>
      <c r="L132" s="121">
        <v>21</v>
      </c>
      <c r="M132" s="121">
        <f>G132*(1+L132/100)</f>
        <v>0</v>
      </c>
      <c r="N132" s="121">
        <v>0</v>
      </c>
      <c r="O132" s="121">
        <f>ROUND(E132*N132,2)</f>
        <v>0</v>
      </c>
      <c r="P132" s="121">
        <v>0</v>
      </c>
      <c r="Q132" s="121">
        <f>ROUND(E132*P132,2)</f>
        <v>0</v>
      </c>
      <c r="R132" s="121"/>
      <c r="S132" s="121" t="s">
        <v>132</v>
      </c>
      <c r="T132" s="121" t="s">
        <v>138</v>
      </c>
      <c r="U132" s="121">
        <v>0</v>
      </c>
      <c r="V132" s="121">
        <f>ROUND(E132*U132,2)</f>
        <v>0</v>
      </c>
      <c r="W132" s="121"/>
      <c r="X132" s="121" t="s">
        <v>208</v>
      </c>
      <c r="Y132" s="116"/>
      <c r="Z132" s="116"/>
      <c r="AA132" s="116"/>
      <c r="AB132" s="116"/>
      <c r="AC132" s="116"/>
      <c r="AD132" s="116"/>
      <c r="AE132" s="116"/>
      <c r="AF132" s="116"/>
      <c r="AG132" s="116" t="s">
        <v>209</v>
      </c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x14ac:dyDescent="0.25">
      <c r="A133" s="127" t="s">
        <v>127</v>
      </c>
      <c r="B133" s="128" t="s">
        <v>87</v>
      </c>
      <c r="C133" s="145" t="s">
        <v>88</v>
      </c>
      <c r="D133" s="129"/>
      <c r="E133" s="130"/>
      <c r="F133" s="131"/>
      <c r="G133" s="132">
        <f>SUMIF(AG134:AG168,"&lt;&gt;NOR",G134:G168)</f>
        <v>0</v>
      </c>
      <c r="H133" s="126"/>
      <c r="I133" s="126">
        <f>SUM(I134:I168)</f>
        <v>1964.83</v>
      </c>
      <c r="J133" s="126"/>
      <c r="K133" s="126">
        <f>SUM(K134:K168)</f>
        <v>30852.12</v>
      </c>
      <c r="L133" s="126"/>
      <c r="M133" s="126">
        <f>SUM(M134:M168)</f>
        <v>0</v>
      </c>
      <c r="N133" s="126"/>
      <c r="O133" s="126">
        <f>SUM(O134:O168)</f>
        <v>0.15</v>
      </c>
      <c r="P133" s="126"/>
      <c r="Q133" s="126">
        <f>SUM(Q134:Q168)</f>
        <v>0.04</v>
      </c>
      <c r="R133" s="126"/>
      <c r="S133" s="126"/>
      <c r="T133" s="126"/>
      <c r="U133" s="126"/>
      <c r="V133" s="126">
        <f>SUM(V134:V168)</f>
        <v>16.52</v>
      </c>
      <c r="W133" s="126"/>
      <c r="X133" s="126"/>
      <c r="AG133" t="s">
        <v>128</v>
      </c>
    </row>
    <row r="134" spans="1:60" outlineLevel="1" x14ac:dyDescent="0.25">
      <c r="A134" s="133">
        <v>63</v>
      </c>
      <c r="B134" s="134" t="s">
        <v>356</v>
      </c>
      <c r="C134" s="147" t="s">
        <v>357</v>
      </c>
      <c r="D134" s="135" t="s">
        <v>137</v>
      </c>
      <c r="E134" s="136">
        <v>41.34</v>
      </c>
      <c r="F134" s="137"/>
      <c r="G134" s="138">
        <f>ROUND(E134*F134,2)</f>
        <v>0</v>
      </c>
      <c r="H134" s="121">
        <v>0</v>
      </c>
      <c r="I134" s="121">
        <f>ROUND(E134*H134,2)</f>
        <v>0</v>
      </c>
      <c r="J134" s="121">
        <v>6.8</v>
      </c>
      <c r="K134" s="121">
        <f>ROUND(E134*J134,2)</f>
        <v>281.11</v>
      </c>
      <c r="L134" s="121">
        <v>21</v>
      </c>
      <c r="M134" s="121">
        <f>G134*(1+L134/100)</f>
        <v>0</v>
      </c>
      <c r="N134" s="121">
        <v>0</v>
      </c>
      <c r="O134" s="121">
        <f>ROUND(E134*N134,2)</f>
        <v>0</v>
      </c>
      <c r="P134" s="121">
        <v>0</v>
      </c>
      <c r="Q134" s="121">
        <f>ROUND(E134*P134,2)</f>
        <v>0</v>
      </c>
      <c r="R134" s="121"/>
      <c r="S134" s="121" t="s">
        <v>132</v>
      </c>
      <c r="T134" s="121" t="s">
        <v>138</v>
      </c>
      <c r="U134" s="121">
        <v>1.6E-2</v>
      </c>
      <c r="V134" s="121">
        <f>ROUND(E134*U134,2)</f>
        <v>0.66</v>
      </c>
      <c r="W134" s="121"/>
      <c r="X134" s="121" t="s">
        <v>133</v>
      </c>
      <c r="Y134" s="116"/>
      <c r="Z134" s="116"/>
      <c r="AA134" s="116"/>
      <c r="AB134" s="116"/>
      <c r="AC134" s="116"/>
      <c r="AD134" s="116"/>
      <c r="AE134" s="116"/>
      <c r="AF134" s="116"/>
      <c r="AG134" s="116" t="s">
        <v>134</v>
      </c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5">
      <c r="A135" s="119"/>
      <c r="B135" s="120"/>
      <c r="C135" s="148" t="s">
        <v>549</v>
      </c>
      <c r="D135" s="122"/>
      <c r="E135" s="123">
        <v>5.72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140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5">
      <c r="A136" s="119"/>
      <c r="B136" s="120"/>
      <c r="C136" s="148" t="s">
        <v>550</v>
      </c>
      <c r="D136" s="122"/>
      <c r="E136" s="123">
        <v>13.68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140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5">
      <c r="A137" s="119"/>
      <c r="B137" s="120"/>
      <c r="C137" s="148" t="s">
        <v>551</v>
      </c>
      <c r="D137" s="122"/>
      <c r="E137" s="123">
        <v>21.94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140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ht="20.399999999999999" outlineLevel="1" x14ac:dyDescent="0.25">
      <c r="A138" s="133">
        <v>64</v>
      </c>
      <c r="B138" s="134" t="s">
        <v>358</v>
      </c>
      <c r="C138" s="147" t="s">
        <v>359</v>
      </c>
      <c r="D138" s="135" t="s">
        <v>143</v>
      </c>
      <c r="E138" s="136">
        <v>43.4</v>
      </c>
      <c r="F138" s="137"/>
      <c r="G138" s="138">
        <f>ROUND(E138*F138,2)</f>
        <v>0</v>
      </c>
      <c r="H138" s="121">
        <v>0</v>
      </c>
      <c r="I138" s="121">
        <f>ROUND(E138*H138,2)</f>
        <v>0</v>
      </c>
      <c r="J138" s="121">
        <v>13.9</v>
      </c>
      <c r="K138" s="121">
        <f>ROUND(E138*J138,2)</f>
        <v>603.26</v>
      </c>
      <c r="L138" s="121">
        <v>21</v>
      </c>
      <c r="M138" s="121">
        <f>G138*(1+L138/100)</f>
        <v>0</v>
      </c>
      <c r="N138" s="121">
        <v>0</v>
      </c>
      <c r="O138" s="121">
        <f>ROUND(E138*N138,2)</f>
        <v>0</v>
      </c>
      <c r="P138" s="121">
        <v>8.0000000000000007E-5</v>
      </c>
      <c r="Q138" s="121">
        <f>ROUND(E138*P138,2)</f>
        <v>0</v>
      </c>
      <c r="R138" s="121"/>
      <c r="S138" s="121" t="s">
        <v>132</v>
      </c>
      <c r="T138" s="121" t="s">
        <v>132</v>
      </c>
      <c r="U138" s="121">
        <v>3.5000000000000003E-2</v>
      </c>
      <c r="V138" s="121">
        <f>ROUND(E138*U138,2)</f>
        <v>1.52</v>
      </c>
      <c r="W138" s="121"/>
      <c r="X138" s="121" t="s">
        <v>133</v>
      </c>
      <c r="Y138" s="116"/>
      <c r="Z138" s="116"/>
      <c r="AA138" s="116"/>
      <c r="AB138" s="116"/>
      <c r="AC138" s="116"/>
      <c r="AD138" s="116"/>
      <c r="AE138" s="116"/>
      <c r="AF138" s="116"/>
      <c r="AG138" s="116" t="s">
        <v>134</v>
      </c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19"/>
      <c r="B139" s="120"/>
      <c r="C139" s="148" t="s">
        <v>552</v>
      </c>
      <c r="D139" s="122"/>
      <c r="E139" s="123">
        <v>6.4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140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19"/>
      <c r="B140" s="120"/>
      <c r="C140" s="148" t="s">
        <v>553</v>
      </c>
      <c r="D140" s="122"/>
      <c r="E140" s="123">
        <v>14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140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5">
      <c r="A141" s="119"/>
      <c r="B141" s="120"/>
      <c r="C141" s="148" t="s">
        <v>554</v>
      </c>
      <c r="D141" s="122"/>
      <c r="E141" s="123">
        <v>23</v>
      </c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140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ht="20.399999999999999" outlineLevel="1" x14ac:dyDescent="0.25">
      <c r="A142" s="133">
        <v>65</v>
      </c>
      <c r="B142" s="134" t="s">
        <v>363</v>
      </c>
      <c r="C142" s="147" t="s">
        <v>364</v>
      </c>
      <c r="D142" s="135" t="s">
        <v>143</v>
      </c>
      <c r="E142" s="136">
        <v>43.4</v>
      </c>
      <c r="F142" s="137"/>
      <c r="G142" s="138">
        <f>ROUND(E142*F142,2)</f>
        <v>0</v>
      </c>
      <c r="H142" s="121">
        <v>31.22</v>
      </c>
      <c r="I142" s="121">
        <f>ROUND(E142*H142,2)</f>
        <v>1354.95</v>
      </c>
      <c r="J142" s="121">
        <v>66.78</v>
      </c>
      <c r="K142" s="121">
        <f>ROUND(E142*J142,2)</f>
        <v>2898.25</v>
      </c>
      <c r="L142" s="121">
        <v>21</v>
      </c>
      <c r="M142" s="121">
        <f>G142*(1+L142/100)</f>
        <v>0</v>
      </c>
      <c r="N142" s="121">
        <v>8.0000000000000007E-5</v>
      </c>
      <c r="O142" s="121">
        <f>ROUND(E142*N142,2)</f>
        <v>0</v>
      </c>
      <c r="P142" s="121">
        <v>0</v>
      </c>
      <c r="Q142" s="121">
        <f>ROUND(E142*P142,2)</f>
        <v>0</v>
      </c>
      <c r="R142" s="121"/>
      <c r="S142" s="121" t="s">
        <v>132</v>
      </c>
      <c r="T142" s="121" t="s">
        <v>138</v>
      </c>
      <c r="U142" s="121">
        <v>0.13719999999999999</v>
      </c>
      <c r="V142" s="121">
        <f>ROUND(E142*U142,2)</f>
        <v>5.95</v>
      </c>
      <c r="W142" s="121"/>
      <c r="X142" s="121" t="s">
        <v>133</v>
      </c>
      <c r="Y142" s="116"/>
      <c r="Z142" s="116"/>
      <c r="AA142" s="116"/>
      <c r="AB142" s="116"/>
      <c r="AC142" s="116"/>
      <c r="AD142" s="116"/>
      <c r="AE142" s="116"/>
      <c r="AF142" s="116"/>
      <c r="AG142" s="116" t="s">
        <v>134</v>
      </c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5">
      <c r="A143" s="119"/>
      <c r="B143" s="120"/>
      <c r="C143" s="148" t="s">
        <v>552</v>
      </c>
      <c r="D143" s="122"/>
      <c r="E143" s="123">
        <v>6.4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16"/>
      <c r="Z143" s="116"/>
      <c r="AA143" s="116"/>
      <c r="AB143" s="116"/>
      <c r="AC143" s="116"/>
      <c r="AD143" s="116"/>
      <c r="AE143" s="116"/>
      <c r="AF143" s="116"/>
      <c r="AG143" s="116" t="s">
        <v>140</v>
      </c>
      <c r="AH143" s="116">
        <v>0</v>
      </c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5">
      <c r="A144" s="119"/>
      <c r="B144" s="120"/>
      <c r="C144" s="148" t="s">
        <v>553</v>
      </c>
      <c r="D144" s="122"/>
      <c r="E144" s="123">
        <v>14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140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5">
      <c r="A145" s="119"/>
      <c r="B145" s="120"/>
      <c r="C145" s="148" t="s">
        <v>554</v>
      </c>
      <c r="D145" s="122"/>
      <c r="E145" s="123">
        <v>23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140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33">
        <v>66</v>
      </c>
      <c r="B146" s="134" t="s">
        <v>365</v>
      </c>
      <c r="C146" s="147" t="s">
        <v>366</v>
      </c>
      <c r="D146" s="135" t="s">
        <v>137</v>
      </c>
      <c r="E146" s="136">
        <v>41.34</v>
      </c>
      <c r="F146" s="137"/>
      <c r="G146" s="138">
        <f>ROUND(E146*F146,2)</f>
        <v>0</v>
      </c>
      <c r="H146" s="121">
        <v>0</v>
      </c>
      <c r="I146" s="121">
        <f>ROUND(E146*H146,2)</f>
        <v>0</v>
      </c>
      <c r="J146" s="121">
        <v>41.6</v>
      </c>
      <c r="K146" s="121">
        <f>ROUND(E146*J146,2)</f>
        <v>1719.74</v>
      </c>
      <c r="L146" s="121">
        <v>21</v>
      </c>
      <c r="M146" s="121">
        <f>G146*(1+L146/100)</f>
        <v>0</v>
      </c>
      <c r="N146" s="121">
        <v>0</v>
      </c>
      <c r="O146" s="121">
        <f>ROUND(E146*N146,2)</f>
        <v>0</v>
      </c>
      <c r="P146" s="121">
        <v>1E-3</v>
      </c>
      <c r="Q146" s="121">
        <f>ROUND(E146*P146,2)</f>
        <v>0.04</v>
      </c>
      <c r="R146" s="121"/>
      <c r="S146" s="121" t="s">
        <v>132</v>
      </c>
      <c r="T146" s="121" t="s">
        <v>132</v>
      </c>
      <c r="U146" s="121">
        <v>0.105</v>
      </c>
      <c r="V146" s="121">
        <f>ROUND(E146*U146,2)</f>
        <v>4.34</v>
      </c>
      <c r="W146" s="121"/>
      <c r="X146" s="121" t="s">
        <v>133</v>
      </c>
      <c r="Y146" s="116"/>
      <c r="Z146" s="116"/>
      <c r="AA146" s="116"/>
      <c r="AB146" s="116"/>
      <c r="AC146" s="116"/>
      <c r="AD146" s="116"/>
      <c r="AE146" s="116"/>
      <c r="AF146" s="116"/>
      <c r="AG146" s="116" t="s">
        <v>134</v>
      </c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5">
      <c r="A147" s="119"/>
      <c r="B147" s="120"/>
      <c r="C147" s="148" t="s">
        <v>549</v>
      </c>
      <c r="D147" s="122"/>
      <c r="E147" s="123">
        <v>5.72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16"/>
      <c r="Z147" s="116"/>
      <c r="AA147" s="116"/>
      <c r="AB147" s="116"/>
      <c r="AC147" s="116"/>
      <c r="AD147" s="116"/>
      <c r="AE147" s="116"/>
      <c r="AF147" s="116"/>
      <c r="AG147" s="116" t="s">
        <v>140</v>
      </c>
      <c r="AH147" s="116">
        <v>0</v>
      </c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5">
      <c r="A148" s="119"/>
      <c r="B148" s="120"/>
      <c r="C148" s="148" t="s">
        <v>550</v>
      </c>
      <c r="D148" s="122"/>
      <c r="E148" s="123">
        <v>13.68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140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19"/>
      <c r="B149" s="120"/>
      <c r="C149" s="148" t="s">
        <v>551</v>
      </c>
      <c r="D149" s="122"/>
      <c r="E149" s="123">
        <v>21.94</v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16"/>
      <c r="Z149" s="116"/>
      <c r="AA149" s="116"/>
      <c r="AB149" s="116"/>
      <c r="AC149" s="116"/>
      <c r="AD149" s="116"/>
      <c r="AE149" s="116"/>
      <c r="AF149" s="116"/>
      <c r="AG149" s="116" t="s">
        <v>140</v>
      </c>
      <c r="AH149" s="116">
        <v>0</v>
      </c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33">
        <v>67</v>
      </c>
      <c r="B150" s="134" t="s">
        <v>367</v>
      </c>
      <c r="C150" s="147" t="s">
        <v>368</v>
      </c>
      <c r="D150" s="135" t="s">
        <v>143</v>
      </c>
      <c r="E150" s="136">
        <v>2.4</v>
      </c>
      <c r="F150" s="137"/>
      <c r="G150" s="138">
        <f>ROUND(E150*F150,2)</f>
        <v>0</v>
      </c>
      <c r="H150" s="121">
        <v>0</v>
      </c>
      <c r="I150" s="121">
        <f>ROUND(E150*H150,2)</f>
        <v>0</v>
      </c>
      <c r="J150" s="121">
        <v>74</v>
      </c>
      <c r="K150" s="121">
        <f>ROUND(E150*J150,2)</f>
        <v>177.6</v>
      </c>
      <c r="L150" s="121">
        <v>21</v>
      </c>
      <c r="M150" s="121">
        <f>G150*(1+L150/100)</f>
        <v>0</v>
      </c>
      <c r="N150" s="121">
        <v>0</v>
      </c>
      <c r="O150" s="121">
        <f>ROUND(E150*N150,2)</f>
        <v>0</v>
      </c>
      <c r="P150" s="121">
        <v>0</v>
      </c>
      <c r="Q150" s="121">
        <f>ROUND(E150*P150,2)</f>
        <v>0</v>
      </c>
      <c r="R150" s="121"/>
      <c r="S150" s="121" t="s">
        <v>132</v>
      </c>
      <c r="T150" s="121" t="s">
        <v>138</v>
      </c>
      <c r="U150" s="121">
        <v>0.152</v>
      </c>
      <c r="V150" s="121">
        <f>ROUND(E150*U150,2)</f>
        <v>0.36</v>
      </c>
      <c r="W150" s="121"/>
      <c r="X150" s="121" t="s">
        <v>133</v>
      </c>
      <c r="Y150" s="116"/>
      <c r="Z150" s="116"/>
      <c r="AA150" s="116"/>
      <c r="AB150" s="116"/>
      <c r="AC150" s="116"/>
      <c r="AD150" s="116"/>
      <c r="AE150" s="116"/>
      <c r="AF150" s="116"/>
      <c r="AG150" s="116" t="s">
        <v>134</v>
      </c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5">
      <c r="A151" s="119"/>
      <c r="B151" s="120"/>
      <c r="C151" s="148" t="s">
        <v>369</v>
      </c>
      <c r="D151" s="122"/>
      <c r="E151" s="123">
        <v>2.4</v>
      </c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16"/>
      <c r="Z151" s="116"/>
      <c r="AA151" s="116"/>
      <c r="AB151" s="116"/>
      <c r="AC151" s="116"/>
      <c r="AD151" s="116"/>
      <c r="AE151" s="116"/>
      <c r="AF151" s="116"/>
      <c r="AG151" s="116" t="s">
        <v>140</v>
      </c>
      <c r="AH151" s="116">
        <v>0</v>
      </c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ht="20.399999999999999" outlineLevel="1" x14ac:dyDescent="0.25">
      <c r="A152" s="133">
        <v>68</v>
      </c>
      <c r="B152" s="134" t="s">
        <v>370</v>
      </c>
      <c r="C152" s="147" t="s">
        <v>371</v>
      </c>
      <c r="D152" s="135" t="s">
        <v>143</v>
      </c>
      <c r="E152" s="136">
        <v>20.67</v>
      </c>
      <c r="F152" s="137"/>
      <c r="G152" s="138">
        <f>ROUND(E152*F152,2)</f>
        <v>0</v>
      </c>
      <c r="H152" s="121">
        <v>10.42</v>
      </c>
      <c r="I152" s="121">
        <f>ROUND(E152*H152,2)</f>
        <v>215.38</v>
      </c>
      <c r="J152" s="121">
        <v>38.08</v>
      </c>
      <c r="K152" s="121">
        <f>ROUND(E152*J152,2)</f>
        <v>787.11</v>
      </c>
      <c r="L152" s="121">
        <v>21</v>
      </c>
      <c r="M152" s="121">
        <f>G152*(1+L152/100)</f>
        <v>0</v>
      </c>
      <c r="N152" s="121">
        <v>4.0000000000000003E-5</v>
      </c>
      <c r="O152" s="121">
        <f>ROUND(E152*N152,2)</f>
        <v>0</v>
      </c>
      <c r="P152" s="121">
        <v>0</v>
      </c>
      <c r="Q152" s="121">
        <f>ROUND(E152*P152,2)</f>
        <v>0</v>
      </c>
      <c r="R152" s="121"/>
      <c r="S152" s="121" t="s">
        <v>132</v>
      </c>
      <c r="T152" s="121" t="s">
        <v>138</v>
      </c>
      <c r="U152" s="121">
        <v>7.8200000000000006E-2</v>
      </c>
      <c r="V152" s="121">
        <f>ROUND(E152*U152,2)</f>
        <v>1.62</v>
      </c>
      <c r="W152" s="121"/>
      <c r="X152" s="121" t="s">
        <v>133</v>
      </c>
      <c r="Y152" s="116"/>
      <c r="Z152" s="116"/>
      <c r="AA152" s="116"/>
      <c r="AB152" s="116"/>
      <c r="AC152" s="116"/>
      <c r="AD152" s="116"/>
      <c r="AE152" s="116"/>
      <c r="AF152" s="116"/>
      <c r="AG152" s="116" t="s">
        <v>134</v>
      </c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19"/>
      <c r="B153" s="120"/>
      <c r="C153" s="149" t="s">
        <v>372</v>
      </c>
      <c r="D153" s="124"/>
      <c r="E153" s="125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16"/>
      <c r="Z153" s="116"/>
      <c r="AA153" s="116"/>
      <c r="AB153" s="116"/>
      <c r="AC153" s="116"/>
      <c r="AD153" s="116"/>
      <c r="AE153" s="116"/>
      <c r="AF153" s="116"/>
      <c r="AG153" s="116" t="s">
        <v>140</v>
      </c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19"/>
      <c r="B154" s="120"/>
      <c r="C154" s="150" t="s">
        <v>555</v>
      </c>
      <c r="D154" s="124"/>
      <c r="E154" s="125">
        <v>5.72</v>
      </c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16"/>
      <c r="Z154" s="116"/>
      <c r="AA154" s="116"/>
      <c r="AB154" s="116"/>
      <c r="AC154" s="116"/>
      <c r="AD154" s="116"/>
      <c r="AE154" s="116"/>
      <c r="AF154" s="116"/>
      <c r="AG154" s="116" t="s">
        <v>140</v>
      </c>
      <c r="AH154" s="116">
        <v>2</v>
      </c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5">
      <c r="A155" s="119"/>
      <c r="B155" s="120"/>
      <c r="C155" s="150" t="s">
        <v>556</v>
      </c>
      <c r="D155" s="124"/>
      <c r="E155" s="125">
        <v>13.68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140</v>
      </c>
      <c r="AH155" s="116">
        <v>2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5">
      <c r="A156" s="119"/>
      <c r="B156" s="120"/>
      <c r="C156" s="150" t="s">
        <v>557</v>
      </c>
      <c r="D156" s="124"/>
      <c r="E156" s="125">
        <v>21.94</v>
      </c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16"/>
      <c r="Z156" s="116"/>
      <c r="AA156" s="116"/>
      <c r="AB156" s="116"/>
      <c r="AC156" s="116"/>
      <c r="AD156" s="116"/>
      <c r="AE156" s="116"/>
      <c r="AF156" s="116"/>
      <c r="AG156" s="116" t="s">
        <v>140</v>
      </c>
      <c r="AH156" s="116">
        <v>2</v>
      </c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5">
      <c r="A157" s="119"/>
      <c r="B157" s="120"/>
      <c r="C157" s="149" t="s">
        <v>376</v>
      </c>
      <c r="D157" s="124"/>
      <c r="E157" s="125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140</v>
      </c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5">
      <c r="A158" s="119"/>
      <c r="B158" s="120"/>
      <c r="C158" s="148" t="s">
        <v>558</v>
      </c>
      <c r="D158" s="122"/>
      <c r="E158" s="123">
        <v>20.67</v>
      </c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16"/>
      <c r="Z158" s="116"/>
      <c r="AA158" s="116"/>
      <c r="AB158" s="116"/>
      <c r="AC158" s="116"/>
      <c r="AD158" s="116"/>
      <c r="AE158" s="116"/>
      <c r="AF158" s="116"/>
      <c r="AG158" s="116" t="s">
        <v>140</v>
      </c>
      <c r="AH158" s="116">
        <v>0</v>
      </c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5">
      <c r="A159" s="133">
        <v>69</v>
      </c>
      <c r="B159" s="134" t="s">
        <v>378</v>
      </c>
      <c r="C159" s="147" t="s">
        <v>379</v>
      </c>
      <c r="D159" s="135" t="s">
        <v>137</v>
      </c>
      <c r="E159" s="136">
        <v>41.34</v>
      </c>
      <c r="F159" s="137"/>
      <c r="G159" s="138">
        <f>ROUND(E159*F159,2)</f>
        <v>0</v>
      </c>
      <c r="H159" s="121">
        <v>0</v>
      </c>
      <c r="I159" s="121">
        <f>ROUND(E159*H159,2)</f>
        <v>0</v>
      </c>
      <c r="J159" s="121">
        <v>42.8</v>
      </c>
      <c r="K159" s="121">
        <f>ROUND(E159*J159,2)</f>
        <v>1769.35</v>
      </c>
      <c r="L159" s="121">
        <v>21</v>
      </c>
      <c r="M159" s="121">
        <f>G159*(1+L159/100)</f>
        <v>0</v>
      </c>
      <c r="N159" s="121">
        <v>0</v>
      </c>
      <c r="O159" s="121">
        <f>ROUND(E159*N159,2)</f>
        <v>0</v>
      </c>
      <c r="P159" s="121">
        <v>0</v>
      </c>
      <c r="Q159" s="121">
        <f>ROUND(E159*P159,2)</f>
        <v>0</v>
      </c>
      <c r="R159" s="121"/>
      <c r="S159" s="121" t="s">
        <v>158</v>
      </c>
      <c r="T159" s="121" t="s">
        <v>132</v>
      </c>
      <c r="U159" s="121">
        <v>0.05</v>
      </c>
      <c r="V159" s="121">
        <f>ROUND(E159*U159,2)</f>
        <v>2.0699999999999998</v>
      </c>
      <c r="W159" s="121"/>
      <c r="X159" s="121" t="s">
        <v>133</v>
      </c>
      <c r="Y159" s="116"/>
      <c r="Z159" s="116"/>
      <c r="AA159" s="116"/>
      <c r="AB159" s="116"/>
      <c r="AC159" s="116"/>
      <c r="AD159" s="116"/>
      <c r="AE159" s="116"/>
      <c r="AF159" s="116"/>
      <c r="AG159" s="116" t="s">
        <v>134</v>
      </c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5">
      <c r="A160" s="119"/>
      <c r="B160" s="120"/>
      <c r="C160" s="148" t="s">
        <v>549</v>
      </c>
      <c r="D160" s="122"/>
      <c r="E160" s="123">
        <v>5.72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140</v>
      </c>
      <c r="AH160" s="116">
        <v>0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5">
      <c r="A161" s="119"/>
      <c r="B161" s="120"/>
      <c r="C161" s="148" t="s">
        <v>550</v>
      </c>
      <c r="D161" s="122"/>
      <c r="E161" s="123">
        <v>13.68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140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5">
      <c r="A162" s="119"/>
      <c r="B162" s="120"/>
      <c r="C162" s="148" t="s">
        <v>551</v>
      </c>
      <c r="D162" s="122"/>
      <c r="E162" s="123">
        <v>21.94</v>
      </c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16"/>
      <c r="Z162" s="116"/>
      <c r="AA162" s="116"/>
      <c r="AB162" s="116"/>
      <c r="AC162" s="116"/>
      <c r="AD162" s="116"/>
      <c r="AE162" s="116"/>
      <c r="AF162" s="116"/>
      <c r="AG162" s="116" t="s">
        <v>140</v>
      </c>
      <c r="AH162" s="116">
        <v>0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5">
      <c r="A163" s="139">
        <v>70</v>
      </c>
      <c r="B163" s="140" t="s">
        <v>380</v>
      </c>
      <c r="C163" s="146" t="s">
        <v>381</v>
      </c>
      <c r="D163" s="141" t="s">
        <v>131</v>
      </c>
      <c r="E163" s="142">
        <v>3</v>
      </c>
      <c r="F163" s="143"/>
      <c r="G163" s="144">
        <f>ROUND(E163*F163,2)</f>
        <v>0</v>
      </c>
      <c r="H163" s="121">
        <v>131.5</v>
      </c>
      <c r="I163" s="121">
        <f>ROUND(E163*H163,2)</f>
        <v>394.5</v>
      </c>
      <c r="J163" s="121">
        <v>0</v>
      </c>
      <c r="K163" s="121">
        <f>ROUND(E163*J163,2)</f>
        <v>0</v>
      </c>
      <c r="L163" s="121">
        <v>21</v>
      </c>
      <c r="M163" s="121">
        <f>G163*(1+L163/100)</f>
        <v>0</v>
      </c>
      <c r="N163" s="121">
        <v>1.3999999999999999E-4</v>
      </c>
      <c r="O163" s="121">
        <f>ROUND(E163*N163,2)</f>
        <v>0</v>
      </c>
      <c r="P163" s="121">
        <v>0</v>
      </c>
      <c r="Q163" s="121">
        <f>ROUND(E163*P163,2)</f>
        <v>0</v>
      </c>
      <c r="R163" s="121" t="s">
        <v>175</v>
      </c>
      <c r="S163" s="121" t="s">
        <v>132</v>
      </c>
      <c r="T163" s="121" t="s">
        <v>132</v>
      </c>
      <c r="U163" s="121">
        <v>0</v>
      </c>
      <c r="V163" s="121">
        <f>ROUND(E163*U163,2)</f>
        <v>0</v>
      </c>
      <c r="W163" s="121"/>
      <c r="X163" s="121" t="s">
        <v>176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177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ht="20.399999999999999" outlineLevel="1" x14ac:dyDescent="0.25">
      <c r="A164" s="133">
        <v>71</v>
      </c>
      <c r="B164" s="134" t="s">
        <v>382</v>
      </c>
      <c r="C164" s="147" t="s">
        <v>383</v>
      </c>
      <c r="D164" s="135" t="s">
        <v>137</v>
      </c>
      <c r="E164" s="136">
        <v>41.34</v>
      </c>
      <c r="F164" s="137"/>
      <c r="G164" s="138">
        <f>ROUND(E164*F164,2)</f>
        <v>0</v>
      </c>
      <c r="H164" s="121">
        <v>0</v>
      </c>
      <c r="I164" s="121">
        <f>ROUND(E164*H164,2)</f>
        <v>0</v>
      </c>
      <c r="J164" s="121">
        <v>541</v>
      </c>
      <c r="K164" s="121">
        <f>ROUND(E164*J164,2)</f>
        <v>22364.94</v>
      </c>
      <c r="L164" s="121">
        <v>21</v>
      </c>
      <c r="M164" s="121">
        <f>G164*(1+L164/100)</f>
        <v>0</v>
      </c>
      <c r="N164" s="121">
        <v>3.63E-3</v>
      </c>
      <c r="O164" s="121">
        <f>ROUND(E164*N164,2)</f>
        <v>0.15</v>
      </c>
      <c r="P164" s="121">
        <v>0</v>
      </c>
      <c r="Q164" s="121">
        <f>ROUND(E164*P164,2)</f>
        <v>0</v>
      </c>
      <c r="R164" s="121"/>
      <c r="S164" s="121" t="s">
        <v>132</v>
      </c>
      <c r="T164" s="121" t="s">
        <v>138</v>
      </c>
      <c r="U164" s="121">
        <v>0</v>
      </c>
      <c r="V164" s="121">
        <f>ROUND(E164*U164,2)</f>
        <v>0</v>
      </c>
      <c r="W164" s="121"/>
      <c r="X164" s="121" t="s">
        <v>161</v>
      </c>
      <c r="Y164" s="116"/>
      <c r="Z164" s="116"/>
      <c r="AA164" s="116"/>
      <c r="AB164" s="116"/>
      <c r="AC164" s="116"/>
      <c r="AD164" s="116"/>
      <c r="AE164" s="116"/>
      <c r="AF164" s="116"/>
      <c r="AG164" s="116" t="s">
        <v>162</v>
      </c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5">
      <c r="A165" s="119"/>
      <c r="B165" s="120"/>
      <c r="C165" s="148" t="s">
        <v>549</v>
      </c>
      <c r="D165" s="122"/>
      <c r="E165" s="123">
        <v>5.72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140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19"/>
      <c r="B166" s="120"/>
      <c r="C166" s="148" t="s">
        <v>550</v>
      </c>
      <c r="D166" s="122"/>
      <c r="E166" s="123">
        <v>13.68</v>
      </c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16"/>
      <c r="Z166" s="116"/>
      <c r="AA166" s="116"/>
      <c r="AB166" s="116"/>
      <c r="AC166" s="116"/>
      <c r="AD166" s="116"/>
      <c r="AE166" s="116"/>
      <c r="AF166" s="116"/>
      <c r="AG166" s="116" t="s">
        <v>140</v>
      </c>
      <c r="AH166" s="116">
        <v>0</v>
      </c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5">
      <c r="A167" s="119"/>
      <c r="B167" s="120"/>
      <c r="C167" s="148" t="s">
        <v>551</v>
      </c>
      <c r="D167" s="122"/>
      <c r="E167" s="123">
        <v>21.94</v>
      </c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16"/>
      <c r="Z167" s="116"/>
      <c r="AA167" s="116"/>
      <c r="AB167" s="116"/>
      <c r="AC167" s="116"/>
      <c r="AD167" s="116"/>
      <c r="AE167" s="116"/>
      <c r="AF167" s="116"/>
      <c r="AG167" s="116" t="s">
        <v>140</v>
      </c>
      <c r="AH167" s="116">
        <v>0</v>
      </c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5">
      <c r="A168" s="139">
        <v>72</v>
      </c>
      <c r="B168" s="140" t="s">
        <v>384</v>
      </c>
      <c r="C168" s="146" t="s">
        <v>385</v>
      </c>
      <c r="D168" s="141" t="s">
        <v>0</v>
      </c>
      <c r="E168" s="142">
        <v>325.66199999999998</v>
      </c>
      <c r="F168" s="143"/>
      <c r="G168" s="144">
        <f>ROUND(E168*F168,2)</f>
        <v>0</v>
      </c>
      <c r="H168" s="121">
        <v>0</v>
      </c>
      <c r="I168" s="121">
        <f>ROUND(E168*H168,2)</f>
        <v>0</v>
      </c>
      <c r="J168" s="121">
        <v>0.77</v>
      </c>
      <c r="K168" s="121">
        <f>ROUND(E168*J168,2)</f>
        <v>250.76</v>
      </c>
      <c r="L168" s="121">
        <v>21</v>
      </c>
      <c r="M168" s="121">
        <f>G168*(1+L168/100)</f>
        <v>0</v>
      </c>
      <c r="N168" s="121">
        <v>0</v>
      </c>
      <c r="O168" s="121">
        <f>ROUND(E168*N168,2)</f>
        <v>0</v>
      </c>
      <c r="P168" s="121">
        <v>0</v>
      </c>
      <c r="Q168" s="121">
        <f>ROUND(E168*P168,2)</f>
        <v>0</v>
      </c>
      <c r="R168" s="121"/>
      <c r="S168" s="121" t="s">
        <v>132</v>
      </c>
      <c r="T168" s="121" t="s">
        <v>138</v>
      </c>
      <c r="U168" s="121">
        <v>0</v>
      </c>
      <c r="V168" s="121">
        <f>ROUND(E168*U168,2)</f>
        <v>0</v>
      </c>
      <c r="W168" s="121"/>
      <c r="X168" s="121" t="s">
        <v>208</v>
      </c>
      <c r="Y168" s="116"/>
      <c r="Z168" s="116"/>
      <c r="AA168" s="116"/>
      <c r="AB168" s="116"/>
      <c r="AC168" s="116"/>
      <c r="AD168" s="116"/>
      <c r="AE168" s="116"/>
      <c r="AF168" s="116"/>
      <c r="AG168" s="116" t="s">
        <v>209</v>
      </c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x14ac:dyDescent="0.25">
      <c r="A169" s="127" t="s">
        <v>127</v>
      </c>
      <c r="B169" s="128" t="s">
        <v>89</v>
      </c>
      <c r="C169" s="145" t="s">
        <v>90</v>
      </c>
      <c r="D169" s="129"/>
      <c r="E169" s="130"/>
      <c r="F169" s="131"/>
      <c r="G169" s="132">
        <f>SUMIF(AG170:AG183,"&lt;&gt;NOR",G170:G183)</f>
        <v>0</v>
      </c>
      <c r="H169" s="126"/>
      <c r="I169" s="126">
        <f>SUM(I170:I183)</f>
        <v>6925.95</v>
      </c>
      <c r="J169" s="126"/>
      <c r="K169" s="126">
        <f>SUM(K170:K183)</f>
        <v>9227.0299999999988</v>
      </c>
      <c r="L169" s="126"/>
      <c r="M169" s="126">
        <f>SUM(M170:M183)</f>
        <v>0</v>
      </c>
      <c r="N169" s="126"/>
      <c r="O169" s="126">
        <f>SUM(O170:O183)</f>
        <v>6.9999999999999993E-2</v>
      </c>
      <c r="P169" s="126"/>
      <c r="Q169" s="126">
        <f>SUM(Q170:Q183)</f>
        <v>0</v>
      </c>
      <c r="R169" s="126"/>
      <c r="S169" s="126"/>
      <c r="T169" s="126"/>
      <c r="U169" s="126"/>
      <c r="V169" s="126">
        <f>SUM(V170:V183)</f>
        <v>17.11</v>
      </c>
      <c r="W169" s="126"/>
      <c r="X169" s="126"/>
      <c r="AG169" t="s">
        <v>128</v>
      </c>
    </row>
    <row r="170" spans="1:60" outlineLevel="1" x14ac:dyDescent="0.25">
      <c r="A170" s="133">
        <v>73</v>
      </c>
      <c r="B170" s="134" t="s">
        <v>386</v>
      </c>
      <c r="C170" s="147" t="s">
        <v>387</v>
      </c>
      <c r="D170" s="135" t="s">
        <v>137</v>
      </c>
      <c r="E170" s="136">
        <v>11.4</v>
      </c>
      <c r="F170" s="137"/>
      <c r="G170" s="138">
        <f>ROUND(E170*F170,2)</f>
        <v>0</v>
      </c>
      <c r="H170" s="121">
        <v>24.89</v>
      </c>
      <c r="I170" s="121">
        <f>ROUND(E170*H170,2)</f>
        <v>283.75</v>
      </c>
      <c r="J170" s="121">
        <v>25.21</v>
      </c>
      <c r="K170" s="121">
        <f>ROUND(E170*J170,2)</f>
        <v>287.39</v>
      </c>
      <c r="L170" s="121">
        <v>21</v>
      </c>
      <c r="M170" s="121">
        <f>G170*(1+L170/100)</f>
        <v>0</v>
      </c>
      <c r="N170" s="121">
        <v>2.1000000000000001E-4</v>
      </c>
      <c r="O170" s="121">
        <f>ROUND(E170*N170,2)</f>
        <v>0</v>
      </c>
      <c r="P170" s="121">
        <v>0</v>
      </c>
      <c r="Q170" s="121">
        <f>ROUND(E170*P170,2)</f>
        <v>0</v>
      </c>
      <c r="R170" s="121"/>
      <c r="S170" s="121" t="s">
        <v>132</v>
      </c>
      <c r="T170" s="121" t="s">
        <v>132</v>
      </c>
      <c r="U170" s="121">
        <v>0.05</v>
      </c>
      <c r="V170" s="121">
        <f>ROUND(E170*U170,2)</f>
        <v>0.56999999999999995</v>
      </c>
      <c r="W170" s="121"/>
      <c r="X170" s="121" t="s">
        <v>133</v>
      </c>
      <c r="Y170" s="116"/>
      <c r="Z170" s="116"/>
      <c r="AA170" s="116"/>
      <c r="AB170" s="116"/>
      <c r="AC170" s="116"/>
      <c r="AD170" s="116"/>
      <c r="AE170" s="116"/>
      <c r="AF170" s="116"/>
      <c r="AG170" s="116" t="s">
        <v>134</v>
      </c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5">
      <c r="A171" s="119"/>
      <c r="B171" s="120"/>
      <c r="C171" s="148" t="s">
        <v>388</v>
      </c>
      <c r="D171" s="122"/>
      <c r="E171" s="123">
        <v>11.4</v>
      </c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16"/>
      <c r="Z171" s="116"/>
      <c r="AA171" s="116"/>
      <c r="AB171" s="116"/>
      <c r="AC171" s="116"/>
      <c r="AD171" s="116"/>
      <c r="AE171" s="116"/>
      <c r="AF171" s="116"/>
      <c r="AG171" s="116" t="s">
        <v>140</v>
      </c>
      <c r="AH171" s="116">
        <v>0</v>
      </c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outlineLevel="1" x14ac:dyDescent="0.25">
      <c r="A172" s="133">
        <v>74</v>
      </c>
      <c r="B172" s="134" t="s">
        <v>389</v>
      </c>
      <c r="C172" s="147" t="s">
        <v>390</v>
      </c>
      <c r="D172" s="135" t="s">
        <v>137</v>
      </c>
      <c r="E172" s="136">
        <v>11.4</v>
      </c>
      <c r="F172" s="137"/>
      <c r="G172" s="138">
        <f>ROUND(E172*F172,2)</f>
        <v>0</v>
      </c>
      <c r="H172" s="121">
        <v>0</v>
      </c>
      <c r="I172" s="121">
        <f>ROUND(E172*H172,2)</f>
        <v>0</v>
      </c>
      <c r="J172" s="121">
        <v>49.1</v>
      </c>
      <c r="K172" s="121">
        <f>ROUND(E172*J172,2)</f>
        <v>559.74</v>
      </c>
      <c r="L172" s="121">
        <v>21</v>
      </c>
      <c r="M172" s="121">
        <f>G172*(1+L172/100)</f>
        <v>0</v>
      </c>
      <c r="N172" s="121">
        <v>0</v>
      </c>
      <c r="O172" s="121">
        <f>ROUND(E172*N172,2)</f>
        <v>0</v>
      </c>
      <c r="P172" s="121">
        <v>0</v>
      </c>
      <c r="Q172" s="121">
        <f>ROUND(E172*P172,2)</f>
        <v>0</v>
      </c>
      <c r="R172" s="121"/>
      <c r="S172" s="121" t="s">
        <v>132</v>
      </c>
      <c r="T172" s="121" t="s">
        <v>138</v>
      </c>
      <c r="U172" s="121">
        <v>0.1</v>
      </c>
      <c r="V172" s="121">
        <f>ROUND(E172*U172,2)</f>
        <v>1.1399999999999999</v>
      </c>
      <c r="W172" s="121"/>
      <c r="X172" s="121" t="s">
        <v>133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134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5">
      <c r="A173" s="119"/>
      <c r="B173" s="120"/>
      <c r="C173" s="148" t="s">
        <v>388</v>
      </c>
      <c r="D173" s="122"/>
      <c r="E173" s="123">
        <v>11.4</v>
      </c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16"/>
      <c r="Z173" s="116"/>
      <c r="AA173" s="116"/>
      <c r="AB173" s="116"/>
      <c r="AC173" s="116"/>
      <c r="AD173" s="116"/>
      <c r="AE173" s="116"/>
      <c r="AF173" s="116"/>
      <c r="AG173" s="116" t="s">
        <v>140</v>
      </c>
      <c r="AH173" s="116">
        <v>0</v>
      </c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5">
      <c r="A174" s="133">
        <v>75</v>
      </c>
      <c r="B174" s="134" t="s">
        <v>391</v>
      </c>
      <c r="C174" s="147" t="s">
        <v>392</v>
      </c>
      <c r="D174" s="135" t="s">
        <v>137</v>
      </c>
      <c r="E174" s="136">
        <v>11.4</v>
      </c>
      <c r="F174" s="137"/>
      <c r="G174" s="138">
        <f>ROUND(E174*F174,2)</f>
        <v>0</v>
      </c>
      <c r="H174" s="121">
        <v>142.66</v>
      </c>
      <c r="I174" s="121">
        <f>ROUND(E174*H174,2)</f>
        <v>1626.32</v>
      </c>
      <c r="J174" s="121">
        <v>653.34</v>
      </c>
      <c r="K174" s="121">
        <f>ROUND(E174*J174,2)</f>
        <v>7448.08</v>
      </c>
      <c r="L174" s="121">
        <v>21</v>
      </c>
      <c r="M174" s="121">
        <f>G174*(1+L174/100)</f>
        <v>0</v>
      </c>
      <c r="N174" s="121">
        <v>5.3499999999999997E-3</v>
      </c>
      <c r="O174" s="121">
        <f>ROUND(E174*N174,2)</f>
        <v>0.06</v>
      </c>
      <c r="P174" s="121">
        <v>0</v>
      </c>
      <c r="Q174" s="121">
        <f>ROUND(E174*P174,2)</f>
        <v>0</v>
      </c>
      <c r="R174" s="121"/>
      <c r="S174" s="121" t="s">
        <v>132</v>
      </c>
      <c r="T174" s="121" t="s">
        <v>132</v>
      </c>
      <c r="U174" s="121">
        <v>1.288</v>
      </c>
      <c r="V174" s="121">
        <f>ROUND(E174*U174,2)</f>
        <v>14.68</v>
      </c>
      <c r="W174" s="121"/>
      <c r="X174" s="121" t="s">
        <v>133</v>
      </c>
      <c r="Y174" s="116"/>
      <c r="Z174" s="116"/>
      <c r="AA174" s="116"/>
      <c r="AB174" s="116"/>
      <c r="AC174" s="116"/>
      <c r="AD174" s="116"/>
      <c r="AE174" s="116"/>
      <c r="AF174" s="116"/>
      <c r="AG174" s="116" t="s">
        <v>134</v>
      </c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5">
      <c r="A175" s="119"/>
      <c r="B175" s="120"/>
      <c r="C175" s="148" t="s">
        <v>388</v>
      </c>
      <c r="D175" s="122"/>
      <c r="E175" s="123">
        <v>11.4</v>
      </c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16"/>
      <c r="Z175" s="116"/>
      <c r="AA175" s="116"/>
      <c r="AB175" s="116"/>
      <c r="AC175" s="116"/>
      <c r="AD175" s="116"/>
      <c r="AE175" s="116"/>
      <c r="AF175" s="116"/>
      <c r="AG175" s="116" t="s">
        <v>140</v>
      </c>
      <c r="AH175" s="116">
        <v>0</v>
      </c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5">
      <c r="A176" s="133">
        <v>76</v>
      </c>
      <c r="B176" s="134" t="s">
        <v>393</v>
      </c>
      <c r="C176" s="147" t="s">
        <v>394</v>
      </c>
      <c r="D176" s="135" t="s">
        <v>137</v>
      </c>
      <c r="E176" s="136">
        <v>11.4</v>
      </c>
      <c r="F176" s="137"/>
      <c r="G176" s="138">
        <f>ROUND(E176*F176,2)</f>
        <v>0</v>
      </c>
      <c r="H176" s="121">
        <v>9.1999999999999993</v>
      </c>
      <c r="I176" s="121">
        <f>ROUND(E176*H176,2)</f>
        <v>104.88</v>
      </c>
      <c r="J176" s="121">
        <v>0</v>
      </c>
      <c r="K176" s="121">
        <f>ROUND(E176*J176,2)</f>
        <v>0</v>
      </c>
      <c r="L176" s="121">
        <v>21</v>
      </c>
      <c r="M176" s="121">
        <f>G176*(1+L176/100)</f>
        <v>0</v>
      </c>
      <c r="N176" s="121">
        <v>8.9999999999999998E-4</v>
      </c>
      <c r="O176" s="121">
        <f>ROUND(E176*N176,2)</f>
        <v>0.01</v>
      </c>
      <c r="P176" s="121">
        <v>0</v>
      </c>
      <c r="Q176" s="121">
        <f>ROUND(E176*P176,2)</f>
        <v>0</v>
      </c>
      <c r="R176" s="121"/>
      <c r="S176" s="121" t="s">
        <v>132</v>
      </c>
      <c r="T176" s="121" t="s">
        <v>132</v>
      </c>
      <c r="U176" s="121">
        <v>0</v>
      </c>
      <c r="V176" s="121">
        <f>ROUND(E176*U176,2)</f>
        <v>0</v>
      </c>
      <c r="W176" s="121"/>
      <c r="X176" s="121" t="s">
        <v>133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134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5">
      <c r="A177" s="119"/>
      <c r="B177" s="120"/>
      <c r="C177" s="148" t="s">
        <v>388</v>
      </c>
      <c r="D177" s="122"/>
      <c r="E177" s="123">
        <v>11.4</v>
      </c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16"/>
      <c r="Z177" s="116"/>
      <c r="AA177" s="116"/>
      <c r="AB177" s="116"/>
      <c r="AC177" s="116"/>
      <c r="AD177" s="116"/>
      <c r="AE177" s="116"/>
      <c r="AF177" s="116"/>
      <c r="AG177" s="116" t="s">
        <v>140</v>
      </c>
      <c r="AH177" s="116">
        <v>0</v>
      </c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5">
      <c r="A178" s="133">
        <v>77</v>
      </c>
      <c r="B178" s="134" t="s">
        <v>395</v>
      </c>
      <c r="C178" s="147" t="s">
        <v>396</v>
      </c>
      <c r="D178" s="135" t="s">
        <v>143</v>
      </c>
      <c r="E178" s="136">
        <v>6</v>
      </c>
      <c r="F178" s="137"/>
      <c r="G178" s="138">
        <f>ROUND(E178*F178,2)</f>
        <v>0</v>
      </c>
      <c r="H178" s="121">
        <v>0</v>
      </c>
      <c r="I178" s="121">
        <f>ROUND(E178*H178,2)</f>
        <v>0</v>
      </c>
      <c r="J178" s="121">
        <v>60.5</v>
      </c>
      <c r="K178" s="121">
        <f>ROUND(E178*J178,2)</f>
        <v>363</v>
      </c>
      <c r="L178" s="121">
        <v>21</v>
      </c>
      <c r="M178" s="121">
        <f>G178*(1+L178/100)</f>
        <v>0</v>
      </c>
      <c r="N178" s="121">
        <v>0</v>
      </c>
      <c r="O178" s="121">
        <f>ROUND(E178*N178,2)</f>
        <v>0</v>
      </c>
      <c r="P178" s="121">
        <v>0</v>
      </c>
      <c r="Q178" s="121">
        <f>ROUND(E178*P178,2)</f>
        <v>0</v>
      </c>
      <c r="R178" s="121"/>
      <c r="S178" s="121" t="s">
        <v>132</v>
      </c>
      <c r="T178" s="121" t="s">
        <v>132</v>
      </c>
      <c r="U178" s="121">
        <v>0.12</v>
      </c>
      <c r="V178" s="121">
        <f>ROUND(E178*U178,2)</f>
        <v>0.72</v>
      </c>
      <c r="W178" s="121"/>
      <c r="X178" s="121" t="s">
        <v>133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134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5">
      <c r="A179" s="119"/>
      <c r="B179" s="120"/>
      <c r="C179" s="148" t="s">
        <v>397</v>
      </c>
      <c r="D179" s="122"/>
      <c r="E179" s="123">
        <v>6</v>
      </c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16"/>
      <c r="Z179" s="116"/>
      <c r="AA179" s="116"/>
      <c r="AB179" s="116"/>
      <c r="AC179" s="116"/>
      <c r="AD179" s="116"/>
      <c r="AE179" s="116"/>
      <c r="AF179" s="116"/>
      <c r="AG179" s="116" t="s">
        <v>140</v>
      </c>
      <c r="AH179" s="116">
        <v>0</v>
      </c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5">
      <c r="A180" s="133">
        <v>78</v>
      </c>
      <c r="B180" s="134" t="s">
        <v>398</v>
      </c>
      <c r="C180" s="147" t="s">
        <v>399</v>
      </c>
      <c r="D180" s="135" t="s">
        <v>137</v>
      </c>
      <c r="E180" s="136">
        <v>12.54</v>
      </c>
      <c r="F180" s="137"/>
      <c r="G180" s="138">
        <f>ROUND(E180*F180,2)</f>
        <v>0</v>
      </c>
      <c r="H180" s="121">
        <v>350</v>
      </c>
      <c r="I180" s="121">
        <f>ROUND(E180*H180,2)</f>
        <v>4389</v>
      </c>
      <c r="J180" s="121">
        <v>0</v>
      </c>
      <c r="K180" s="121">
        <f>ROUND(E180*J180,2)</f>
        <v>0</v>
      </c>
      <c r="L180" s="121">
        <v>21</v>
      </c>
      <c r="M180" s="121">
        <f>G180*(1+L180/100)</f>
        <v>0</v>
      </c>
      <c r="N180" s="121">
        <v>0</v>
      </c>
      <c r="O180" s="121">
        <f>ROUND(E180*N180,2)</f>
        <v>0</v>
      </c>
      <c r="P180" s="121">
        <v>0</v>
      </c>
      <c r="Q180" s="121">
        <f>ROUND(E180*P180,2)</f>
        <v>0</v>
      </c>
      <c r="R180" s="121"/>
      <c r="S180" s="121" t="s">
        <v>158</v>
      </c>
      <c r="T180" s="121" t="s">
        <v>146</v>
      </c>
      <c r="U180" s="121">
        <v>0</v>
      </c>
      <c r="V180" s="121">
        <f>ROUND(E180*U180,2)</f>
        <v>0</v>
      </c>
      <c r="W180" s="121"/>
      <c r="X180" s="121" t="s">
        <v>161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310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5">
      <c r="A181" s="119"/>
      <c r="B181" s="120"/>
      <c r="C181" s="148" t="s">
        <v>400</v>
      </c>
      <c r="D181" s="122"/>
      <c r="E181" s="123">
        <v>12.54</v>
      </c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16"/>
      <c r="Z181" s="116"/>
      <c r="AA181" s="116"/>
      <c r="AB181" s="116"/>
      <c r="AC181" s="116"/>
      <c r="AD181" s="116"/>
      <c r="AE181" s="116"/>
      <c r="AF181" s="116"/>
      <c r="AG181" s="116" t="s">
        <v>140</v>
      </c>
      <c r="AH181" s="116">
        <v>0</v>
      </c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5">
      <c r="A182" s="139">
        <v>79</v>
      </c>
      <c r="B182" s="140" t="s">
        <v>348</v>
      </c>
      <c r="C182" s="146" t="s">
        <v>401</v>
      </c>
      <c r="D182" s="141" t="s">
        <v>143</v>
      </c>
      <c r="E182" s="142">
        <v>6</v>
      </c>
      <c r="F182" s="143"/>
      <c r="G182" s="144">
        <f>ROUND(E182*F182,2)</f>
        <v>0</v>
      </c>
      <c r="H182" s="121">
        <v>87</v>
      </c>
      <c r="I182" s="121">
        <f>ROUND(E182*H182,2)</f>
        <v>522</v>
      </c>
      <c r="J182" s="121">
        <v>0</v>
      </c>
      <c r="K182" s="121">
        <f>ROUND(E182*J182,2)</f>
        <v>0</v>
      </c>
      <c r="L182" s="121">
        <v>21</v>
      </c>
      <c r="M182" s="121">
        <f>G182*(1+L182/100)</f>
        <v>0</v>
      </c>
      <c r="N182" s="121">
        <v>2.2000000000000001E-4</v>
      </c>
      <c r="O182" s="121">
        <f>ROUND(E182*N182,2)</f>
        <v>0</v>
      </c>
      <c r="P182" s="121">
        <v>0</v>
      </c>
      <c r="Q182" s="121">
        <f>ROUND(E182*P182,2)</f>
        <v>0</v>
      </c>
      <c r="R182" s="121"/>
      <c r="S182" s="121" t="s">
        <v>158</v>
      </c>
      <c r="T182" s="121" t="s">
        <v>146</v>
      </c>
      <c r="U182" s="121">
        <v>0</v>
      </c>
      <c r="V182" s="121">
        <f>ROUND(E182*U182,2)</f>
        <v>0</v>
      </c>
      <c r="W182" s="121"/>
      <c r="X182" s="121" t="s">
        <v>161</v>
      </c>
      <c r="Y182" s="116"/>
      <c r="Z182" s="116"/>
      <c r="AA182" s="116"/>
      <c r="AB182" s="116"/>
      <c r="AC182" s="116"/>
      <c r="AD182" s="116"/>
      <c r="AE182" s="116"/>
      <c r="AF182" s="116"/>
      <c r="AG182" s="116" t="s">
        <v>310</v>
      </c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5">
      <c r="A183" s="139">
        <v>80</v>
      </c>
      <c r="B183" s="140" t="s">
        <v>402</v>
      </c>
      <c r="C183" s="146" t="s">
        <v>403</v>
      </c>
      <c r="D183" s="141" t="s">
        <v>0</v>
      </c>
      <c r="E183" s="142">
        <v>155.8416</v>
      </c>
      <c r="F183" s="143"/>
      <c r="G183" s="144">
        <f>ROUND(E183*F183,2)</f>
        <v>0</v>
      </c>
      <c r="H183" s="121">
        <v>0</v>
      </c>
      <c r="I183" s="121">
        <f>ROUND(E183*H183,2)</f>
        <v>0</v>
      </c>
      <c r="J183" s="121">
        <v>3.65</v>
      </c>
      <c r="K183" s="121">
        <f>ROUND(E183*J183,2)</f>
        <v>568.82000000000005</v>
      </c>
      <c r="L183" s="121">
        <v>21</v>
      </c>
      <c r="M183" s="121">
        <f>G183*(1+L183/100)</f>
        <v>0</v>
      </c>
      <c r="N183" s="121">
        <v>0</v>
      </c>
      <c r="O183" s="121">
        <f>ROUND(E183*N183,2)</f>
        <v>0</v>
      </c>
      <c r="P183" s="121">
        <v>0</v>
      </c>
      <c r="Q183" s="121">
        <f>ROUND(E183*P183,2)</f>
        <v>0</v>
      </c>
      <c r="R183" s="121"/>
      <c r="S183" s="121" t="s">
        <v>132</v>
      </c>
      <c r="T183" s="121" t="s">
        <v>138</v>
      </c>
      <c r="U183" s="121">
        <v>0</v>
      </c>
      <c r="V183" s="121">
        <f>ROUND(E183*U183,2)</f>
        <v>0</v>
      </c>
      <c r="W183" s="121"/>
      <c r="X183" s="121" t="s">
        <v>208</v>
      </c>
      <c r="Y183" s="116"/>
      <c r="Z183" s="116"/>
      <c r="AA183" s="116"/>
      <c r="AB183" s="116"/>
      <c r="AC183" s="116"/>
      <c r="AD183" s="116"/>
      <c r="AE183" s="116"/>
      <c r="AF183" s="116"/>
      <c r="AG183" s="116" t="s">
        <v>209</v>
      </c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x14ac:dyDescent="0.25">
      <c r="A184" s="127" t="s">
        <v>127</v>
      </c>
      <c r="B184" s="128" t="s">
        <v>91</v>
      </c>
      <c r="C184" s="145" t="s">
        <v>92</v>
      </c>
      <c r="D184" s="129"/>
      <c r="E184" s="130"/>
      <c r="F184" s="131"/>
      <c r="G184" s="132">
        <f>SUMIF(AG185:AG187,"&lt;&gt;NOR",G185:G187)</f>
        <v>0</v>
      </c>
      <c r="H184" s="126"/>
      <c r="I184" s="126">
        <f>SUM(I185:I187)</f>
        <v>592.87</v>
      </c>
      <c r="J184" s="126"/>
      <c r="K184" s="126">
        <f>SUM(K185:K187)</f>
        <v>2265.83</v>
      </c>
      <c r="L184" s="126"/>
      <c r="M184" s="126">
        <f>SUM(M185:M187)</f>
        <v>0</v>
      </c>
      <c r="N184" s="126"/>
      <c r="O184" s="126">
        <f>SUM(O185:O187)</f>
        <v>0</v>
      </c>
      <c r="P184" s="126"/>
      <c r="Q184" s="126">
        <f>SUM(Q185:Q187)</f>
        <v>0</v>
      </c>
      <c r="R184" s="126"/>
      <c r="S184" s="126"/>
      <c r="T184" s="126"/>
      <c r="U184" s="126"/>
      <c r="V184" s="126">
        <f>SUM(V185:V187)</f>
        <v>4.6199999999999992</v>
      </c>
      <c r="W184" s="126"/>
      <c r="X184" s="126"/>
      <c r="AG184" t="s">
        <v>128</v>
      </c>
    </row>
    <row r="185" spans="1:60" outlineLevel="1" x14ac:dyDescent="0.25">
      <c r="A185" s="139">
        <v>81</v>
      </c>
      <c r="B185" s="140" t="s">
        <v>404</v>
      </c>
      <c r="C185" s="146" t="s">
        <v>405</v>
      </c>
      <c r="D185" s="141" t="s">
        <v>143</v>
      </c>
      <c r="E185" s="142">
        <v>22</v>
      </c>
      <c r="F185" s="143"/>
      <c r="G185" s="144">
        <f>ROUND(E185*F185,2)</f>
        <v>0</v>
      </c>
      <c r="H185" s="121">
        <v>16.11</v>
      </c>
      <c r="I185" s="121">
        <f>ROUND(E185*H185,2)</f>
        <v>354.42</v>
      </c>
      <c r="J185" s="121">
        <v>58.49</v>
      </c>
      <c r="K185" s="121">
        <f>ROUND(E185*J185,2)</f>
        <v>1286.78</v>
      </c>
      <c r="L185" s="121">
        <v>21</v>
      </c>
      <c r="M185" s="121">
        <f>G185*(1+L185/100)</f>
        <v>0</v>
      </c>
      <c r="N185" s="121">
        <v>9.0000000000000006E-5</v>
      </c>
      <c r="O185" s="121">
        <f>ROUND(E185*N185,2)</f>
        <v>0</v>
      </c>
      <c r="P185" s="121">
        <v>0</v>
      </c>
      <c r="Q185" s="121">
        <f>ROUND(E185*P185,2)</f>
        <v>0</v>
      </c>
      <c r="R185" s="121"/>
      <c r="S185" s="121" t="s">
        <v>132</v>
      </c>
      <c r="T185" s="121" t="s">
        <v>132</v>
      </c>
      <c r="U185" s="121">
        <v>0.11600000000000001</v>
      </c>
      <c r="V185" s="121">
        <f>ROUND(E185*U185,2)</f>
        <v>2.5499999999999998</v>
      </c>
      <c r="W185" s="121"/>
      <c r="X185" s="121" t="s">
        <v>133</v>
      </c>
      <c r="Y185" s="116"/>
      <c r="Z185" s="116"/>
      <c r="AA185" s="116"/>
      <c r="AB185" s="116"/>
      <c r="AC185" s="116"/>
      <c r="AD185" s="116"/>
      <c r="AE185" s="116"/>
      <c r="AF185" s="116"/>
      <c r="AG185" s="116" t="s">
        <v>134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5">
      <c r="A186" s="133">
        <v>82</v>
      </c>
      <c r="B186" s="134" t="s">
        <v>406</v>
      </c>
      <c r="C186" s="147" t="s">
        <v>407</v>
      </c>
      <c r="D186" s="135" t="s">
        <v>137</v>
      </c>
      <c r="E186" s="136">
        <v>5</v>
      </c>
      <c r="F186" s="137"/>
      <c r="G186" s="138">
        <f>ROUND(E186*F186,2)</f>
        <v>0</v>
      </c>
      <c r="H186" s="121">
        <v>47.69</v>
      </c>
      <c r="I186" s="121">
        <f>ROUND(E186*H186,2)</f>
        <v>238.45</v>
      </c>
      <c r="J186" s="121">
        <v>195.81</v>
      </c>
      <c r="K186" s="121">
        <f>ROUND(E186*J186,2)</f>
        <v>979.05</v>
      </c>
      <c r="L186" s="121">
        <v>21</v>
      </c>
      <c r="M186" s="121">
        <f>G186*(1+L186/100)</f>
        <v>0</v>
      </c>
      <c r="N186" s="121">
        <v>3.6000000000000002E-4</v>
      </c>
      <c r="O186" s="121">
        <f>ROUND(E186*N186,2)</f>
        <v>0</v>
      </c>
      <c r="P186" s="121">
        <v>0</v>
      </c>
      <c r="Q186" s="121">
        <f>ROUND(E186*P186,2)</f>
        <v>0</v>
      </c>
      <c r="R186" s="121"/>
      <c r="S186" s="121" t="s">
        <v>158</v>
      </c>
      <c r="T186" s="121" t="s">
        <v>146</v>
      </c>
      <c r="U186" s="121">
        <v>0.41299999999999998</v>
      </c>
      <c r="V186" s="121">
        <f>ROUND(E186*U186,2)</f>
        <v>2.0699999999999998</v>
      </c>
      <c r="W186" s="121"/>
      <c r="X186" s="121" t="s">
        <v>133</v>
      </c>
      <c r="Y186" s="116"/>
      <c r="Z186" s="116"/>
      <c r="AA186" s="116"/>
      <c r="AB186" s="116"/>
      <c r="AC186" s="116"/>
      <c r="AD186" s="116"/>
      <c r="AE186" s="116"/>
      <c r="AF186" s="116"/>
      <c r="AG186" s="116" t="s">
        <v>134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outlineLevel="1" x14ac:dyDescent="0.25">
      <c r="A187" s="119"/>
      <c r="B187" s="120"/>
      <c r="C187" s="148" t="s">
        <v>408</v>
      </c>
      <c r="D187" s="122"/>
      <c r="E187" s="123">
        <v>5</v>
      </c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16"/>
      <c r="Z187" s="116"/>
      <c r="AA187" s="116"/>
      <c r="AB187" s="116"/>
      <c r="AC187" s="116"/>
      <c r="AD187" s="116"/>
      <c r="AE187" s="116"/>
      <c r="AF187" s="116"/>
      <c r="AG187" s="116" t="s">
        <v>140</v>
      </c>
      <c r="AH187" s="116">
        <v>0</v>
      </c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</row>
    <row r="188" spans="1:60" x14ac:dyDescent="0.25">
      <c r="A188" s="127" t="s">
        <v>127</v>
      </c>
      <c r="B188" s="128" t="s">
        <v>93</v>
      </c>
      <c r="C188" s="145" t="s">
        <v>94</v>
      </c>
      <c r="D188" s="129"/>
      <c r="E188" s="130"/>
      <c r="F188" s="131"/>
      <c r="G188" s="132">
        <f>SUMIF(AG189:AG215,"&lt;&gt;NOR",G189:G215)</f>
        <v>0</v>
      </c>
      <c r="H188" s="126"/>
      <c r="I188" s="126">
        <f>SUM(I189:I215)</f>
        <v>1128.1199999999999</v>
      </c>
      <c r="J188" s="126"/>
      <c r="K188" s="126">
        <f>SUM(K189:K215)</f>
        <v>12462.32</v>
      </c>
      <c r="L188" s="126"/>
      <c r="M188" s="126">
        <f>SUM(M189:M215)</f>
        <v>0</v>
      </c>
      <c r="N188" s="126"/>
      <c r="O188" s="126">
        <f>SUM(O189:O215)</f>
        <v>0.04</v>
      </c>
      <c r="P188" s="126"/>
      <c r="Q188" s="126">
        <f>SUM(Q189:Q215)</f>
        <v>0</v>
      </c>
      <c r="R188" s="126"/>
      <c r="S188" s="126"/>
      <c r="T188" s="126"/>
      <c r="U188" s="126"/>
      <c r="V188" s="126">
        <f>SUM(V189:V215)</f>
        <v>25.58</v>
      </c>
      <c r="W188" s="126"/>
      <c r="X188" s="126"/>
      <c r="AG188" t="s">
        <v>128</v>
      </c>
    </row>
    <row r="189" spans="1:60" outlineLevel="1" x14ac:dyDescent="0.25">
      <c r="A189" s="133">
        <v>83</v>
      </c>
      <c r="B189" s="134" t="s">
        <v>409</v>
      </c>
      <c r="C189" s="147" t="s">
        <v>410</v>
      </c>
      <c r="D189" s="135" t="s">
        <v>137</v>
      </c>
      <c r="E189" s="136">
        <v>171.88</v>
      </c>
      <c r="F189" s="137"/>
      <c r="G189" s="138">
        <f>ROUND(E189*F189,2)</f>
        <v>0</v>
      </c>
      <c r="H189" s="121">
        <v>0.1</v>
      </c>
      <c r="I189" s="121">
        <f>ROUND(E189*H189,2)</f>
        <v>17.190000000000001</v>
      </c>
      <c r="J189" s="121">
        <v>21.1</v>
      </c>
      <c r="K189" s="121">
        <f>ROUND(E189*J189,2)</f>
        <v>3626.67</v>
      </c>
      <c r="L189" s="121">
        <v>21</v>
      </c>
      <c r="M189" s="121">
        <f>G189*(1+L189/100)</f>
        <v>0</v>
      </c>
      <c r="N189" s="121">
        <v>0</v>
      </c>
      <c r="O189" s="121">
        <f>ROUND(E189*N189,2)</f>
        <v>0</v>
      </c>
      <c r="P189" s="121">
        <v>0</v>
      </c>
      <c r="Q189" s="121">
        <f>ROUND(E189*P189,2)</f>
        <v>0</v>
      </c>
      <c r="R189" s="121"/>
      <c r="S189" s="121" t="s">
        <v>132</v>
      </c>
      <c r="T189" s="121" t="s">
        <v>132</v>
      </c>
      <c r="U189" s="121">
        <v>4.3220000000000001E-2</v>
      </c>
      <c r="V189" s="121">
        <f>ROUND(E189*U189,2)</f>
        <v>7.43</v>
      </c>
      <c r="W189" s="121"/>
      <c r="X189" s="121" t="s">
        <v>133</v>
      </c>
      <c r="Y189" s="116"/>
      <c r="Z189" s="116"/>
      <c r="AA189" s="116"/>
      <c r="AB189" s="116"/>
      <c r="AC189" s="116"/>
      <c r="AD189" s="116"/>
      <c r="AE189" s="116"/>
      <c r="AF189" s="116"/>
      <c r="AG189" s="116" t="s">
        <v>134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5">
      <c r="A190" s="119"/>
      <c r="B190" s="120"/>
      <c r="C190" s="148" t="s">
        <v>411</v>
      </c>
      <c r="D190" s="122"/>
      <c r="E190" s="123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16"/>
      <c r="Z190" s="116"/>
      <c r="AA190" s="116"/>
      <c r="AB190" s="116"/>
      <c r="AC190" s="116"/>
      <c r="AD190" s="116"/>
      <c r="AE190" s="116"/>
      <c r="AF190" s="116"/>
      <c r="AG190" s="116" t="s">
        <v>140</v>
      </c>
      <c r="AH190" s="116">
        <v>0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outlineLevel="1" x14ac:dyDescent="0.25">
      <c r="A191" s="119"/>
      <c r="B191" s="120"/>
      <c r="C191" s="148" t="s">
        <v>559</v>
      </c>
      <c r="D191" s="122"/>
      <c r="E191" s="123">
        <v>24.96</v>
      </c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16"/>
      <c r="Z191" s="116"/>
      <c r="AA191" s="116"/>
      <c r="AB191" s="116"/>
      <c r="AC191" s="116"/>
      <c r="AD191" s="116"/>
      <c r="AE191" s="116"/>
      <c r="AF191" s="116"/>
      <c r="AG191" s="116" t="s">
        <v>140</v>
      </c>
      <c r="AH191" s="116">
        <v>0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</row>
    <row r="192" spans="1:60" outlineLevel="1" x14ac:dyDescent="0.25">
      <c r="A192" s="119"/>
      <c r="B192" s="120"/>
      <c r="C192" s="148" t="s">
        <v>560</v>
      </c>
      <c r="D192" s="122"/>
      <c r="E192" s="123">
        <v>38.479999999999997</v>
      </c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16"/>
      <c r="Z192" s="116"/>
      <c r="AA192" s="116"/>
      <c r="AB192" s="116"/>
      <c r="AC192" s="116"/>
      <c r="AD192" s="116"/>
      <c r="AE192" s="116"/>
      <c r="AF192" s="116"/>
      <c r="AG192" s="116" t="s">
        <v>140</v>
      </c>
      <c r="AH192" s="116">
        <v>0</v>
      </c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outlineLevel="1" x14ac:dyDescent="0.25">
      <c r="A193" s="119"/>
      <c r="B193" s="120"/>
      <c r="C193" s="148" t="s">
        <v>561</v>
      </c>
      <c r="D193" s="122"/>
      <c r="E193" s="123">
        <v>53.56</v>
      </c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16"/>
      <c r="Z193" s="116"/>
      <c r="AA193" s="116"/>
      <c r="AB193" s="116"/>
      <c r="AC193" s="116"/>
      <c r="AD193" s="116"/>
      <c r="AE193" s="116"/>
      <c r="AF193" s="116"/>
      <c r="AG193" s="116" t="s">
        <v>140</v>
      </c>
      <c r="AH193" s="116">
        <v>0</v>
      </c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5">
      <c r="A194" s="119"/>
      <c r="B194" s="120"/>
      <c r="C194" s="148" t="s">
        <v>415</v>
      </c>
      <c r="D194" s="122"/>
      <c r="E194" s="123">
        <v>8.0399999999999991</v>
      </c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16"/>
      <c r="Z194" s="116"/>
      <c r="AA194" s="116"/>
      <c r="AB194" s="116"/>
      <c r="AC194" s="116"/>
      <c r="AD194" s="116"/>
      <c r="AE194" s="116"/>
      <c r="AF194" s="116"/>
      <c r="AG194" s="116" t="s">
        <v>140</v>
      </c>
      <c r="AH194" s="116">
        <v>0</v>
      </c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5">
      <c r="A195" s="119"/>
      <c r="B195" s="120"/>
      <c r="C195" s="148" t="s">
        <v>416</v>
      </c>
      <c r="D195" s="122"/>
      <c r="E195" s="123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16"/>
      <c r="Z195" s="116"/>
      <c r="AA195" s="116"/>
      <c r="AB195" s="116"/>
      <c r="AC195" s="116"/>
      <c r="AD195" s="116"/>
      <c r="AE195" s="116"/>
      <c r="AF195" s="116"/>
      <c r="AG195" s="116" t="s">
        <v>140</v>
      </c>
      <c r="AH195" s="116">
        <v>0</v>
      </c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outlineLevel="1" x14ac:dyDescent="0.25">
      <c r="A196" s="119"/>
      <c r="B196" s="120"/>
      <c r="C196" s="148" t="s">
        <v>562</v>
      </c>
      <c r="D196" s="122"/>
      <c r="E196" s="123">
        <v>5.72</v>
      </c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16"/>
      <c r="Z196" s="116"/>
      <c r="AA196" s="116"/>
      <c r="AB196" s="116"/>
      <c r="AC196" s="116"/>
      <c r="AD196" s="116"/>
      <c r="AE196" s="116"/>
      <c r="AF196" s="116"/>
      <c r="AG196" s="116" t="s">
        <v>140</v>
      </c>
      <c r="AH196" s="116">
        <v>0</v>
      </c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5">
      <c r="A197" s="119"/>
      <c r="B197" s="120"/>
      <c r="C197" s="148" t="s">
        <v>550</v>
      </c>
      <c r="D197" s="122"/>
      <c r="E197" s="123">
        <v>13.68</v>
      </c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16"/>
      <c r="Z197" s="116"/>
      <c r="AA197" s="116"/>
      <c r="AB197" s="116"/>
      <c r="AC197" s="116"/>
      <c r="AD197" s="116"/>
      <c r="AE197" s="116"/>
      <c r="AF197" s="116"/>
      <c r="AG197" s="116" t="s">
        <v>140</v>
      </c>
      <c r="AH197" s="116">
        <v>0</v>
      </c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outlineLevel="1" x14ac:dyDescent="0.25">
      <c r="A198" s="119"/>
      <c r="B198" s="120"/>
      <c r="C198" s="148" t="s">
        <v>551</v>
      </c>
      <c r="D198" s="122"/>
      <c r="E198" s="123">
        <v>21.94</v>
      </c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16"/>
      <c r="Z198" s="116"/>
      <c r="AA198" s="116"/>
      <c r="AB198" s="116"/>
      <c r="AC198" s="116"/>
      <c r="AD198" s="116"/>
      <c r="AE198" s="116"/>
      <c r="AF198" s="116"/>
      <c r="AG198" s="116" t="s">
        <v>140</v>
      </c>
      <c r="AH198" s="116">
        <v>0</v>
      </c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outlineLevel="1" x14ac:dyDescent="0.25">
      <c r="A199" s="119"/>
      <c r="B199" s="120"/>
      <c r="C199" s="148" t="s">
        <v>418</v>
      </c>
      <c r="D199" s="122"/>
      <c r="E199" s="123">
        <v>5.5</v>
      </c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16"/>
      <c r="Z199" s="116"/>
      <c r="AA199" s="116"/>
      <c r="AB199" s="116"/>
      <c r="AC199" s="116"/>
      <c r="AD199" s="116"/>
      <c r="AE199" s="116"/>
      <c r="AF199" s="116"/>
      <c r="AG199" s="116" t="s">
        <v>140</v>
      </c>
      <c r="AH199" s="116">
        <v>0</v>
      </c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5">
      <c r="A200" s="133">
        <v>84</v>
      </c>
      <c r="B200" s="134" t="s">
        <v>419</v>
      </c>
      <c r="C200" s="147" t="s">
        <v>420</v>
      </c>
      <c r="D200" s="135" t="s">
        <v>137</v>
      </c>
      <c r="E200" s="136">
        <v>171.88</v>
      </c>
      <c r="F200" s="137"/>
      <c r="G200" s="138">
        <f>ROUND(E200*F200,2)</f>
        <v>0</v>
      </c>
      <c r="H200" s="121">
        <v>3.79</v>
      </c>
      <c r="I200" s="121">
        <f>ROUND(E200*H200,2)</f>
        <v>651.42999999999995</v>
      </c>
      <c r="J200" s="121">
        <v>49.61</v>
      </c>
      <c r="K200" s="121">
        <f>ROUND(E200*J200,2)</f>
        <v>8526.9699999999993</v>
      </c>
      <c r="L200" s="121">
        <v>21</v>
      </c>
      <c r="M200" s="121">
        <f>G200*(1+L200/100)</f>
        <v>0</v>
      </c>
      <c r="N200" s="121">
        <v>1.3999999999999999E-4</v>
      </c>
      <c r="O200" s="121">
        <f>ROUND(E200*N200,2)</f>
        <v>0.02</v>
      </c>
      <c r="P200" s="121">
        <v>0</v>
      </c>
      <c r="Q200" s="121">
        <f>ROUND(E200*P200,2)</f>
        <v>0</v>
      </c>
      <c r="R200" s="121"/>
      <c r="S200" s="121" t="s">
        <v>132</v>
      </c>
      <c r="T200" s="121" t="s">
        <v>138</v>
      </c>
      <c r="U200" s="121">
        <v>0.10191</v>
      </c>
      <c r="V200" s="121">
        <f>ROUND(E200*U200,2)</f>
        <v>17.52</v>
      </c>
      <c r="W200" s="121"/>
      <c r="X200" s="121" t="s">
        <v>133</v>
      </c>
      <c r="Y200" s="116"/>
      <c r="Z200" s="116"/>
      <c r="AA200" s="116"/>
      <c r="AB200" s="116"/>
      <c r="AC200" s="116"/>
      <c r="AD200" s="116"/>
      <c r="AE200" s="116"/>
      <c r="AF200" s="116"/>
      <c r="AG200" s="116" t="s">
        <v>134</v>
      </c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5">
      <c r="A201" s="119"/>
      <c r="B201" s="120"/>
      <c r="C201" s="148" t="s">
        <v>411</v>
      </c>
      <c r="D201" s="122"/>
      <c r="E201" s="123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16"/>
      <c r="Z201" s="116"/>
      <c r="AA201" s="116"/>
      <c r="AB201" s="116"/>
      <c r="AC201" s="116"/>
      <c r="AD201" s="116"/>
      <c r="AE201" s="116"/>
      <c r="AF201" s="116"/>
      <c r="AG201" s="116" t="s">
        <v>140</v>
      </c>
      <c r="AH201" s="116">
        <v>0</v>
      </c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5">
      <c r="A202" s="119"/>
      <c r="B202" s="120"/>
      <c r="C202" s="148" t="s">
        <v>559</v>
      </c>
      <c r="D202" s="122"/>
      <c r="E202" s="123">
        <v>24.96</v>
      </c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16"/>
      <c r="Z202" s="116"/>
      <c r="AA202" s="116"/>
      <c r="AB202" s="116"/>
      <c r="AC202" s="116"/>
      <c r="AD202" s="116"/>
      <c r="AE202" s="116"/>
      <c r="AF202" s="116"/>
      <c r="AG202" s="116" t="s">
        <v>140</v>
      </c>
      <c r="AH202" s="116">
        <v>0</v>
      </c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5">
      <c r="A203" s="119"/>
      <c r="B203" s="120"/>
      <c r="C203" s="148" t="s">
        <v>560</v>
      </c>
      <c r="D203" s="122"/>
      <c r="E203" s="123">
        <v>38.479999999999997</v>
      </c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16"/>
      <c r="Z203" s="116"/>
      <c r="AA203" s="116"/>
      <c r="AB203" s="116"/>
      <c r="AC203" s="116"/>
      <c r="AD203" s="116"/>
      <c r="AE203" s="116"/>
      <c r="AF203" s="116"/>
      <c r="AG203" s="116" t="s">
        <v>140</v>
      </c>
      <c r="AH203" s="116">
        <v>0</v>
      </c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5">
      <c r="A204" s="119"/>
      <c r="B204" s="120"/>
      <c r="C204" s="148" t="s">
        <v>561</v>
      </c>
      <c r="D204" s="122"/>
      <c r="E204" s="123">
        <v>53.56</v>
      </c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16"/>
      <c r="Z204" s="116"/>
      <c r="AA204" s="116"/>
      <c r="AB204" s="116"/>
      <c r="AC204" s="116"/>
      <c r="AD204" s="116"/>
      <c r="AE204" s="116"/>
      <c r="AF204" s="116"/>
      <c r="AG204" s="116" t="s">
        <v>140</v>
      </c>
      <c r="AH204" s="116">
        <v>0</v>
      </c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outlineLevel="1" x14ac:dyDescent="0.25">
      <c r="A205" s="119"/>
      <c r="B205" s="120"/>
      <c r="C205" s="148" t="s">
        <v>415</v>
      </c>
      <c r="D205" s="122"/>
      <c r="E205" s="123">
        <v>8.0399999999999991</v>
      </c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16"/>
      <c r="Z205" s="116"/>
      <c r="AA205" s="116"/>
      <c r="AB205" s="116"/>
      <c r="AC205" s="116"/>
      <c r="AD205" s="116"/>
      <c r="AE205" s="116"/>
      <c r="AF205" s="116"/>
      <c r="AG205" s="116" t="s">
        <v>140</v>
      </c>
      <c r="AH205" s="116">
        <v>0</v>
      </c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5">
      <c r="A206" s="119"/>
      <c r="B206" s="120"/>
      <c r="C206" s="148" t="s">
        <v>416</v>
      </c>
      <c r="D206" s="122"/>
      <c r="E206" s="123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16"/>
      <c r="Z206" s="116"/>
      <c r="AA206" s="116"/>
      <c r="AB206" s="116"/>
      <c r="AC206" s="116"/>
      <c r="AD206" s="116"/>
      <c r="AE206" s="116"/>
      <c r="AF206" s="116"/>
      <c r="AG206" s="116" t="s">
        <v>140</v>
      </c>
      <c r="AH206" s="116">
        <v>0</v>
      </c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outlineLevel="1" x14ac:dyDescent="0.25">
      <c r="A207" s="119"/>
      <c r="B207" s="120"/>
      <c r="C207" s="148" t="s">
        <v>562</v>
      </c>
      <c r="D207" s="122"/>
      <c r="E207" s="123">
        <v>5.72</v>
      </c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16"/>
      <c r="Z207" s="116"/>
      <c r="AA207" s="116"/>
      <c r="AB207" s="116"/>
      <c r="AC207" s="116"/>
      <c r="AD207" s="116"/>
      <c r="AE207" s="116"/>
      <c r="AF207" s="116"/>
      <c r="AG207" s="116" t="s">
        <v>140</v>
      </c>
      <c r="AH207" s="116">
        <v>0</v>
      </c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5">
      <c r="A208" s="119"/>
      <c r="B208" s="120"/>
      <c r="C208" s="148" t="s">
        <v>550</v>
      </c>
      <c r="D208" s="122"/>
      <c r="E208" s="123">
        <v>13.68</v>
      </c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16"/>
      <c r="Z208" s="116"/>
      <c r="AA208" s="116"/>
      <c r="AB208" s="116"/>
      <c r="AC208" s="116"/>
      <c r="AD208" s="116"/>
      <c r="AE208" s="116"/>
      <c r="AF208" s="116"/>
      <c r="AG208" s="116" t="s">
        <v>140</v>
      </c>
      <c r="AH208" s="116">
        <v>0</v>
      </c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5">
      <c r="A209" s="119"/>
      <c r="B209" s="120"/>
      <c r="C209" s="148" t="s">
        <v>551</v>
      </c>
      <c r="D209" s="122"/>
      <c r="E209" s="123">
        <v>21.94</v>
      </c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16"/>
      <c r="Z209" s="116"/>
      <c r="AA209" s="116"/>
      <c r="AB209" s="116"/>
      <c r="AC209" s="116"/>
      <c r="AD209" s="116"/>
      <c r="AE209" s="116"/>
      <c r="AF209" s="116"/>
      <c r="AG209" s="116" t="s">
        <v>140</v>
      </c>
      <c r="AH209" s="116">
        <v>0</v>
      </c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outlineLevel="1" x14ac:dyDescent="0.25">
      <c r="A210" s="119"/>
      <c r="B210" s="120"/>
      <c r="C210" s="148" t="s">
        <v>418</v>
      </c>
      <c r="D210" s="122"/>
      <c r="E210" s="123">
        <v>5.5</v>
      </c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16"/>
      <c r="Z210" s="116"/>
      <c r="AA210" s="116"/>
      <c r="AB210" s="116"/>
      <c r="AC210" s="116"/>
      <c r="AD210" s="116"/>
      <c r="AE210" s="116"/>
      <c r="AF210" s="116"/>
      <c r="AG210" s="116" t="s">
        <v>140</v>
      </c>
      <c r="AH210" s="116">
        <v>0</v>
      </c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outlineLevel="1" x14ac:dyDescent="0.25">
      <c r="A211" s="133">
        <v>85</v>
      </c>
      <c r="B211" s="134" t="s">
        <v>421</v>
      </c>
      <c r="C211" s="147" t="s">
        <v>422</v>
      </c>
      <c r="D211" s="135" t="s">
        <v>137</v>
      </c>
      <c r="E211" s="136">
        <v>46.84</v>
      </c>
      <c r="F211" s="137"/>
      <c r="G211" s="138">
        <f>ROUND(E211*F211,2)</f>
        <v>0</v>
      </c>
      <c r="H211" s="121">
        <v>9.81</v>
      </c>
      <c r="I211" s="121">
        <f>ROUND(E211*H211,2)</f>
        <v>459.5</v>
      </c>
      <c r="J211" s="121">
        <v>6.59</v>
      </c>
      <c r="K211" s="121">
        <f>ROUND(E211*J211,2)</f>
        <v>308.68</v>
      </c>
      <c r="L211" s="121">
        <v>21</v>
      </c>
      <c r="M211" s="121">
        <f>G211*(1+L211/100)</f>
        <v>0</v>
      </c>
      <c r="N211" s="121">
        <v>3.5E-4</v>
      </c>
      <c r="O211" s="121">
        <f>ROUND(E211*N211,2)</f>
        <v>0.02</v>
      </c>
      <c r="P211" s="121">
        <v>0</v>
      </c>
      <c r="Q211" s="121">
        <f>ROUND(E211*P211,2)</f>
        <v>0</v>
      </c>
      <c r="R211" s="121"/>
      <c r="S211" s="121" t="s">
        <v>132</v>
      </c>
      <c r="T211" s="121" t="s">
        <v>132</v>
      </c>
      <c r="U211" s="121">
        <v>1.35E-2</v>
      </c>
      <c r="V211" s="121">
        <f>ROUND(E211*U211,2)</f>
        <v>0.63</v>
      </c>
      <c r="W211" s="121"/>
      <c r="X211" s="121" t="s">
        <v>133</v>
      </c>
      <c r="Y211" s="116"/>
      <c r="Z211" s="116"/>
      <c r="AA211" s="116"/>
      <c r="AB211" s="116"/>
      <c r="AC211" s="116"/>
      <c r="AD211" s="116"/>
      <c r="AE211" s="116"/>
      <c r="AF211" s="116"/>
      <c r="AG211" s="116" t="s">
        <v>134</v>
      </c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outlineLevel="1" x14ac:dyDescent="0.25">
      <c r="A212" s="119"/>
      <c r="B212" s="120"/>
      <c r="C212" s="148" t="s">
        <v>562</v>
      </c>
      <c r="D212" s="122"/>
      <c r="E212" s="123">
        <v>5.72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16"/>
      <c r="Z212" s="116"/>
      <c r="AA212" s="116"/>
      <c r="AB212" s="116"/>
      <c r="AC212" s="116"/>
      <c r="AD212" s="116"/>
      <c r="AE212" s="116"/>
      <c r="AF212" s="116"/>
      <c r="AG212" s="116" t="s">
        <v>140</v>
      </c>
      <c r="AH212" s="116">
        <v>0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outlineLevel="1" x14ac:dyDescent="0.25">
      <c r="A213" s="119"/>
      <c r="B213" s="120"/>
      <c r="C213" s="148" t="s">
        <v>550</v>
      </c>
      <c r="D213" s="122"/>
      <c r="E213" s="123">
        <v>13.68</v>
      </c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16"/>
      <c r="Z213" s="116"/>
      <c r="AA213" s="116"/>
      <c r="AB213" s="116"/>
      <c r="AC213" s="116"/>
      <c r="AD213" s="116"/>
      <c r="AE213" s="116"/>
      <c r="AF213" s="116"/>
      <c r="AG213" s="116" t="s">
        <v>140</v>
      </c>
      <c r="AH213" s="116">
        <v>0</v>
      </c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outlineLevel="1" x14ac:dyDescent="0.25">
      <c r="A214" s="119"/>
      <c r="B214" s="120"/>
      <c r="C214" s="148" t="s">
        <v>551</v>
      </c>
      <c r="D214" s="122"/>
      <c r="E214" s="123">
        <v>21.94</v>
      </c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16"/>
      <c r="Z214" s="116"/>
      <c r="AA214" s="116"/>
      <c r="AB214" s="116"/>
      <c r="AC214" s="116"/>
      <c r="AD214" s="116"/>
      <c r="AE214" s="116"/>
      <c r="AF214" s="116"/>
      <c r="AG214" s="116" t="s">
        <v>140</v>
      </c>
      <c r="AH214" s="116">
        <v>0</v>
      </c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outlineLevel="1" x14ac:dyDescent="0.25">
      <c r="A215" s="119"/>
      <c r="B215" s="120"/>
      <c r="C215" s="148" t="s">
        <v>418</v>
      </c>
      <c r="D215" s="122"/>
      <c r="E215" s="123">
        <v>5.5</v>
      </c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16"/>
      <c r="Z215" s="116"/>
      <c r="AA215" s="116"/>
      <c r="AB215" s="116"/>
      <c r="AC215" s="116"/>
      <c r="AD215" s="116"/>
      <c r="AE215" s="116"/>
      <c r="AF215" s="116"/>
      <c r="AG215" s="116" t="s">
        <v>140</v>
      </c>
      <c r="AH215" s="116">
        <v>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x14ac:dyDescent="0.25">
      <c r="A216" s="127" t="s">
        <v>127</v>
      </c>
      <c r="B216" s="128" t="s">
        <v>95</v>
      </c>
      <c r="C216" s="145" t="s">
        <v>96</v>
      </c>
      <c r="D216" s="129"/>
      <c r="E216" s="130"/>
      <c r="F216" s="131"/>
      <c r="G216" s="132">
        <f>SUMIF(AG217:AG220,"&lt;&gt;NOR",G217:G220)</f>
        <v>0</v>
      </c>
      <c r="H216" s="126"/>
      <c r="I216" s="126">
        <f>SUM(I217:I220)</f>
        <v>396.56</v>
      </c>
      <c r="J216" s="126"/>
      <c r="K216" s="126">
        <f>SUM(K217:K220)</f>
        <v>483.19</v>
      </c>
      <c r="L216" s="126"/>
      <c r="M216" s="126">
        <f>SUM(M217:M220)</f>
        <v>0</v>
      </c>
      <c r="N216" s="126"/>
      <c r="O216" s="126">
        <f>SUM(O217:O220)</f>
        <v>0.03</v>
      </c>
      <c r="P216" s="126"/>
      <c r="Q216" s="126">
        <f>SUM(Q217:Q220)</f>
        <v>0.05</v>
      </c>
      <c r="R216" s="126"/>
      <c r="S216" s="126"/>
      <c r="T216" s="126"/>
      <c r="U216" s="126"/>
      <c r="V216" s="126">
        <f>SUM(V217:V220)</f>
        <v>3.9299999999999997</v>
      </c>
      <c r="W216" s="126"/>
      <c r="X216" s="126"/>
      <c r="AG216" t="s">
        <v>128</v>
      </c>
    </row>
    <row r="217" spans="1:60" ht="20.399999999999999" outlineLevel="1" x14ac:dyDescent="0.25">
      <c r="A217" s="139">
        <v>86</v>
      </c>
      <c r="B217" s="140" t="s">
        <v>517</v>
      </c>
      <c r="C217" s="146" t="s">
        <v>568</v>
      </c>
      <c r="D217" s="141" t="s">
        <v>131</v>
      </c>
      <c r="E217" s="142">
        <v>3</v>
      </c>
      <c r="F217" s="143"/>
      <c r="G217" s="144">
        <f>ROUND(E217*F217,2)</f>
        <v>0</v>
      </c>
      <c r="H217" s="121">
        <v>0</v>
      </c>
      <c r="I217" s="121">
        <f>ROUND(E217*H217,2)</f>
        <v>0</v>
      </c>
      <c r="J217" s="121">
        <v>102</v>
      </c>
      <c r="K217" s="121">
        <f>ROUND(E217*J217,2)</f>
        <v>306</v>
      </c>
      <c r="L217" s="121">
        <v>21</v>
      </c>
      <c r="M217" s="121">
        <f>G217*(1+L217/100)</f>
        <v>0</v>
      </c>
      <c r="N217" s="121">
        <v>0</v>
      </c>
      <c r="O217" s="121">
        <f>ROUND(E217*N217,2)</f>
        <v>0</v>
      </c>
      <c r="P217" s="121">
        <v>1.6E-2</v>
      </c>
      <c r="Q217" s="121">
        <f>ROUND(E217*P217,2)</f>
        <v>0.05</v>
      </c>
      <c r="R217" s="121"/>
      <c r="S217" s="121" t="s">
        <v>132</v>
      </c>
      <c r="T217" s="121" t="s">
        <v>146</v>
      </c>
      <c r="U217" s="121">
        <v>0.63390000000000002</v>
      </c>
      <c r="V217" s="121">
        <f>ROUND(E217*U217,2)</f>
        <v>1.9</v>
      </c>
      <c r="W217" s="121"/>
      <c r="X217" s="121" t="s">
        <v>133</v>
      </c>
      <c r="Y217" s="116"/>
      <c r="Z217" s="116"/>
      <c r="AA217" s="116"/>
      <c r="AB217" s="116"/>
      <c r="AC217" s="116"/>
      <c r="AD217" s="116"/>
      <c r="AE217" s="116"/>
      <c r="AF217" s="116"/>
      <c r="AG217" s="116" t="s">
        <v>134</v>
      </c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5">
      <c r="A218" s="133">
        <v>87</v>
      </c>
      <c r="B218" s="134" t="s">
        <v>423</v>
      </c>
      <c r="C218" s="147" t="s">
        <v>563</v>
      </c>
      <c r="D218" s="135" t="s">
        <v>137</v>
      </c>
      <c r="E218" s="136">
        <v>6.75</v>
      </c>
      <c r="F218" s="137"/>
      <c r="G218" s="138">
        <f>ROUND(E218*F218,2)</f>
        <v>0</v>
      </c>
      <c r="H218" s="121">
        <v>58.75</v>
      </c>
      <c r="I218" s="121">
        <f>ROUND(E218*H218,2)</f>
        <v>396.56</v>
      </c>
      <c r="J218" s="121">
        <v>26.25</v>
      </c>
      <c r="K218" s="121">
        <f>ROUND(E218*J218,2)</f>
        <v>177.19</v>
      </c>
      <c r="L218" s="121">
        <v>21</v>
      </c>
      <c r="M218" s="121">
        <f>G218*(1+L218/100)</f>
        <v>0</v>
      </c>
      <c r="N218" s="121">
        <v>3.82E-3</v>
      </c>
      <c r="O218" s="121">
        <f>ROUND(E218*N218,2)</f>
        <v>0.03</v>
      </c>
      <c r="P218" s="121">
        <v>0</v>
      </c>
      <c r="Q218" s="121">
        <f>ROUND(E218*P218,2)</f>
        <v>0</v>
      </c>
      <c r="R218" s="121"/>
      <c r="S218" s="121" t="s">
        <v>132</v>
      </c>
      <c r="T218" s="121" t="s">
        <v>146</v>
      </c>
      <c r="U218" s="121">
        <v>0.3</v>
      </c>
      <c r="V218" s="121">
        <f>ROUND(E218*U218,2)</f>
        <v>2.0299999999999998</v>
      </c>
      <c r="W218" s="121"/>
      <c r="X218" s="121" t="s">
        <v>133</v>
      </c>
      <c r="Y218" s="116"/>
      <c r="Z218" s="116"/>
      <c r="AA218" s="116"/>
      <c r="AB218" s="116"/>
      <c r="AC218" s="116"/>
      <c r="AD218" s="116"/>
      <c r="AE218" s="116"/>
      <c r="AF218" s="116"/>
      <c r="AG218" s="116" t="s">
        <v>134</v>
      </c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outlineLevel="1" x14ac:dyDescent="0.25">
      <c r="A219" s="119"/>
      <c r="B219" s="120"/>
      <c r="C219" s="148" t="s">
        <v>565</v>
      </c>
      <c r="D219" s="122"/>
      <c r="E219" s="123">
        <v>4.05</v>
      </c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16"/>
      <c r="Z219" s="116"/>
      <c r="AA219" s="116"/>
      <c r="AB219" s="116"/>
      <c r="AC219" s="116"/>
      <c r="AD219" s="116"/>
      <c r="AE219" s="116"/>
      <c r="AF219" s="116"/>
      <c r="AG219" s="116" t="s">
        <v>140</v>
      </c>
      <c r="AH219" s="116">
        <v>0</v>
      </c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</row>
    <row r="220" spans="1:60" outlineLevel="1" x14ac:dyDescent="0.25">
      <c r="A220" s="119"/>
      <c r="B220" s="120"/>
      <c r="C220" s="148" t="s">
        <v>470</v>
      </c>
      <c r="D220" s="122"/>
      <c r="E220" s="123">
        <v>2.7</v>
      </c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16"/>
      <c r="Z220" s="116"/>
      <c r="AA220" s="116"/>
      <c r="AB220" s="116"/>
      <c r="AC220" s="116"/>
      <c r="AD220" s="116"/>
      <c r="AE220" s="116"/>
      <c r="AF220" s="116"/>
      <c r="AG220" s="116" t="s">
        <v>140</v>
      </c>
      <c r="AH220" s="116">
        <v>0</v>
      </c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x14ac:dyDescent="0.25">
      <c r="A221" s="127" t="s">
        <v>127</v>
      </c>
      <c r="B221" s="128" t="s">
        <v>97</v>
      </c>
      <c r="C221" s="145" t="s">
        <v>98</v>
      </c>
      <c r="D221" s="129"/>
      <c r="E221" s="130"/>
      <c r="F221" s="131"/>
      <c r="G221" s="132">
        <f>SUMIF(AG222:AG232,"&lt;&gt;NOR",G222:G232)</f>
        <v>0</v>
      </c>
      <c r="H221" s="126"/>
      <c r="I221" s="126">
        <f>SUM(I222:I232)</f>
        <v>5145.45</v>
      </c>
      <c r="J221" s="126"/>
      <c r="K221" s="126">
        <f>SUM(K222:K232)</f>
        <v>7978.55</v>
      </c>
      <c r="L221" s="126"/>
      <c r="M221" s="126">
        <f>SUM(M222:M232)</f>
        <v>0</v>
      </c>
      <c r="N221" s="126"/>
      <c r="O221" s="126">
        <f>SUM(O222:O232)</f>
        <v>0.02</v>
      </c>
      <c r="P221" s="126"/>
      <c r="Q221" s="126">
        <f>SUM(Q222:Q232)</f>
        <v>0</v>
      </c>
      <c r="R221" s="126"/>
      <c r="S221" s="126"/>
      <c r="T221" s="126"/>
      <c r="U221" s="126"/>
      <c r="V221" s="126">
        <f>SUM(V222:V232)</f>
        <v>8.4600000000000009</v>
      </c>
      <c r="W221" s="126"/>
      <c r="X221" s="126"/>
      <c r="AG221" t="s">
        <v>128</v>
      </c>
    </row>
    <row r="222" spans="1:60" outlineLevel="1" x14ac:dyDescent="0.25">
      <c r="A222" s="139">
        <v>88</v>
      </c>
      <c r="B222" s="140" t="s">
        <v>425</v>
      </c>
      <c r="C222" s="146" t="s">
        <v>426</v>
      </c>
      <c r="D222" s="141" t="s">
        <v>131</v>
      </c>
      <c r="E222" s="142">
        <v>7</v>
      </c>
      <c r="F222" s="143"/>
      <c r="G222" s="144">
        <f>ROUND(E222*F222,2)</f>
        <v>0</v>
      </c>
      <c r="H222" s="121">
        <v>0</v>
      </c>
      <c r="I222" s="121">
        <f>ROUND(E222*H222,2)</f>
        <v>0</v>
      </c>
      <c r="J222" s="121">
        <v>167</v>
      </c>
      <c r="K222" s="121">
        <f>ROUND(E222*J222,2)</f>
        <v>1169</v>
      </c>
      <c r="L222" s="121">
        <v>21</v>
      </c>
      <c r="M222" s="121">
        <f>G222*(1+L222/100)</f>
        <v>0</v>
      </c>
      <c r="N222" s="121">
        <v>0</v>
      </c>
      <c r="O222" s="121">
        <f>ROUND(E222*N222,2)</f>
        <v>0</v>
      </c>
      <c r="P222" s="121">
        <v>0</v>
      </c>
      <c r="Q222" s="121">
        <f>ROUND(E222*P222,2)</f>
        <v>0</v>
      </c>
      <c r="R222" s="121"/>
      <c r="S222" s="121" t="s">
        <v>132</v>
      </c>
      <c r="T222" s="121" t="s">
        <v>146</v>
      </c>
      <c r="U222" s="121">
        <v>0.30567</v>
      </c>
      <c r="V222" s="121">
        <f>ROUND(E222*U222,2)</f>
        <v>2.14</v>
      </c>
      <c r="W222" s="121"/>
      <c r="X222" s="121" t="s">
        <v>133</v>
      </c>
      <c r="Y222" s="116"/>
      <c r="Z222" s="116"/>
      <c r="AA222" s="116"/>
      <c r="AB222" s="116"/>
      <c r="AC222" s="116"/>
      <c r="AD222" s="116"/>
      <c r="AE222" s="116"/>
      <c r="AF222" s="116"/>
      <c r="AG222" s="116" t="s">
        <v>134</v>
      </c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outlineLevel="1" x14ac:dyDescent="0.25">
      <c r="A223" s="133">
        <v>89</v>
      </c>
      <c r="B223" s="134" t="s">
        <v>427</v>
      </c>
      <c r="C223" s="147" t="s">
        <v>428</v>
      </c>
      <c r="D223" s="135" t="s">
        <v>131</v>
      </c>
      <c r="E223" s="136">
        <v>15</v>
      </c>
      <c r="F223" s="137"/>
      <c r="G223" s="138">
        <f>ROUND(E223*F223,2)</f>
        <v>0</v>
      </c>
      <c r="H223" s="121">
        <v>93.03</v>
      </c>
      <c r="I223" s="121">
        <f>ROUND(E223*H223,2)</f>
        <v>1395.45</v>
      </c>
      <c r="J223" s="121">
        <v>54.97</v>
      </c>
      <c r="K223" s="121">
        <f>ROUND(E223*J223,2)</f>
        <v>824.55</v>
      </c>
      <c r="L223" s="121">
        <v>21</v>
      </c>
      <c r="M223" s="121">
        <f>G223*(1+L223/100)</f>
        <v>0</v>
      </c>
      <c r="N223" s="121">
        <v>1E-4</v>
      </c>
      <c r="O223" s="121">
        <f>ROUND(E223*N223,2)</f>
        <v>0</v>
      </c>
      <c r="P223" s="121">
        <v>0</v>
      </c>
      <c r="Q223" s="121">
        <f>ROUND(E223*P223,2)</f>
        <v>0</v>
      </c>
      <c r="R223" s="121"/>
      <c r="S223" s="121" t="s">
        <v>132</v>
      </c>
      <c r="T223" s="121" t="s">
        <v>146</v>
      </c>
      <c r="U223" s="121">
        <v>0.249</v>
      </c>
      <c r="V223" s="121">
        <f>ROUND(E223*U223,2)</f>
        <v>3.74</v>
      </c>
      <c r="W223" s="121"/>
      <c r="X223" s="121" t="s">
        <v>133</v>
      </c>
      <c r="Y223" s="116"/>
      <c r="Z223" s="116"/>
      <c r="AA223" s="116"/>
      <c r="AB223" s="116"/>
      <c r="AC223" s="116"/>
      <c r="AD223" s="116"/>
      <c r="AE223" s="116"/>
      <c r="AF223" s="116"/>
      <c r="AG223" s="116" t="s">
        <v>134</v>
      </c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</row>
    <row r="224" spans="1:60" outlineLevel="1" x14ac:dyDescent="0.25">
      <c r="A224" s="119"/>
      <c r="B224" s="120"/>
      <c r="C224" s="148" t="s">
        <v>519</v>
      </c>
      <c r="D224" s="122"/>
      <c r="E224" s="123">
        <v>15</v>
      </c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16"/>
      <c r="Z224" s="116"/>
      <c r="AA224" s="116"/>
      <c r="AB224" s="116"/>
      <c r="AC224" s="116"/>
      <c r="AD224" s="116"/>
      <c r="AE224" s="116"/>
      <c r="AF224" s="116"/>
      <c r="AG224" s="116" t="s">
        <v>140</v>
      </c>
      <c r="AH224" s="116">
        <v>0</v>
      </c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outlineLevel="1" x14ac:dyDescent="0.25">
      <c r="A225" s="119"/>
      <c r="B225" s="120"/>
      <c r="C225" s="148" t="s">
        <v>520</v>
      </c>
      <c r="D225" s="122"/>
      <c r="E225" s="123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16"/>
      <c r="Z225" s="116"/>
      <c r="AA225" s="116"/>
      <c r="AB225" s="116"/>
      <c r="AC225" s="116"/>
      <c r="AD225" s="116"/>
      <c r="AE225" s="116"/>
      <c r="AF225" s="116"/>
      <c r="AG225" s="116" t="s">
        <v>140</v>
      </c>
      <c r="AH225" s="116">
        <v>0</v>
      </c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5">
      <c r="A226" s="139">
        <v>90</v>
      </c>
      <c r="B226" s="140" t="s">
        <v>431</v>
      </c>
      <c r="C226" s="146" t="s">
        <v>432</v>
      </c>
      <c r="D226" s="141" t="s">
        <v>131</v>
      </c>
      <c r="E226" s="142">
        <v>6</v>
      </c>
      <c r="F226" s="143"/>
      <c r="G226" s="144">
        <f>ROUND(E226*F226,2)</f>
        <v>0</v>
      </c>
      <c r="H226" s="121">
        <v>0</v>
      </c>
      <c r="I226" s="121">
        <f>ROUND(E226*H226,2)</f>
        <v>0</v>
      </c>
      <c r="J226" s="121">
        <v>185</v>
      </c>
      <c r="K226" s="121">
        <f>ROUND(E226*J226,2)</f>
        <v>1110</v>
      </c>
      <c r="L226" s="121">
        <v>21</v>
      </c>
      <c r="M226" s="121">
        <f>G226*(1+L226/100)</f>
        <v>0</v>
      </c>
      <c r="N226" s="121">
        <v>0</v>
      </c>
      <c r="O226" s="121">
        <f>ROUND(E226*N226,2)</f>
        <v>0</v>
      </c>
      <c r="P226" s="121">
        <v>0</v>
      </c>
      <c r="Q226" s="121">
        <f>ROUND(E226*P226,2)</f>
        <v>0</v>
      </c>
      <c r="R226" s="121"/>
      <c r="S226" s="121" t="s">
        <v>132</v>
      </c>
      <c r="T226" s="121" t="s">
        <v>146</v>
      </c>
      <c r="U226" s="121">
        <v>0.43</v>
      </c>
      <c r="V226" s="121">
        <f>ROUND(E226*U226,2)</f>
        <v>2.58</v>
      </c>
      <c r="W226" s="121"/>
      <c r="X226" s="121" t="s">
        <v>133</v>
      </c>
      <c r="Y226" s="116"/>
      <c r="Z226" s="116"/>
      <c r="AA226" s="116"/>
      <c r="AB226" s="116"/>
      <c r="AC226" s="116"/>
      <c r="AD226" s="116"/>
      <c r="AE226" s="116"/>
      <c r="AF226" s="116"/>
      <c r="AG226" s="116" t="s">
        <v>134</v>
      </c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5">
      <c r="A227" s="139">
        <v>91</v>
      </c>
      <c r="B227" s="140" t="s">
        <v>433</v>
      </c>
      <c r="C227" s="146" t="s">
        <v>434</v>
      </c>
      <c r="D227" s="141" t="s">
        <v>0</v>
      </c>
      <c r="E227" s="142">
        <v>5</v>
      </c>
      <c r="F227" s="143"/>
      <c r="G227" s="144">
        <f>ROUND(E227*F227,2)</f>
        <v>0</v>
      </c>
      <c r="H227" s="121">
        <v>0</v>
      </c>
      <c r="I227" s="121">
        <f>ROUND(E227*H227,2)</f>
        <v>0</v>
      </c>
      <c r="J227" s="121">
        <v>105</v>
      </c>
      <c r="K227" s="121">
        <f>ROUND(E227*J227,2)</f>
        <v>525</v>
      </c>
      <c r="L227" s="121">
        <v>21</v>
      </c>
      <c r="M227" s="121">
        <f>G227*(1+L227/100)</f>
        <v>0</v>
      </c>
      <c r="N227" s="121">
        <v>0</v>
      </c>
      <c r="O227" s="121">
        <f>ROUND(E227*N227,2)</f>
        <v>0</v>
      </c>
      <c r="P227" s="121">
        <v>0</v>
      </c>
      <c r="Q227" s="121">
        <f>ROUND(E227*P227,2)</f>
        <v>0</v>
      </c>
      <c r="R227" s="121"/>
      <c r="S227" s="121" t="s">
        <v>158</v>
      </c>
      <c r="T227" s="121" t="s">
        <v>146</v>
      </c>
      <c r="U227" s="121">
        <v>0</v>
      </c>
      <c r="V227" s="121">
        <f>ROUND(E227*U227,2)</f>
        <v>0</v>
      </c>
      <c r="W227" s="121"/>
      <c r="X227" s="121" t="s">
        <v>133</v>
      </c>
      <c r="Y227" s="116"/>
      <c r="Z227" s="116"/>
      <c r="AA227" s="116"/>
      <c r="AB227" s="116"/>
      <c r="AC227" s="116"/>
      <c r="AD227" s="116"/>
      <c r="AE227" s="116"/>
      <c r="AF227" s="116"/>
      <c r="AG227" s="116" t="s">
        <v>435</v>
      </c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outlineLevel="1" x14ac:dyDescent="0.25">
      <c r="A228" s="133">
        <v>92</v>
      </c>
      <c r="B228" s="134" t="s">
        <v>97</v>
      </c>
      <c r="C228" s="147" t="s">
        <v>436</v>
      </c>
      <c r="D228" s="135" t="s">
        <v>233</v>
      </c>
      <c r="E228" s="136">
        <v>3</v>
      </c>
      <c r="F228" s="137"/>
      <c r="G228" s="138">
        <f>ROUND(E228*F228,2)</f>
        <v>0</v>
      </c>
      <c r="H228" s="121">
        <v>0</v>
      </c>
      <c r="I228" s="121">
        <f>ROUND(E228*H228,2)</f>
        <v>0</v>
      </c>
      <c r="J228" s="121">
        <v>450</v>
      </c>
      <c r="K228" s="121">
        <f>ROUND(E228*J228,2)</f>
        <v>1350</v>
      </c>
      <c r="L228" s="121">
        <v>21</v>
      </c>
      <c r="M228" s="121">
        <f>G228*(1+L228/100)</f>
        <v>0</v>
      </c>
      <c r="N228" s="121">
        <v>0</v>
      </c>
      <c r="O228" s="121">
        <f>ROUND(E228*N228,2)</f>
        <v>0</v>
      </c>
      <c r="P228" s="121">
        <v>0</v>
      </c>
      <c r="Q228" s="121">
        <f>ROUND(E228*P228,2)</f>
        <v>0</v>
      </c>
      <c r="R228" s="121"/>
      <c r="S228" s="121" t="s">
        <v>158</v>
      </c>
      <c r="T228" s="121" t="s">
        <v>146</v>
      </c>
      <c r="U228" s="121">
        <v>0</v>
      </c>
      <c r="V228" s="121">
        <f>ROUND(E228*U228,2)</f>
        <v>0</v>
      </c>
      <c r="W228" s="121"/>
      <c r="X228" s="121" t="s">
        <v>133</v>
      </c>
      <c r="Y228" s="116"/>
      <c r="Z228" s="116"/>
      <c r="AA228" s="116"/>
      <c r="AB228" s="116"/>
      <c r="AC228" s="116"/>
      <c r="AD228" s="116"/>
      <c r="AE228" s="116"/>
      <c r="AF228" s="116"/>
      <c r="AG228" s="116" t="s">
        <v>134</v>
      </c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outlineLevel="1" x14ac:dyDescent="0.25">
      <c r="A229" s="119"/>
      <c r="B229" s="120"/>
      <c r="C229" s="148" t="s">
        <v>437</v>
      </c>
      <c r="D229" s="122"/>
      <c r="E229" s="123">
        <v>3</v>
      </c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16"/>
      <c r="Z229" s="116"/>
      <c r="AA229" s="116"/>
      <c r="AB229" s="116"/>
      <c r="AC229" s="116"/>
      <c r="AD229" s="116"/>
      <c r="AE229" s="116"/>
      <c r="AF229" s="116"/>
      <c r="AG229" s="116" t="s">
        <v>140</v>
      </c>
      <c r="AH229" s="116">
        <v>0</v>
      </c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5">
      <c r="A230" s="139">
        <v>93</v>
      </c>
      <c r="B230" s="140" t="s">
        <v>438</v>
      </c>
      <c r="C230" s="146" t="s">
        <v>439</v>
      </c>
      <c r="D230" s="141" t="s">
        <v>131</v>
      </c>
      <c r="E230" s="142">
        <v>3</v>
      </c>
      <c r="F230" s="143"/>
      <c r="G230" s="144">
        <f>ROUND(E230*F230,2)</f>
        <v>0</v>
      </c>
      <c r="H230" s="121">
        <v>550</v>
      </c>
      <c r="I230" s="121">
        <f>ROUND(E230*H230,2)</f>
        <v>1650</v>
      </c>
      <c r="J230" s="121">
        <v>0</v>
      </c>
      <c r="K230" s="121">
        <f>ROUND(E230*J230,2)</f>
        <v>0</v>
      </c>
      <c r="L230" s="121">
        <v>21</v>
      </c>
      <c r="M230" s="121">
        <f>G230*(1+L230/100)</f>
        <v>0</v>
      </c>
      <c r="N230" s="121">
        <v>4.0000000000000001E-3</v>
      </c>
      <c r="O230" s="121">
        <f>ROUND(E230*N230,2)</f>
        <v>0.01</v>
      </c>
      <c r="P230" s="121">
        <v>0</v>
      </c>
      <c r="Q230" s="121">
        <f>ROUND(E230*P230,2)</f>
        <v>0</v>
      </c>
      <c r="R230" s="121" t="s">
        <v>175</v>
      </c>
      <c r="S230" s="121" t="s">
        <v>132</v>
      </c>
      <c r="T230" s="121" t="s">
        <v>146</v>
      </c>
      <c r="U230" s="121">
        <v>0</v>
      </c>
      <c r="V230" s="121">
        <f>ROUND(E230*U230,2)</f>
        <v>0</v>
      </c>
      <c r="W230" s="121"/>
      <c r="X230" s="121" t="s">
        <v>176</v>
      </c>
      <c r="Y230" s="116"/>
      <c r="Z230" s="116"/>
      <c r="AA230" s="116"/>
      <c r="AB230" s="116"/>
      <c r="AC230" s="116"/>
      <c r="AD230" s="116"/>
      <c r="AE230" s="116"/>
      <c r="AF230" s="116"/>
      <c r="AG230" s="116" t="s">
        <v>177</v>
      </c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5">
      <c r="A231" s="139">
        <v>94</v>
      </c>
      <c r="B231" s="140" t="s">
        <v>440</v>
      </c>
      <c r="C231" s="146" t="s">
        <v>441</v>
      </c>
      <c r="D231" s="141" t="s">
        <v>131</v>
      </c>
      <c r="E231" s="142">
        <v>2</v>
      </c>
      <c r="F231" s="143"/>
      <c r="G231" s="144">
        <f>ROUND(E231*F231,2)</f>
        <v>0</v>
      </c>
      <c r="H231" s="121">
        <v>1050</v>
      </c>
      <c r="I231" s="121">
        <f>ROUND(E231*H231,2)</f>
        <v>2100</v>
      </c>
      <c r="J231" s="121">
        <v>0</v>
      </c>
      <c r="K231" s="121">
        <f>ROUND(E231*J231,2)</f>
        <v>0</v>
      </c>
      <c r="L231" s="121">
        <v>21</v>
      </c>
      <c r="M231" s="121">
        <f>G231*(1+L231/100)</f>
        <v>0</v>
      </c>
      <c r="N231" s="121">
        <v>4.0000000000000001E-3</v>
      </c>
      <c r="O231" s="121">
        <f>ROUND(E231*N231,2)</f>
        <v>0.01</v>
      </c>
      <c r="P231" s="121">
        <v>0</v>
      </c>
      <c r="Q231" s="121">
        <f>ROUND(E231*P231,2)</f>
        <v>0</v>
      </c>
      <c r="R231" s="121"/>
      <c r="S231" s="121" t="s">
        <v>158</v>
      </c>
      <c r="T231" s="121" t="s">
        <v>146</v>
      </c>
      <c r="U231" s="121">
        <v>0</v>
      </c>
      <c r="V231" s="121">
        <f>ROUND(E231*U231,2)</f>
        <v>0</v>
      </c>
      <c r="W231" s="121"/>
      <c r="X231" s="121" t="s">
        <v>176</v>
      </c>
      <c r="Y231" s="116"/>
      <c r="Z231" s="116"/>
      <c r="AA231" s="116"/>
      <c r="AB231" s="116"/>
      <c r="AC231" s="116"/>
      <c r="AD231" s="116"/>
      <c r="AE231" s="116"/>
      <c r="AF231" s="116"/>
      <c r="AG231" s="116" t="s">
        <v>177</v>
      </c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outlineLevel="1" x14ac:dyDescent="0.25">
      <c r="A232" s="139">
        <v>95</v>
      </c>
      <c r="B232" s="140" t="s">
        <v>442</v>
      </c>
      <c r="C232" s="146" t="s">
        <v>443</v>
      </c>
      <c r="D232" s="141" t="s">
        <v>222</v>
      </c>
      <c r="E232" s="142">
        <v>1</v>
      </c>
      <c r="F232" s="143"/>
      <c r="G232" s="144">
        <f>ROUND(E232*F232,2)</f>
        <v>0</v>
      </c>
      <c r="H232" s="121">
        <v>0</v>
      </c>
      <c r="I232" s="121">
        <f>ROUND(E232*H232,2)</f>
        <v>0</v>
      </c>
      <c r="J232" s="121">
        <v>3000</v>
      </c>
      <c r="K232" s="121">
        <f>ROUND(E232*J232,2)</f>
        <v>3000</v>
      </c>
      <c r="L232" s="121">
        <v>21</v>
      </c>
      <c r="M232" s="121">
        <f>G232*(1+L232/100)</f>
        <v>0</v>
      </c>
      <c r="N232" s="121">
        <v>0</v>
      </c>
      <c r="O232" s="121">
        <f>ROUND(E232*N232,2)</f>
        <v>0</v>
      </c>
      <c r="P232" s="121">
        <v>0</v>
      </c>
      <c r="Q232" s="121">
        <f>ROUND(E232*P232,2)</f>
        <v>0</v>
      </c>
      <c r="R232" s="121"/>
      <c r="S232" s="121" t="s">
        <v>158</v>
      </c>
      <c r="T232" s="121" t="s">
        <v>146</v>
      </c>
      <c r="U232" s="121">
        <v>0</v>
      </c>
      <c r="V232" s="121">
        <f>ROUND(E232*U232,2)</f>
        <v>0</v>
      </c>
      <c r="W232" s="121"/>
      <c r="X232" s="121" t="s">
        <v>161</v>
      </c>
      <c r="Y232" s="116"/>
      <c r="Z232" s="116"/>
      <c r="AA232" s="116"/>
      <c r="AB232" s="116"/>
      <c r="AC232" s="116"/>
      <c r="AD232" s="116"/>
      <c r="AE232" s="116"/>
      <c r="AF232" s="116"/>
      <c r="AG232" s="116" t="s">
        <v>162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x14ac:dyDescent="0.25">
      <c r="A233" s="127" t="s">
        <v>127</v>
      </c>
      <c r="B233" s="128" t="s">
        <v>99</v>
      </c>
      <c r="C233" s="145" t="s">
        <v>100</v>
      </c>
      <c r="D233" s="129"/>
      <c r="E233" s="130"/>
      <c r="F233" s="131"/>
      <c r="G233" s="132">
        <f>SUMIF(AG234:AG240,"&lt;&gt;NOR",G234:G240)</f>
        <v>0</v>
      </c>
      <c r="H233" s="126"/>
      <c r="I233" s="126">
        <f>SUM(I234:I240)</f>
        <v>0</v>
      </c>
      <c r="J233" s="126"/>
      <c r="K233" s="126">
        <f>SUM(K234:K240)</f>
        <v>2530.5299999999997</v>
      </c>
      <c r="L233" s="126"/>
      <c r="M233" s="126">
        <f>SUM(M234:M240)</f>
        <v>0</v>
      </c>
      <c r="N233" s="126"/>
      <c r="O233" s="126">
        <f>SUM(O234:O240)</f>
        <v>0</v>
      </c>
      <c r="P233" s="126"/>
      <c r="Q233" s="126">
        <f>SUM(Q234:Q240)</f>
        <v>0</v>
      </c>
      <c r="R233" s="126"/>
      <c r="S233" s="126"/>
      <c r="T233" s="126"/>
      <c r="U233" s="126"/>
      <c r="V233" s="126">
        <f>SUM(V234:V240)</f>
        <v>2.21</v>
      </c>
      <c r="W233" s="126"/>
      <c r="X233" s="126"/>
      <c r="AG233" t="s">
        <v>128</v>
      </c>
    </row>
    <row r="234" spans="1:60" outlineLevel="1" x14ac:dyDescent="0.25">
      <c r="A234" s="139">
        <v>96</v>
      </c>
      <c r="B234" s="140" t="s">
        <v>444</v>
      </c>
      <c r="C234" s="146" t="s">
        <v>445</v>
      </c>
      <c r="D234" s="141" t="s">
        <v>446</v>
      </c>
      <c r="E234" s="142">
        <v>1</v>
      </c>
      <c r="F234" s="143"/>
      <c r="G234" s="144">
        <f t="shared" ref="G234:G240" si="21">ROUND(E234*F234,2)</f>
        <v>0</v>
      </c>
      <c r="H234" s="121">
        <v>0</v>
      </c>
      <c r="I234" s="121">
        <f t="shared" ref="I234:I240" si="22">ROUND(E234*H234,2)</f>
        <v>0</v>
      </c>
      <c r="J234" s="121">
        <v>100</v>
      </c>
      <c r="K234" s="121">
        <f t="shared" ref="K234:K240" si="23">ROUND(E234*J234,2)</f>
        <v>100</v>
      </c>
      <c r="L234" s="121">
        <v>21</v>
      </c>
      <c r="M234" s="121">
        <f t="shared" ref="M234:M240" si="24">G234*(1+L234/100)</f>
        <v>0</v>
      </c>
      <c r="N234" s="121">
        <v>0</v>
      </c>
      <c r="O234" s="121">
        <f t="shared" ref="O234:O240" si="25">ROUND(E234*N234,2)</f>
        <v>0</v>
      </c>
      <c r="P234" s="121">
        <v>0</v>
      </c>
      <c r="Q234" s="121">
        <f t="shared" ref="Q234:Q240" si="26">ROUND(E234*P234,2)</f>
        <v>0</v>
      </c>
      <c r="R234" s="121"/>
      <c r="S234" s="121" t="s">
        <v>132</v>
      </c>
      <c r="T234" s="121" t="s">
        <v>146</v>
      </c>
      <c r="U234" s="121">
        <v>0</v>
      </c>
      <c r="V234" s="121">
        <f t="shared" ref="V234:V240" si="27">ROUND(E234*U234,2)</f>
        <v>0</v>
      </c>
      <c r="W234" s="121"/>
      <c r="X234" s="121" t="s">
        <v>133</v>
      </c>
      <c r="Y234" s="116"/>
      <c r="Z234" s="116"/>
      <c r="AA234" s="116"/>
      <c r="AB234" s="116"/>
      <c r="AC234" s="116"/>
      <c r="AD234" s="116"/>
      <c r="AE234" s="116"/>
      <c r="AF234" s="116"/>
      <c r="AG234" s="116" t="s">
        <v>134</v>
      </c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outlineLevel="1" x14ac:dyDescent="0.25">
      <c r="A235" s="139">
        <v>97</v>
      </c>
      <c r="B235" s="140" t="s">
        <v>447</v>
      </c>
      <c r="C235" s="146" t="s">
        <v>448</v>
      </c>
      <c r="D235" s="141" t="s">
        <v>207</v>
      </c>
      <c r="E235" s="142">
        <v>0.80401</v>
      </c>
      <c r="F235" s="143"/>
      <c r="G235" s="144">
        <f t="shared" si="21"/>
        <v>0</v>
      </c>
      <c r="H235" s="121">
        <v>0</v>
      </c>
      <c r="I235" s="121">
        <f t="shared" si="22"/>
        <v>0</v>
      </c>
      <c r="J235" s="121">
        <v>168.5</v>
      </c>
      <c r="K235" s="121">
        <f t="shared" si="23"/>
        <v>135.47999999999999</v>
      </c>
      <c r="L235" s="121">
        <v>21</v>
      </c>
      <c r="M235" s="121">
        <f t="shared" si="24"/>
        <v>0</v>
      </c>
      <c r="N235" s="121">
        <v>0</v>
      </c>
      <c r="O235" s="121">
        <f t="shared" si="25"/>
        <v>0</v>
      </c>
      <c r="P235" s="121">
        <v>0</v>
      </c>
      <c r="Q235" s="121">
        <f t="shared" si="26"/>
        <v>0</v>
      </c>
      <c r="R235" s="121"/>
      <c r="S235" s="121" t="s">
        <v>132</v>
      </c>
      <c r="T235" s="121" t="s">
        <v>132</v>
      </c>
      <c r="U235" s="121">
        <v>0.27700000000000002</v>
      </c>
      <c r="V235" s="121">
        <f t="shared" si="27"/>
        <v>0.22</v>
      </c>
      <c r="W235" s="121"/>
      <c r="X235" s="121" t="s">
        <v>449</v>
      </c>
      <c r="Y235" s="116"/>
      <c r="Z235" s="116"/>
      <c r="AA235" s="116"/>
      <c r="AB235" s="116"/>
      <c r="AC235" s="116"/>
      <c r="AD235" s="116"/>
      <c r="AE235" s="116"/>
      <c r="AF235" s="116"/>
      <c r="AG235" s="116" t="s">
        <v>450</v>
      </c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</row>
    <row r="236" spans="1:60" outlineLevel="1" x14ac:dyDescent="0.25">
      <c r="A236" s="139">
        <v>98</v>
      </c>
      <c r="B236" s="140" t="s">
        <v>451</v>
      </c>
      <c r="C236" s="146" t="s">
        <v>452</v>
      </c>
      <c r="D236" s="141" t="s">
        <v>207</v>
      </c>
      <c r="E236" s="142">
        <v>0.80401</v>
      </c>
      <c r="F236" s="143"/>
      <c r="G236" s="144">
        <f t="shared" si="21"/>
        <v>0</v>
      </c>
      <c r="H236" s="121">
        <v>0</v>
      </c>
      <c r="I236" s="121">
        <f t="shared" si="22"/>
        <v>0</v>
      </c>
      <c r="J236" s="121">
        <v>234.5</v>
      </c>
      <c r="K236" s="121">
        <f t="shared" si="23"/>
        <v>188.54</v>
      </c>
      <c r="L236" s="121">
        <v>21</v>
      </c>
      <c r="M236" s="121">
        <f t="shared" si="24"/>
        <v>0</v>
      </c>
      <c r="N236" s="121">
        <v>0</v>
      </c>
      <c r="O236" s="121">
        <f t="shared" si="25"/>
        <v>0</v>
      </c>
      <c r="P236" s="121">
        <v>0</v>
      </c>
      <c r="Q236" s="121">
        <f t="shared" si="26"/>
        <v>0</v>
      </c>
      <c r="R236" s="121"/>
      <c r="S236" s="121" t="s">
        <v>132</v>
      </c>
      <c r="T236" s="121" t="s">
        <v>132</v>
      </c>
      <c r="U236" s="121">
        <v>0.49</v>
      </c>
      <c r="V236" s="121">
        <f t="shared" si="27"/>
        <v>0.39</v>
      </c>
      <c r="W236" s="121"/>
      <c r="X236" s="121" t="s">
        <v>449</v>
      </c>
      <c r="Y236" s="116"/>
      <c r="Z236" s="116"/>
      <c r="AA236" s="116"/>
      <c r="AB236" s="116"/>
      <c r="AC236" s="116"/>
      <c r="AD236" s="116"/>
      <c r="AE236" s="116"/>
      <c r="AF236" s="116"/>
      <c r="AG236" s="116" t="s">
        <v>450</v>
      </c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outlineLevel="1" x14ac:dyDescent="0.25">
      <c r="A237" s="139">
        <v>99</v>
      </c>
      <c r="B237" s="140" t="s">
        <v>453</v>
      </c>
      <c r="C237" s="146" t="s">
        <v>454</v>
      </c>
      <c r="D237" s="141" t="s">
        <v>207</v>
      </c>
      <c r="E237" s="142">
        <v>16.08014</v>
      </c>
      <c r="F237" s="143"/>
      <c r="G237" s="144">
        <f t="shared" si="21"/>
        <v>0</v>
      </c>
      <c r="H237" s="121">
        <v>0</v>
      </c>
      <c r="I237" s="121">
        <f t="shared" si="22"/>
        <v>0</v>
      </c>
      <c r="J237" s="121">
        <v>16</v>
      </c>
      <c r="K237" s="121">
        <f t="shared" si="23"/>
        <v>257.27999999999997</v>
      </c>
      <c r="L237" s="121">
        <v>21</v>
      </c>
      <c r="M237" s="121">
        <f t="shared" si="24"/>
        <v>0</v>
      </c>
      <c r="N237" s="121">
        <v>0</v>
      </c>
      <c r="O237" s="121">
        <f t="shared" si="25"/>
        <v>0</v>
      </c>
      <c r="P237" s="121">
        <v>0</v>
      </c>
      <c r="Q237" s="121">
        <f t="shared" si="26"/>
        <v>0</v>
      </c>
      <c r="R237" s="121"/>
      <c r="S237" s="121" t="s">
        <v>132</v>
      </c>
      <c r="T237" s="121" t="s">
        <v>132</v>
      </c>
      <c r="U237" s="121">
        <v>0</v>
      </c>
      <c r="V237" s="121">
        <f t="shared" si="27"/>
        <v>0</v>
      </c>
      <c r="W237" s="121"/>
      <c r="X237" s="121" t="s">
        <v>449</v>
      </c>
      <c r="Y237" s="116"/>
      <c r="Z237" s="116"/>
      <c r="AA237" s="116"/>
      <c r="AB237" s="116"/>
      <c r="AC237" s="116"/>
      <c r="AD237" s="116"/>
      <c r="AE237" s="116"/>
      <c r="AF237" s="116"/>
      <c r="AG237" s="116" t="s">
        <v>450</v>
      </c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5">
      <c r="A238" s="139">
        <v>100</v>
      </c>
      <c r="B238" s="140" t="s">
        <v>455</v>
      </c>
      <c r="C238" s="146" t="s">
        <v>456</v>
      </c>
      <c r="D238" s="141" t="s">
        <v>207</v>
      </c>
      <c r="E238" s="142">
        <v>0.80401</v>
      </c>
      <c r="F238" s="143"/>
      <c r="G238" s="144">
        <f t="shared" si="21"/>
        <v>0</v>
      </c>
      <c r="H238" s="121">
        <v>0</v>
      </c>
      <c r="I238" s="121">
        <f t="shared" si="22"/>
        <v>0</v>
      </c>
      <c r="J238" s="121">
        <v>331</v>
      </c>
      <c r="K238" s="121">
        <f t="shared" si="23"/>
        <v>266.13</v>
      </c>
      <c r="L238" s="121">
        <v>21</v>
      </c>
      <c r="M238" s="121">
        <f t="shared" si="24"/>
        <v>0</v>
      </c>
      <c r="N238" s="121">
        <v>0</v>
      </c>
      <c r="O238" s="121">
        <f t="shared" si="25"/>
        <v>0</v>
      </c>
      <c r="P238" s="121">
        <v>0</v>
      </c>
      <c r="Q238" s="121">
        <f t="shared" si="26"/>
        <v>0</v>
      </c>
      <c r="R238" s="121"/>
      <c r="S238" s="121" t="s">
        <v>132</v>
      </c>
      <c r="T238" s="121" t="s">
        <v>132</v>
      </c>
      <c r="U238" s="121">
        <v>0.94199999999999995</v>
      </c>
      <c r="V238" s="121">
        <f t="shared" si="27"/>
        <v>0.76</v>
      </c>
      <c r="W238" s="121"/>
      <c r="X238" s="121" t="s">
        <v>449</v>
      </c>
      <c r="Y238" s="116"/>
      <c r="Z238" s="116"/>
      <c r="AA238" s="116"/>
      <c r="AB238" s="116"/>
      <c r="AC238" s="116"/>
      <c r="AD238" s="116"/>
      <c r="AE238" s="116"/>
      <c r="AF238" s="116"/>
      <c r="AG238" s="116" t="s">
        <v>450</v>
      </c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outlineLevel="1" x14ac:dyDescent="0.25">
      <c r="A239" s="139">
        <v>101</v>
      </c>
      <c r="B239" s="140" t="s">
        <v>457</v>
      </c>
      <c r="C239" s="146" t="s">
        <v>458</v>
      </c>
      <c r="D239" s="141" t="s">
        <v>207</v>
      </c>
      <c r="E239" s="142">
        <v>8.0400700000000001</v>
      </c>
      <c r="F239" s="143"/>
      <c r="G239" s="144">
        <f t="shared" si="21"/>
        <v>0</v>
      </c>
      <c r="H239" s="121">
        <v>0</v>
      </c>
      <c r="I239" s="121">
        <f t="shared" si="22"/>
        <v>0</v>
      </c>
      <c r="J239" s="121">
        <v>36.9</v>
      </c>
      <c r="K239" s="121">
        <f t="shared" si="23"/>
        <v>296.68</v>
      </c>
      <c r="L239" s="121">
        <v>21</v>
      </c>
      <c r="M239" s="121">
        <f t="shared" si="24"/>
        <v>0</v>
      </c>
      <c r="N239" s="121">
        <v>0</v>
      </c>
      <c r="O239" s="121">
        <f t="shared" si="25"/>
        <v>0</v>
      </c>
      <c r="P239" s="121">
        <v>0</v>
      </c>
      <c r="Q239" s="121">
        <f t="shared" si="26"/>
        <v>0</v>
      </c>
      <c r="R239" s="121"/>
      <c r="S239" s="121" t="s">
        <v>132</v>
      </c>
      <c r="T239" s="121" t="s">
        <v>132</v>
      </c>
      <c r="U239" s="121">
        <v>0.105</v>
      </c>
      <c r="V239" s="121">
        <f t="shared" si="27"/>
        <v>0.84</v>
      </c>
      <c r="W239" s="121"/>
      <c r="X239" s="121" t="s">
        <v>449</v>
      </c>
      <c r="Y239" s="116"/>
      <c r="Z239" s="116"/>
      <c r="AA239" s="116"/>
      <c r="AB239" s="116"/>
      <c r="AC239" s="116"/>
      <c r="AD239" s="116"/>
      <c r="AE239" s="116"/>
      <c r="AF239" s="116"/>
      <c r="AG239" s="116" t="s">
        <v>450</v>
      </c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outlineLevel="1" x14ac:dyDescent="0.25">
      <c r="A240" s="133">
        <v>102</v>
      </c>
      <c r="B240" s="134" t="s">
        <v>459</v>
      </c>
      <c r="C240" s="147" t="s">
        <v>460</v>
      </c>
      <c r="D240" s="135" t="s">
        <v>207</v>
      </c>
      <c r="E240" s="136">
        <v>0.80401</v>
      </c>
      <c r="F240" s="137"/>
      <c r="G240" s="138">
        <f t="shared" si="21"/>
        <v>0</v>
      </c>
      <c r="H240" s="121">
        <v>0</v>
      </c>
      <c r="I240" s="121">
        <f t="shared" si="22"/>
        <v>0</v>
      </c>
      <c r="J240" s="121">
        <v>1600</v>
      </c>
      <c r="K240" s="121">
        <f t="shared" si="23"/>
        <v>1286.42</v>
      </c>
      <c r="L240" s="121">
        <v>21</v>
      </c>
      <c r="M240" s="121">
        <f t="shared" si="24"/>
        <v>0</v>
      </c>
      <c r="N240" s="121">
        <v>0</v>
      </c>
      <c r="O240" s="121">
        <f t="shared" si="25"/>
        <v>0</v>
      </c>
      <c r="P240" s="121">
        <v>0</v>
      </c>
      <c r="Q240" s="121">
        <f t="shared" si="26"/>
        <v>0</v>
      </c>
      <c r="R240" s="121"/>
      <c r="S240" s="121" t="s">
        <v>461</v>
      </c>
      <c r="T240" s="121" t="s">
        <v>146</v>
      </c>
      <c r="U240" s="121">
        <v>0</v>
      </c>
      <c r="V240" s="121">
        <f t="shared" si="27"/>
        <v>0</v>
      </c>
      <c r="W240" s="121"/>
      <c r="X240" s="121" t="s">
        <v>449</v>
      </c>
      <c r="Y240" s="116"/>
      <c r="Z240" s="116"/>
      <c r="AA240" s="116"/>
      <c r="AB240" s="116"/>
      <c r="AC240" s="116"/>
      <c r="AD240" s="116"/>
      <c r="AE240" s="116"/>
      <c r="AF240" s="116"/>
      <c r="AG240" s="116" t="s">
        <v>450</v>
      </c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33" x14ac:dyDescent="0.25">
      <c r="A241" s="3"/>
      <c r="B241" s="4"/>
      <c r="C241" s="151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v>15</v>
      </c>
      <c r="AF241">
        <v>21</v>
      </c>
      <c r="AG241" t="s">
        <v>114</v>
      </c>
    </row>
    <row r="242" spans="1:33" x14ac:dyDescent="0.25">
      <c r="C242" s="152"/>
      <c r="D242" s="10"/>
      <c r="AG242" t="s">
        <v>462</v>
      </c>
    </row>
    <row r="243" spans="1:33" x14ac:dyDescent="0.25">
      <c r="D243" s="10"/>
    </row>
    <row r="244" spans="1:33" x14ac:dyDescent="0.25">
      <c r="D244" s="10"/>
    </row>
    <row r="245" spans="1:33" x14ac:dyDescent="0.25">
      <c r="D245" s="10"/>
    </row>
    <row r="246" spans="1:33" x14ac:dyDescent="0.25">
      <c r="D246" s="10"/>
    </row>
    <row r="247" spans="1:33" x14ac:dyDescent="0.25">
      <c r="D247" s="10"/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240" xr:uid="{57DF7DBA-C34F-48D3-AC0D-590756B41016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71C9-8B3C-4AAC-92B3-0B845376742E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42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SUMIF(AG9:AG9,"&lt;&gt;NOR",G9:G9)</f>
        <v>0</v>
      </c>
      <c r="H8" s="126"/>
      <c r="I8" s="126">
        <f>SUM(I9:I9)</f>
        <v>90.02</v>
      </c>
      <c r="J8" s="126"/>
      <c r="K8" s="126">
        <f>SUM(K9:K9)</f>
        <v>181.48</v>
      </c>
      <c r="L8" s="126"/>
      <c r="M8" s="126">
        <f>SUM(M9:M9)</f>
        <v>0</v>
      </c>
      <c r="N8" s="126"/>
      <c r="O8" s="126">
        <f>SUM(O9:O9)</f>
        <v>0</v>
      </c>
      <c r="P8" s="126"/>
      <c r="Q8" s="126">
        <f>SUM(Q9:Q9)</f>
        <v>0</v>
      </c>
      <c r="R8" s="126"/>
      <c r="S8" s="126"/>
      <c r="T8" s="126"/>
      <c r="U8" s="126"/>
      <c r="V8" s="126">
        <f>SUM(V9:V9)</f>
        <v>0.36</v>
      </c>
      <c r="W8" s="126"/>
      <c r="X8" s="126"/>
      <c r="AG8" t="s">
        <v>128</v>
      </c>
    </row>
    <row r="9" spans="1:60" ht="20.399999999999999" outlineLevel="1" x14ac:dyDescent="0.25">
      <c r="A9" s="139">
        <v>1</v>
      </c>
      <c r="B9" s="140" t="s">
        <v>129</v>
      </c>
      <c r="C9" s="146" t="s">
        <v>130</v>
      </c>
      <c r="D9" s="141" t="s">
        <v>131</v>
      </c>
      <c r="E9" s="142">
        <v>1</v>
      </c>
      <c r="F9" s="143"/>
      <c r="G9" s="144">
        <f>ROUND(E9*F9,2)</f>
        <v>0</v>
      </c>
      <c r="H9" s="121">
        <v>90.02</v>
      </c>
      <c r="I9" s="121">
        <f>ROUND(E9*H9,2)</f>
        <v>90.02</v>
      </c>
      <c r="J9" s="121">
        <v>181.48</v>
      </c>
      <c r="K9" s="121">
        <f>ROUND(E9*J9,2)</f>
        <v>181.48</v>
      </c>
      <c r="L9" s="121">
        <v>21</v>
      </c>
      <c r="M9" s="121">
        <f>G9*(1+L9/100)</f>
        <v>0</v>
      </c>
      <c r="N9" s="121">
        <v>3.32E-3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0.36</v>
      </c>
      <c r="V9" s="121">
        <f>ROUND(E9*U9,2)</f>
        <v>0.36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x14ac:dyDescent="0.25">
      <c r="A10" s="127" t="s">
        <v>127</v>
      </c>
      <c r="B10" s="128" t="s">
        <v>55</v>
      </c>
      <c r="C10" s="145" t="s">
        <v>56</v>
      </c>
      <c r="D10" s="129"/>
      <c r="E10" s="130"/>
      <c r="F10" s="131"/>
      <c r="G10" s="132">
        <f>SUMIF(AG11:AG16,"&lt;&gt;NOR",G11:G16)</f>
        <v>0</v>
      </c>
      <c r="H10" s="126"/>
      <c r="I10" s="126">
        <f>SUM(I11:I16)</f>
        <v>60.3</v>
      </c>
      <c r="J10" s="126"/>
      <c r="K10" s="126">
        <f>SUM(K11:K16)</f>
        <v>1499.08</v>
      </c>
      <c r="L10" s="126"/>
      <c r="M10" s="126">
        <f>SUM(M11:M16)</f>
        <v>0</v>
      </c>
      <c r="N10" s="126"/>
      <c r="O10" s="126">
        <f>SUM(O11:O16)</f>
        <v>0.03</v>
      </c>
      <c r="P10" s="126"/>
      <c r="Q10" s="126">
        <f>SUM(Q11:Q16)</f>
        <v>0</v>
      </c>
      <c r="R10" s="126"/>
      <c r="S10" s="126"/>
      <c r="T10" s="126"/>
      <c r="U10" s="126"/>
      <c r="V10" s="126">
        <f>SUM(V11:V16)</f>
        <v>2.1</v>
      </c>
      <c r="W10" s="126"/>
      <c r="X10" s="126"/>
      <c r="AG10" t="s">
        <v>128</v>
      </c>
    </row>
    <row r="11" spans="1:60" outlineLevel="1" x14ac:dyDescent="0.25">
      <c r="A11" s="139">
        <v>2</v>
      </c>
      <c r="B11" s="140" t="s">
        <v>144</v>
      </c>
      <c r="C11" s="146" t="s">
        <v>145</v>
      </c>
      <c r="D11" s="141" t="s">
        <v>131</v>
      </c>
      <c r="E11" s="142">
        <v>6</v>
      </c>
      <c r="F11" s="143"/>
      <c r="G11" s="144">
        <f>ROUND(E11*F11,2)</f>
        <v>0</v>
      </c>
      <c r="H11" s="121">
        <v>10.050000000000001</v>
      </c>
      <c r="I11" s="121">
        <f>ROUND(E11*H11,2)</f>
        <v>60.3</v>
      </c>
      <c r="J11" s="121">
        <v>74.95</v>
      </c>
      <c r="K11" s="121">
        <f>ROUND(E11*J11,2)</f>
        <v>449.7</v>
      </c>
      <c r="L11" s="121">
        <v>21</v>
      </c>
      <c r="M11" s="121">
        <f>G11*(1+L11/100)</f>
        <v>0</v>
      </c>
      <c r="N11" s="121">
        <v>4.5799999999999999E-3</v>
      </c>
      <c r="O11" s="121">
        <f>ROUND(E11*N11,2)</f>
        <v>0.03</v>
      </c>
      <c r="P11" s="121">
        <v>0</v>
      </c>
      <c r="Q11" s="121">
        <f>ROUND(E11*P11,2)</f>
        <v>0</v>
      </c>
      <c r="R11" s="121"/>
      <c r="S11" s="121" t="s">
        <v>132</v>
      </c>
      <c r="T11" s="121" t="s">
        <v>146</v>
      </c>
      <c r="U11" s="121">
        <v>0.22442000000000001</v>
      </c>
      <c r="V11" s="121">
        <f>ROUND(E11*U11,2)</f>
        <v>1.35</v>
      </c>
      <c r="W11" s="121"/>
      <c r="X11" s="121" t="s">
        <v>133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134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39">
        <v>3</v>
      </c>
      <c r="B12" s="140" t="s">
        <v>156</v>
      </c>
      <c r="C12" s="146" t="s">
        <v>157</v>
      </c>
      <c r="D12" s="141" t="s">
        <v>143</v>
      </c>
      <c r="E12" s="142">
        <v>8</v>
      </c>
      <c r="F12" s="143"/>
      <c r="G12" s="144">
        <f>ROUND(E12*F12,2)</f>
        <v>0</v>
      </c>
      <c r="H12" s="121">
        <v>0</v>
      </c>
      <c r="I12" s="121">
        <f>ROUND(E12*H12,2)</f>
        <v>0</v>
      </c>
      <c r="J12" s="121">
        <v>65</v>
      </c>
      <c r="K12" s="121">
        <f>ROUND(E12*J12,2)</f>
        <v>520</v>
      </c>
      <c r="L12" s="121">
        <v>21</v>
      </c>
      <c r="M12" s="121">
        <f>G12*(1+L12/100)</f>
        <v>0</v>
      </c>
      <c r="N12" s="121">
        <v>0</v>
      </c>
      <c r="O12" s="121">
        <f>ROUND(E12*N12,2)</f>
        <v>0</v>
      </c>
      <c r="P12" s="121">
        <v>0</v>
      </c>
      <c r="Q12" s="121">
        <f>ROUND(E12*P12,2)</f>
        <v>0</v>
      </c>
      <c r="R12" s="121"/>
      <c r="S12" s="121" t="s">
        <v>158</v>
      </c>
      <c r="T12" s="121" t="s">
        <v>146</v>
      </c>
      <c r="U12" s="121">
        <v>9.4E-2</v>
      </c>
      <c r="V12" s="121">
        <f>ROUND(E12*U12,2)</f>
        <v>0.75</v>
      </c>
      <c r="W12" s="121"/>
      <c r="X12" s="121" t="s">
        <v>133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134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5">
      <c r="A13" s="133">
        <v>4</v>
      </c>
      <c r="B13" s="134" t="s">
        <v>159</v>
      </c>
      <c r="C13" s="147" t="s">
        <v>160</v>
      </c>
      <c r="D13" s="135" t="s">
        <v>137</v>
      </c>
      <c r="E13" s="136">
        <v>11.36</v>
      </c>
      <c r="F13" s="137"/>
      <c r="G13" s="138">
        <f>ROUND(E13*F13,2)</f>
        <v>0</v>
      </c>
      <c r="H13" s="121">
        <v>0</v>
      </c>
      <c r="I13" s="121">
        <f>ROUND(E13*H13,2)</f>
        <v>0</v>
      </c>
      <c r="J13" s="121">
        <v>46.6</v>
      </c>
      <c r="K13" s="121">
        <f>ROUND(E13*J13,2)</f>
        <v>529.38</v>
      </c>
      <c r="L13" s="121">
        <v>21</v>
      </c>
      <c r="M13" s="121">
        <f>G13*(1+L13/100)</f>
        <v>0</v>
      </c>
      <c r="N13" s="121">
        <v>4.0000000000000003E-5</v>
      </c>
      <c r="O13" s="121">
        <f>ROUND(E13*N13,2)</f>
        <v>0</v>
      </c>
      <c r="P13" s="121">
        <v>0</v>
      </c>
      <c r="Q13" s="121">
        <f>ROUND(E13*P13,2)</f>
        <v>0</v>
      </c>
      <c r="R13" s="121"/>
      <c r="S13" s="121" t="s">
        <v>132</v>
      </c>
      <c r="T13" s="121" t="s">
        <v>138</v>
      </c>
      <c r="U13" s="121">
        <v>0</v>
      </c>
      <c r="V13" s="121">
        <f>ROUND(E13*U13,2)</f>
        <v>0</v>
      </c>
      <c r="W13" s="121"/>
      <c r="X13" s="121" t="s">
        <v>161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162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5">
      <c r="A14" s="119"/>
      <c r="B14" s="120"/>
      <c r="C14" s="148" t="s">
        <v>569</v>
      </c>
      <c r="D14" s="122"/>
      <c r="E14" s="123">
        <v>5.04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16"/>
      <c r="Z14" s="116"/>
      <c r="AA14" s="116"/>
      <c r="AB14" s="116"/>
      <c r="AC14" s="116"/>
      <c r="AD14" s="116"/>
      <c r="AE14" s="116"/>
      <c r="AF14" s="116"/>
      <c r="AG14" s="116" t="s">
        <v>140</v>
      </c>
      <c r="AH14" s="116">
        <v>0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19"/>
      <c r="B15" s="120"/>
      <c r="C15" s="148" t="s">
        <v>570</v>
      </c>
      <c r="D15" s="122"/>
      <c r="E15" s="123">
        <v>2.72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16"/>
      <c r="Z15" s="116"/>
      <c r="AA15" s="116"/>
      <c r="AB15" s="116"/>
      <c r="AC15" s="116"/>
      <c r="AD15" s="116"/>
      <c r="AE15" s="116"/>
      <c r="AF15" s="116"/>
      <c r="AG15" s="116" t="s">
        <v>140</v>
      </c>
      <c r="AH15" s="116">
        <v>0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19"/>
      <c r="B16" s="120"/>
      <c r="C16" s="148" t="s">
        <v>571</v>
      </c>
      <c r="D16" s="122"/>
      <c r="E16" s="123">
        <v>3.6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140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x14ac:dyDescent="0.25">
      <c r="A17" s="127" t="s">
        <v>127</v>
      </c>
      <c r="B17" s="128" t="s">
        <v>59</v>
      </c>
      <c r="C17" s="145" t="s">
        <v>60</v>
      </c>
      <c r="D17" s="129"/>
      <c r="E17" s="130"/>
      <c r="F17" s="131"/>
      <c r="G17" s="132">
        <f>SUMIF(AG18:AG19,"&lt;&gt;NOR",G18:G19)</f>
        <v>0</v>
      </c>
      <c r="H17" s="126"/>
      <c r="I17" s="126">
        <f>SUM(I18:I19)</f>
        <v>1269.52</v>
      </c>
      <c r="J17" s="126"/>
      <c r="K17" s="126">
        <f>SUM(K18:K19)</f>
        <v>903.48</v>
      </c>
      <c r="L17" s="126"/>
      <c r="M17" s="126">
        <f>SUM(M18:M19)</f>
        <v>0</v>
      </c>
      <c r="N17" s="126"/>
      <c r="O17" s="126">
        <f>SUM(O18:O19)</f>
        <v>0.03</v>
      </c>
      <c r="P17" s="126"/>
      <c r="Q17" s="126">
        <f>SUM(Q18:Q19)</f>
        <v>0</v>
      </c>
      <c r="R17" s="126"/>
      <c r="S17" s="126"/>
      <c r="T17" s="126"/>
      <c r="U17" s="126"/>
      <c r="V17" s="126">
        <f>SUM(V18:V19)</f>
        <v>1.86</v>
      </c>
      <c r="W17" s="126"/>
      <c r="X17" s="126"/>
      <c r="AG17" t="s">
        <v>128</v>
      </c>
    </row>
    <row r="18" spans="1:60" outlineLevel="1" x14ac:dyDescent="0.25">
      <c r="A18" s="139">
        <v>5</v>
      </c>
      <c r="B18" s="140" t="s">
        <v>171</v>
      </c>
      <c r="C18" s="146" t="s">
        <v>172</v>
      </c>
      <c r="D18" s="141" t="s">
        <v>131</v>
      </c>
      <c r="E18" s="142">
        <v>1</v>
      </c>
      <c r="F18" s="143"/>
      <c r="G18" s="144">
        <f>ROUND(E18*F18,2)</f>
        <v>0</v>
      </c>
      <c r="H18" s="121">
        <v>19.52</v>
      </c>
      <c r="I18" s="121">
        <f>ROUND(E18*H18,2)</f>
        <v>19.52</v>
      </c>
      <c r="J18" s="121">
        <v>903.48</v>
      </c>
      <c r="K18" s="121">
        <f>ROUND(E18*J18,2)</f>
        <v>903.48</v>
      </c>
      <c r="L18" s="121">
        <v>21</v>
      </c>
      <c r="M18" s="121">
        <f>G18*(1+L18/100)</f>
        <v>0</v>
      </c>
      <c r="N18" s="121">
        <v>1.8970000000000001E-2</v>
      </c>
      <c r="O18" s="121">
        <f>ROUND(E18*N18,2)</f>
        <v>0.02</v>
      </c>
      <c r="P18" s="121">
        <v>0</v>
      </c>
      <c r="Q18" s="121">
        <f>ROUND(E18*P18,2)</f>
        <v>0</v>
      </c>
      <c r="R18" s="121"/>
      <c r="S18" s="121" t="s">
        <v>132</v>
      </c>
      <c r="T18" s="121" t="s">
        <v>132</v>
      </c>
      <c r="U18" s="121">
        <v>1.86</v>
      </c>
      <c r="V18" s="121">
        <f>ROUND(E18*U18,2)</f>
        <v>1.86</v>
      </c>
      <c r="W18" s="121"/>
      <c r="X18" s="121" t="s">
        <v>133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134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ht="20.399999999999999" outlineLevel="1" x14ac:dyDescent="0.25">
      <c r="A19" s="139">
        <v>6</v>
      </c>
      <c r="B19" s="140" t="s">
        <v>173</v>
      </c>
      <c r="C19" s="146" t="s">
        <v>174</v>
      </c>
      <c r="D19" s="141" t="s">
        <v>131</v>
      </c>
      <c r="E19" s="142">
        <v>1</v>
      </c>
      <c r="F19" s="143"/>
      <c r="G19" s="144">
        <f>ROUND(E19*F19,2)</f>
        <v>0</v>
      </c>
      <c r="H19" s="121">
        <v>1250</v>
      </c>
      <c r="I19" s="121">
        <f>ROUND(E19*H19,2)</f>
        <v>1250</v>
      </c>
      <c r="J19" s="121">
        <v>0</v>
      </c>
      <c r="K19" s="121">
        <f>ROUND(E19*J19,2)</f>
        <v>0</v>
      </c>
      <c r="L19" s="121">
        <v>21</v>
      </c>
      <c r="M19" s="121">
        <f>G19*(1+L19/100)</f>
        <v>0</v>
      </c>
      <c r="N19" s="121">
        <v>1.2800000000000001E-2</v>
      </c>
      <c r="O19" s="121">
        <f>ROUND(E19*N19,2)</f>
        <v>0.01</v>
      </c>
      <c r="P19" s="121">
        <v>0</v>
      </c>
      <c r="Q19" s="121">
        <f>ROUND(E19*P19,2)</f>
        <v>0</v>
      </c>
      <c r="R19" s="121" t="s">
        <v>175</v>
      </c>
      <c r="S19" s="121" t="s">
        <v>132</v>
      </c>
      <c r="T19" s="121" t="s">
        <v>132</v>
      </c>
      <c r="U19" s="121">
        <v>0</v>
      </c>
      <c r="V19" s="121">
        <f>ROUND(E19*U19,2)</f>
        <v>0</v>
      </c>
      <c r="W19" s="121"/>
      <c r="X19" s="121" t="s">
        <v>176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177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ht="26.4" x14ac:dyDescent="0.25">
      <c r="A20" s="127" t="s">
        <v>127</v>
      </c>
      <c r="B20" s="128" t="s">
        <v>61</v>
      </c>
      <c r="C20" s="145" t="s">
        <v>62</v>
      </c>
      <c r="D20" s="129"/>
      <c r="E20" s="130"/>
      <c r="F20" s="131"/>
      <c r="G20" s="132">
        <f>SUMIF(AG21:AG25,"&lt;&gt;NOR",G21:G25)</f>
        <v>0</v>
      </c>
      <c r="H20" s="126"/>
      <c r="I20" s="126">
        <f>SUM(I21:I25)</f>
        <v>42.43</v>
      </c>
      <c r="J20" s="126"/>
      <c r="K20" s="126">
        <f>SUM(K21:K25)</f>
        <v>3600.67</v>
      </c>
      <c r="L20" s="126"/>
      <c r="M20" s="126">
        <f>SUM(M21:M25)</f>
        <v>0</v>
      </c>
      <c r="N20" s="126"/>
      <c r="O20" s="126">
        <f>SUM(O21:O25)</f>
        <v>0</v>
      </c>
      <c r="P20" s="126"/>
      <c r="Q20" s="126">
        <f>SUM(Q21:Q25)</f>
        <v>0</v>
      </c>
      <c r="R20" s="126"/>
      <c r="S20" s="126"/>
      <c r="T20" s="126"/>
      <c r="U20" s="126"/>
      <c r="V20" s="126">
        <f>SUM(V21:V25)</f>
        <v>13.2</v>
      </c>
      <c r="W20" s="126"/>
      <c r="X20" s="126"/>
      <c r="AG20" t="s">
        <v>128</v>
      </c>
    </row>
    <row r="21" spans="1:60" outlineLevel="1" x14ac:dyDescent="0.25">
      <c r="A21" s="133">
        <v>7</v>
      </c>
      <c r="B21" s="134" t="s">
        <v>178</v>
      </c>
      <c r="C21" s="147" t="s">
        <v>179</v>
      </c>
      <c r="D21" s="135" t="s">
        <v>137</v>
      </c>
      <c r="E21" s="136">
        <v>42.86</v>
      </c>
      <c r="F21" s="137"/>
      <c r="G21" s="138">
        <f>ROUND(E21*F21,2)</f>
        <v>0</v>
      </c>
      <c r="H21" s="121">
        <v>0.99</v>
      </c>
      <c r="I21" s="121">
        <f>ROUND(E21*H21,2)</f>
        <v>42.43</v>
      </c>
      <c r="J21" s="121">
        <v>84.01</v>
      </c>
      <c r="K21" s="121">
        <f>ROUND(E21*J21,2)</f>
        <v>3600.67</v>
      </c>
      <c r="L21" s="121">
        <v>21</v>
      </c>
      <c r="M21" s="121">
        <f>G21*(1+L21/100)</f>
        <v>0</v>
      </c>
      <c r="N21" s="121">
        <v>4.0000000000000003E-5</v>
      </c>
      <c r="O21" s="121">
        <f>ROUND(E21*N21,2)</f>
        <v>0</v>
      </c>
      <c r="P21" s="121">
        <v>0</v>
      </c>
      <c r="Q21" s="121">
        <f>ROUND(E21*P21,2)</f>
        <v>0</v>
      </c>
      <c r="R21" s="121"/>
      <c r="S21" s="121" t="s">
        <v>132</v>
      </c>
      <c r="T21" s="121" t="s">
        <v>146</v>
      </c>
      <c r="U21" s="121">
        <v>0.308</v>
      </c>
      <c r="V21" s="121">
        <f>ROUND(E21*U21,2)</f>
        <v>13.2</v>
      </c>
      <c r="W21" s="121"/>
      <c r="X21" s="121" t="s">
        <v>133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134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5">
      <c r="A22" s="119"/>
      <c r="B22" s="120"/>
      <c r="C22" s="148" t="s">
        <v>572</v>
      </c>
      <c r="D22" s="122"/>
      <c r="E22" s="123">
        <v>4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16"/>
      <c r="Z22" s="116"/>
      <c r="AA22" s="116"/>
      <c r="AB22" s="116"/>
      <c r="AC22" s="116"/>
      <c r="AD22" s="116"/>
      <c r="AE22" s="116"/>
      <c r="AF22" s="116"/>
      <c r="AG22" s="116" t="s">
        <v>140</v>
      </c>
      <c r="AH22" s="116">
        <v>0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19"/>
      <c r="B23" s="120"/>
      <c r="C23" s="148" t="s">
        <v>573</v>
      </c>
      <c r="D23" s="122"/>
      <c r="E23" s="123">
        <v>19.600000000000001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140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19"/>
      <c r="B24" s="120"/>
      <c r="C24" s="148" t="s">
        <v>574</v>
      </c>
      <c r="D24" s="122"/>
      <c r="E24" s="123">
        <v>14.5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140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5">
      <c r="A25" s="119"/>
      <c r="B25" s="120"/>
      <c r="C25" s="148" t="s">
        <v>575</v>
      </c>
      <c r="D25" s="122"/>
      <c r="E25" s="123">
        <v>4.76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140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x14ac:dyDescent="0.25">
      <c r="A26" s="127" t="s">
        <v>127</v>
      </c>
      <c r="B26" s="128" t="s">
        <v>63</v>
      </c>
      <c r="C26" s="145" t="s">
        <v>64</v>
      </c>
      <c r="D26" s="129"/>
      <c r="E26" s="130"/>
      <c r="F26" s="131"/>
      <c r="G26" s="132">
        <f>SUMIF(AG27:AG32,"&lt;&gt;NOR",G27:G32)</f>
        <v>0</v>
      </c>
      <c r="H26" s="126"/>
      <c r="I26" s="126">
        <f>SUM(I27:I32)</f>
        <v>44.38</v>
      </c>
      <c r="J26" s="126"/>
      <c r="K26" s="126">
        <f>SUM(K27:K32)</f>
        <v>571.41999999999996</v>
      </c>
      <c r="L26" s="126"/>
      <c r="M26" s="126">
        <f>SUM(M27:M32)</f>
        <v>0</v>
      </c>
      <c r="N26" s="126"/>
      <c r="O26" s="126">
        <f>SUM(O27:O32)</f>
        <v>0</v>
      </c>
      <c r="P26" s="126"/>
      <c r="Q26" s="126">
        <f>SUM(Q27:Q32)</f>
        <v>0.16</v>
      </c>
      <c r="R26" s="126"/>
      <c r="S26" s="126"/>
      <c r="T26" s="126"/>
      <c r="U26" s="126"/>
      <c r="V26" s="126">
        <f>SUM(V27:V32)</f>
        <v>1.46</v>
      </c>
      <c r="W26" s="126"/>
      <c r="X26" s="126"/>
      <c r="AG26" t="s">
        <v>128</v>
      </c>
    </row>
    <row r="27" spans="1:60" outlineLevel="1" x14ac:dyDescent="0.25">
      <c r="A27" s="133">
        <v>8</v>
      </c>
      <c r="B27" s="134" t="s">
        <v>187</v>
      </c>
      <c r="C27" s="147" t="s">
        <v>188</v>
      </c>
      <c r="D27" s="135" t="s">
        <v>137</v>
      </c>
      <c r="E27" s="136">
        <v>0.4</v>
      </c>
      <c r="F27" s="137"/>
      <c r="G27" s="138">
        <f>ROUND(E27*F27,2)</f>
        <v>0</v>
      </c>
      <c r="H27" s="121">
        <v>17.68</v>
      </c>
      <c r="I27" s="121">
        <f>ROUND(E27*H27,2)</f>
        <v>7.07</v>
      </c>
      <c r="J27" s="121">
        <v>140.82</v>
      </c>
      <c r="K27" s="121">
        <f>ROUND(E27*J27,2)</f>
        <v>56.33</v>
      </c>
      <c r="L27" s="121">
        <v>21</v>
      </c>
      <c r="M27" s="121">
        <f>G27*(1+L27/100)</f>
        <v>0</v>
      </c>
      <c r="N27" s="121">
        <v>6.7000000000000002E-4</v>
      </c>
      <c r="O27" s="121">
        <f>ROUND(E27*N27,2)</f>
        <v>0</v>
      </c>
      <c r="P27" s="121">
        <v>0.1</v>
      </c>
      <c r="Q27" s="121">
        <f>ROUND(E27*P27,2)</f>
        <v>0.04</v>
      </c>
      <c r="R27" s="121"/>
      <c r="S27" s="121" t="s">
        <v>132</v>
      </c>
      <c r="T27" s="121" t="s">
        <v>132</v>
      </c>
      <c r="U27" s="121">
        <v>0.35799999999999998</v>
      </c>
      <c r="V27" s="121">
        <f>ROUND(E27*U27,2)</f>
        <v>0.14000000000000001</v>
      </c>
      <c r="W27" s="121"/>
      <c r="X27" s="121" t="s">
        <v>133</v>
      </c>
      <c r="Y27" s="116"/>
      <c r="Z27" s="116"/>
      <c r="AA27" s="116"/>
      <c r="AB27" s="116"/>
      <c r="AC27" s="116"/>
      <c r="AD27" s="116"/>
      <c r="AE27" s="116"/>
      <c r="AF27" s="116"/>
      <c r="AG27" s="116" t="s">
        <v>134</v>
      </c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19"/>
      <c r="B28" s="120"/>
      <c r="C28" s="148" t="s">
        <v>189</v>
      </c>
      <c r="D28" s="122"/>
      <c r="E28" s="123">
        <v>0.4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6"/>
      <c r="Z28" s="116"/>
      <c r="AA28" s="116"/>
      <c r="AB28" s="116"/>
      <c r="AC28" s="116"/>
      <c r="AD28" s="116"/>
      <c r="AE28" s="116"/>
      <c r="AF28" s="116"/>
      <c r="AG28" s="116" t="s">
        <v>140</v>
      </c>
      <c r="AH28" s="116"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33">
        <v>9</v>
      </c>
      <c r="B29" s="134" t="s">
        <v>197</v>
      </c>
      <c r="C29" s="147" t="s">
        <v>198</v>
      </c>
      <c r="D29" s="135" t="s">
        <v>137</v>
      </c>
      <c r="E29" s="136">
        <v>1.2</v>
      </c>
      <c r="F29" s="137"/>
      <c r="G29" s="138">
        <f>ROUND(E29*F29,2)</f>
        <v>0</v>
      </c>
      <c r="H29" s="121">
        <v>31.09</v>
      </c>
      <c r="I29" s="121">
        <f>ROUND(E29*H29,2)</f>
        <v>37.31</v>
      </c>
      <c r="J29" s="121">
        <v>367.41</v>
      </c>
      <c r="K29" s="121">
        <f>ROUND(E29*J29,2)</f>
        <v>440.89</v>
      </c>
      <c r="L29" s="121">
        <v>21</v>
      </c>
      <c r="M29" s="121">
        <f>G29*(1+L29/100)</f>
        <v>0</v>
      </c>
      <c r="N29" s="121">
        <v>1.17E-3</v>
      </c>
      <c r="O29" s="121">
        <f>ROUND(E29*N29,2)</f>
        <v>0</v>
      </c>
      <c r="P29" s="121">
        <v>7.5999999999999998E-2</v>
      </c>
      <c r="Q29" s="121">
        <f>ROUND(E29*P29,2)</f>
        <v>0.09</v>
      </c>
      <c r="R29" s="121"/>
      <c r="S29" s="121" t="s">
        <v>132</v>
      </c>
      <c r="T29" s="121" t="s">
        <v>132</v>
      </c>
      <c r="U29" s="121">
        <v>0.93899999999999995</v>
      </c>
      <c r="V29" s="121">
        <f>ROUND(E29*U29,2)</f>
        <v>1.1299999999999999</v>
      </c>
      <c r="W29" s="121"/>
      <c r="X29" s="121" t="s">
        <v>133</v>
      </c>
      <c r="Y29" s="116"/>
      <c r="Z29" s="116"/>
      <c r="AA29" s="116"/>
      <c r="AB29" s="116"/>
      <c r="AC29" s="116"/>
      <c r="AD29" s="116"/>
      <c r="AE29" s="116"/>
      <c r="AF29" s="116"/>
      <c r="AG29" s="116" t="s">
        <v>134</v>
      </c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5">
      <c r="A30" s="119"/>
      <c r="B30" s="120"/>
      <c r="C30" s="148" t="s">
        <v>199</v>
      </c>
      <c r="D30" s="122"/>
      <c r="E30" s="123">
        <v>1.2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140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ht="20.399999999999999" outlineLevel="1" x14ac:dyDescent="0.25">
      <c r="A31" s="133">
        <v>10</v>
      </c>
      <c r="B31" s="134" t="s">
        <v>202</v>
      </c>
      <c r="C31" s="147" t="s">
        <v>203</v>
      </c>
      <c r="D31" s="135" t="s">
        <v>137</v>
      </c>
      <c r="E31" s="136">
        <v>0.4</v>
      </c>
      <c r="F31" s="137"/>
      <c r="G31" s="138">
        <f>ROUND(E31*F31,2)</f>
        <v>0</v>
      </c>
      <c r="H31" s="121">
        <v>0</v>
      </c>
      <c r="I31" s="121">
        <f>ROUND(E31*H31,2)</f>
        <v>0</v>
      </c>
      <c r="J31" s="121">
        <v>185.5</v>
      </c>
      <c r="K31" s="121">
        <f>ROUND(E31*J31,2)</f>
        <v>74.2</v>
      </c>
      <c r="L31" s="121">
        <v>21</v>
      </c>
      <c r="M31" s="121">
        <f>G31*(1+L31/100)</f>
        <v>0</v>
      </c>
      <c r="N31" s="121">
        <v>0</v>
      </c>
      <c r="O31" s="121">
        <f>ROUND(E31*N31,2)</f>
        <v>0</v>
      </c>
      <c r="P31" s="121">
        <v>6.8000000000000005E-2</v>
      </c>
      <c r="Q31" s="121">
        <f>ROUND(E31*P31,2)</f>
        <v>0.03</v>
      </c>
      <c r="R31" s="121"/>
      <c r="S31" s="121" t="s">
        <v>132</v>
      </c>
      <c r="T31" s="121" t="s">
        <v>132</v>
      </c>
      <c r="U31" s="121">
        <v>0.48</v>
      </c>
      <c r="V31" s="121">
        <f>ROUND(E31*U31,2)</f>
        <v>0.19</v>
      </c>
      <c r="W31" s="121"/>
      <c r="X31" s="121" t="s">
        <v>133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134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5">
      <c r="A32" s="119"/>
      <c r="B32" s="120"/>
      <c r="C32" s="148" t="s">
        <v>576</v>
      </c>
      <c r="D32" s="122"/>
      <c r="E32" s="123">
        <v>0.4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140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x14ac:dyDescent="0.25">
      <c r="A33" s="127" t="s">
        <v>127</v>
      </c>
      <c r="B33" s="128" t="s">
        <v>65</v>
      </c>
      <c r="C33" s="145" t="s">
        <v>66</v>
      </c>
      <c r="D33" s="129"/>
      <c r="E33" s="130"/>
      <c r="F33" s="131"/>
      <c r="G33" s="132">
        <f>SUMIF(AG34:AG34,"&lt;&gt;NOR",G34:G34)</f>
        <v>0</v>
      </c>
      <c r="H33" s="126"/>
      <c r="I33" s="126">
        <f>SUM(I34:I34)</f>
        <v>0</v>
      </c>
      <c r="J33" s="126"/>
      <c r="K33" s="126">
        <f>SUM(K34:K34)</f>
        <v>25.93</v>
      </c>
      <c r="L33" s="126"/>
      <c r="M33" s="126">
        <f>SUM(M34:M34)</f>
        <v>0</v>
      </c>
      <c r="N33" s="126"/>
      <c r="O33" s="126">
        <f>SUM(O34:O34)</f>
        <v>0</v>
      </c>
      <c r="P33" s="126"/>
      <c r="Q33" s="126">
        <f>SUM(Q34:Q34)</f>
        <v>0</v>
      </c>
      <c r="R33" s="126"/>
      <c r="S33" s="126"/>
      <c r="T33" s="126"/>
      <c r="U33" s="126"/>
      <c r="V33" s="126">
        <f>SUM(V34:V34)</f>
        <v>0.06</v>
      </c>
      <c r="W33" s="126"/>
      <c r="X33" s="126"/>
      <c r="AG33" t="s">
        <v>128</v>
      </c>
    </row>
    <row r="34" spans="1:60" outlineLevel="1" x14ac:dyDescent="0.25">
      <c r="A34" s="139">
        <v>11</v>
      </c>
      <c r="B34" s="140" t="s">
        <v>205</v>
      </c>
      <c r="C34" s="146" t="s">
        <v>206</v>
      </c>
      <c r="D34" s="141" t="s">
        <v>207</v>
      </c>
      <c r="E34" s="142">
        <v>6.6409999999999997E-2</v>
      </c>
      <c r="F34" s="143"/>
      <c r="G34" s="144">
        <f>ROUND(E34*F34,2)</f>
        <v>0</v>
      </c>
      <c r="H34" s="121">
        <v>0</v>
      </c>
      <c r="I34" s="121">
        <f>ROUND(E34*H34,2)</f>
        <v>0</v>
      </c>
      <c r="J34" s="121">
        <v>390.5</v>
      </c>
      <c r="K34" s="121">
        <f>ROUND(E34*J34,2)</f>
        <v>25.93</v>
      </c>
      <c r="L34" s="121">
        <v>21</v>
      </c>
      <c r="M34" s="121">
        <f>G34*(1+L34/100)</f>
        <v>0</v>
      </c>
      <c r="N34" s="121">
        <v>0</v>
      </c>
      <c r="O34" s="121">
        <f>ROUND(E34*N34,2)</f>
        <v>0</v>
      </c>
      <c r="P34" s="121">
        <v>0</v>
      </c>
      <c r="Q34" s="121">
        <f>ROUND(E34*P34,2)</f>
        <v>0</v>
      </c>
      <c r="R34" s="121"/>
      <c r="S34" s="121" t="s">
        <v>132</v>
      </c>
      <c r="T34" s="121" t="s">
        <v>132</v>
      </c>
      <c r="U34" s="121">
        <v>0.9385</v>
      </c>
      <c r="V34" s="121">
        <f>ROUND(E34*U34,2)</f>
        <v>0.06</v>
      </c>
      <c r="W34" s="121"/>
      <c r="X34" s="121" t="s">
        <v>208</v>
      </c>
      <c r="Y34" s="116"/>
      <c r="Z34" s="116"/>
      <c r="AA34" s="116"/>
      <c r="AB34" s="116"/>
      <c r="AC34" s="116"/>
      <c r="AD34" s="116"/>
      <c r="AE34" s="116"/>
      <c r="AF34" s="116"/>
      <c r="AG34" s="116" t="s">
        <v>209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x14ac:dyDescent="0.25">
      <c r="A35" s="127" t="s">
        <v>127</v>
      </c>
      <c r="B35" s="128" t="s">
        <v>69</v>
      </c>
      <c r="C35" s="145" t="s">
        <v>70</v>
      </c>
      <c r="D35" s="129"/>
      <c r="E35" s="130"/>
      <c r="F35" s="131"/>
      <c r="G35" s="132">
        <f>SUMIF(AG36:AG36,"&lt;&gt;NOR",G36:G36)</f>
        <v>0</v>
      </c>
      <c r="H35" s="126"/>
      <c r="I35" s="126">
        <f>SUM(I36:I36)</f>
        <v>0</v>
      </c>
      <c r="J35" s="126"/>
      <c r="K35" s="126">
        <f>SUM(K36:K36)</f>
        <v>500</v>
      </c>
      <c r="L35" s="126"/>
      <c r="M35" s="126">
        <f>SUM(M36:M36)</f>
        <v>0</v>
      </c>
      <c r="N35" s="126"/>
      <c r="O35" s="126">
        <f>SUM(O36:O36)</f>
        <v>0</v>
      </c>
      <c r="P35" s="126"/>
      <c r="Q35" s="126">
        <f>SUM(Q36:Q36)</f>
        <v>0</v>
      </c>
      <c r="R35" s="126"/>
      <c r="S35" s="126"/>
      <c r="T35" s="126"/>
      <c r="U35" s="126"/>
      <c r="V35" s="126">
        <f>SUM(V36:V36)</f>
        <v>0.16</v>
      </c>
      <c r="W35" s="126"/>
      <c r="X35" s="126"/>
      <c r="AG35" t="s">
        <v>128</v>
      </c>
    </row>
    <row r="36" spans="1:60" outlineLevel="1" x14ac:dyDescent="0.25">
      <c r="A36" s="139">
        <v>12</v>
      </c>
      <c r="B36" s="140" t="s">
        <v>220</v>
      </c>
      <c r="C36" s="146" t="s">
        <v>221</v>
      </c>
      <c r="D36" s="141" t="s">
        <v>222</v>
      </c>
      <c r="E36" s="142">
        <v>1</v>
      </c>
      <c r="F36" s="143"/>
      <c r="G36" s="144">
        <f>ROUND(E36*F36,2)</f>
        <v>0</v>
      </c>
      <c r="H36" s="121">
        <v>0</v>
      </c>
      <c r="I36" s="121">
        <f>ROUND(E36*H36,2)</f>
        <v>0</v>
      </c>
      <c r="J36" s="121">
        <v>500</v>
      </c>
      <c r="K36" s="121">
        <f>ROUND(E36*J36,2)</f>
        <v>500</v>
      </c>
      <c r="L36" s="121">
        <v>21</v>
      </c>
      <c r="M36" s="121">
        <f>G36*(1+L36/100)</f>
        <v>0</v>
      </c>
      <c r="N36" s="121">
        <v>0</v>
      </c>
      <c r="O36" s="121">
        <f>ROUND(E36*N36,2)</f>
        <v>0</v>
      </c>
      <c r="P36" s="121">
        <v>0</v>
      </c>
      <c r="Q36" s="121">
        <f>ROUND(E36*P36,2)</f>
        <v>0</v>
      </c>
      <c r="R36" s="121"/>
      <c r="S36" s="121" t="s">
        <v>158</v>
      </c>
      <c r="T36" s="121" t="s">
        <v>146</v>
      </c>
      <c r="U36" s="121">
        <v>0.157</v>
      </c>
      <c r="V36" s="121">
        <f>ROUND(E36*U36,2)</f>
        <v>0.16</v>
      </c>
      <c r="W36" s="121"/>
      <c r="X36" s="121" t="s">
        <v>133</v>
      </c>
      <c r="Y36" s="116"/>
      <c r="Z36" s="116"/>
      <c r="AA36" s="116"/>
      <c r="AB36" s="116"/>
      <c r="AC36" s="116"/>
      <c r="AD36" s="116"/>
      <c r="AE36" s="116"/>
      <c r="AF36" s="116"/>
      <c r="AG36" s="116" t="s">
        <v>134</v>
      </c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x14ac:dyDescent="0.25">
      <c r="A37" s="127" t="s">
        <v>127</v>
      </c>
      <c r="B37" s="128" t="s">
        <v>75</v>
      </c>
      <c r="C37" s="145" t="s">
        <v>76</v>
      </c>
      <c r="D37" s="129"/>
      <c r="E37" s="130"/>
      <c r="F37" s="131"/>
      <c r="G37" s="132">
        <f>SUMIF(AG38:AG56,"&lt;&gt;NOR",G38:G56)</f>
        <v>0</v>
      </c>
      <c r="H37" s="126"/>
      <c r="I37" s="126">
        <f>SUM(I38:I56)</f>
        <v>8096.0899999999992</v>
      </c>
      <c r="J37" s="126"/>
      <c r="K37" s="126">
        <f>SUM(K38:K56)</f>
        <v>2191.14</v>
      </c>
      <c r="L37" s="126"/>
      <c r="M37" s="126">
        <f>SUM(M38:M56)</f>
        <v>0</v>
      </c>
      <c r="N37" s="126"/>
      <c r="O37" s="126">
        <f>SUM(O38:O56)</f>
        <v>0.01</v>
      </c>
      <c r="P37" s="126"/>
      <c r="Q37" s="126">
        <f>SUM(Q38:Q56)</f>
        <v>0</v>
      </c>
      <c r="R37" s="126"/>
      <c r="S37" s="126"/>
      <c r="T37" s="126"/>
      <c r="U37" s="126"/>
      <c r="V37" s="126">
        <f>SUM(V38:V56)</f>
        <v>5.01</v>
      </c>
      <c r="W37" s="126"/>
      <c r="X37" s="126"/>
      <c r="AG37" t="s">
        <v>128</v>
      </c>
    </row>
    <row r="38" spans="1:60" outlineLevel="1" x14ac:dyDescent="0.25">
      <c r="A38" s="139">
        <v>13</v>
      </c>
      <c r="B38" s="140" t="s">
        <v>252</v>
      </c>
      <c r="C38" s="146" t="s">
        <v>253</v>
      </c>
      <c r="D38" s="141" t="s">
        <v>251</v>
      </c>
      <c r="E38" s="142">
        <v>2</v>
      </c>
      <c r="F38" s="143"/>
      <c r="G38" s="144">
        <f t="shared" ref="G38:G47" si="0">ROUND(E38*F38,2)</f>
        <v>0</v>
      </c>
      <c r="H38" s="121">
        <v>23.85</v>
      </c>
      <c r="I38" s="121">
        <f t="shared" ref="I38:I47" si="1">ROUND(E38*H38,2)</f>
        <v>47.7</v>
      </c>
      <c r="J38" s="121">
        <v>166.15</v>
      </c>
      <c r="K38" s="121">
        <f t="shared" ref="K38:K47" si="2">ROUND(E38*J38,2)</f>
        <v>332.3</v>
      </c>
      <c r="L38" s="121">
        <v>21</v>
      </c>
      <c r="M38" s="121">
        <f t="shared" ref="M38:M47" si="3">G38*(1+L38/100)</f>
        <v>0</v>
      </c>
      <c r="N38" s="121">
        <v>3.0000000000000001E-5</v>
      </c>
      <c r="O38" s="121">
        <f t="shared" ref="O38:O47" si="4">ROUND(E38*N38,2)</f>
        <v>0</v>
      </c>
      <c r="P38" s="121">
        <v>0</v>
      </c>
      <c r="Q38" s="121">
        <f t="shared" ref="Q38:Q47" si="5">ROUND(E38*P38,2)</f>
        <v>0</v>
      </c>
      <c r="R38" s="121"/>
      <c r="S38" s="121" t="s">
        <v>132</v>
      </c>
      <c r="T38" s="121" t="s">
        <v>132</v>
      </c>
      <c r="U38" s="121">
        <v>0.33</v>
      </c>
      <c r="V38" s="121">
        <f t="shared" ref="V38:V47" si="6">ROUND(E38*U38,2)</f>
        <v>0.66</v>
      </c>
      <c r="W38" s="121"/>
      <c r="X38" s="121" t="s">
        <v>133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134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39">
        <v>14</v>
      </c>
      <c r="B39" s="140" t="s">
        <v>254</v>
      </c>
      <c r="C39" s="146" t="s">
        <v>255</v>
      </c>
      <c r="D39" s="141" t="s">
        <v>251</v>
      </c>
      <c r="E39" s="142">
        <v>5</v>
      </c>
      <c r="F39" s="143"/>
      <c r="G39" s="144">
        <f t="shared" si="0"/>
        <v>0</v>
      </c>
      <c r="H39" s="121">
        <v>129.06</v>
      </c>
      <c r="I39" s="121">
        <f t="shared" si="1"/>
        <v>645.29999999999995</v>
      </c>
      <c r="J39" s="121">
        <v>114.44</v>
      </c>
      <c r="K39" s="121">
        <f t="shared" si="2"/>
        <v>572.20000000000005</v>
      </c>
      <c r="L39" s="121">
        <v>21</v>
      </c>
      <c r="M39" s="121">
        <f t="shared" si="3"/>
        <v>0</v>
      </c>
      <c r="N39" s="121">
        <v>1.7000000000000001E-4</v>
      </c>
      <c r="O39" s="121">
        <f t="shared" si="4"/>
        <v>0</v>
      </c>
      <c r="P39" s="121">
        <v>0</v>
      </c>
      <c r="Q39" s="121">
        <f t="shared" si="5"/>
        <v>0</v>
      </c>
      <c r="R39" s="121"/>
      <c r="S39" s="121" t="s">
        <v>132</v>
      </c>
      <c r="T39" s="121" t="s">
        <v>132</v>
      </c>
      <c r="U39" s="121">
        <v>0.22700000000000001</v>
      </c>
      <c r="V39" s="121">
        <f t="shared" si="6"/>
        <v>1.1399999999999999</v>
      </c>
      <c r="W39" s="121"/>
      <c r="X39" s="121" t="s">
        <v>133</v>
      </c>
      <c r="Y39" s="116"/>
      <c r="Z39" s="116"/>
      <c r="AA39" s="116"/>
      <c r="AB39" s="116"/>
      <c r="AC39" s="116"/>
      <c r="AD39" s="116"/>
      <c r="AE39" s="116"/>
      <c r="AF39" s="116"/>
      <c r="AG39" s="116" t="s">
        <v>134</v>
      </c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ht="20.399999999999999" outlineLevel="1" x14ac:dyDescent="0.25">
      <c r="A40" s="139">
        <v>15</v>
      </c>
      <c r="B40" s="140" t="s">
        <v>256</v>
      </c>
      <c r="C40" s="146" t="s">
        <v>257</v>
      </c>
      <c r="D40" s="141" t="s">
        <v>251</v>
      </c>
      <c r="E40" s="142">
        <v>1</v>
      </c>
      <c r="F40" s="143"/>
      <c r="G40" s="144">
        <f t="shared" si="0"/>
        <v>0</v>
      </c>
      <c r="H40" s="121">
        <v>196.5</v>
      </c>
      <c r="I40" s="121">
        <f t="shared" si="1"/>
        <v>196.5</v>
      </c>
      <c r="J40" s="121">
        <v>62.5</v>
      </c>
      <c r="K40" s="121">
        <f t="shared" si="2"/>
        <v>62.5</v>
      </c>
      <c r="L40" s="121">
        <v>21</v>
      </c>
      <c r="M40" s="121">
        <f t="shared" si="3"/>
        <v>0</v>
      </c>
      <c r="N40" s="121">
        <v>2.4000000000000001E-4</v>
      </c>
      <c r="O40" s="121">
        <f t="shared" si="4"/>
        <v>0</v>
      </c>
      <c r="P40" s="121">
        <v>0</v>
      </c>
      <c r="Q40" s="121">
        <f t="shared" si="5"/>
        <v>0</v>
      </c>
      <c r="R40" s="121"/>
      <c r="S40" s="121" t="s">
        <v>132</v>
      </c>
      <c r="T40" s="121" t="s">
        <v>132</v>
      </c>
      <c r="U40" s="121">
        <v>0.124</v>
      </c>
      <c r="V40" s="121">
        <f t="shared" si="6"/>
        <v>0.12</v>
      </c>
      <c r="W40" s="121"/>
      <c r="X40" s="121" t="s">
        <v>133</v>
      </c>
      <c r="Y40" s="116"/>
      <c r="Z40" s="116"/>
      <c r="AA40" s="116"/>
      <c r="AB40" s="116"/>
      <c r="AC40" s="116"/>
      <c r="AD40" s="116"/>
      <c r="AE40" s="116"/>
      <c r="AF40" s="116"/>
      <c r="AG40" s="116" t="s">
        <v>134</v>
      </c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5">
      <c r="A41" s="139">
        <v>16</v>
      </c>
      <c r="B41" s="140" t="s">
        <v>486</v>
      </c>
      <c r="C41" s="146" t="s">
        <v>487</v>
      </c>
      <c r="D41" s="141" t="s">
        <v>131</v>
      </c>
      <c r="E41" s="142">
        <v>1</v>
      </c>
      <c r="F41" s="143"/>
      <c r="G41" s="144">
        <f t="shared" si="0"/>
        <v>0</v>
      </c>
      <c r="H41" s="121">
        <v>1300.6500000000001</v>
      </c>
      <c r="I41" s="121">
        <f t="shared" si="1"/>
        <v>1300.6500000000001</v>
      </c>
      <c r="J41" s="121">
        <v>149.35</v>
      </c>
      <c r="K41" s="121">
        <f t="shared" si="2"/>
        <v>149.35</v>
      </c>
      <c r="L41" s="121">
        <v>21</v>
      </c>
      <c r="M41" s="121">
        <f t="shared" si="3"/>
        <v>0</v>
      </c>
      <c r="N41" s="121">
        <v>1.72E-3</v>
      </c>
      <c r="O41" s="121">
        <f t="shared" si="4"/>
        <v>0</v>
      </c>
      <c r="P41" s="121">
        <v>0</v>
      </c>
      <c r="Q41" s="121">
        <f t="shared" si="5"/>
        <v>0</v>
      </c>
      <c r="R41" s="121"/>
      <c r="S41" s="121" t="s">
        <v>132</v>
      </c>
      <c r="T41" s="121" t="s">
        <v>146</v>
      </c>
      <c r="U41" s="121">
        <v>0.47599999999999998</v>
      </c>
      <c r="V41" s="121">
        <f t="shared" si="6"/>
        <v>0.48</v>
      </c>
      <c r="W41" s="121"/>
      <c r="X41" s="121" t="s">
        <v>133</v>
      </c>
      <c r="Y41" s="116"/>
      <c r="Z41" s="116"/>
      <c r="AA41" s="116"/>
      <c r="AB41" s="116"/>
      <c r="AC41" s="116"/>
      <c r="AD41" s="116"/>
      <c r="AE41" s="116"/>
      <c r="AF41" s="116"/>
      <c r="AG41" s="116" t="s">
        <v>134</v>
      </c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5">
      <c r="A42" s="139">
        <v>17</v>
      </c>
      <c r="B42" s="140" t="s">
        <v>488</v>
      </c>
      <c r="C42" s="146" t="s">
        <v>489</v>
      </c>
      <c r="D42" s="141" t="s">
        <v>131</v>
      </c>
      <c r="E42" s="142">
        <v>1</v>
      </c>
      <c r="F42" s="143"/>
      <c r="G42" s="144">
        <f t="shared" si="0"/>
        <v>0</v>
      </c>
      <c r="H42" s="121">
        <v>112.47</v>
      </c>
      <c r="I42" s="121">
        <f t="shared" si="1"/>
        <v>112.47</v>
      </c>
      <c r="J42" s="121">
        <v>240.03</v>
      </c>
      <c r="K42" s="121">
        <f t="shared" si="2"/>
        <v>240.03</v>
      </c>
      <c r="L42" s="121">
        <v>21</v>
      </c>
      <c r="M42" s="121">
        <f t="shared" si="3"/>
        <v>0</v>
      </c>
      <c r="N42" s="121">
        <v>1.8000000000000001E-4</v>
      </c>
      <c r="O42" s="121">
        <f t="shared" si="4"/>
        <v>0</v>
      </c>
      <c r="P42" s="121">
        <v>0</v>
      </c>
      <c r="Q42" s="121">
        <f t="shared" si="5"/>
        <v>0</v>
      </c>
      <c r="R42" s="121"/>
      <c r="S42" s="121" t="s">
        <v>132</v>
      </c>
      <c r="T42" s="121" t="s">
        <v>132</v>
      </c>
      <c r="U42" s="121">
        <v>0.47599999999999998</v>
      </c>
      <c r="V42" s="121">
        <f t="shared" si="6"/>
        <v>0.48</v>
      </c>
      <c r="W42" s="121"/>
      <c r="X42" s="121" t="s">
        <v>133</v>
      </c>
      <c r="Y42" s="116"/>
      <c r="Z42" s="116"/>
      <c r="AA42" s="116"/>
      <c r="AB42" s="116"/>
      <c r="AC42" s="116"/>
      <c r="AD42" s="116"/>
      <c r="AE42" s="116"/>
      <c r="AF42" s="116"/>
      <c r="AG42" s="116" t="s">
        <v>134</v>
      </c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5">
      <c r="A43" s="139">
        <v>18</v>
      </c>
      <c r="B43" s="140" t="s">
        <v>262</v>
      </c>
      <c r="C43" s="146" t="s">
        <v>263</v>
      </c>
      <c r="D43" s="141" t="s">
        <v>251</v>
      </c>
      <c r="E43" s="142">
        <v>1</v>
      </c>
      <c r="F43" s="143"/>
      <c r="G43" s="144">
        <f t="shared" si="0"/>
        <v>0</v>
      </c>
      <c r="H43" s="121">
        <v>0</v>
      </c>
      <c r="I43" s="121">
        <f t="shared" si="1"/>
        <v>0</v>
      </c>
      <c r="J43" s="121">
        <v>86</v>
      </c>
      <c r="K43" s="121">
        <f t="shared" si="2"/>
        <v>86</v>
      </c>
      <c r="L43" s="121">
        <v>21</v>
      </c>
      <c r="M43" s="121">
        <f t="shared" si="3"/>
        <v>0</v>
      </c>
      <c r="N43" s="121">
        <v>0</v>
      </c>
      <c r="O43" s="121">
        <f t="shared" si="4"/>
        <v>0</v>
      </c>
      <c r="P43" s="121">
        <v>1.56E-3</v>
      </c>
      <c r="Q43" s="121">
        <f t="shared" si="5"/>
        <v>0</v>
      </c>
      <c r="R43" s="121"/>
      <c r="S43" s="121" t="s">
        <v>132</v>
      </c>
      <c r="T43" s="121" t="s">
        <v>132</v>
      </c>
      <c r="U43" s="121">
        <v>0.217</v>
      </c>
      <c r="V43" s="121">
        <f t="shared" si="6"/>
        <v>0.22</v>
      </c>
      <c r="W43" s="121"/>
      <c r="X43" s="121" t="s">
        <v>133</v>
      </c>
      <c r="Y43" s="116"/>
      <c r="Z43" s="116"/>
      <c r="AA43" s="116"/>
      <c r="AB43" s="116"/>
      <c r="AC43" s="116"/>
      <c r="AD43" s="116"/>
      <c r="AE43" s="116"/>
      <c r="AF43" s="116"/>
      <c r="AG43" s="116" t="s">
        <v>134</v>
      </c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ht="20.399999999999999" outlineLevel="1" x14ac:dyDescent="0.25">
      <c r="A44" s="139">
        <v>19</v>
      </c>
      <c r="B44" s="140" t="s">
        <v>266</v>
      </c>
      <c r="C44" s="146" t="s">
        <v>267</v>
      </c>
      <c r="D44" s="141" t="s">
        <v>131</v>
      </c>
      <c r="E44" s="142">
        <v>1</v>
      </c>
      <c r="F44" s="143"/>
      <c r="G44" s="144">
        <f t="shared" si="0"/>
        <v>0</v>
      </c>
      <c r="H44" s="121">
        <v>435.99</v>
      </c>
      <c r="I44" s="121">
        <f t="shared" si="1"/>
        <v>435.99</v>
      </c>
      <c r="J44" s="121">
        <v>124.01</v>
      </c>
      <c r="K44" s="121">
        <f t="shared" si="2"/>
        <v>124.01</v>
      </c>
      <c r="L44" s="121">
        <v>21</v>
      </c>
      <c r="M44" s="121">
        <f t="shared" si="3"/>
        <v>0</v>
      </c>
      <c r="N44" s="121">
        <v>2.0000000000000001E-4</v>
      </c>
      <c r="O44" s="121">
        <f t="shared" si="4"/>
        <v>0</v>
      </c>
      <c r="P44" s="121">
        <v>0</v>
      </c>
      <c r="Q44" s="121">
        <f t="shared" si="5"/>
        <v>0</v>
      </c>
      <c r="R44" s="121"/>
      <c r="S44" s="121" t="s">
        <v>132</v>
      </c>
      <c r="T44" s="121" t="s">
        <v>132</v>
      </c>
      <c r="U44" s="121">
        <v>0.246</v>
      </c>
      <c r="V44" s="121">
        <f t="shared" si="6"/>
        <v>0.25</v>
      </c>
      <c r="W44" s="121"/>
      <c r="X44" s="121" t="s">
        <v>133</v>
      </c>
      <c r="Y44" s="116"/>
      <c r="Z44" s="116"/>
      <c r="AA44" s="116"/>
      <c r="AB44" s="116"/>
      <c r="AC44" s="116"/>
      <c r="AD44" s="116"/>
      <c r="AE44" s="116"/>
      <c r="AF44" s="116"/>
      <c r="AG44" s="116" t="s">
        <v>134</v>
      </c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5">
      <c r="A45" s="139">
        <v>20</v>
      </c>
      <c r="B45" s="140" t="s">
        <v>268</v>
      </c>
      <c r="C45" s="146" t="s">
        <v>269</v>
      </c>
      <c r="D45" s="141" t="s">
        <v>131</v>
      </c>
      <c r="E45" s="142">
        <v>1</v>
      </c>
      <c r="F45" s="143"/>
      <c r="G45" s="144">
        <f t="shared" si="0"/>
        <v>0</v>
      </c>
      <c r="H45" s="121">
        <v>358.49</v>
      </c>
      <c r="I45" s="121">
        <f t="shared" si="1"/>
        <v>358.49</v>
      </c>
      <c r="J45" s="121">
        <v>124.01</v>
      </c>
      <c r="K45" s="121">
        <f t="shared" si="2"/>
        <v>124.01</v>
      </c>
      <c r="L45" s="121">
        <v>21</v>
      </c>
      <c r="M45" s="121">
        <f t="shared" si="3"/>
        <v>0</v>
      </c>
      <c r="N45" s="121">
        <v>2.5999999999999998E-4</v>
      </c>
      <c r="O45" s="121">
        <f t="shared" si="4"/>
        <v>0</v>
      </c>
      <c r="P45" s="121">
        <v>0</v>
      </c>
      <c r="Q45" s="121">
        <f t="shared" si="5"/>
        <v>0</v>
      </c>
      <c r="R45" s="121"/>
      <c r="S45" s="121" t="s">
        <v>132</v>
      </c>
      <c r="T45" s="121" t="s">
        <v>132</v>
      </c>
      <c r="U45" s="121">
        <v>0.246</v>
      </c>
      <c r="V45" s="121">
        <f t="shared" si="6"/>
        <v>0.25</v>
      </c>
      <c r="W45" s="121"/>
      <c r="X45" s="121" t="s">
        <v>133</v>
      </c>
      <c r="Y45" s="116"/>
      <c r="Z45" s="116"/>
      <c r="AA45" s="116"/>
      <c r="AB45" s="116"/>
      <c r="AC45" s="116"/>
      <c r="AD45" s="116"/>
      <c r="AE45" s="116"/>
      <c r="AF45" s="116"/>
      <c r="AG45" s="116" t="s">
        <v>134</v>
      </c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5">
      <c r="A46" s="139">
        <v>21</v>
      </c>
      <c r="B46" s="140" t="s">
        <v>270</v>
      </c>
      <c r="C46" s="146" t="s">
        <v>271</v>
      </c>
      <c r="D46" s="141" t="s">
        <v>131</v>
      </c>
      <c r="E46" s="142">
        <v>1</v>
      </c>
      <c r="F46" s="143"/>
      <c r="G46" s="144">
        <f t="shared" si="0"/>
        <v>0</v>
      </c>
      <c r="H46" s="121">
        <v>243.49</v>
      </c>
      <c r="I46" s="121">
        <f t="shared" si="1"/>
        <v>243.49</v>
      </c>
      <c r="J46" s="121">
        <v>124.01</v>
      </c>
      <c r="K46" s="121">
        <f t="shared" si="2"/>
        <v>124.01</v>
      </c>
      <c r="L46" s="121">
        <v>21</v>
      </c>
      <c r="M46" s="121">
        <f t="shared" si="3"/>
        <v>0</v>
      </c>
      <c r="N46" s="121">
        <v>2.0000000000000001E-4</v>
      </c>
      <c r="O46" s="121">
        <f t="shared" si="4"/>
        <v>0</v>
      </c>
      <c r="P46" s="121">
        <v>0</v>
      </c>
      <c r="Q46" s="121">
        <f t="shared" si="5"/>
        <v>0</v>
      </c>
      <c r="R46" s="121"/>
      <c r="S46" s="121" t="s">
        <v>132</v>
      </c>
      <c r="T46" s="121" t="s">
        <v>132</v>
      </c>
      <c r="U46" s="121">
        <v>0.246</v>
      </c>
      <c r="V46" s="121">
        <f t="shared" si="6"/>
        <v>0.25</v>
      </c>
      <c r="W46" s="121"/>
      <c r="X46" s="121" t="s">
        <v>133</v>
      </c>
      <c r="Y46" s="116"/>
      <c r="Z46" s="116"/>
      <c r="AA46" s="116"/>
      <c r="AB46" s="116"/>
      <c r="AC46" s="116"/>
      <c r="AD46" s="116"/>
      <c r="AE46" s="116"/>
      <c r="AF46" s="116"/>
      <c r="AG46" s="116" t="s">
        <v>134</v>
      </c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5">
      <c r="A47" s="133">
        <v>22</v>
      </c>
      <c r="B47" s="134" t="s">
        <v>272</v>
      </c>
      <c r="C47" s="147" t="s">
        <v>273</v>
      </c>
      <c r="D47" s="135" t="s">
        <v>137</v>
      </c>
      <c r="E47" s="136">
        <v>0.24</v>
      </c>
      <c r="F47" s="137"/>
      <c r="G47" s="138">
        <f t="shared" si="0"/>
        <v>0</v>
      </c>
      <c r="H47" s="121">
        <v>30.35</v>
      </c>
      <c r="I47" s="121">
        <f t="shared" si="1"/>
        <v>7.28</v>
      </c>
      <c r="J47" s="121">
        <v>1075.6500000000001</v>
      </c>
      <c r="K47" s="121">
        <f t="shared" si="2"/>
        <v>258.16000000000003</v>
      </c>
      <c r="L47" s="121">
        <v>21</v>
      </c>
      <c r="M47" s="121">
        <f t="shared" si="3"/>
        <v>0</v>
      </c>
      <c r="N47" s="121">
        <v>8.0000000000000007E-5</v>
      </c>
      <c r="O47" s="121">
        <f t="shared" si="4"/>
        <v>0</v>
      </c>
      <c r="P47" s="121">
        <v>0</v>
      </c>
      <c r="Q47" s="121">
        <f t="shared" si="5"/>
        <v>0</v>
      </c>
      <c r="R47" s="121"/>
      <c r="S47" s="121" t="s">
        <v>132</v>
      </c>
      <c r="T47" s="121" t="s">
        <v>132</v>
      </c>
      <c r="U47" s="121">
        <v>2.1</v>
      </c>
      <c r="V47" s="121">
        <f t="shared" si="6"/>
        <v>0.5</v>
      </c>
      <c r="W47" s="121"/>
      <c r="X47" s="121" t="s">
        <v>133</v>
      </c>
      <c r="Y47" s="116"/>
      <c r="Z47" s="116"/>
      <c r="AA47" s="116"/>
      <c r="AB47" s="116"/>
      <c r="AC47" s="116"/>
      <c r="AD47" s="116"/>
      <c r="AE47" s="116"/>
      <c r="AF47" s="116"/>
      <c r="AG47" s="116" t="s">
        <v>134</v>
      </c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5">
      <c r="A48" s="119"/>
      <c r="B48" s="120"/>
      <c r="C48" s="148" t="s">
        <v>274</v>
      </c>
      <c r="D48" s="122"/>
      <c r="E48" s="123">
        <v>0.24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140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ht="20.399999999999999" outlineLevel="1" x14ac:dyDescent="0.25">
      <c r="A49" s="139">
        <v>23</v>
      </c>
      <c r="B49" s="140" t="s">
        <v>543</v>
      </c>
      <c r="C49" s="146" t="s">
        <v>544</v>
      </c>
      <c r="D49" s="141" t="s">
        <v>251</v>
      </c>
      <c r="E49" s="142">
        <v>2</v>
      </c>
      <c r="F49" s="143"/>
      <c r="G49" s="144">
        <f t="shared" ref="G49:G56" si="7">ROUND(E49*F49,2)</f>
        <v>0</v>
      </c>
      <c r="H49" s="121">
        <v>4.6100000000000003</v>
      </c>
      <c r="I49" s="121">
        <f t="shared" ref="I49:I56" si="8">ROUND(E49*H49,2)</f>
        <v>9.2200000000000006</v>
      </c>
      <c r="J49" s="121">
        <v>43.39</v>
      </c>
      <c r="K49" s="121">
        <f t="shared" ref="K49:K56" si="9">ROUND(E49*J49,2)</f>
        <v>86.78</v>
      </c>
      <c r="L49" s="121">
        <v>21</v>
      </c>
      <c r="M49" s="121">
        <f t="shared" ref="M49:M56" si="10">G49*(1+L49/100)</f>
        <v>0</v>
      </c>
      <c r="N49" s="121">
        <v>3.0000000000000001E-5</v>
      </c>
      <c r="O49" s="121">
        <f t="shared" ref="O49:O56" si="11">ROUND(E49*N49,2)</f>
        <v>0</v>
      </c>
      <c r="P49" s="121">
        <v>0</v>
      </c>
      <c r="Q49" s="121">
        <f t="shared" ref="Q49:Q56" si="12">ROUND(E49*P49,2)</f>
        <v>0</v>
      </c>
      <c r="R49" s="121"/>
      <c r="S49" s="121" t="s">
        <v>158</v>
      </c>
      <c r="T49" s="121" t="s">
        <v>146</v>
      </c>
      <c r="U49" s="121">
        <v>0.33</v>
      </c>
      <c r="V49" s="121">
        <f t="shared" ref="V49:V56" si="13">ROUND(E49*U49,2)</f>
        <v>0.66</v>
      </c>
      <c r="W49" s="121"/>
      <c r="X49" s="121" t="s">
        <v>133</v>
      </c>
      <c r="Y49" s="116"/>
      <c r="Z49" s="116"/>
      <c r="AA49" s="116"/>
      <c r="AB49" s="116"/>
      <c r="AC49" s="116"/>
      <c r="AD49" s="116"/>
      <c r="AE49" s="116"/>
      <c r="AF49" s="116"/>
      <c r="AG49" s="116" t="s">
        <v>134</v>
      </c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39">
        <v>24</v>
      </c>
      <c r="B50" s="140" t="s">
        <v>275</v>
      </c>
      <c r="C50" s="146" t="s">
        <v>276</v>
      </c>
      <c r="D50" s="141" t="s">
        <v>131</v>
      </c>
      <c r="E50" s="142">
        <v>2</v>
      </c>
      <c r="F50" s="143"/>
      <c r="G50" s="144">
        <f t="shared" si="7"/>
        <v>0</v>
      </c>
      <c r="H50" s="121">
        <v>345</v>
      </c>
      <c r="I50" s="121">
        <f t="shared" si="8"/>
        <v>690</v>
      </c>
      <c r="J50" s="121">
        <v>0</v>
      </c>
      <c r="K50" s="121">
        <f t="shared" si="9"/>
        <v>0</v>
      </c>
      <c r="L50" s="121">
        <v>21</v>
      </c>
      <c r="M50" s="121">
        <f t="shared" si="10"/>
        <v>0</v>
      </c>
      <c r="N50" s="121">
        <v>8.9999999999999998E-4</v>
      </c>
      <c r="O50" s="121">
        <f t="shared" si="11"/>
        <v>0</v>
      </c>
      <c r="P50" s="121">
        <v>0</v>
      </c>
      <c r="Q50" s="121">
        <f t="shared" si="12"/>
        <v>0</v>
      </c>
      <c r="R50" s="121"/>
      <c r="S50" s="121" t="s">
        <v>158</v>
      </c>
      <c r="T50" s="121" t="s">
        <v>146</v>
      </c>
      <c r="U50" s="121">
        <v>0</v>
      </c>
      <c r="V50" s="121">
        <f t="shared" si="13"/>
        <v>0</v>
      </c>
      <c r="W50" s="121"/>
      <c r="X50" s="121" t="s">
        <v>176</v>
      </c>
      <c r="Y50" s="116"/>
      <c r="Z50" s="116"/>
      <c r="AA50" s="116"/>
      <c r="AB50" s="116"/>
      <c r="AC50" s="116"/>
      <c r="AD50" s="116"/>
      <c r="AE50" s="116"/>
      <c r="AF50" s="116"/>
      <c r="AG50" s="116" t="s">
        <v>177</v>
      </c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5">
      <c r="A51" s="139">
        <v>25</v>
      </c>
      <c r="B51" s="140" t="s">
        <v>277</v>
      </c>
      <c r="C51" s="146" t="s">
        <v>278</v>
      </c>
      <c r="D51" s="141" t="s">
        <v>131</v>
      </c>
      <c r="E51" s="142">
        <v>1</v>
      </c>
      <c r="F51" s="143"/>
      <c r="G51" s="144">
        <f t="shared" si="7"/>
        <v>0</v>
      </c>
      <c r="H51" s="121">
        <v>1050</v>
      </c>
      <c r="I51" s="121">
        <f t="shared" si="8"/>
        <v>1050</v>
      </c>
      <c r="J51" s="121">
        <v>0</v>
      </c>
      <c r="K51" s="121">
        <f t="shared" si="9"/>
        <v>0</v>
      </c>
      <c r="L51" s="121">
        <v>21</v>
      </c>
      <c r="M51" s="121">
        <f t="shared" si="10"/>
        <v>0</v>
      </c>
      <c r="N51" s="121">
        <v>1E-4</v>
      </c>
      <c r="O51" s="121">
        <f t="shared" si="11"/>
        <v>0</v>
      </c>
      <c r="P51" s="121">
        <v>0</v>
      </c>
      <c r="Q51" s="121">
        <f t="shared" si="12"/>
        <v>0</v>
      </c>
      <c r="R51" s="121"/>
      <c r="S51" s="121" t="s">
        <v>158</v>
      </c>
      <c r="T51" s="121" t="s">
        <v>146</v>
      </c>
      <c r="U51" s="121">
        <v>0</v>
      </c>
      <c r="V51" s="121">
        <f t="shared" si="13"/>
        <v>0</v>
      </c>
      <c r="W51" s="121"/>
      <c r="X51" s="121" t="s">
        <v>176</v>
      </c>
      <c r="Y51" s="116"/>
      <c r="Z51" s="116"/>
      <c r="AA51" s="116"/>
      <c r="AB51" s="116"/>
      <c r="AC51" s="116"/>
      <c r="AD51" s="116"/>
      <c r="AE51" s="116"/>
      <c r="AF51" s="116"/>
      <c r="AG51" s="116" t="s">
        <v>177</v>
      </c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5">
      <c r="A52" s="139">
        <v>26</v>
      </c>
      <c r="B52" s="140" t="s">
        <v>279</v>
      </c>
      <c r="C52" s="146" t="s">
        <v>280</v>
      </c>
      <c r="D52" s="141" t="s">
        <v>131</v>
      </c>
      <c r="E52" s="142">
        <v>1</v>
      </c>
      <c r="F52" s="143"/>
      <c r="G52" s="144">
        <f t="shared" si="7"/>
        <v>0</v>
      </c>
      <c r="H52" s="121">
        <v>1140</v>
      </c>
      <c r="I52" s="121">
        <f t="shared" si="8"/>
        <v>1140</v>
      </c>
      <c r="J52" s="121">
        <v>0</v>
      </c>
      <c r="K52" s="121">
        <f t="shared" si="9"/>
        <v>0</v>
      </c>
      <c r="L52" s="121">
        <v>21</v>
      </c>
      <c r="M52" s="121">
        <f t="shared" si="10"/>
        <v>0</v>
      </c>
      <c r="N52" s="121">
        <v>8.0000000000000004E-4</v>
      </c>
      <c r="O52" s="121">
        <f t="shared" si="11"/>
        <v>0</v>
      </c>
      <c r="P52" s="121">
        <v>0</v>
      </c>
      <c r="Q52" s="121">
        <f t="shared" si="12"/>
        <v>0</v>
      </c>
      <c r="R52" s="121" t="s">
        <v>175</v>
      </c>
      <c r="S52" s="121" t="s">
        <v>132</v>
      </c>
      <c r="T52" s="121" t="s">
        <v>146</v>
      </c>
      <c r="U52" s="121">
        <v>0</v>
      </c>
      <c r="V52" s="121">
        <f t="shared" si="13"/>
        <v>0</v>
      </c>
      <c r="W52" s="121"/>
      <c r="X52" s="121" t="s">
        <v>176</v>
      </c>
      <c r="Y52" s="116"/>
      <c r="Z52" s="116"/>
      <c r="AA52" s="116"/>
      <c r="AB52" s="116"/>
      <c r="AC52" s="116"/>
      <c r="AD52" s="116"/>
      <c r="AE52" s="116"/>
      <c r="AF52" s="116"/>
      <c r="AG52" s="116" t="s">
        <v>177</v>
      </c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ht="20.399999999999999" outlineLevel="1" x14ac:dyDescent="0.25">
      <c r="A53" s="139">
        <v>27</v>
      </c>
      <c r="B53" s="140" t="s">
        <v>283</v>
      </c>
      <c r="C53" s="146" t="s">
        <v>284</v>
      </c>
      <c r="D53" s="141" t="s">
        <v>131</v>
      </c>
      <c r="E53" s="142">
        <v>1</v>
      </c>
      <c r="F53" s="143"/>
      <c r="G53" s="144">
        <f t="shared" si="7"/>
        <v>0</v>
      </c>
      <c r="H53" s="121">
        <v>529</v>
      </c>
      <c r="I53" s="121">
        <f t="shared" si="8"/>
        <v>529</v>
      </c>
      <c r="J53" s="121">
        <v>0</v>
      </c>
      <c r="K53" s="121">
        <f t="shared" si="9"/>
        <v>0</v>
      </c>
      <c r="L53" s="121">
        <v>21</v>
      </c>
      <c r="M53" s="121">
        <f t="shared" si="10"/>
        <v>0</v>
      </c>
      <c r="N53" s="121">
        <v>0</v>
      </c>
      <c r="O53" s="121">
        <f t="shared" si="11"/>
        <v>0</v>
      </c>
      <c r="P53" s="121">
        <v>0</v>
      </c>
      <c r="Q53" s="121">
        <f t="shared" si="12"/>
        <v>0</v>
      </c>
      <c r="R53" s="121" t="s">
        <v>175</v>
      </c>
      <c r="S53" s="121" t="s">
        <v>132</v>
      </c>
      <c r="T53" s="121" t="s">
        <v>132</v>
      </c>
      <c r="U53" s="121">
        <v>0</v>
      </c>
      <c r="V53" s="121">
        <f t="shared" si="13"/>
        <v>0</v>
      </c>
      <c r="W53" s="121"/>
      <c r="X53" s="121" t="s">
        <v>176</v>
      </c>
      <c r="Y53" s="116"/>
      <c r="Z53" s="116"/>
      <c r="AA53" s="116"/>
      <c r="AB53" s="116"/>
      <c r="AC53" s="116"/>
      <c r="AD53" s="116"/>
      <c r="AE53" s="116"/>
      <c r="AF53" s="116"/>
      <c r="AG53" s="116" t="s">
        <v>177</v>
      </c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5">
      <c r="A54" s="139">
        <v>28</v>
      </c>
      <c r="B54" s="140" t="s">
        <v>285</v>
      </c>
      <c r="C54" s="146" t="s">
        <v>286</v>
      </c>
      <c r="D54" s="141" t="s">
        <v>131</v>
      </c>
      <c r="E54" s="142">
        <v>1</v>
      </c>
      <c r="F54" s="143"/>
      <c r="G54" s="144">
        <f t="shared" si="7"/>
        <v>0</v>
      </c>
      <c r="H54" s="121">
        <v>480</v>
      </c>
      <c r="I54" s="121">
        <f t="shared" si="8"/>
        <v>480</v>
      </c>
      <c r="J54" s="121">
        <v>0</v>
      </c>
      <c r="K54" s="121">
        <f t="shared" si="9"/>
        <v>0</v>
      </c>
      <c r="L54" s="121">
        <v>21</v>
      </c>
      <c r="M54" s="121">
        <f t="shared" si="10"/>
        <v>0</v>
      </c>
      <c r="N54" s="121">
        <v>2E-3</v>
      </c>
      <c r="O54" s="121">
        <f t="shared" si="11"/>
        <v>0</v>
      </c>
      <c r="P54" s="121">
        <v>0</v>
      </c>
      <c r="Q54" s="121">
        <f t="shared" si="12"/>
        <v>0</v>
      </c>
      <c r="R54" s="121"/>
      <c r="S54" s="121" t="s">
        <v>158</v>
      </c>
      <c r="T54" s="121" t="s">
        <v>146</v>
      </c>
      <c r="U54" s="121">
        <v>0</v>
      </c>
      <c r="V54" s="121">
        <f t="shared" si="13"/>
        <v>0</v>
      </c>
      <c r="W54" s="121"/>
      <c r="X54" s="121" t="s">
        <v>176</v>
      </c>
      <c r="Y54" s="116"/>
      <c r="Z54" s="116"/>
      <c r="AA54" s="116"/>
      <c r="AB54" s="116"/>
      <c r="AC54" s="116"/>
      <c r="AD54" s="116"/>
      <c r="AE54" s="116"/>
      <c r="AF54" s="116"/>
      <c r="AG54" s="116" t="s">
        <v>177</v>
      </c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5">
      <c r="A55" s="139">
        <v>29</v>
      </c>
      <c r="B55" s="140" t="s">
        <v>287</v>
      </c>
      <c r="C55" s="146" t="s">
        <v>288</v>
      </c>
      <c r="D55" s="141" t="s">
        <v>289</v>
      </c>
      <c r="E55" s="142">
        <v>1</v>
      </c>
      <c r="F55" s="143"/>
      <c r="G55" s="144">
        <f t="shared" si="7"/>
        <v>0</v>
      </c>
      <c r="H55" s="121">
        <v>850</v>
      </c>
      <c r="I55" s="121">
        <f t="shared" si="8"/>
        <v>850</v>
      </c>
      <c r="J55" s="121">
        <v>0</v>
      </c>
      <c r="K55" s="121">
        <f t="shared" si="9"/>
        <v>0</v>
      </c>
      <c r="L55" s="121">
        <v>21</v>
      </c>
      <c r="M55" s="121">
        <f t="shared" si="10"/>
        <v>0</v>
      </c>
      <c r="N55" s="121">
        <v>0.01</v>
      </c>
      <c r="O55" s="121">
        <f t="shared" si="11"/>
        <v>0.01</v>
      </c>
      <c r="P55" s="121">
        <v>0</v>
      </c>
      <c r="Q55" s="121">
        <f t="shared" si="12"/>
        <v>0</v>
      </c>
      <c r="R55" s="121" t="s">
        <v>175</v>
      </c>
      <c r="S55" s="121" t="s">
        <v>132</v>
      </c>
      <c r="T55" s="121" t="s">
        <v>146</v>
      </c>
      <c r="U55" s="121">
        <v>0</v>
      </c>
      <c r="V55" s="121">
        <f t="shared" si="13"/>
        <v>0</v>
      </c>
      <c r="W55" s="121"/>
      <c r="X55" s="121" t="s">
        <v>176</v>
      </c>
      <c r="Y55" s="116"/>
      <c r="Z55" s="116"/>
      <c r="AA55" s="116"/>
      <c r="AB55" s="116"/>
      <c r="AC55" s="116"/>
      <c r="AD55" s="116"/>
      <c r="AE55" s="116"/>
      <c r="AF55" s="116"/>
      <c r="AG55" s="116" t="s">
        <v>177</v>
      </c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5">
      <c r="A56" s="139">
        <v>30</v>
      </c>
      <c r="B56" s="140" t="s">
        <v>294</v>
      </c>
      <c r="C56" s="146" t="s">
        <v>295</v>
      </c>
      <c r="D56" s="141" t="s">
        <v>0</v>
      </c>
      <c r="E56" s="142">
        <v>102.5544</v>
      </c>
      <c r="F56" s="143"/>
      <c r="G56" s="144">
        <f t="shared" si="7"/>
        <v>0</v>
      </c>
      <c r="H56" s="121">
        <v>0</v>
      </c>
      <c r="I56" s="121">
        <f t="shared" si="8"/>
        <v>0</v>
      </c>
      <c r="J56" s="121">
        <v>0.31</v>
      </c>
      <c r="K56" s="121">
        <f t="shared" si="9"/>
        <v>31.79</v>
      </c>
      <c r="L56" s="121">
        <v>21</v>
      </c>
      <c r="M56" s="121">
        <f t="shared" si="10"/>
        <v>0</v>
      </c>
      <c r="N56" s="121">
        <v>0</v>
      </c>
      <c r="O56" s="121">
        <f t="shared" si="11"/>
        <v>0</v>
      </c>
      <c r="P56" s="121">
        <v>0</v>
      </c>
      <c r="Q56" s="121">
        <f t="shared" si="12"/>
        <v>0</v>
      </c>
      <c r="R56" s="121"/>
      <c r="S56" s="121" t="s">
        <v>132</v>
      </c>
      <c r="T56" s="121" t="s">
        <v>138</v>
      </c>
      <c r="U56" s="121">
        <v>0</v>
      </c>
      <c r="V56" s="121">
        <f t="shared" si="13"/>
        <v>0</v>
      </c>
      <c r="W56" s="121"/>
      <c r="X56" s="121" t="s">
        <v>208</v>
      </c>
      <c r="Y56" s="116"/>
      <c r="Z56" s="116"/>
      <c r="AA56" s="116"/>
      <c r="AB56" s="116"/>
      <c r="AC56" s="116"/>
      <c r="AD56" s="116"/>
      <c r="AE56" s="116"/>
      <c r="AF56" s="116"/>
      <c r="AG56" s="116" t="s">
        <v>209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x14ac:dyDescent="0.25">
      <c r="A57" s="127" t="s">
        <v>127</v>
      </c>
      <c r="B57" s="128" t="s">
        <v>77</v>
      </c>
      <c r="C57" s="145" t="s">
        <v>78</v>
      </c>
      <c r="D57" s="129"/>
      <c r="E57" s="130"/>
      <c r="F57" s="131"/>
      <c r="G57" s="132">
        <f>SUMIF(AG58:AG59,"&lt;&gt;NOR",G58:G59)</f>
        <v>0</v>
      </c>
      <c r="H57" s="126"/>
      <c r="I57" s="126">
        <f>SUM(I58:I59)</f>
        <v>0</v>
      </c>
      <c r="J57" s="126"/>
      <c r="K57" s="126">
        <f>SUM(K58:K59)</f>
        <v>231.24</v>
      </c>
      <c r="L57" s="126"/>
      <c r="M57" s="126">
        <f>SUM(M58:M59)</f>
        <v>0</v>
      </c>
      <c r="N57" s="126"/>
      <c r="O57" s="126">
        <f>SUM(O58:O59)</f>
        <v>0</v>
      </c>
      <c r="P57" s="126"/>
      <c r="Q57" s="126">
        <f>SUM(Q58:Q59)</f>
        <v>0</v>
      </c>
      <c r="R57" s="126"/>
      <c r="S57" s="126"/>
      <c r="T57" s="126"/>
      <c r="U57" s="126"/>
      <c r="V57" s="126">
        <f>SUM(V58:V59)</f>
        <v>0</v>
      </c>
      <c r="W57" s="126"/>
      <c r="X57" s="126"/>
      <c r="AG57" t="s">
        <v>128</v>
      </c>
    </row>
    <row r="58" spans="1:60" outlineLevel="1" x14ac:dyDescent="0.25">
      <c r="A58" s="139">
        <v>31</v>
      </c>
      <c r="B58" s="140" t="s">
        <v>296</v>
      </c>
      <c r="C58" s="146" t="s">
        <v>297</v>
      </c>
      <c r="D58" s="141" t="s">
        <v>131</v>
      </c>
      <c r="E58" s="142">
        <v>1</v>
      </c>
      <c r="F58" s="143"/>
      <c r="G58" s="144">
        <f>ROUND(E58*F58,2)</f>
        <v>0</v>
      </c>
      <c r="H58" s="121">
        <v>0</v>
      </c>
      <c r="I58" s="121">
        <f>ROUND(E58*H58,2)</f>
        <v>0</v>
      </c>
      <c r="J58" s="121">
        <v>230</v>
      </c>
      <c r="K58" s="121">
        <f>ROUND(E58*J58,2)</f>
        <v>230</v>
      </c>
      <c r="L58" s="121">
        <v>21</v>
      </c>
      <c r="M58" s="121">
        <f>G58*(1+L58/100)</f>
        <v>0</v>
      </c>
      <c r="N58" s="121">
        <v>0</v>
      </c>
      <c r="O58" s="121">
        <f>ROUND(E58*N58,2)</f>
        <v>0</v>
      </c>
      <c r="P58" s="121">
        <v>0</v>
      </c>
      <c r="Q58" s="121">
        <f>ROUND(E58*P58,2)</f>
        <v>0</v>
      </c>
      <c r="R58" s="121"/>
      <c r="S58" s="121" t="s">
        <v>132</v>
      </c>
      <c r="T58" s="121" t="s">
        <v>132</v>
      </c>
      <c r="U58" s="121">
        <v>0</v>
      </c>
      <c r="V58" s="121">
        <f>ROUND(E58*U58,2)</f>
        <v>0</v>
      </c>
      <c r="W58" s="121"/>
      <c r="X58" s="121" t="s">
        <v>161</v>
      </c>
      <c r="Y58" s="116"/>
      <c r="Z58" s="116"/>
      <c r="AA58" s="116"/>
      <c r="AB58" s="116"/>
      <c r="AC58" s="116"/>
      <c r="AD58" s="116"/>
      <c r="AE58" s="116"/>
      <c r="AF58" s="116"/>
      <c r="AG58" s="116" t="s">
        <v>162</v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5">
      <c r="A59" s="139">
        <v>32</v>
      </c>
      <c r="B59" s="140" t="s">
        <v>298</v>
      </c>
      <c r="C59" s="146" t="s">
        <v>299</v>
      </c>
      <c r="D59" s="141" t="s">
        <v>0</v>
      </c>
      <c r="E59" s="142">
        <v>2.2999999999999998</v>
      </c>
      <c r="F59" s="143"/>
      <c r="G59" s="144">
        <f>ROUND(E59*F59,2)</f>
        <v>0</v>
      </c>
      <c r="H59" s="121">
        <v>0</v>
      </c>
      <c r="I59" s="121">
        <f>ROUND(E59*H59,2)</f>
        <v>0</v>
      </c>
      <c r="J59" s="121">
        <v>0.54</v>
      </c>
      <c r="K59" s="121">
        <f>ROUND(E59*J59,2)</f>
        <v>1.24</v>
      </c>
      <c r="L59" s="121">
        <v>21</v>
      </c>
      <c r="M59" s="121">
        <f>G59*(1+L59/100)</f>
        <v>0</v>
      </c>
      <c r="N59" s="121">
        <v>0</v>
      </c>
      <c r="O59" s="121">
        <f>ROUND(E59*N59,2)</f>
        <v>0</v>
      </c>
      <c r="P59" s="121">
        <v>0</v>
      </c>
      <c r="Q59" s="121">
        <f>ROUND(E59*P59,2)</f>
        <v>0</v>
      </c>
      <c r="R59" s="121"/>
      <c r="S59" s="121" t="s">
        <v>132</v>
      </c>
      <c r="T59" s="121" t="s">
        <v>132</v>
      </c>
      <c r="U59" s="121">
        <v>0</v>
      </c>
      <c r="V59" s="121">
        <f>ROUND(E59*U59,2)</f>
        <v>0</v>
      </c>
      <c r="W59" s="121"/>
      <c r="X59" s="121" t="s">
        <v>208</v>
      </c>
      <c r="Y59" s="116"/>
      <c r="Z59" s="116"/>
      <c r="AA59" s="116"/>
      <c r="AB59" s="116"/>
      <c r="AC59" s="116"/>
      <c r="AD59" s="116"/>
      <c r="AE59" s="116"/>
      <c r="AF59" s="116"/>
      <c r="AG59" s="116" t="s">
        <v>209</v>
      </c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x14ac:dyDescent="0.25">
      <c r="A60" s="127" t="s">
        <v>127</v>
      </c>
      <c r="B60" s="128" t="s">
        <v>83</v>
      </c>
      <c r="C60" s="145" t="s">
        <v>84</v>
      </c>
      <c r="D60" s="129"/>
      <c r="E60" s="130"/>
      <c r="F60" s="131"/>
      <c r="G60" s="132">
        <f>SUMIF(AG61:AG81,"&lt;&gt;NOR",G61:G81)</f>
        <v>0</v>
      </c>
      <c r="H60" s="126"/>
      <c r="I60" s="126">
        <f>SUM(I61:I81)</f>
        <v>1500</v>
      </c>
      <c r="J60" s="126"/>
      <c r="K60" s="126">
        <f>SUM(K61:K81)</f>
        <v>48297.93</v>
      </c>
      <c r="L60" s="126"/>
      <c r="M60" s="126">
        <f>SUM(M61:M81)</f>
        <v>0</v>
      </c>
      <c r="N60" s="126"/>
      <c r="O60" s="126">
        <f>SUM(O61:O81)</f>
        <v>0.01</v>
      </c>
      <c r="P60" s="126"/>
      <c r="Q60" s="126">
        <f>SUM(Q61:Q81)</f>
        <v>0.17</v>
      </c>
      <c r="R60" s="126"/>
      <c r="S60" s="126"/>
      <c r="T60" s="126"/>
      <c r="U60" s="126"/>
      <c r="V60" s="126">
        <f>SUM(V61:V81)</f>
        <v>6.29</v>
      </c>
      <c r="W60" s="126"/>
      <c r="X60" s="126"/>
      <c r="AG60" t="s">
        <v>128</v>
      </c>
    </row>
    <row r="61" spans="1:60" ht="20.399999999999999" outlineLevel="1" x14ac:dyDescent="0.25">
      <c r="A61" s="139">
        <v>33</v>
      </c>
      <c r="B61" s="140" t="s">
        <v>300</v>
      </c>
      <c r="C61" s="146" t="s">
        <v>301</v>
      </c>
      <c r="D61" s="141" t="s">
        <v>131</v>
      </c>
      <c r="E61" s="142">
        <v>3</v>
      </c>
      <c r="F61" s="143"/>
      <c r="G61" s="144">
        <f t="shared" ref="G61:G68" si="14">ROUND(E61*F61,2)</f>
        <v>0</v>
      </c>
      <c r="H61" s="121">
        <v>0</v>
      </c>
      <c r="I61" s="121">
        <f t="shared" ref="I61:I68" si="15">ROUND(E61*H61,2)</f>
        <v>0</v>
      </c>
      <c r="J61" s="121">
        <v>739</v>
      </c>
      <c r="K61" s="121">
        <f t="shared" ref="K61:K68" si="16">ROUND(E61*J61,2)</f>
        <v>2217</v>
      </c>
      <c r="L61" s="121">
        <v>21</v>
      </c>
      <c r="M61" s="121">
        <f t="shared" ref="M61:M68" si="17">G61*(1+L61/100)</f>
        <v>0</v>
      </c>
      <c r="N61" s="121">
        <v>0</v>
      </c>
      <c r="O61" s="121">
        <f t="shared" ref="O61:O68" si="18">ROUND(E61*N61,2)</f>
        <v>0</v>
      </c>
      <c r="P61" s="121">
        <v>0</v>
      </c>
      <c r="Q61" s="121">
        <f t="shared" ref="Q61:Q68" si="19">ROUND(E61*P61,2)</f>
        <v>0</v>
      </c>
      <c r="R61" s="121"/>
      <c r="S61" s="121" t="s">
        <v>132</v>
      </c>
      <c r="T61" s="121" t="s">
        <v>146</v>
      </c>
      <c r="U61" s="121">
        <v>1.45</v>
      </c>
      <c r="V61" s="121">
        <f t="shared" ref="V61:V68" si="20">ROUND(E61*U61,2)</f>
        <v>4.3499999999999996</v>
      </c>
      <c r="W61" s="121"/>
      <c r="X61" s="121" t="s">
        <v>133</v>
      </c>
      <c r="Y61" s="116"/>
      <c r="Z61" s="116"/>
      <c r="AA61" s="116"/>
      <c r="AB61" s="116"/>
      <c r="AC61" s="116"/>
      <c r="AD61" s="116"/>
      <c r="AE61" s="116"/>
      <c r="AF61" s="116"/>
      <c r="AG61" s="116" t="s">
        <v>134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5">
      <c r="A62" s="139">
        <v>34</v>
      </c>
      <c r="B62" s="140" t="s">
        <v>304</v>
      </c>
      <c r="C62" s="146" t="s">
        <v>305</v>
      </c>
      <c r="D62" s="141" t="s">
        <v>131</v>
      </c>
      <c r="E62" s="142">
        <v>1</v>
      </c>
      <c r="F62" s="143"/>
      <c r="G62" s="144">
        <f t="shared" si="14"/>
        <v>0</v>
      </c>
      <c r="H62" s="121">
        <v>0</v>
      </c>
      <c r="I62" s="121">
        <f t="shared" si="15"/>
        <v>0</v>
      </c>
      <c r="J62" s="121">
        <v>436.5</v>
      </c>
      <c r="K62" s="121">
        <f t="shared" si="16"/>
        <v>436.5</v>
      </c>
      <c r="L62" s="121">
        <v>21</v>
      </c>
      <c r="M62" s="121">
        <f t="shared" si="17"/>
        <v>0</v>
      </c>
      <c r="N62" s="121">
        <v>0</v>
      </c>
      <c r="O62" s="121">
        <f t="shared" si="18"/>
        <v>0</v>
      </c>
      <c r="P62" s="121">
        <v>0.17399999999999999</v>
      </c>
      <c r="Q62" s="121">
        <f t="shared" si="19"/>
        <v>0.17</v>
      </c>
      <c r="R62" s="121"/>
      <c r="S62" s="121" t="s">
        <v>132</v>
      </c>
      <c r="T62" s="121" t="s">
        <v>132</v>
      </c>
      <c r="U62" s="121">
        <v>0.95</v>
      </c>
      <c r="V62" s="121">
        <f t="shared" si="20"/>
        <v>0.95</v>
      </c>
      <c r="W62" s="121"/>
      <c r="X62" s="121" t="s">
        <v>133</v>
      </c>
      <c r="Y62" s="116"/>
      <c r="Z62" s="116"/>
      <c r="AA62" s="116"/>
      <c r="AB62" s="116"/>
      <c r="AC62" s="116"/>
      <c r="AD62" s="116"/>
      <c r="AE62" s="116"/>
      <c r="AF62" s="116"/>
      <c r="AG62" s="116" t="s">
        <v>134</v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ht="20.399999999999999" outlineLevel="1" x14ac:dyDescent="0.25">
      <c r="A63" s="139">
        <v>35</v>
      </c>
      <c r="B63" s="140" t="s">
        <v>577</v>
      </c>
      <c r="C63" s="146" t="s">
        <v>578</v>
      </c>
      <c r="D63" s="141" t="s">
        <v>242</v>
      </c>
      <c r="E63" s="142">
        <v>2</v>
      </c>
      <c r="F63" s="143"/>
      <c r="G63" s="144">
        <f t="shared" si="14"/>
        <v>0</v>
      </c>
      <c r="H63" s="121">
        <v>0</v>
      </c>
      <c r="I63" s="121">
        <f t="shared" si="15"/>
        <v>0</v>
      </c>
      <c r="J63" s="121">
        <v>314.5</v>
      </c>
      <c r="K63" s="121">
        <f t="shared" si="16"/>
        <v>629</v>
      </c>
      <c r="L63" s="121">
        <v>21</v>
      </c>
      <c r="M63" s="121">
        <f t="shared" si="17"/>
        <v>0</v>
      </c>
      <c r="N63" s="121">
        <v>0</v>
      </c>
      <c r="O63" s="121">
        <f t="shared" si="18"/>
        <v>0</v>
      </c>
      <c r="P63" s="121">
        <v>0</v>
      </c>
      <c r="Q63" s="121">
        <f t="shared" si="19"/>
        <v>0</v>
      </c>
      <c r="R63" s="121"/>
      <c r="S63" s="121" t="s">
        <v>158</v>
      </c>
      <c r="T63" s="121" t="s">
        <v>132</v>
      </c>
      <c r="U63" s="121">
        <v>0.02</v>
      </c>
      <c r="V63" s="121">
        <f t="shared" si="20"/>
        <v>0.04</v>
      </c>
      <c r="W63" s="121"/>
      <c r="X63" s="121" t="s">
        <v>133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134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ht="40.799999999999997" outlineLevel="1" x14ac:dyDescent="0.25">
      <c r="A64" s="139">
        <v>36</v>
      </c>
      <c r="B64" s="140" t="s">
        <v>492</v>
      </c>
      <c r="C64" s="146" t="s">
        <v>579</v>
      </c>
      <c r="D64" s="141" t="s">
        <v>222</v>
      </c>
      <c r="E64" s="142">
        <v>1</v>
      </c>
      <c r="F64" s="143"/>
      <c r="G64" s="144">
        <f t="shared" si="14"/>
        <v>0</v>
      </c>
      <c r="H64" s="121">
        <v>0</v>
      </c>
      <c r="I64" s="121">
        <f t="shared" si="15"/>
        <v>0</v>
      </c>
      <c r="J64" s="121">
        <v>5300</v>
      </c>
      <c r="K64" s="121">
        <f t="shared" si="16"/>
        <v>5300</v>
      </c>
      <c r="L64" s="121">
        <v>21</v>
      </c>
      <c r="M64" s="121">
        <f t="shared" si="17"/>
        <v>0</v>
      </c>
      <c r="N64" s="121">
        <v>0</v>
      </c>
      <c r="O64" s="121">
        <f t="shared" si="18"/>
        <v>0</v>
      </c>
      <c r="P64" s="121">
        <v>0</v>
      </c>
      <c r="Q64" s="121">
        <f t="shared" si="19"/>
        <v>0</v>
      </c>
      <c r="R64" s="121"/>
      <c r="S64" s="121" t="s">
        <v>158</v>
      </c>
      <c r="T64" s="121" t="s">
        <v>146</v>
      </c>
      <c r="U64" s="121">
        <v>0.95</v>
      </c>
      <c r="V64" s="121">
        <f t="shared" si="20"/>
        <v>0.95</v>
      </c>
      <c r="W64" s="121"/>
      <c r="X64" s="121" t="s">
        <v>133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134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ht="20.399999999999999" outlineLevel="1" x14ac:dyDescent="0.25">
      <c r="A65" s="139">
        <v>37</v>
      </c>
      <c r="B65" s="140" t="s">
        <v>308</v>
      </c>
      <c r="C65" s="146" t="s">
        <v>309</v>
      </c>
      <c r="D65" s="141" t="s">
        <v>131</v>
      </c>
      <c r="E65" s="142">
        <v>1</v>
      </c>
      <c r="F65" s="143"/>
      <c r="G65" s="144">
        <f t="shared" si="14"/>
        <v>0</v>
      </c>
      <c r="H65" s="121">
        <v>1500</v>
      </c>
      <c r="I65" s="121">
        <f t="shared" si="15"/>
        <v>1500</v>
      </c>
      <c r="J65" s="121">
        <v>0</v>
      </c>
      <c r="K65" s="121">
        <f t="shared" si="16"/>
        <v>0</v>
      </c>
      <c r="L65" s="121">
        <v>21</v>
      </c>
      <c r="M65" s="121">
        <f t="shared" si="17"/>
        <v>0</v>
      </c>
      <c r="N65" s="121">
        <v>1.2999999999999999E-2</v>
      </c>
      <c r="O65" s="121">
        <f t="shared" si="18"/>
        <v>0.01</v>
      </c>
      <c r="P65" s="121">
        <v>0</v>
      </c>
      <c r="Q65" s="121">
        <f t="shared" si="19"/>
        <v>0</v>
      </c>
      <c r="R65" s="121"/>
      <c r="S65" s="121" t="s">
        <v>132</v>
      </c>
      <c r="T65" s="121" t="s">
        <v>146</v>
      </c>
      <c r="U65" s="121">
        <v>0</v>
      </c>
      <c r="V65" s="121">
        <f t="shared" si="20"/>
        <v>0</v>
      </c>
      <c r="W65" s="121"/>
      <c r="X65" s="121" t="s">
        <v>161</v>
      </c>
      <c r="Y65" s="116"/>
      <c r="Z65" s="116"/>
      <c r="AA65" s="116"/>
      <c r="AB65" s="116"/>
      <c r="AC65" s="116"/>
      <c r="AD65" s="116"/>
      <c r="AE65" s="116"/>
      <c r="AF65" s="116"/>
      <c r="AG65" s="116" t="s">
        <v>310</v>
      </c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ht="30.6" outlineLevel="1" x14ac:dyDescent="0.25">
      <c r="A66" s="139">
        <v>38</v>
      </c>
      <c r="B66" s="140" t="s">
        <v>306</v>
      </c>
      <c r="C66" s="146" t="s">
        <v>307</v>
      </c>
      <c r="D66" s="141" t="s">
        <v>131</v>
      </c>
      <c r="E66" s="142">
        <v>1</v>
      </c>
      <c r="F66" s="143"/>
      <c r="G66" s="144">
        <f t="shared" si="14"/>
        <v>0</v>
      </c>
      <c r="H66" s="121">
        <v>0</v>
      </c>
      <c r="I66" s="121">
        <f t="shared" si="15"/>
        <v>0</v>
      </c>
      <c r="J66" s="121">
        <v>5279</v>
      </c>
      <c r="K66" s="121">
        <f t="shared" si="16"/>
        <v>5279</v>
      </c>
      <c r="L66" s="121">
        <v>21</v>
      </c>
      <c r="M66" s="121">
        <f t="shared" si="17"/>
        <v>0</v>
      </c>
      <c r="N66" s="121">
        <v>0</v>
      </c>
      <c r="O66" s="121">
        <f t="shared" si="18"/>
        <v>0</v>
      </c>
      <c r="P66" s="121">
        <v>0</v>
      </c>
      <c r="Q66" s="121">
        <f t="shared" si="19"/>
        <v>0</v>
      </c>
      <c r="R66" s="121"/>
      <c r="S66" s="121" t="s">
        <v>158</v>
      </c>
      <c r="T66" s="121" t="s">
        <v>146</v>
      </c>
      <c r="U66" s="121">
        <v>0</v>
      </c>
      <c r="V66" s="121">
        <f t="shared" si="20"/>
        <v>0</v>
      </c>
      <c r="W66" s="121"/>
      <c r="X66" s="121" t="s">
        <v>161</v>
      </c>
      <c r="Y66" s="116"/>
      <c r="Z66" s="116"/>
      <c r="AA66" s="116"/>
      <c r="AB66" s="116"/>
      <c r="AC66" s="116"/>
      <c r="AD66" s="116"/>
      <c r="AE66" s="116"/>
      <c r="AF66" s="116"/>
      <c r="AG66" s="116" t="s">
        <v>162</v>
      </c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ht="20.399999999999999" outlineLevel="1" x14ac:dyDescent="0.25">
      <c r="A67" s="139">
        <v>39</v>
      </c>
      <c r="B67" s="140" t="s">
        <v>311</v>
      </c>
      <c r="C67" s="146" t="s">
        <v>580</v>
      </c>
      <c r="D67" s="141" t="s">
        <v>131</v>
      </c>
      <c r="E67" s="142">
        <v>1</v>
      </c>
      <c r="F67" s="143"/>
      <c r="G67" s="144">
        <f t="shared" si="14"/>
        <v>0</v>
      </c>
      <c r="H67" s="121">
        <v>0</v>
      </c>
      <c r="I67" s="121">
        <f t="shared" si="15"/>
        <v>0</v>
      </c>
      <c r="J67" s="121">
        <v>2500</v>
      </c>
      <c r="K67" s="121">
        <f t="shared" si="16"/>
        <v>2500</v>
      </c>
      <c r="L67" s="121">
        <v>21</v>
      </c>
      <c r="M67" s="121">
        <f t="shared" si="17"/>
        <v>0</v>
      </c>
      <c r="N67" s="121">
        <v>0</v>
      </c>
      <c r="O67" s="121">
        <f t="shared" si="18"/>
        <v>0</v>
      </c>
      <c r="P67" s="121">
        <v>0</v>
      </c>
      <c r="Q67" s="121">
        <f t="shared" si="19"/>
        <v>0</v>
      </c>
      <c r="R67" s="121"/>
      <c r="S67" s="121" t="s">
        <v>158</v>
      </c>
      <c r="T67" s="121" t="s">
        <v>146</v>
      </c>
      <c r="U67" s="121">
        <v>0</v>
      </c>
      <c r="V67" s="121">
        <f t="shared" si="20"/>
        <v>0</v>
      </c>
      <c r="W67" s="121"/>
      <c r="X67" s="121" t="s">
        <v>161</v>
      </c>
      <c r="Y67" s="116"/>
      <c r="Z67" s="116"/>
      <c r="AA67" s="116"/>
      <c r="AB67" s="116"/>
      <c r="AC67" s="116"/>
      <c r="AD67" s="116"/>
      <c r="AE67" s="116"/>
      <c r="AF67" s="116"/>
      <c r="AG67" s="116" t="s">
        <v>162</v>
      </c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ht="20.399999999999999" outlineLevel="1" x14ac:dyDescent="0.25">
      <c r="A68" s="133">
        <v>40</v>
      </c>
      <c r="B68" s="134" t="s">
        <v>315</v>
      </c>
      <c r="C68" s="147" t="s">
        <v>581</v>
      </c>
      <c r="D68" s="135" t="s">
        <v>143</v>
      </c>
      <c r="E68" s="136">
        <v>2.4</v>
      </c>
      <c r="F68" s="137"/>
      <c r="G68" s="138">
        <f t="shared" si="14"/>
        <v>0</v>
      </c>
      <c r="H68" s="121">
        <v>0</v>
      </c>
      <c r="I68" s="121">
        <f t="shared" si="15"/>
        <v>0</v>
      </c>
      <c r="J68" s="121">
        <v>12900</v>
      </c>
      <c r="K68" s="121">
        <f t="shared" si="16"/>
        <v>30960</v>
      </c>
      <c r="L68" s="121">
        <v>21</v>
      </c>
      <c r="M68" s="121">
        <f t="shared" si="17"/>
        <v>0</v>
      </c>
      <c r="N68" s="121">
        <v>0</v>
      </c>
      <c r="O68" s="121">
        <f t="shared" si="18"/>
        <v>0</v>
      </c>
      <c r="P68" s="121">
        <v>0</v>
      </c>
      <c r="Q68" s="121">
        <f t="shared" si="19"/>
        <v>0</v>
      </c>
      <c r="R68" s="121"/>
      <c r="S68" s="121" t="s">
        <v>158</v>
      </c>
      <c r="T68" s="121" t="s">
        <v>146</v>
      </c>
      <c r="U68" s="121">
        <v>0</v>
      </c>
      <c r="V68" s="121">
        <f t="shared" si="20"/>
        <v>0</v>
      </c>
      <c r="W68" s="121"/>
      <c r="X68" s="121" t="s">
        <v>161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162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5">
      <c r="A69" s="119"/>
      <c r="B69" s="120"/>
      <c r="C69" s="148" t="s">
        <v>582</v>
      </c>
      <c r="D69" s="122"/>
      <c r="E69" s="123">
        <v>2.4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16"/>
      <c r="Z69" s="116"/>
      <c r="AA69" s="116"/>
      <c r="AB69" s="116"/>
      <c r="AC69" s="116"/>
      <c r="AD69" s="116"/>
      <c r="AE69" s="116"/>
      <c r="AF69" s="116"/>
      <c r="AG69" s="116" t="s">
        <v>140</v>
      </c>
      <c r="AH69" s="116">
        <v>0</v>
      </c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5">
      <c r="A70" s="119"/>
      <c r="B70" s="120"/>
      <c r="C70" s="148" t="s">
        <v>318</v>
      </c>
      <c r="D70" s="122"/>
      <c r="E70" s="123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16"/>
      <c r="Z70" s="116"/>
      <c r="AA70" s="116"/>
      <c r="AB70" s="116"/>
      <c r="AC70" s="116"/>
      <c r="AD70" s="116"/>
      <c r="AE70" s="116"/>
      <c r="AF70" s="116"/>
      <c r="AG70" s="116" t="s">
        <v>140</v>
      </c>
      <c r="AH70" s="116">
        <v>0</v>
      </c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5">
      <c r="A71" s="119"/>
      <c r="B71" s="120"/>
      <c r="C71" s="148" t="s">
        <v>319</v>
      </c>
      <c r="D71" s="122"/>
      <c r="E71" s="123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140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ht="20.399999999999999" outlineLevel="1" x14ac:dyDescent="0.25">
      <c r="A72" s="119"/>
      <c r="B72" s="120"/>
      <c r="C72" s="148" t="s">
        <v>320</v>
      </c>
      <c r="D72" s="122"/>
      <c r="E72" s="123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16"/>
      <c r="Z72" s="116"/>
      <c r="AA72" s="116"/>
      <c r="AB72" s="116"/>
      <c r="AC72" s="116"/>
      <c r="AD72" s="116"/>
      <c r="AE72" s="116"/>
      <c r="AF72" s="116"/>
      <c r="AG72" s="116" t="s">
        <v>140</v>
      </c>
      <c r="AH72" s="116">
        <v>0</v>
      </c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5">
      <c r="A73" s="119"/>
      <c r="B73" s="120"/>
      <c r="C73" s="148" t="s">
        <v>321</v>
      </c>
      <c r="D73" s="122"/>
      <c r="E73" s="123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16"/>
      <c r="Z73" s="116"/>
      <c r="AA73" s="116"/>
      <c r="AB73" s="116"/>
      <c r="AC73" s="116"/>
      <c r="AD73" s="116"/>
      <c r="AE73" s="116"/>
      <c r="AF73" s="116"/>
      <c r="AG73" s="116" t="s">
        <v>140</v>
      </c>
      <c r="AH73" s="116">
        <v>0</v>
      </c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ht="20.399999999999999" outlineLevel="1" x14ac:dyDescent="0.25">
      <c r="A74" s="119"/>
      <c r="B74" s="120"/>
      <c r="C74" s="148" t="s">
        <v>322</v>
      </c>
      <c r="D74" s="122"/>
      <c r="E74" s="123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16"/>
      <c r="Z74" s="116"/>
      <c r="AA74" s="116"/>
      <c r="AB74" s="116"/>
      <c r="AC74" s="116"/>
      <c r="AD74" s="116"/>
      <c r="AE74" s="116"/>
      <c r="AF74" s="116"/>
      <c r="AG74" s="116" t="s">
        <v>140</v>
      </c>
      <c r="AH74" s="116">
        <v>0</v>
      </c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5">
      <c r="A75" s="119"/>
      <c r="B75" s="120"/>
      <c r="C75" s="148" t="s">
        <v>323</v>
      </c>
      <c r="D75" s="122"/>
      <c r="E75" s="123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16"/>
      <c r="Z75" s="116"/>
      <c r="AA75" s="116"/>
      <c r="AB75" s="116"/>
      <c r="AC75" s="116"/>
      <c r="AD75" s="116"/>
      <c r="AE75" s="116"/>
      <c r="AF75" s="116"/>
      <c r="AG75" s="116" t="s">
        <v>140</v>
      </c>
      <c r="AH75" s="116">
        <v>0</v>
      </c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19"/>
      <c r="B76" s="120"/>
      <c r="C76" s="148" t="s">
        <v>324</v>
      </c>
      <c r="D76" s="122"/>
      <c r="E76" s="123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16"/>
      <c r="Z76" s="116"/>
      <c r="AA76" s="116"/>
      <c r="AB76" s="116"/>
      <c r="AC76" s="116"/>
      <c r="AD76" s="116"/>
      <c r="AE76" s="116"/>
      <c r="AF76" s="116"/>
      <c r="AG76" s="116" t="s">
        <v>140</v>
      </c>
      <c r="AH76" s="116">
        <v>0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5">
      <c r="A77" s="119"/>
      <c r="B77" s="120"/>
      <c r="C77" s="148" t="s">
        <v>325</v>
      </c>
      <c r="D77" s="122"/>
      <c r="E77" s="123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140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5">
      <c r="A78" s="119"/>
      <c r="B78" s="120"/>
      <c r="C78" s="148" t="s">
        <v>326</v>
      </c>
      <c r="D78" s="122"/>
      <c r="E78" s="123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16"/>
      <c r="Z78" s="116"/>
      <c r="AA78" s="116"/>
      <c r="AB78" s="116"/>
      <c r="AC78" s="116"/>
      <c r="AD78" s="116"/>
      <c r="AE78" s="116"/>
      <c r="AF78" s="116"/>
      <c r="AG78" s="116" t="s">
        <v>140</v>
      </c>
      <c r="AH78" s="116">
        <v>0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ht="20.399999999999999" outlineLevel="1" x14ac:dyDescent="0.25">
      <c r="A79" s="119"/>
      <c r="B79" s="120"/>
      <c r="C79" s="148" t="s">
        <v>327</v>
      </c>
      <c r="D79" s="122"/>
      <c r="E79" s="123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16"/>
      <c r="Z79" s="116"/>
      <c r="AA79" s="116"/>
      <c r="AB79" s="116"/>
      <c r="AC79" s="116"/>
      <c r="AD79" s="116"/>
      <c r="AE79" s="116"/>
      <c r="AF79" s="116"/>
      <c r="AG79" s="116" t="s">
        <v>140</v>
      </c>
      <c r="AH79" s="116">
        <v>0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ht="20.399999999999999" outlineLevel="1" x14ac:dyDescent="0.25">
      <c r="A80" s="119"/>
      <c r="B80" s="120"/>
      <c r="C80" s="148" t="s">
        <v>328</v>
      </c>
      <c r="D80" s="122"/>
      <c r="E80" s="123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16"/>
      <c r="Z80" s="116"/>
      <c r="AA80" s="116"/>
      <c r="AB80" s="116"/>
      <c r="AC80" s="116"/>
      <c r="AD80" s="116"/>
      <c r="AE80" s="116"/>
      <c r="AF80" s="116"/>
      <c r="AG80" s="116" t="s">
        <v>140</v>
      </c>
      <c r="AH80" s="116">
        <v>0</v>
      </c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39">
        <v>41</v>
      </c>
      <c r="B81" s="140" t="s">
        <v>329</v>
      </c>
      <c r="C81" s="146" t="s">
        <v>330</v>
      </c>
      <c r="D81" s="141" t="s">
        <v>0</v>
      </c>
      <c r="E81" s="142">
        <v>488.21499999999997</v>
      </c>
      <c r="F81" s="143"/>
      <c r="G81" s="144">
        <f>ROUND(E81*F81,2)</f>
        <v>0</v>
      </c>
      <c r="H81" s="121">
        <v>0</v>
      </c>
      <c r="I81" s="121">
        <f>ROUND(E81*H81,2)</f>
        <v>0</v>
      </c>
      <c r="J81" s="121">
        <v>2</v>
      </c>
      <c r="K81" s="121">
        <f>ROUND(E81*J81,2)</f>
        <v>976.43</v>
      </c>
      <c r="L81" s="121">
        <v>21</v>
      </c>
      <c r="M81" s="121">
        <f>G81*(1+L81/100)</f>
        <v>0</v>
      </c>
      <c r="N81" s="121">
        <v>0</v>
      </c>
      <c r="O81" s="121">
        <f>ROUND(E81*N81,2)</f>
        <v>0</v>
      </c>
      <c r="P81" s="121">
        <v>0</v>
      </c>
      <c r="Q81" s="121">
        <f>ROUND(E81*P81,2)</f>
        <v>0</v>
      </c>
      <c r="R81" s="121"/>
      <c r="S81" s="121" t="s">
        <v>132</v>
      </c>
      <c r="T81" s="121" t="s">
        <v>146</v>
      </c>
      <c r="U81" s="121">
        <v>0</v>
      </c>
      <c r="V81" s="121">
        <f>ROUND(E81*U81,2)</f>
        <v>0</v>
      </c>
      <c r="W81" s="121"/>
      <c r="X81" s="121" t="s">
        <v>208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209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x14ac:dyDescent="0.25">
      <c r="A82" s="127" t="s">
        <v>127</v>
      </c>
      <c r="B82" s="128" t="s">
        <v>85</v>
      </c>
      <c r="C82" s="145" t="s">
        <v>86</v>
      </c>
      <c r="D82" s="129"/>
      <c r="E82" s="130"/>
      <c r="F82" s="131"/>
      <c r="G82" s="132">
        <f>SUMIF(AG83:AG87,"&lt;&gt;NOR",G83:G87)</f>
        <v>0</v>
      </c>
      <c r="H82" s="126"/>
      <c r="I82" s="126">
        <f>SUM(I83:I87)</f>
        <v>1101.02</v>
      </c>
      <c r="J82" s="126"/>
      <c r="K82" s="126">
        <f>SUM(K83:K87)</f>
        <v>917.98</v>
      </c>
      <c r="L82" s="126"/>
      <c r="M82" s="126">
        <f>SUM(M83:M87)</f>
        <v>0</v>
      </c>
      <c r="N82" s="126"/>
      <c r="O82" s="126">
        <f>SUM(O83:O87)</f>
        <v>0</v>
      </c>
      <c r="P82" s="126"/>
      <c r="Q82" s="126">
        <f>SUM(Q83:Q87)</f>
        <v>0</v>
      </c>
      <c r="R82" s="126"/>
      <c r="S82" s="126"/>
      <c r="T82" s="126"/>
      <c r="U82" s="126"/>
      <c r="V82" s="126">
        <f>SUM(V83:V87)</f>
        <v>7.0000000000000007E-2</v>
      </c>
      <c r="W82" s="126"/>
      <c r="X82" s="126"/>
      <c r="AG82" t="s">
        <v>128</v>
      </c>
    </row>
    <row r="83" spans="1:60" ht="30.6" outlineLevel="1" x14ac:dyDescent="0.25">
      <c r="A83" s="139">
        <v>42</v>
      </c>
      <c r="B83" s="140" t="s">
        <v>583</v>
      </c>
      <c r="C83" s="146" t="s">
        <v>584</v>
      </c>
      <c r="D83" s="141" t="s">
        <v>222</v>
      </c>
      <c r="E83" s="142">
        <v>1</v>
      </c>
      <c r="F83" s="143"/>
      <c r="G83" s="144">
        <f>ROUND(E83*F83,2)</f>
        <v>0</v>
      </c>
      <c r="H83" s="121">
        <v>456.96</v>
      </c>
      <c r="I83" s="121">
        <f>ROUND(E83*H83,2)</f>
        <v>456.96</v>
      </c>
      <c r="J83" s="121">
        <v>793.04</v>
      </c>
      <c r="K83" s="121">
        <f>ROUND(E83*J83,2)</f>
        <v>793.04</v>
      </c>
      <c r="L83" s="121">
        <v>21</v>
      </c>
      <c r="M83" s="121">
        <f>G83*(1+L83/100)</f>
        <v>0</v>
      </c>
      <c r="N83" s="121">
        <v>4.0000000000000003E-5</v>
      </c>
      <c r="O83" s="121">
        <f>ROUND(E83*N83,2)</f>
        <v>0</v>
      </c>
      <c r="P83" s="121">
        <v>0</v>
      </c>
      <c r="Q83" s="121">
        <f>ROUND(E83*P83,2)</f>
        <v>0</v>
      </c>
      <c r="R83" s="121"/>
      <c r="S83" s="121" t="s">
        <v>158</v>
      </c>
      <c r="T83" s="121" t="s">
        <v>146</v>
      </c>
      <c r="U83" s="121">
        <v>7.0000000000000007E-2</v>
      </c>
      <c r="V83" s="121">
        <f>ROUND(E83*U83,2)</f>
        <v>7.0000000000000007E-2</v>
      </c>
      <c r="W83" s="121"/>
      <c r="X83" s="121" t="s">
        <v>133</v>
      </c>
      <c r="Y83" s="116"/>
      <c r="Z83" s="116"/>
      <c r="AA83" s="116"/>
      <c r="AB83" s="116"/>
      <c r="AC83" s="116"/>
      <c r="AD83" s="116"/>
      <c r="AE83" s="116"/>
      <c r="AF83" s="116"/>
      <c r="AG83" s="116" t="s">
        <v>134</v>
      </c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ht="20.399999999999999" outlineLevel="1" x14ac:dyDescent="0.25">
      <c r="A84" s="133">
        <v>43</v>
      </c>
      <c r="B84" s="134" t="s">
        <v>585</v>
      </c>
      <c r="C84" s="147" t="s">
        <v>586</v>
      </c>
      <c r="D84" s="135" t="s">
        <v>137</v>
      </c>
      <c r="E84" s="136">
        <v>1.84</v>
      </c>
      <c r="F84" s="137"/>
      <c r="G84" s="138">
        <f>ROUND(E84*F84,2)</f>
        <v>0</v>
      </c>
      <c r="H84" s="121">
        <v>350.03</v>
      </c>
      <c r="I84" s="121">
        <f>ROUND(E84*H84,2)</f>
        <v>644.05999999999995</v>
      </c>
      <c r="J84" s="121">
        <v>-0.03</v>
      </c>
      <c r="K84" s="121">
        <f>ROUND(E84*J84,2)</f>
        <v>-0.06</v>
      </c>
      <c r="L84" s="121">
        <v>21</v>
      </c>
      <c r="M84" s="121">
        <f>G84*(1+L84/100)</f>
        <v>0</v>
      </c>
      <c r="N84" s="121">
        <v>1.1999999999999999E-3</v>
      </c>
      <c r="O84" s="121">
        <f>ROUND(E84*N84,2)</f>
        <v>0</v>
      </c>
      <c r="P84" s="121">
        <v>0</v>
      </c>
      <c r="Q84" s="121">
        <f>ROUND(E84*P84,2)</f>
        <v>0</v>
      </c>
      <c r="R84" s="121"/>
      <c r="S84" s="121" t="s">
        <v>158</v>
      </c>
      <c r="T84" s="121" t="s">
        <v>146</v>
      </c>
      <c r="U84" s="121">
        <v>0</v>
      </c>
      <c r="V84" s="121">
        <f>ROUND(E84*U84,2)</f>
        <v>0</v>
      </c>
      <c r="W84" s="121"/>
      <c r="X84" s="121" t="s">
        <v>133</v>
      </c>
      <c r="Y84" s="116"/>
      <c r="Z84" s="116"/>
      <c r="AA84" s="116"/>
      <c r="AB84" s="116"/>
      <c r="AC84" s="116"/>
      <c r="AD84" s="116"/>
      <c r="AE84" s="116"/>
      <c r="AF84" s="116"/>
      <c r="AG84" s="116" t="s">
        <v>134</v>
      </c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5">
      <c r="A85" s="119"/>
      <c r="B85" s="120"/>
      <c r="C85" s="148" t="s">
        <v>587</v>
      </c>
      <c r="D85" s="122"/>
      <c r="E85" s="123">
        <v>0.64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6"/>
      <c r="Z85" s="116"/>
      <c r="AA85" s="116"/>
      <c r="AB85" s="116"/>
      <c r="AC85" s="116"/>
      <c r="AD85" s="116"/>
      <c r="AE85" s="116"/>
      <c r="AF85" s="116"/>
      <c r="AG85" s="116" t="s">
        <v>140</v>
      </c>
      <c r="AH85" s="116">
        <v>0</v>
      </c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5">
      <c r="A86" s="119"/>
      <c r="B86" s="120"/>
      <c r="C86" s="148" t="s">
        <v>588</v>
      </c>
      <c r="D86" s="122"/>
      <c r="E86" s="123">
        <v>1.2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6"/>
      <c r="Z86" s="116"/>
      <c r="AA86" s="116"/>
      <c r="AB86" s="116"/>
      <c r="AC86" s="116"/>
      <c r="AD86" s="116"/>
      <c r="AE86" s="116"/>
      <c r="AF86" s="116"/>
      <c r="AG86" s="116" t="s">
        <v>140</v>
      </c>
      <c r="AH86" s="116">
        <v>0</v>
      </c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39">
        <v>44</v>
      </c>
      <c r="B87" s="140" t="s">
        <v>354</v>
      </c>
      <c r="C87" s="146" t="s">
        <v>355</v>
      </c>
      <c r="D87" s="141" t="s">
        <v>0</v>
      </c>
      <c r="E87" s="142">
        <v>18.940000000000001</v>
      </c>
      <c r="F87" s="143"/>
      <c r="G87" s="144">
        <f>ROUND(E87*F87,2)</f>
        <v>0</v>
      </c>
      <c r="H87" s="121">
        <v>0</v>
      </c>
      <c r="I87" s="121">
        <f>ROUND(E87*H87,2)</f>
        <v>0</v>
      </c>
      <c r="J87" s="121">
        <v>6.6</v>
      </c>
      <c r="K87" s="121">
        <f>ROUND(E87*J87,2)</f>
        <v>125</v>
      </c>
      <c r="L87" s="121">
        <v>21</v>
      </c>
      <c r="M87" s="121">
        <f>G87*(1+L87/100)</f>
        <v>0</v>
      </c>
      <c r="N87" s="121">
        <v>0</v>
      </c>
      <c r="O87" s="121">
        <f>ROUND(E87*N87,2)</f>
        <v>0</v>
      </c>
      <c r="P87" s="121">
        <v>0</v>
      </c>
      <c r="Q87" s="121">
        <f>ROUND(E87*P87,2)</f>
        <v>0</v>
      </c>
      <c r="R87" s="121"/>
      <c r="S87" s="121" t="s">
        <v>132</v>
      </c>
      <c r="T87" s="121" t="s">
        <v>138</v>
      </c>
      <c r="U87" s="121">
        <v>0</v>
      </c>
      <c r="V87" s="121">
        <f>ROUND(E87*U87,2)</f>
        <v>0</v>
      </c>
      <c r="W87" s="121"/>
      <c r="X87" s="121" t="s">
        <v>208</v>
      </c>
      <c r="Y87" s="116"/>
      <c r="Z87" s="116"/>
      <c r="AA87" s="116"/>
      <c r="AB87" s="116"/>
      <c r="AC87" s="116"/>
      <c r="AD87" s="116"/>
      <c r="AE87" s="116"/>
      <c r="AF87" s="116"/>
      <c r="AG87" s="116" t="s">
        <v>209</v>
      </c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x14ac:dyDescent="0.25">
      <c r="A88" s="127" t="s">
        <v>127</v>
      </c>
      <c r="B88" s="128" t="s">
        <v>87</v>
      </c>
      <c r="C88" s="145" t="s">
        <v>88</v>
      </c>
      <c r="D88" s="129"/>
      <c r="E88" s="130"/>
      <c r="F88" s="131"/>
      <c r="G88" s="132">
        <f>SUMIF(AG89:AG123,"&lt;&gt;NOR",G89:G123)</f>
        <v>0</v>
      </c>
      <c r="H88" s="126"/>
      <c r="I88" s="126">
        <f>SUM(I89:I123)</f>
        <v>1898</v>
      </c>
      <c r="J88" s="126"/>
      <c r="K88" s="126">
        <f>SUM(K89:K123)</f>
        <v>28595.26</v>
      </c>
      <c r="L88" s="126"/>
      <c r="M88" s="126">
        <f>SUM(M89:M123)</f>
        <v>0</v>
      </c>
      <c r="N88" s="126"/>
      <c r="O88" s="126">
        <f>SUM(O89:O123)</f>
        <v>0.14000000000000001</v>
      </c>
      <c r="P88" s="126"/>
      <c r="Q88" s="126">
        <f>SUM(Q89:Q123)</f>
        <v>0.04</v>
      </c>
      <c r="R88" s="126"/>
      <c r="S88" s="126"/>
      <c r="T88" s="126"/>
      <c r="U88" s="126"/>
      <c r="V88" s="126">
        <f>SUM(V89:V123)</f>
        <v>15.56</v>
      </c>
      <c r="W88" s="126"/>
      <c r="X88" s="126"/>
      <c r="AG88" t="s">
        <v>128</v>
      </c>
    </row>
    <row r="89" spans="1:60" outlineLevel="1" x14ac:dyDescent="0.25">
      <c r="A89" s="133">
        <v>45</v>
      </c>
      <c r="B89" s="134" t="s">
        <v>356</v>
      </c>
      <c r="C89" s="147" t="s">
        <v>357</v>
      </c>
      <c r="D89" s="135" t="s">
        <v>137</v>
      </c>
      <c r="E89" s="136">
        <v>38.1</v>
      </c>
      <c r="F89" s="137"/>
      <c r="G89" s="138">
        <f>ROUND(E89*F89,2)</f>
        <v>0</v>
      </c>
      <c r="H89" s="121">
        <v>0</v>
      </c>
      <c r="I89" s="121">
        <f>ROUND(E89*H89,2)</f>
        <v>0</v>
      </c>
      <c r="J89" s="121">
        <v>6.8</v>
      </c>
      <c r="K89" s="121">
        <f>ROUND(E89*J89,2)</f>
        <v>259.08</v>
      </c>
      <c r="L89" s="121">
        <v>21</v>
      </c>
      <c r="M89" s="121">
        <f>G89*(1+L89/100)</f>
        <v>0</v>
      </c>
      <c r="N89" s="121">
        <v>0</v>
      </c>
      <c r="O89" s="121">
        <f>ROUND(E89*N89,2)</f>
        <v>0</v>
      </c>
      <c r="P89" s="121">
        <v>0</v>
      </c>
      <c r="Q89" s="121">
        <f>ROUND(E89*P89,2)</f>
        <v>0</v>
      </c>
      <c r="R89" s="121"/>
      <c r="S89" s="121" t="s">
        <v>132</v>
      </c>
      <c r="T89" s="121" t="s">
        <v>138</v>
      </c>
      <c r="U89" s="121">
        <v>1.6E-2</v>
      </c>
      <c r="V89" s="121">
        <f>ROUND(E89*U89,2)</f>
        <v>0.61</v>
      </c>
      <c r="W89" s="121"/>
      <c r="X89" s="121" t="s">
        <v>133</v>
      </c>
      <c r="Y89" s="116"/>
      <c r="Z89" s="116"/>
      <c r="AA89" s="116"/>
      <c r="AB89" s="116"/>
      <c r="AC89" s="116"/>
      <c r="AD89" s="116"/>
      <c r="AE89" s="116"/>
      <c r="AF89" s="116"/>
      <c r="AG89" s="116" t="s">
        <v>134</v>
      </c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19"/>
      <c r="B90" s="120"/>
      <c r="C90" s="148" t="s">
        <v>572</v>
      </c>
      <c r="D90" s="122"/>
      <c r="E90" s="123">
        <v>4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6"/>
      <c r="Z90" s="116"/>
      <c r="AA90" s="116"/>
      <c r="AB90" s="116"/>
      <c r="AC90" s="116"/>
      <c r="AD90" s="116"/>
      <c r="AE90" s="116"/>
      <c r="AF90" s="116"/>
      <c r="AG90" s="116" t="s">
        <v>140</v>
      </c>
      <c r="AH90" s="116">
        <v>0</v>
      </c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5">
      <c r="A91" s="119"/>
      <c r="B91" s="120"/>
      <c r="C91" s="148" t="s">
        <v>589</v>
      </c>
      <c r="D91" s="122"/>
      <c r="E91" s="123">
        <v>19.600000000000001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140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5">
      <c r="A92" s="119"/>
      <c r="B92" s="120"/>
      <c r="C92" s="148" t="s">
        <v>574</v>
      </c>
      <c r="D92" s="122"/>
      <c r="E92" s="123">
        <v>14.5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6"/>
      <c r="Z92" s="116"/>
      <c r="AA92" s="116"/>
      <c r="AB92" s="116"/>
      <c r="AC92" s="116"/>
      <c r="AD92" s="116"/>
      <c r="AE92" s="116"/>
      <c r="AF92" s="116"/>
      <c r="AG92" s="116" t="s">
        <v>140</v>
      </c>
      <c r="AH92" s="116">
        <v>0</v>
      </c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ht="20.399999999999999" outlineLevel="1" x14ac:dyDescent="0.25">
      <c r="A93" s="133">
        <v>46</v>
      </c>
      <c r="B93" s="134" t="s">
        <v>358</v>
      </c>
      <c r="C93" s="147" t="s">
        <v>359</v>
      </c>
      <c r="D93" s="135" t="s">
        <v>143</v>
      </c>
      <c r="E93" s="136">
        <v>41.8</v>
      </c>
      <c r="F93" s="137"/>
      <c r="G93" s="138">
        <f>ROUND(E93*F93,2)</f>
        <v>0</v>
      </c>
      <c r="H93" s="121">
        <v>0</v>
      </c>
      <c r="I93" s="121">
        <f>ROUND(E93*H93,2)</f>
        <v>0</v>
      </c>
      <c r="J93" s="121">
        <v>13.9</v>
      </c>
      <c r="K93" s="121">
        <f>ROUND(E93*J93,2)</f>
        <v>581.02</v>
      </c>
      <c r="L93" s="121">
        <v>21</v>
      </c>
      <c r="M93" s="121">
        <f>G93*(1+L93/100)</f>
        <v>0</v>
      </c>
      <c r="N93" s="121">
        <v>0</v>
      </c>
      <c r="O93" s="121">
        <f>ROUND(E93*N93,2)</f>
        <v>0</v>
      </c>
      <c r="P93" s="121">
        <v>8.0000000000000007E-5</v>
      </c>
      <c r="Q93" s="121">
        <f>ROUND(E93*P93,2)</f>
        <v>0</v>
      </c>
      <c r="R93" s="121"/>
      <c r="S93" s="121" t="s">
        <v>132</v>
      </c>
      <c r="T93" s="121" t="s">
        <v>132</v>
      </c>
      <c r="U93" s="121">
        <v>3.5000000000000003E-2</v>
      </c>
      <c r="V93" s="121">
        <f>ROUND(E93*U93,2)</f>
        <v>1.46</v>
      </c>
      <c r="W93" s="121"/>
      <c r="X93" s="121" t="s">
        <v>133</v>
      </c>
      <c r="Y93" s="116"/>
      <c r="Z93" s="116"/>
      <c r="AA93" s="116"/>
      <c r="AB93" s="116"/>
      <c r="AC93" s="116"/>
      <c r="AD93" s="116"/>
      <c r="AE93" s="116"/>
      <c r="AF93" s="116"/>
      <c r="AG93" s="116" t="s">
        <v>134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5">
      <c r="A94" s="119"/>
      <c r="B94" s="120"/>
      <c r="C94" s="148" t="s">
        <v>590</v>
      </c>
      <c r="D94" s="122"/>
      <c r="E94" s="123">
        <v>5.6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140</v>
      </c>
      <c r="AH94" s="116">
        <v>0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5">
      <c r="A95" s="119"/>
      <c r="B95" s="120"/>
      <c r="C95" s="148" t="s">
        <v>591</v>
      </c>
      <c r="D95" s="122"/>
      <c r="E95" s="123">
        <v>21.2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16"/>
      <c r="Z95" s="116"/>
      <c r="AA95" s="116"/>
      <c r="AB95" s="116"/>
      <c r="AC95" s="116"/>
      <c r="AD95" s="116"/>
      <c r="AE95" s="116"/>
      <c r="AF95" s="116"/>
      <c r="AG95" s="116" t="s">
        <v>140</v>
      </c>
      <c r="AH95" s="116">
        <v>0</v>
      </c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5">
      <c r="A96" s="119"/>
      <c r="B96" s="120"/>
      <c r="C96" s="148" t="s">
        <v>592</v>
      </c>
      <c r="D96" s="122"/>
      <c r="E96" s="123">
        <v>15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16"/>
      <c r="Z96" s="116"/>
      <c r="AA96" s="116"/>
      <c r="AB96" s="116"/>
      <c r="AC96" s="116"/>
      <c r="AD96" s="116"/>
      <c r="AE96" s="116"/>
      <c r="AF96" s="116"/>
      <c r="AG96" s="116" t="s">
        <v>140</v>
      </c>
      <c r="AH96" s="116">
        <v>0</v>
      </c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ht="20.399999999999999" outlineLevel="1" x14ac:dyDescent="0.25">
      <c r="A97" s="133">
        <v>47</v>
      </c>
      <c r="B97" s="134" t="s">
        <v>363</v>
      </c>
      <c r="C97" s="147" t="s">
        <v>364</v>
      </c>
      <c r="D97" s="135" t="s">
        <v>143</v>
      </c>
      <c r="E97" s="136">
        <v>41.8</v>
      </c>
      <c r="F97" s="137"/>
      <c r="G97" s="138">
        <f>ROUND(E97*F97,2)</f>
        <v>0</v>
      </c>
      <c r="H97" s="121">
        <v>31.22</v>
      </c>
      <c r="I97" s="121">
        <f>ROUND(E97*H97,2)</f>
        <v>1305</v>
      </c>
      <c r="J97" s="121">
        <v>66.78</v>
      </c>
      <c r="K97" s="121">
        <f>ROUND(E97*J97,2)</f>
        <v>2791.4</v>
      </c>
      <c r="L97" s="121">
        <v>21</v>
      </c>
      <c r="M97" s="121">
        <f>G97*(1+L97/100)</f>
        <v>0</v>
      </c>
      <c r="N97" s="121">
        <v>8.0000000000000007E-5</v>
      </c>
      <c r="O97" s="121">
        <f>ROUND(E97*N97,2)</f>
        <v>0</v>
      </c>
      <c r="P97" s="121">
        <v>0</v>
      </c>
      <c r="Q97" s="121">
        <f>ROUND(E97*P97,2)</f>
        <v>0</v>
      </c>
      <c r="R97" s="121"/>
      <c r="S97" s="121" t="s">
        <v>132</v>
      </c>
      <c r="T97" s="121" t="s">
        <v>138</v>
      </c>
      <c r="U97" s="121">
        <v>0.13719999999999999</v>
      </c>
      <c r="V97" s="121">
        <f>ROUND(E97*U97,2)</f>
        <v>5.73</v>
      </c>
      <c r="W97" s="121"/>
      <c r="X97" s="121" t="s">
        <v>133</v>
      </c>
      <c r="Y97" s="116"/>
      <c r="Z97" s="116"/>
      <c r="AA97" s="116"/>
      <c r="AB97" s="116"/>
      <c r="AC97" s="116"/>
      <c r="AD97" s="116"/>
      <c r="AE97" s="116"/>
      <c r="AF97" s="116"/>
      <c r="AG97" s="116" t="s">
        <v>134</v>
      </c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5">
      <c r="A98" s="119"/>
      <c r="B98" s="120"/>
      <c r="C98" s="148" t="s">
        <v>590</v>
      </c>
      <c r="D98" s="122"/>
      <c r="E98" s="123">
        <v>5.6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140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5">
      <c r="A99" s="119"/>
      <c r="B99" s="120"/>
      <c r="C99" s="148" t="s">
        <v>591</v>
      </c>
      <c r="D99" s="122"/>
      <c r="E99" s="123">
        <v>21.2</v>
      </c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16"/>
      <c r="Z99" s="116"/>
      <c r="AA99" s="116"/>
      <c r="AB99" s="116"/>
      <c r="AC99" s="116"/>
      <c r="AD99" s="116"/>
      <c r="AE99" s="116"/>
      <c r="AF99" s="116"/>
      <c r="AG99" s="116" t="s">
        <v>140</v>
      </c>
      <c r="AH99" s="116">
        <v>0</v>
      </c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5">
      <c r="A100" s="119"/>
      <c r="B100" s="120"/>
      <c r="C100" s="148" t="s">
        <v>592</v>
      </c>
      <c r="D100" s="122"/>
      <c r="E100" s="123">
        <v>15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140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5">
      <c r="A101" s="133">
        <v>48</v>
      </c>
      <c r="B101" s="134" t="s">
        <v>365</v>
      </c>
      <c r="C101" s="147" t="s">
        <v>366</v>
      </c>
      <c r="D101" s="135" t="s">
        <v>137</v>
      </c>
      <c r="E101" s="136">
        <v>38.1</v>
      </c>
      <c r="F101" s="137"/>
      <c r="G101" s="138">
        <f>ROUND(E101*F101,2)</f>
        <v>0</v>
      </c>
      <c r="H101" s="121">
        <v>0</v>
      </c>
      <c r="I101" s="121">
        <f>ROUND(E101*H101,2)</f>
        <v>0</v>
      </c>
      <c r="J101" s="121">
        <v>41.6</v>
      </c>
      <c r="K101" s="121">
        <f>ROUND(E101*J101,2)</f>
        <v>1584.96</v>
      </c>
      <c r="L101" s="121">
        <v>21</v>
      </c>
      <c r="M101" s="121">
        <f>G101*(1+L101/100)</f>
        <v>0</v>
      </c>
      <c r="N101" s="121">
        <v>0</v>
      </c>
      <c r="O101" s="121">
        <f>ROUND(E101*N101,2)</f>
        <v>0</v>
      </c>
      <c r="P101" s="121">
        <v>1E-3</v>
      </c>
      <c r="Q101" s="121">
        <f>ROUND(E101*P101,2)</f>
        <v>0.04</v>
      </c>
      <c r="R101" s="121"/>
      <c r="S101" s="121" t="s">
        <v>132</v>
      </c>
      <c r="T101" s="121" t="s">
        <v>132</v>
      </c>
      <c r="U101" s="121">
        <v>0.105</v>
      </c>
      <c r="V101" s="121">
        <f>ROUND(E101*U101,2)</f>
        <v>4</v>
      </c>
      <c r="W101" s="121"/>
      <c r="X101" s="121" t="s">
        <v>133</v>
      </c>
      <c r="Y101" s="116"/>
      <c r="Z101" s="116"/>
      <c r="AA101" s="116"/>
      <c r="AB101" s="116"/>
      <c r="AC101" s="116"/>
      <c r="AD101" s="116"/>
      <c r="AE101" s="116"/>
      <c r="AF101" s="116"/>
      <c r="AG101" s="116" t="s">
        <v>134</v>
      </c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5">
      <c r="A102" s="119"/>
      <c r="B102" s="120"/>
      <c r="C102" s="148" t="s">
        <v>572</v>
      </c>
      <c r="D102" s="122"/>
      <c r="E102" s="123">
        <v>4</v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140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5">
      <c r="A103" s="119"/>
      <c r="B103" s="120"/>
      <c r="C103" s="148" t="s">
        <v>589</v>
      </c>
      <c r="D103" s="122"/>
      <c r="E103" s="123">
        <v>19.600000000000001</v>
      </c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16"/>
      <c r="Z103" s="116"/>
      <c r="AA103" s="116"/>
      <c r="AB103" s="116"/>
      <c r="AC103" s="116"/>
      <c r="AD103" s="116"/>
      <c r="AE103" s="116"/>
      <c r="AF103" s="116"/>
      <c r="AG103" s="116" t="s">
        <v>140</v>
      </c>
      <c r="AH103" s="116">
        <v>0</v>
      </c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5">
      <c r="A104" s="119"/>
      <c r="B104" s="120"/>
      <c r="C104" s="148" t="s">
        <v>574</v>
      </c>
      <c r="D104" s="122"/>
      <c r="E104" s="123">
        <v>14.5</v>
      </c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16"/>
      <c r="Z104" s="116"/>
      <c r="AA104" s="116"/>
      <c r="AB104" s="116"/>
      <c r="AC104" s="116"/>
      <c r="AD104" s="116"/>
      <c r="AE104" s="116"/>
      <c r="AF104" s="116"/>
      <c r="AG104" s="116" t="s">
        <v>140</v>
      </c>
      <c r="AH104" s="116">
        <v>0</v>
      </c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5">
      <c r="A105" s="133">
        <v>49</v>
      </c>
      <c r="B105" s="134" t="s">
        <v>367</v>
      </c>
      <c r="C105" s="147" t="s">
        <v>368</v>
      </c>
      <c r="D105" s="135" t="s">
        <v>143</v>
      </c>
      <c r="E105" s="136">
        <v>2.4</v>
      </c>
      <c r="F105" s="137"/>
      <c r="G105" s="138">
        <f>ROUND(E105*F105,2)</f>
        <v>0</v>
      </c>
      <c r="H105" s="121">
        <v>0</v>
      </c>
      <c r="I105" s="121">
        <f>ROUND(E105*H105,2)</f>
        <v>0</v>
      </c>
      <c r="J105" s="121">
        <v>74</v>
      </c>
      <c r="K105" s="121">
        <f>ROUND(E105*J105,2)</f>
        <v>177.6</v>
      </c>
      <c r="L105" s="121">
        <v>21</v>
      </c>
      <c r="M105" s="121">
        <f>G105*(1+L105/100)</f>
        <v>0</v>
      </c>
      <c r="N105" s="121">
        <v>0</v>
      </c>
      <c r="O105" s="121">
        <f>ROUND(E105*N105,2)</f>
        <v>0</v>
      </c>
      <c r="P105" s="121">
        <v>0</v>
      </c>
      <c r="Q105" s="121">
        <f>ROUND(E105*P105,2)</f>
        <v>0</v>
      </c>
      <c r="R105" s="121"/>
      <c r="S105" s="121" t="s">
        <v>132</v>
      </c>
      <c r="T105" s="121" t="s">
        <v>138</v>
      </c>
      <c r="U105" s="121">
        <v>0.152</v>
      </c>
      <c r="V105" s="121">
        <f>ROUND(E105*U105,2)</f>
        <v>0.36</v>
      </c>
      <c r="W105" s="121"/>
      <c r="X105" s="121" t="s">
        <v>133</v>
      </c>
      <c r="Y105" s="116"/>
      <c r="Z105" s="116"/>
      <c r="AA105" s="116"/>
      <c r="AB105" s="116"/>
      <c r="AC105" s="116"/>
      <c r="AD105" s="116"/>
      <c r="AE105" s="116"/>
      <c r="AF105" s="116"/>
      <c r="AG105" s="116" t="s">
        <v>134</v>
      </c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5">
      <c r="A106" s="119"/>
      <c r="B106" s="120"/>
      <c r="C106" s="148" t="s">
        <v>369</v>
      </c>
      <c r="D106" s="122"/>
      <c r="E106" s="123">
        <v>2.4</v>
      </c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140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ht="20.399999999999999" outlineLevel="1" x14ac:dyDescent="0.25">
      <c r="A107" s="133">
        <v>50</v>
      </c>
      <c r="B107" s="134" t="s">
        <v>370</v>
      </c>
      <c r="C107" s="147" t="s">
        <v>371</v>
      </c>
      <c r="D107" s="135" t="s">
        <v>143</v>
      </c>
      <c r="E107" s="136">
        <v>19.05</v>
      </c>
      <c r="F107" s="137"/>
      <c r="G107" s="138">
        <f>ROUND(E107*F107,2)</f>
        <v>0</v>
      </c>
      <c r="H107" s="121">
        <v>10.42</v>
      </c>
      <c r="I107" s="121">
        <f>ROUND(E107*H107,2)</f>
        <v>198.5</v>
      </c>
      <c r="J107" s="121">
        <v>38.08</v>
      </c>
      <c r="K107" s="121">
        <f>ROUND(E107*J107,2)</f>
        <v>725.42</v>
      </c>
      <c r="L107" s="121">
        <v>21</v>
      </c>
      <c r="M107" s="121">
        <f>G107*(1+L107/100)</f>
        <v>0</v>
      </c>
      <c r="N107" s="121">
        <v>4.0000000000000003E-5</v>
      </c>
      <c r="O107" s="121">
        <f>ROUND(E107*N107,2)</f>
        <v>0</v>
      </c>
      <c r="P107" s="121">
        <v>0</v>
      </c>
      <c r="Q107" s="121">
        <f>ROUND(E107*P107,2)</f>
        <v>0</v>
      </c>
      <c r="R107" s="121"/>
      <c r="S107" s="121" t="s">
        <v>132</v>
      </c>
      <c r="T107" s="121" t="s">
        <v>138</v>
      </c>
      <c r="U107" s="121">
        <v>7.8200000000000006E-2</v>
      </c>
      <c r="V107" s="121">
        <f>ROUND(E107*U107,2)</f>
        <v>1.49</v>
      </c>
      <c r="W107" s="121"/>
      <c r="X107" s="121" t="s">
        <v>133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134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5">
      <c r="A108" s="119"/>
      <c r="B108" s="120"/>
      <c r="C108" s="149" t="s">
        <v>372</v>
      </c>
      <c r="D108" s="124"/>
      <c r="E108" s="125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16"/>
      <c r="Z108" s="116"/>
      <c r="AA108" s="116"/>
      <c r="AB108" s="116"/>
      <c r="AC108" s="116"/>
      <c r="AD108" s="116"/>
      <c r="AE108" s="116"/>
      <c r="AF108" s="116"/>
      <c r="AG108" s="116" t="s">
        <v>140</v>
      </c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outlineLevel="1" x14ac:dyDescent="0.25">
      <c r="A109" s="119"/>
      <c r="B109" s="120"/>
      <c r="C109" s="150" t="s">
        <v>593</v>
      </c>
      <c r="D109" s="124"/>
      <c r="E109" s="125">
        <v>4</v>
      </c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16"/>
      <c r="Z109" s="116"/>
      <c r="AA109" s="116"/>
      <c r="AB109" s="116"/>
      <c r="AC109" s="116"/>
      <c r="AD109" s="116"/>
      <c r="AE109" s="116"/>
      <c r="AF109" s="116"/>
      <c r="AG109" s="116" t="s">
        <v>140</v>
      </c>
      <c r="AH109" s="116">
        <v>2</v>
      </c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5">
      <c r="A110" s="119"/>
      <c r="B110" s="120"/>
      <c r="C110" s="150" t="s">
        <v>594</v>
      </c>
      <c r="D110" s="124"/>
      <c r="E110" s="125">
        <v>19.600000000000001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16"/>
      <c r="Z110" s="116"/>
      <c r="AA110" s="116"/>
      <c r="AB110" s="116"/>
      <c r="AC110" s="116"/>
      <c r="AD110" s="116"/>
      <c r="AE110" s="116"/>
      <c r="AF110" s="116"/>
      <c r="AG110" s="116" t="s">
        <v>140</v>
      </c>
      <c r="AH110" s="116">
        <v>2</v>
      </c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5">
      <c r="A111" s="119"/>
      <c r="B111" s="120"/>
      <c r="C111" s="150" t="s">
        <v>595</v>
      </c>
      <c r="D111" s="124"/>
      <c r="E111" s="125">
        <v>14.5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16"/>
      <c r="Z111" s="116"/>
      <c r="AA111" s="116"/>
      <c r="AB111" s="116"/>
      <c r="AC111" s="116"/>
      <c r="AD111" s="116"/>
      <c r="AE111" s="116"/>
      <c r="AF111" s="116"/>
      <c r="AG111" s="116" t="s">
        <v>140</v>
      </c>
      <c r="AH111" s="116">
        <v>2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5">
      <c r="A112" s="119"/>
      <c r="B112" s="120"/>
      <c r="C112" s="149" t="s">
        <v>376</v>
      </c>
      <c r="D112" s="124"/>
      <c r="E112" s="125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16"/>
      <c r="Z112" s="116"/>
      <c r="AA112" s="116"/>
      <c r="AB112" s="116"/>
      <c r="AC112" s="116"/>
      <c r="AD112" s="116"/>
      <c r="AE112" s="116"/>
      <c r="AF112" s="116"/>
      <c r="AG112" s="116" t="s">
        <v>140</v>
      </c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5">
      <c r="A113" s="119"/>
      <c r="B113" s="120"/>
      <c r="C113" s="148" t="s">
        <v>596</v>
      </c>
      <c r="D113" s="122"/>
      <c r="E113" s="123">
        <v>19.05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16"/>
      <c r="Z113" s="116"/>
      <c r="AA113" s="116"/>
      <c r="AB113" s="116"/>
      <c r="AC113" s="116"/>
      <c r="AD113" s="116"/>
      <c r="AE113" s="116"/>
      <c r="AF113" s="116"/>
      <c r="AG113" s="116" t="s">
        <v>140</v>
      </c>
      <c r="AH113" s="116">
        <v>0</v>
      </c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5">
      <c r="A114" s="133">
        <v>51</v>
      </c>
      <c r="B114" s="134" t="s">
        <v>378</v>
      </c>
      <c r="C114" s="147" t="s">
        <v>379</v>
      </c>
      <c r="D114" s="135" t="s">
        <v>137</v>
      </c>
      <c r="E114" s="136">
        <v>38.1</v>
      </c>
      <c r="F114" s="137"/>
      <c r="G114" s="138">
        <f>ROUND(E114*F114,2)</f>
        <v>0</v>
      </c>
      <c r="H114" s="121">
        <v>0</v>
      </c>
      <c r="I114" s="121">
        <f>ROUND(E114*H114,2)</f>
        <v>0</v>
      </c>
      <c r="J114" s="121">
        <v>42.8</v>
      </c>
      <c r="K114" s="121">
        <f>ROUND(E114*J114,2)</f>
        <v>1630.68</v>
      </c>
      <c r="L114" s="121">
        <v>21</v>
      </c>
      <c r="M114" s="121">
        <f>G114*(1+L114/100)</f>
        <v>0</v>
      </c>
      <c r="N114" s="121">
        <v>0</v>
      </c>
      <c r="O114" s="121">
        <f>ROUND(E114*N114,2)</f>
        <v>0</v>
      </c>
      <c r="P114" s="121">
        <v>0</v>
      </c>
      <c r="Q114" s="121">
        <f>ROUND(E114*P114,2)</f>
        <v>0</v>
      </c>
      <c r="R114" s="121"/>
      <c r="S114" s="121" t="s">
        <v>158</v>
      </c>
      <c r="T114" s="121" t="s">
        <v>132</v>
      </c>
      <c r="U114" s="121">
        <v>0.05</v>
      </c>
      <c r="V114" s="121">
        <f>ROUND(E114*U114,2)</f>
        <v>1.91</v>
      </c>
      <c r="W114" s="121"/>
      <c r="X114" s="121" t="s">
        <v>133</v>
      </c>
      <c r="Y114" s="116"/>
      <c r="Z114" s="116"/>
      <c r="AA114" s="116"/>
      <c r="AB114" s="116"/>
      <c r="AC114" s="116"/>
      <c r="AD114" s="116"/>
      <c r="AE114" s="116"/>
      <c r="AF114" s="116"/>
      <c r="AG114" s="116" t="s">
        <v>134</v>
      </c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5">
      <c r="A115" s="119"/>
      <c r="B115" s="120"/>
      <c r="C115" s="148" t="s">
        <v>572</v>
      </c>
      <c r="D115" s="122"/>
      <c r="E115" s="123">
        <v>4</v>
      </c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140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5">
      <c r="A116" s="119"/>
      <c r="B116" s="120"/>
      <c r="C116" s="148" t="s">
        <v>589</v>
      </c>
      <c r="D116" s="122"/>
      <c r="E116" s="123">
        <v>19.600000000000001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140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5">
      <c r="A117" s="119"/>
      <c r="B117" s="120"/>
      <c r="C117" s="148" t="s">
        <v>574</v>
      </c>
      <c r="D117" s="122"/>
      <c r="E117" s="123">
        <v>14.5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140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5">
      <c r="A118" s="139">
        <v>52</v>
      </c>
      <c r="B118" s="140" t="s">
        <v>380</v>
      </c>
      <c r="C118" s="146" t="s">
        <v>381</v>
      </c>
      <c r="D118" s="141" t="s">
        <v>131</v>
      </c>
      <c r="E118" s="142">
        <v>3</v>
      </c>
      <c r="F118" s="143"/>
      <c r="G118" s="144">
        <f>ROUND(E118*F118,2)</f>
        <v>0</v>
      </c>
      <c r="H118" s="121">
        <v>131.5</v>
      </c>
      <c r="I118" s="121">
        <f>ROUND(E118*H118,2)</f>
        <v>394.5</v>
      </c>
      <c r="J118" s="121">
        <v>0</v>
      </c>
      <c r="K118" s="121">
        <f>ROUND(E118*J118,2)</f>
        <v>0</v>
      </c>
      <c r="L118" s="121">
        <v>21</v>
      </c>
      <c r="M118" s="121">
        <f>G118*(1+L118/100)</f>
        <v>0</v>
      </c>
      <c r="N118" s="121">
        <v>1.3999999999999999E-4</v>
      </c>
      <c r="O118" s="121">
        <f>ROUND(E118*N118,2)</f>
        <v>0</v>
      </c>
      <c r="P118" s="121">
        <v>0</v>
      </c>
      <c r="Q118" s="121">
        <f>ROUND(E118*P118,2)</f>
        <v>0</v>
      </c>
      <c r="R118" s="121" t="s">
        <v>175</v>
      </c>
      <c r="S118" s="121" t="s">
        <v>132</v>
      </c>
      <c r="T118" s="121" t="s">
        <v>132</v>
      </c>
      <c r="U118" s="121">
        <v>0</v>
      </c>
      <c r="V118" s="121">
        <f>ROUND(E118*U118,2)</f>
        <v>0</v>
      </c>
      <c r="W118" s="121"/>
      <c r="X118" s="121" t="s">
        <v>176</v>
      </c>
      <c r="Y118" s="116"/>
      <c r="Z118" s="116"/>
      <c r="AA118" s="116"/>
      <c r="AB118" s="116"/>
      <c r="AC118" s="116"/>
      <c r="AD118" s="116"/>
      <c r="AE118" s="116"/>
      <c r="AF118" s="116"/>
      <c r="AG118" s="116" t="s">
        <v>177</v>
      </c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ht="20.399999999999999" outlineLevel="1" x14ac:dyDescent="0.25">
      <c r="A119" s="133">
        <v>53</v>
      </c>
      <c r="B119" s="134" t="s">
        <v>382</v>
      </c>
      <c r="C119" s="147" t="s">
        <v>383</v>
      </c>
      <c r="D119" s="135" t="s">
        <v>137</v>
      </c>
      <c r="E119" s="136">
        <v>38.1</v>
      </c>
      <c r="F119" s="137"/>
      <c r="G119" s="138">
        <f>ROUND(E119*F119,2)</f>
        <v>0</v>
      </c>
      <c r="H119" s="121">
        <v>0</v>
      </c>
      <c r="I119" s="121">
        <f>ROUND(E119*H119,2)</f>
        <v>0</v>
      </c>
      <c r="J119" s="121">
        <v>541</v>
      </c>
      <c r="K119" s="121">
        <f>ROUND(E119*J119,2)</f>
        <v>20612.099999999999</v>
      </c>
      <c r="L119" s="121">
        <v>21</v>
      </c>
      <c r="M119" s="121">
        <f>G119*(1+L119/100)</f>
        <v>0</v>
      </c>
      <c r="N119" s="121">
        <v>3.63E-3</v>
      </c>
      <c r="O119" s="121">
        <f>ROUND(E119*N119,2)</f>
        <v>0.14000000000000001</v>
      </c>
      <c r="P119" s="121">
        <v>0</v>
      </c>
      <c r="Q119" s="121">
        <f>ROUND(E119*P119,2)</f>
        <v>0</v>
      </c>
      <c r="R119" s="121"/>
      <c r="S119" s="121" t="s">
        <v>132</v>
      </c>
      <c r="T119" s="121" t="s">
        <v>138</v>
      </c>
      <c r="U119" s="121">
        <v>0</v>
      </c>
      <c r="V119" s="121">
        <f>ROUND(E119*U119,2)</f>
        <v>0</v>
      </c>
      <c r="W119" s="121"/>
      <c r="X119" s="121" t="s">
        <v>161</v>
      </c>
      <c r="Y119" s="116"/>
      <c r="Z119" s="116"/>
      <c r="AA119" s="116"/>
      <c r="AB119" s="116"/>
      <c r="AC119" s="116"/>
      <c r="AD119" s="116"/>
      <c r="AE119" s="116"/>
      <c r="AF119" s="116"/>
      <c r="AG119" s="116" t="s">
        <v>162</v>
      </c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5">
      <c r="A120" s="119"/>
      <c r="B120" s="120"/>
      <c r="C120" s="148" t="s">
        <v>572</v>
      </c>
      <c r="D120" s="122"/>
      <c r="E120" s="123">
        <v>4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140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5">
      <c r="A121" s="119"/>
      <c r="B121" s="120"/>
      <c r="C121" s="148" t="s">
        <v>589</v>
      </c>
      <c r="D121" s="122"/>
      <c r="E121" s="123">
        <v>19.600000000000001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140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19"/>
      <c r="B122" s="120"/>
      <c r="C122" s="148" t="s">
        <v>574</v>
      </c>
      <c r="D122" s="122"/>
      <c r="E122" s="123">
        <v>14.5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140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5">
      <c r="A123" s="139">
        <v>54</v>
      </c>
      <c r="B123" s="140" t="s">
        <v>384</v>
      </c>
      <c r="C123" s="146" t="s">
        <v>385</v>
      </c>
      <c r="D123" s="141" t="s">
        <v>0</v>
      </c>
      <c r="E123" s="142">
        <v>302.60270000000003</v>
      </c>
      <c r="F123" s="143"/>
      <c r="G123" s="144">
        <f>ROUND(E123*F123,2)</f>
        <v>0</v>
      </c>
      <c r="H123" s="121">
        <v>0</v>
      </c>
      <c r="I123" s="121">
        <f>ROUND(E123*H123,2)</f>
        <v>0</v>
      </c>
      <c r="J123" s="121">
        <v>0.77</v>
      </c>
      <c r="K123" s="121">
        <f>ROUND(E123*J123,2)</f>
        <v>233</v>
      </c>
      <c r="L123" s="121">
        <v>21</v>
      </c>
      <c r="M123" s="121">
        <f>G123*(1+L123/100)</f>
        <v>0</v>
      </c>
      <c r="N123" s="121">
        <v>0</v>
      </c>
      <c r="O123" s="121">
        <f>ROUND(E123*N123,2)</f>
        <v>0</v>
      </c>
      <c r="P123" s="121">
        <v>0</v>
      </c>
      <c r="Q123" s="121">
        <f>ROUND(E123*P123,2)</f>
        <v>0</v>
      </c>
      <c r="R123" s="121"/>
      <c r="S123" s="121" t="s">
        <v>132</v>
      </c>
      <c r="T123" s="121" t="s">
        <v>138</v>
      </c>
      <c r="U123" s="121">
        <v>0</v>
      </c>
      <c r="V123" s="121">
        <f>ROUND(E123*U123,2)</f>
        <v>0</v>
      </c>
      <c r="W123" s="121"/>
      <c r="X123" s="121" t="s">
        <v>208</v>
      </c>
      <c r="Y123" s="116"/>
      <c r="Z123" s="116"/>
      <c r="AA123" s="116"/>
      <c r="AB123" s="116"/>
      <c r="AC123" s="116"/>
      <c r="AD123" s="116"/>
      <c r="AE123" s="116"/>
      <c r="AF123" s="116"/>
      <c r="AG123" s="116" t="s">
        <v>209</v>
      </c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x14ac:dyDescent="0.25">
      <c r="A124" s="127" t="s">
        <v>127</v>
      </c>
      <c r="B124" s="128" t="s">
        <v>91</v>
      </c>
      <c r="C124" s="145" t="s">
        <v>92</v>
      </c>
      <c r="D124" s="129"/>
      <c r="E124" s="130"/>
      <c r="F124" s="131"/>
      <c r="G124" s="132">
        <f>SUMIF(AG125:AG127,"&lt;&gt;NOR",G125:G127)</f>
        <v>0</v>
      </c>
      <c r="H124" s="126"/>
      <c r="I124" s="126">
        <f>SUM(I125:I127)</f>
        <v>367.33</v>
      </c>
      <c r="J124" s="126"/>
      <c r="K124" s="126">
        <f>SUM(K125:K127)</f>
        <v>1446.97</v>
      </c>
      <c r="L124" s="126"/>
      <c r="M124" s="126">
        <f>SUM(M125:M127)</f>
        <v>0</v>
      </c>
      <c r="N124" s="126"/>
      <c r="O124" s="126">
        <f>SUM(O125:O127)</f>
        <v>0</v>
      </c>
      <c r="P124" s="126"/>
      <c r="Q124" s="126">
        <f>SUM(Q125:Q127)</f>
        <v>0</v>
      </c>
      <c r="R124" s="126"/>
      <c r="S124" s="126"/>
      <c r="T124" s="126"/>
      <c r="U124" s="126"/>
      <c r="V124" s="126">
        <f>SUM(V125:V127)</f>
        <v>3</v>
      </c>
      <c r="W124" s="126"/>
      <c r="X124" s="126"/>
      <c r="AG124" t="s">
        <v>128</v>
      </c>
    </row>
    <row r="125" spans="1:60" outlineLevel="1" x14ac:dyDescent="0.25">
      <c r="A125" s="139">
        <v>55</v>
      </c>
      <c r="B125" s="140" t="s">
        <v>404</v>
      </c>
      <c r="C125" s="146" t="s">
        <v>405</v>
      </c>
      <c r="D125" s="141" t="s">
        <v>143</v>
      </c>
      <c r="E125" s="142">
        <v>8</v>
      </c>
      <c r="F125" s="143"/>
      <c r="G125" s="144">
        <f>ROUND(E125*F125,2)</f>
        <v>0</v>
      </c>
      <c r="H125" s="121">
        <v>16.11</v>
      </c>
      <c r="I125" s="121">
        <f>ROUND(E125*H125,2)</f>
        <v>128.88</v>
      </c>
      <c r="J125" s="121">
        <v>58.49</v>
      </c>
      <c r="K125" s="121">
        <f>ROUND(E125*J125,2)</f>
        <v>467.92</v>
      </c>
      <c r="L125" s="121">
        <v>21</v>
      </c>
      <c r="M125" s="121">
        <f>G125*(1+L125/100)</f>
        <v>0</v>
      </c>
      <c r="N125" s="121">
        <v>9.0000000000000006E-5</v>
      </c>
      <c r="O125" s="121">
        <f>ROUND(E125*N125,2)</f>
        <v>0</v>
      </c>
      <c r="P125" s="121">
        <v>0</v>
      </c>
      <c r="Q125" s="121">
        <f>ROUND(E125*P125,2)</f>
        <v>0</v>
      </c>
      <c r="R125" s="121"/>
      <c r="S125" s="121" t="s">
        <v>132</v>
      </c>
      <c r="T125" s="121" t="s">
        <v>132</v>
      </c>
      <c r="U125" s="121">
        <v>0.11600000000000001</v>
      </c>
      <c r="V125" s="121">
        <f>ROUND(E125*U125,2)</f>
        <v>0.93</v>
      </c>
      <c r="W125" s="121"/>
      <c r="X125" s="121" t="s">
        <v>133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134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33">
        <v>56</v>
      </c>
      <c r="B126" s="134" t="s">
        <v>406</v>
      </c>
      <c r="C126" s="147" t="s">
        <v>407</v>
      </c>
      <c r="D126" s="135" t="s">
        <v>137</v>
      </c>
      <c r="E126" s="136">
        <v>5</v>
      </c>
      <c r="F126" s="137"/>
      <c r="G126" s="138">
        <f>ROUND(E126*F126,2)</f>
        <v>0</v>
      </c>
      <c r="H126" s="121">
        <v>47.69</v>
      </c>
      <c r="I126" s="121">
        <f>ROUND(E126*H126,2)</f>
        <v>238.45</v>
      </c>
      <c r="J126" s="121">
        <v>195.81</v>
      </c>
      <c r="K126" s="121">
        <f>ROUND(E126*J126,2)</f>
        <v>979.05</v>
      </c>
      <c r="L126" s="121">
        <v>21</v>
      </c>
      <c r="M126" s="121">
        <f>G126*(1+L126/100)</f>
        <v>0</v>
      </c>
      <c r="N126" s="121">
        <v>3.6000000000000002E-4</v>
      </c>
      <c r="O126" s="121">
        <f>ROUND(E126*N126,2)</f>
        <v>0</v>
      </c>
      <c r="P126" s="121">
        <v>0</v>
      </c>
      <c r="Q126" s="121">
        <f>ROUND(E126*P126,2)</f>
        <v>0</v>
      </c>
      <c r="R126" s="121"/>
      <c r="S126" s="121" t="s">
        <v>158</v>
      </c>
      <c r="T126" s="121" t="s">
        <v>146</v>
      </c>
      <c r="U126" s="121">
        <v>0.41299999999999998</v>
      </c>
      <c r="V126" s="121">
        <f>ROUND(E126*U126,2)</f>
        <v>2.0699999999999998</v>
      </c>
      <c r="W126" s="121"/>
      <c r="X126" s="121" t="s">
        <v>133</v>
      </c>
      <c r="Y126" s="116"/>
      <c r="Z126" s="116"/>
      <c r="AA126" s="116"/>
      <c r="AB126" s="116"/>
      <c r="AC126" s="116"/>
      <c r="AD126" s="116"/>
      <c r="AE126" s="116"/>
      <c r="AF126" s="116"/>
      <c r="AG126" s="116" t="s">
        <v>134</v>
      </c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5">
      <c r="A127" s="119"/>
      <c r="B127" s="120"/>
      <c r="C127" s="148" t="s">
        <v>408</v>
      </c>
      <c r="D127" s="122"/>
      <c r="E127" s="123">
        <v>5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140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x14ac:dyDescent="0.25">
      <c r="A128" s="127" t="s">
        <v>127</v>
      </c>
      <c r="B128" s="128" t="s">
        <v>93</v>
      </c>
      <c r="C128" s="145" t="s">
        <v>94</v>
      </c>
      <c r="D128" s="129"/>
      <c r="E128" s="130"/>
      <c r="F128" s="131"/>
      <c r="G128" s="132">
        <f>SUMIF(AG129:AG155,"&lt;&gt;NOR",G129:G155)</f>
        <v>0</v>
      </c>
      <c r="H128" s="126"/>
      <c r="I128" s="126">
        <f>SUM(I129:I155)</f>
        <v>1096.93</v>
      </c>
      <c r="J128" s="126"/>
      <c r="K128" s="126">
        <f>SUM(K129:K155)</f>
        <v>12578.920000000002</v>
      </c>
      <c r="L128" s="126"/>
      <c r="M128" s="126">
        <f>SUM(M129:M155)</f>
        <v>0</v>
      </c>
      <c r="N128" s="126"/>
      <c r="O128" s="126">
        <f>SUM(O129:O155)</f>
        <v>0.04</v>
      </c>
      <c r="P128" s="126"/>
      <c r="Q128" s="126">
        <f>SUM(Q129:Q155)</f>
        <v>0</v>
      </c>
      <c r="R128" s="126"/>
      <c r="S128" s="126"/>
      <c r="T128" s="126"/>
      <c r="U128" s="126"/>
      <c r="V128" s="126">
        <f>SUM(V129:V155)</f>
        <v>25.819999999999997</v>
      </c>
      <c r="W128" s="126"/>
      <c r="X128" s="126"/>
      <c r="AG128" t="s">
        <v>128</v>
      </c>
    </row>
    <row r="129" spans="1:60" outlineLevel="1" x14ac:dyDescent="0.25">
      <c r="A129" s="133">
        <v>57</v>
      </c>
      <c r="B129" s="134" t="s">
        <v>409</v>
      </c>
      <c r="C129" s="147" t="s">
        <v>410</v>
      </c>
      <c r="D129" s="135" t="s">
        <v>137</v>
      </c>
      <c r="E129" s="136">
        <v>173.9</v>
      </c>
      <c r="F129" s="137"/>
      <c r="G129" s="138">
        <f>ROUND(E129*F129,2)</f>
        <v>0</v>
      </c>
      <c r="H129" s="121">
        <v>0.1</v>
      </c>
      <c r="I129" s="121">
        <f>ROUND(E129*H129,2)</f>
        <v>17.39</v>
      </c>
      <c r="J129" s="121">
        <v>21.1</v>
      </c>
      <c r="K129" s="121">
        <f>ROUND(E129*J129,2)</f>
        <v>3669.29</v>
      </c>
      <c r="L129" s="121">
        <v>21</v>
      </c>
      <c r="M129" s="121">
        <f>G129*(1+L129/100)</f>
        <v>0</v>
      </c>
      <c r="N129" s="121">
        <v>0</v>
      </c>
      <c r="O129" s="121">
        <f>ROUND(E129*N129,2)</f>
        <v>0</v>
      </c>
      <c r="P129" s="121">
        <v>0</v>
      </c>
      <c r="Q129" s="121">
        <f>ROUND(E129*P129,2)</f>
        <v>0</v>
      </c>
      <c r="R129" s="121"/>
      <c r="S129" s="121" t="s">
        <v>132</v>
      </c>
      <c r="T129" s="121" t="s">
        <v>132</v>
      </c>
      <c r="U129" s="121">
        <v>4.3220000000000001E-2</v>
      </c>
      <c r="V129" s="121">
        <f>ROUND(E129*U129,2)</f>
        <v>7.52</v>
      </c>
      <c r="W129" s="121"/>
      <c r="X129" s="121" t="s">
        <v>133</v>
      </c>
      <c r="Y129" s="116"/>
      <c r="Z129" s="116"/>
      <c r="AA129" s="116"/>
      <c r="AB129" s="116"/>
      <c r="AC129" s="116"/>
      <c r="AD129" s="116"/>
      <c r="AE129" s="116"/>
      <c r="AF129" s="116"/>
      <c r="AG129" s="116" t="s">
        <v>134</v>
      </c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5">
      <c r="A130" s="119"/>
      <c r="B130" s="120"/>
      <c r="C130" s="148" t="s">
        <v>411</v>
      </c>
      <c r="D130" s="122"/>
      <c r="E130" s="123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5">
      <c r="A131" s="119"/>
      <c r="B131" s="120"/>
      <c r="C131" s="148" t="s">
        <v>597</v>
      </c>
      <c r="D131" s="122"/>
      <c r="E131" s="123">
        <v>22.88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140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5">
      <c r="A132" s="119"/>
      <c r="B132" s="120"/>
      <c r="C132" s="148" t="s">
        <v>598</v>
      </c>
      <c r="D132" s="122"/>
      <c r="E132" s="123">
        <v>59.28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140</v>
      </c>
      <c r="AH132" s="116">
        <v>0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5">
      <c r="A133" s="119"/>
      <c r="B133" s="120"/>
      <c r="C133" s="148" t="s">
        <v>599</v>
      </c>
      <c r="D133" s="122"/>
      <c r="E133" s="123">
        <v>41.08</v>
      </c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140</v>
      </c>
      <c r="AH133" s="116">
        <v>0</v>
      </c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5">
      <c r="A134" s="119"/>
      <c r="B134" s="120"/>
      <c r="C134" s="148" t="s">
        <v>600</v>
      </c>
      <c r="D134" s="122"/>
      <c r="E134" s="123">
        <v>7.8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16"/>
      <c r="Z134" s="116"/>
      <c r="AA134" s="116"/>
      <c r="AB134" s="116"/>
      <c r="AC134" s="116"/>
      <c r="AD134" s="116"/>
      <c r="AE134" s="116"/>
      <c r="AF134" s="116"/>
      <c r="AG134" s="116" t="s">
        <v>140</v>
      </c>
      <c r="AH134" s="116">
        <v>0</v>
      </c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5">
      <c r="A135" s="119"/>
      <c r="B135" s="120"/>
      <c r="C135" s="148" t="s">
        <v>416</v>
      </c>
      <c r="D135" s="122"/>
      <c r="E135" s="123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140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5">
      <c r="A136" s="119"/>
      <c r="B136" s="120"/>
      <c r="C136" s="148" t="s">
        <v>572</v>
      </c>
      <c r="D136" s="122"/>
      <c r="E136" s="123">
        <v>4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140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5">
      <c r="A137" s="119"/>
      <c r="B137" s="120"/>
      <c r="C137" s="148" t="s">
        <v>589</v>
      </c>
      <c r="D137" s="122"/>
      <c r="E137" s="123">
        <v>19.600000000000001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140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5">
      <c r="A138" s="119"/>
      <c r="B138" s="120"/>
      <c r="C138" s="148" t="s">
        <v>574</v>
      </c>
      <c r="D138" s="122"/>
      <c r="E138" s="123">
        <v>14.5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140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19"/>
      <c r="B139" s="120"/>
      <c r="C139" s="148" t="s">
        <v>575</v>
      </c>
      <c r="D139" s="122"/>
      <c r="E139" s="123">
        <v>4.76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140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33">
        <v>58</v>
      </c>
      <c r="B140" s="134" t="s">
        <v>419</v>
      </c>
      <c r="C140" s="147" t="s">
        <v>420</v>
      </c>
      <c r="D140" s="135" t="s">
        <v>137</v>
      </c>
      <c r="E140" s="136">
        <v>173.9</v>
      </c>
      <c r="F140" s="137"/>
      <c r="G140" s="138">
        <f>ROUND(E140*F140,2)</f>
        <v>0</v>
      </c>
      <c r="H140" s="121">
        <v>3.79</v>
      </c>
      <c r="I140" s="121">
        <f>ROUND(E140*H140,2)</f>
        <v>659.08</v>
      </c>
      <c r="J140" s="121">
        <v>49.61</v>
      </c>
      <c r="K140" s="121">
        <f>ROUND(E140*J140,2)</f>
        <v>8627.18</v>
      </c>
      <c r="L140" s="121">
        <v>21</v>
      </c>
      <c r="M140" s="121">
        <f>G140*(1+L140/100)</f>
        <v>0</v>
      </c>
      <c r="N140" s="121">
        <v>1.3999999999999999E-4</v>
      </c>
      <c r="O140" s="121">
        <f>ROUND(E140*N140,2)</f>
        <v>0.02</v>
      </c>
      <c r="P140" s="121">
        <v>0</v>
      </c>
      <c r="Q140" s="121">
        <f>ROUND(E140*P140,2)</f>
        <v>0</v>
      </c>
      <c r="R140" s="121"/>
      <c r="S140" s="121" t="s">
        <v>132</v>
      </c>
      <c r="T140" s="121" t="s">
        <v>138</v>
      </c>
      <c r="U140" s="121">
        <v>0.10191</v>
      </c>
      <c r="V140" s="121">
        <f>ROUND(E140*U140,2)</f>
        <v>17.72</v>
      </c>
      <c r="W140" s="121"/>
      <c r="X140" s="121" t="s">
        <v>133</v>
      </c>
      <c r="Y140" s="116"/>
      <c r="Z140" s="116"/>
      <c r="AA140" s="116"/>
      <c r="AB140" s="116"/>
      <c r="AC140" s="116"/>
      <c r="AD140" s="116"/>
      <c r="AE140" s="116"/>
      <c r="AF140" s="116"/>
      <c r="AG140" s="116" t="s">
        <v>134</v>
      </c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5">
      <c r="A141" s="119"/>
      <c r="B141" s="120"/>
      <c r="C141" s="148" t="s">
        <v>411</v>
      </c>
      <c r="D141" s="122"/>
      <c r="E141" s="123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140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5">
      <c r="A142" s="119"/>
      <c r="B142" s="120"/>
      <c r="C142" s="148" t="s">
        <v>597</v>
      </c>
      <c r="D142" s="122"/>
      <c r="E142" s="123">
        <v>22.88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140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5">
      <c r="A143" s="119"/>
      <c r="B143" s="120"/>
      <c r="C143" s="148" t="s">
        <v>598</v>
      </c>
      <c r="D143" s="122"/>
      <c r="E143" s="123">
        <v>59.28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16"/>
      <c r="Z143" s="116"/>
      <c r="AA143" s="116"/>
      <c r="AB143" s="116"/>
      <c r="AC143" s="116"/>
      <c r="AD143" s="116"/>
      <c r="AE143" s="116"/>
      <c r="AF143" s="116"/>
      <c r="AG143" s="116" t="s">
        <v>140</v>
      </c>
      <c r="AH143" s="116">
        <v>0</v>
      </c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5">
      <c r="A144" s="119"/>
      <c r="B144" s="120"/>
      <c r="C144" s="148" t="s">
        <v>599</v>
      </c>
      <c r="D144" s="122"/>
      <c r="E144" s="123">
        <v>41.08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140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5">
      <c r="A145" s="119"/>
      <c r="B145" s="120"/>
      <c r="C145" s="148" t="s">
        <v>600</v>
      </c>
      <c r="D145" s="122"/>
      <c r="E145" s="123">
        <v>7.8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140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19"/>
      <c r="B146" s="120"/>
      <c r="C146" s="148" t="s">
        <v>416</v>
      </c>
      <c r="D146" s="122"/>
      <c r="E146" s="123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140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5">
      <c r="A147" s="119"/>
      <c r="B147" s="120"/>
      <c r="C147" s="148" t="s">
        <v>572</v>
      </c>
      <c r="D147" s="122"/>
      <c r="E147" s="123">
        <v>4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16"/>
      <c r="Z147" s="116"/>
      <c r="AA147" s="116"/>
      <c r="AB147" s="116"/>
      <c r="AC147" s="116"/>
      <c r="AD147" s="116"/>
      <c r="AE147" s="116"/>
      <c r="AF147" s="116"/>
      <c r="AG147" s="116" t="s">
        <v>140</v>
      </c>
      <c r="AH147" s="116">
        <v>0</v>
      </c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5">
      <c r="A148" s="119"/>
      <c r="B148" s="120"/>
      <c r="C148" s="148" t="s">
        <v>589</v>
      </c>
      <c r="D148" s="122"/>
      <c r="E148" s="123">
        <v>19.600000000000001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140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19"/>
      <c r="B149" s="120"/>
      <c r="C149" s="148" t="s">
        <v>574</v>
      </c>
      <c r="D149" s="122"/>
      <c r="E149" s="123">
        <v>14.5</v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16"/>
      <c r="Z149" s="116"/>
      <c r="AA149" s="116"/>
      <c r="AB149" s="116"/>
      <c r="AC149" s="116"/>
      <c r="AD149" s="116"/>
      <c r="AE149" s="116"/>
      <c r="AF149" s="116"/>
      <c r="AG149" s="116" t="s">
        <v>140</v>
      </c>
      <c r="AH149" s="116">
        <v>0</v>
      </c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19"/>
      <c r="B150" s="120"/>
      <c r="C150" s="148" t="s">
        <v>575</v>
      </c>
      <c r="D150" s="122"/>
      <c r="E150" s="123">
        <v>4.76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140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5">
      <c r="A151" s="133">
        <v>59</v>
      </c>
      <c r="B151" s="134" t="s">
        <v>421</v>
      </c>
      <c r="C151" s="147" t="s">
        <v>422</v>
      </c>
      <c r="D151" s="135" t="s">
        <v>137</v>
      </c>
      <c r="E151" s="136">
        <v>42.86</v>
      </c>
      <c r="F151" s="137"/>
      <c r="G151" s="138">
        <f>ROUND(E151*F151,2)</f>
        <v>0</v>
      </c>
      <c r="H151" s="121">
        <v>9.81</v>
      </c>
      <c r="I151" s="121">
        <f>ROUND(E151*H151,2)</f>
        <v>420.46</v>
      </c>
      <c r="J151" s="121">
        <v>6.59</v>
      </c>
      <c r="K151" s="121">
        <f>ROUND(E151*J151,2)</f>
        <v>282.45</v>
      </c>
      <c r="L151" s="121">
        <v>21</v>
      </c>
      <c r="M151" s="121">
        <f>G151*(1+L151/100)</f>
        <v>0</v>
      </c>
      <c r="N151" s="121">
        <v>3.5E-4</v>
      </c>
      <c r="O151" s="121">
        <f>ROUND(E151*N151,2)</f>
        <v>0.02</v>
      </c>
      <c r="P151" s="121">
        <v>0</v>
      </c>
      <c r="Q151" s="121">
        <f>ROUND(E151*P151,2)</f>
        <v>0</v>
      </c>
      <c r="R151" s="121"/>
      <c r="S151" s="121" t="s">
        <v>132</v>
      </c>
      <c r="T151" s="121" t="s">
        <v>132</v>
      </c>
      <c r="U151" s="121">
        <v>1.35E-2</v>
      </c>
      <c r="V151" s="121">
        <f>ROUND(E151*U151,2)</f>
        <v>0.57999999999999996</v>
      </c>
      <c r="W151" s="121"/>
      <c r="X151" s="121" t="s">
        <v>133</v>
      </c>
      <c r="Y151" s="116"/>
      <c r="Z151" s="116"/>
      <c r="AA151" s="116"/>
      <c r="AB151" s="116"/>
      <c r="AC151" s="116"/>
      <c r="AD151" s="116"/>
      <c r="AE151" s="116"/>
      <c r="AF151" s="116"/>
      <c r="AG151" s="116" t="s">
        <v>134</v>
      </c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5">
      <c r="A152" s="119"/>
      <c r="B152" s="120"/>
      <c r="C152" s="148" t="s">
        <v>572</v>
      </c>
      <c r="D152" s="122"/>
      <c r="E152" s="123">
        <v>4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140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19"/>
      <c r="B153" s="120"/>
      <c r="C153" s="148" t="s">
        <v>589</v>
      </c>
      <c r="D153" s="122"/>
      <c r="E153" s="123">
        <v>19.600000000000001</v>
      </c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16"/>
      <c r="Z153" s="116"/>
      <c r="AA153" s="116"/>
      <c r="AB153" s="116"/>
      <c r="AC153" s="116"/>
      <c r="AD153" s="116"/>
      <c r="AE153" s="116"/>
      <c r="AF153" s="116"/>
      <c r="AG153" s="116" t="s">
        <v>140</v>
      </c>
      <c r="AH153" s="116">
        <v>0</v>
      </c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19"/>
      <c r="B154" s="120"/>
      <c r="C154" s="148" t="s">
        <v>574</v>
      </c>
      <c r="D154" s="122"/>
      <c r="E154" s="123">
        <v>14.5</v>
      </c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16"/>
      <c r="Z154" s="116"/>
      <c r="AA154" s="116"/>
      <c r="AB154" s="116"/>
      <c r="AC154" s="116"/>
      <c r="AD154" s="116"/>
      <c r="AE154" s="116"/>
      <c r="AF154" s="116"/>
      <c r="AG154" s="116" t="s">
        <v>140</v>
      </c>
      <c r="AH154" s="116">
        <v>0</v>
      </c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5">
      <c r="A155" s="119"/>
      <c r="B155" s="120"/>
      <c r="C155" s="148" t="s">
        <v>575</v>
      </c>
      <c r="D155" s="122"/>
      <c r="E155" s="123">
        <v>4.76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140</v>
      </c>
      <c r="AH155" s="116">
        <v>0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x14ac:dyDescent="0.25">
      <c r="A156" s="127" t="s">
        <v>127</v>
      </c>
      <c r="B156" s="128" t="s">
        <v>95</v>
      </c>
      <c r="C156" s="145" t="s">
        <v>96</v>
      </c>
      <c r="D156" s="129"/>
      <c r="E156" s="130"/>
      <c r="F156" s="131"/>
      <c r="G156" s="132">
        <f>SUMIF(AG157:AG161,"&lt;&gt;NOR",G157:G161)</f>
        <v>0</v>
      </c>
      <c r="H156" s="126"/>
      <c r="I156" s="126">
        <f>SUM(I157:I161)</f>
        <v>0</v>
      </c>
      <c r="J156" s="126"/>
      <c r="K156" s="126">
        <f>SUM(K157:K161)</f>
        <v>6451.76</v>
      </c>
      <c r="L156" s="126"/>
      <c r="M156" s="126">
        <f>SUM(M157:M161)</f>
        <v>0</v>
      </c>
      <c r="N156" s="126"/>
      <c r="O156" s="126">
        <f>SUM(O157:O161)</f>
        <v>0.04</v>
      </c>
      <c r="P156" s="126"/>
      <c r="Q156" s="126">
        <f>SUM(Q157:Q161)</f>
        <v>0.05</v>
      </c>
      <c r="R156" s="126"/>
      <c r="S156" s="126"/>
      <c r="T156" s="126"/>
      <c r="U156" s="126"/>
      <c r="V156" s="126">
        <f>SUM(V157:V161)</f>
        <v>1.9</v>
      </c>
      <c r="W156" s="126"/>
      <c r="X156" s="126"/>
      <c r="AG156" t="s">
        <v>128</v>
      </c>
    </row>
    <row r="157" spans="1:60" outlineLevel="1" x14ac:dyDescent="0.25">
      <c r="A157" s="139">
        <v>60</v>
      </c>
      <c r="B157" s="140" t="s">
        <v>517</v>
      </c>
      <c r="C157" s="146" t="s">
        <v>518</v>
      </c>
      <c r="D157" s="141" t="s">
        <v>131</v>
      </c>
      <c r="E157" s="142">
        <v>3</v>
      </c>
      <c r="F157" s="143"/>
      <c r="G157" s="144">
        <f>ROUND(E157*F157,2)</f>
        <v>0</v>
      </c>
      <c r="H157" s="121">
        <v>0</v>
      </c>
      <c r="I157" s="121">
        <f>ROUND(E157*H157,2)</f>
        <v>0</v>
      </c>
      <c r="J157" s="121">
        <v>102</v>
      </c>
      <c r="K157" s="121">
        <f>ROUND(E157*J157,2)</f>
        <v>306</v>
      </c>
      <c r="L157" s="121">
        <v>21</v>
      </c>
      <c r="M157" s="121">
        <f>G157*(1+L157/100)</f>
        <v>0</v>
      </c>
      <c r="N157" s="121">
        <v>0</v>
      </c>
      <c r="O157" s="121">
        <f>ROUND(E157*N157,2)</f>
        <v>0</v>
      </c>
      <c r="P157" s="121">
        <v>1.6E-2</v>
      </c>
      <c r="Q157" s="121">
        <f>ROUND(E157*P157,2)</f>
        <v>0.05</v>
      </c>
      <c r="R157" s="121"/>
      <c r="S157" s="121" t="s">
        <v>132</v>
      </c>
      <c r="T157" s="121" t="s">
        <v>146</v>
      </c>
      <c r="U157" s="121">
        <v>0.63390000000000002</v>
      </c>
      <c r="V157" s="121">
        <f>ROUND(E157*U157,2)</f>
        <v>1.9</v>
      </c>
      <c r="W157" s="121"/>
      <c r="X157" s="121" t="s">
        <v>133</v>
      </c>
      <c r="Y157" s="116"/>
      <c r="Z157" s="116"/>
      <c r="AA157" s="116"/>
      <c r="AB157" s="116"/>
      <c r="AC157" s="116"/>
      <c r="AD157" s="116"/>
      <c r="AE157" s="116"/>
      <c r="AF157" s="116"/>
      <c r="AG157" s="116" t="s">
        <v>134</v>
      </c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ht="20.399999999999999" outlineLevel="1" x14ac:dyDescent="0.25">
      <c r="A158" s="133">
        <v>61</v>
      </c>
      <c r="B158" s="134" t="s">
        <v>601</v>
      </c>
      <c r="C158" s="147" t="s">
        <v>424</v>
      </c>
      <c r="D158" s="135" t="s">
        <v>137</v>
      </c>
      <c r="E158" s="136">
        <v>11.36</v>
      </c>
      <c r="F158" s="137"/>
      <c r="G158" s="138">
        <f>ROUND(E158*F158,2)</f>
        <v>0</v>
      </c>
      <c r="H158" s="121">
        <v>0</v>
      </c>
      <c r="I158" s="121">
        <f>ROUND(E158*H158,2)</f>
        <v>0</v>
      </c>
      <c r="J158" s="121">
        <v>541</v>
      </c>
      <c r="K158" s="121">
        <f>ROUND(E158*J158,2)</f>
        <v>6145.76</v>
      </c>
      <c r="L158" s="121">
        <v>21</v>
      </c>
      <c r="M158" s="121">
        <f>G158*(1+L158/100)</f>
        <v>0</v>
      </c>
      <c r="N158" s="121">
        <v>3.82E-3</v>
      </c>
      <c r="O158" s="121">
        <f>ROUND(E158*N158,2)</f>
        <v>0.04</v>
      </c>
      <c r="P158" s="121">
        <v>0</v>
      </c>
      <c r="Q158" s="121">
        <f>ROUND(E158*P158,2)</f>
        <v>0</v>
      </c>
      <c r="R158" s="121"/>
      <c r="S158" s="121" t="s">
        <v>132</v>
      </c>
      <c r="T158" s="121" t="s">
        <v>132</v>
      </c>
      <c r="U158" s="121">
        <v>0</v>
      </c>
      <c r="V158" s="121">
        <f>ROUND(E158*U158,2)</f>
        <v>0</v>
      </c>
      <c r="W158" s="121"/>
      <c r="X158" s="121" t="s">
        <v>161</v>
      </c>
      <c r="Y158" s="116"/>
      <c r="Z158" s="116"/>
      <c r="AA158" s="116"/>
      <c r="AB158" s="116"/>
      <c r="AC158" s="116"/>
      <c r="AD158" s="116"/>
      <c r="AE158" s="116"/>
      <c r="AF158" s="116"/>
      <c r="AG158" s="116" t="s">
        <v>162</v>
      </c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5">
      <c r="A159" s="119"/>
      <c r="B159" s="120"/>
      <c r="C159" s="148" t="s">
        <v>569</v>
      </c>
      <c r="D159" s="122"/>
      <c r="E159" s="123">
        <v>5.04</v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16"/>
      <c r="Z159" s="116"/>
      <c r="AA159" s="116"/>
      <c r="AB159" s="116"/>
      <c r="AC159" s="116"/>
      <c r="AD159" s="116"/>
      <c r="AE159" s="116"/>
      <c r="AF159" s="116"/>
      <c r="AG159" s="116" t="s">
        <v>140</v>
      </c>
      <c r="AH159" s="116">
        <v>0</v>
      </c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5">
      <c r="A160" s="119"/>
      <c r="B160" s="120"/>
      <c r="C160" s="148" t="s">
        <v>570</v>
      </c>
      <c r="D160" s="122"/>
      <c r="E160" s="123">
        <v>2.72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140</v>
      </c>
      <c r="AH160" s="116">
        <v>0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5">
      <c r="A161" s="119"/>
      <c r="B161" s="120"/>
      <c r="C161" s="148" t="s">
        <v>571</v>
      </c>
      <c r="D161" s="122"/>
      <c r="E161" s="123">
        <v>3.6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140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x14ac:dyDescent="0.25">
      <c r="A162" s="127" t="s">
        <v>127</v>
      </c>
      <c r="B162" s="128" t="s">
        <v>97</v>
      </c>
      <c r="C162" s="145" t="s">
        <v>98</v>
      </c>
      <c r="D162" s="129"/>
      <c r="E162" s="130"/>
      <c r="F162" s="131"/>
      <c r="G162" s="132">
        <f>SUMIF(AG163:AG173,"&lt;&gt;NOR",G163:G173)</f>
        <v>0</v>
      </c>
      <c r="H162" s="126"/>
      <c r="I162" s="126">
        <f>SUM(I163:I173)</f>
        <v>6152.42</v>
      </c>
      <c r="J162" s="126"/>
      <c r="K162" s="126">
        <f>SUM(K163:K173)</f>
        <v>8442.58</v>
      </c>
      <c r="L162" s="126"/>
      <c r="M162" s="126">
        <f>SUM(M163:M173)</f>
        <v>0</v>
      </c>
      <c r="N162" s="126"/>
      <c r="O162" s="126">
        <f>SUM(O163:O173)</f>
        <v>0.03</v>
      </c>
      <c r="P162" s="126"/>
      <c r="Q162" s="126">
        <f>SUM(Q163:Q173)</f>
        <v>0</v>
      </c>
      <c r="R162" s="126"/>
      <c r="S162" s="126"/>
      <c r="T162" s="126"/>
      <c r="U162" s="126"/>
      <c r="V162" s="126">
        <f>SUM(V163:V173)</f>
        <v>9.25</v>
      </c>
      <c r="W162" s="126"/>
      <c r="X162" s="126"/>
      <c r="AG162" t="s">
        <v>128</v>
      </c>
    </row>
    <row r="163" spans="1:60" outlineLevel="1" x14ac:dyDescent="0.25">
      <c r="A163" s="139">
        <v>62</v>
      </c>
      <c r="B163" s="140" t="s">
        <v>425</v>
      </c>
      <c r="C163" s="146" t="s">
        <v>602</v>
      </c>
      <c r="D163" s="141" t="s">
        <v>131</v>
      </c>
      <c r="E163" s="142">
        <v>9</v>
      </c>
      <c r="F163" s="143"/>
      <c r="G163" s="144">
        <f>ROUND(E163*F163,2)</f>
        <v>0</v>
      </c>
      <c r="H163" s="121">
        <v>0</v>
      </c>
      <c r="I163" s="121">
        <f>ROUND(E163*H163,2)</f>
        <v>0</v>
      </c>
      <c r="J163" s="121">
        <v>167</v>
      </c>
      <c r="K163" s="121">
        <f>ROUND(E163*J163,2)</f>
        <v>1503</v>
      </c>
      <c r="L163" s="121">
        <v>21</v>
      </c>
      <c r="M163" s="121">
        <f>G163*(1+L163/100)</f>
        <v>0</v>
      </c>
      <c r="N163" s="121">
        <v>0</v>
      </c>
      <c r="O163" s="121">
        <f>ROUND(E163*N163,2)</f>
        <v>0</v>
      </c>
      <c r="P163" s="121">
        <v>0</v>
      </c>
      <c r="Q163" s="121">
        <f>ROUND(E163*P163,2)</f>
        <v>0</v>
      </c>
      <c r="R163" s="121"/>
      <c r="S163" s="121" t="s">
        <v>132</v>
      </c>
      <c r="T163" s="121" t="s">
        <v>146</v>
      </c>
      <c r="U163" s="121">
        <v>0.30567</v>
      </c>
      <c r="V163" s="121">
        <f>ROUND(E163*U163,2)</f>
        <v>2.75</v>
      </c>
      <c r="W163" s="121"/>
      <c r="X163" s="121" t="s">
        <v>133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134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5">
      <c r="A164" s="133">
        <v>63</v>
      </c>
      <c r="B164" s="134" t="s">
        <v>427</v>
      </c>
      <c r="C164" s="147" t="s">
        <v>428</v>
      </c>
      <c r="D164" s="135" t="s">
        <v>131</v>
      </c>
      <c r="E164" s="136">
        <v>14</v>
      </c>
      <c r="F164" s="137"/>
      <c r="G164" s="138">
        <f>ROUND(E164*F164,2)</f>
        <v>0</v>
      </c>
      <c r="H164" s="121">
        <v>93.03</v>
      </c>
      <c r="I164" s="121">
        <f>ROUND(E164*H164,2)</f>
        <v>1302.42</v>
      </c>
      <c r="J164" s="121">
        <v>54.97</v>
      </c>
      <c r="K164" s="121">
        <f>ROUND(E164*J164,2)</f>
        <v>769.58</v>
      </c>
      <c r="L164" s="121">
        <v>21</v>
      </c>
      <c r="M164" s="121">
        <f>G164*(1+L164/100)</f>
        <v>0</v>
      </c>
      <c r="N164" s="121">
        <v>1E-4</v>
      </c>
      <c r="O164" s="121">
        <f>ROUND(E164*N164,2)</f>
        <v>0</v>
      </c>
      <c r="P164" s="121">
        <v>0</v>
      </c>
      <c r="Q164" s="121">
        <f>ROUND(E164*P164,2)</f>
        <v>0</v>
      </c>
      <c r="R164" s="121"/>
      <c r="S164" s="121" t="s">
        <v>132</v>
      </c>
      <c r="T164" s="121" t="s">
        <v>146</v>
      </c>
      <c r="U164" s="121">
        <v>0.249</v>
      </c>
      <c r="V164" s="121">
        <f>ROUND(E164*U164,2)</f>
        <v>3.49</v>
      </c>
      <c r="W164" s="121"/>
      <c r="X164" s="121" t="s">
        <v>133</v>
      </c>
      <c r="Y164" s="116"/>
      <c r="Z164" s="116"/>
      <c r="AA164" s="116"/>
      <c r="AB164" s="116"/>
      <c r="AC164" s="116"/>
      <c r="AD164" s="116"/>
      <c r="AE164" s="116"/>
      <c r="AF164" s="116"/>
      <c r="AG164" s="116" t="s">
        <v>134</v>
      </c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5">
      <c r="A165" s="119"/>
      <c r="B165" s="120"/>
      <c r="C165" s="148" t="s">
        <v>603</v>
      </c>
      <c r="D165" s="122"/>
      <c r="E165" s="123">
        <v>14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140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19"/>
      <c r="B166" s="120"/>
      <c r="C166" s="148" t="s">
        <v>604</v>
      </c>
      <c r="D166" s="122"/>
      <c r="E166" s="123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16"/>
      <c r="Z166" s="116"/>
      <c r="AA166" s="116"/>
      <c r="AB166" s="116"/>
      <c r="AC166" s="116"/>
      <c r="AD166" s="116"/>
      <c r="AE166" s="116"/>
      <c r="AF166" s="116"/>
      <c r="AG166" s="116" t="s">
        <v>140</v>
      </c>
      <c r="AH166" s="116">
        <v>0</v>
      </c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5">
      <c r="A167" s="139">
        <v>64</v>
      </c>
      <c r="B167" s="140" t="s">
        <v>431</v>
      </c>
      <c r="C167" s="146" t="s">
        <v>432</v>
      </c>
      <c r="D167" s="141" t="s">
        <v>131</v>
      </c>
      <c r="E167" s="142">
        <v>7</v>
      </c>
      <c r="F167" s="143"/>
      <c r="G167" s="144">
        <f>ROUND(E167*F167,2)</f>
        <v>0</v>
      </c>
      <c r="H167" s="121">
        <v>0</v>
      </c>
      <c r="I167" s="121">
        <f>ROUND(E167*H167,2)</f>
        <v>0</v>
      </c>
      <c r="J167" s="121">
        <v>185</v>
      </c>
      <c r="K167" s="121">
        <f>ROUND(E167*J167,2)</f>
        <v>1295</v>
      </c>
      <c r="L167" s="121">
        <v>21</v>
      </c>
      <c r="M167" s="121">
        <f>G167*(1+L167/100)</f>
        <v>0</v>
      </c>
      <c r="N167" s="121">
        <v>0</v>
      </c>
      <c r="O167" s="121">
        <f>ROUND(E167*N167,2)</f>
        <v>0</v>
      </c>
      <c r="P167" s="121">
        <v>0</v>
      </c>
      <c r="Q167" s="121">
        <f>ROUND(E167*P167,2)</f>
        <v>0</v>
      </c>
      <c r="R167" s="121"/>
      <c r="S167" s="121" t="s">
        <v>132</v>
      </c>
      <c r="T167" s="121" t="s">
        <v>146</v>
      </c>
      <c r="U167" s="121">
        <v>0.43</v>
      </c>
      <c r="V167" s="121">
        <f>ROUND(E167*U167,2)</f>
        <v>3.01</v>
      </c>
      <c r="W167" s="121"/>
      <c r="X167" s="121" t="s">
        <v>133</v>
      </c>
      <c r="Y167" s="116"/>
      <c r="Z167" s="116"/>
      <c r="AA167" s="116"/>
      <c r="AB167" s="116"/>
      <c r="AC167" s="116"/>
      <c r="AD167" s="116"/>
      <c r="AE167" s="116"/>
      <c r="AF167" s="116"/>
      <c r="AG167" s="116" t="s">
        <v>134</v>
      </c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5">
      <c r="A168" s="139">
        <v>65</v>
      </c>
      <c r="B168" s="140" t="s">
        <v>433</v>
      </c>
      <c r="C168" s="146" t="s">
        <v>434</v>
      </c>
      <c r="D168" s="141" t="s">
        <v>0</v>
      </c>
      <c r="E168" s="142">
        <v>5</v>
      </c>
      <c r="F168" s="143"/>
      <c r="G168" s="144">
        <f>ROUND(E168*F168,2)</f>
        <v>0</v>
      </c>
      <c r="H168" s="121">
        <v>0</v>
      </c>
      <c r="I168" s="121">
        <f>ROUND(E168*H168,2)</f>
        <v>0</v>
      </c>
      <c r="J168" s="121">
        <v>105</v>
      </c>
      <c r="K168" s="121">
        <f>ROUND(E168*J168,2)</f>
        <v>525</v>
      </c>
      <c r="L168" s="121">
        <v>21</v>
      </c>
      <c r="M168" s="121">
        <f>G168*(1+L168/100)</f>
        <v>0</v>
      </c>
      <c r="N168" s="121">
        <v>0</v>
      </c>
      <c r="O168" s="121">
        <f>ROUND(E168*N168,2)</f>
        <v>0</v>
      </c>
      <c r="P168" s="121">
        <v>0</v>
      </c>
      <c r="Q168" s="121">
        <f>ROUND(E168*P168,2)</f>
        <v>0</v>
      </c>
      <c r="R168" s="121"/>
      <c r="S168" s="121" t="s">
        <v>158</v>
      </c>
      <c r="T168" s="121" t="s">
        <v>146</v>
      </c>
      <c r="U168" s="121">
        <v>0</v>
      </c>
      <c r="V168" s="121">
        <f>ROUND(E168*U168,2)</f>
        <v>0</v>
      </c>
      <c r="W168" s="121"/>
      <c r="X168" s="121" t="s">
        <v>133</v>
      </c>
      <c r="Y168" s="116"/>
      <c r="Z168" s="116"/>
      <c r="AA168" s="116"/>
      <c r="AB168" s="116"/>
      <c r="AC168" s="116"/>
      <c r="AD168" s="116"/>
      <c r="AE168" s="116"/>
      <c r="AF168" s="116"/>
      <c r="AG168" s="116" t="s">
        <v>435</v>
      </c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5">
      <c r="A169" s="133">
        <v>66</v>
      </c>
      <c r="B169" s="134" t="s">
        <v>97</v>
      </c>
      <c r="C169" s="147" t="s">
        <v>436</v>
      </c>
      <c r="D169" s="135" t="s">
        <v>233</v>
      </c>
      <c r="E169" s="136">
        <v>3</v>
      </c>
      <c r="F169" s="137"/>
      <c r="G169" s="138">
        <f>ROUND(E169*F169,2)</f>
        <v>0</v>
      </c>
      <c r="H169" s="121">
        <v>0</v>
      </c>
      <c r="I169" s="121">
        <f>ROUND(E169*H169,2)</f>
        <v>0</v>
      </c>
      <c r="J169" s="121">
        <v>450</v>
      </c>
      <c r="K169" s="121">
        <f>ROUND(E169*J169,2)</f>
        <v>1350</v>
      </c>
      <c r="L169" s="121">
        <v>21</v>
      </c>
      <c r="M169" s="121">
        <f>G169*(1+L169/100)</f>
        <v>0</v>
      </c>
      <c r="N169" s="121">
        <v>0</v>
      </c>
      <c r="O169" s="121">
        <f>ROUND(E169*N169,2)</f>
        <v>0</v>
      </c>
      <c r="P169" s="121">
        <v>0</v>
      </c>
      <c r="Q169" s="121">
        <f>ROUND(E169*P169,2)</f>
        <v>0</v>
      </c>
      <c r="R169" s="121"/>
      <c r="S169" s="121" t="s">
        <v>158</v>
      </c>
      <c r="T169" s="121" t="s">
        <v>146</v>
      </c>
      <c r="U169" s="121">
        <v>0</v>
      </c>
      <c r="V169" s="121">
        <f>ROUND(E169*U169,2)</f>
        <v>0</v>
      </c>
      <c r="W169" s="121"/>
      <c r="X169" s="121" t="s">
        <v>133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134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5">
      <c r="A170" s="119"/>
      <c r="B170" s="120"/>
      <c r="C170" s="148" t="s">
        <v>437</v>
      </c>
      <c r="D170" s="122"/>
      <c r="E170" s="123">
        <v>3</v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16"/>
      <c r="Z170" s="116"/>
      <c r="AA170" s="116"/>
      <c r="AB170" s="116"/>
      <c r="AC170" s="116"/>
      <c r="AD170" s="116"/>
      <c r="AE170" s="116"/>
      <c r="AF170" s="116"/>
      <c r="AG170" s="116" t="s">
        <v>140</v>
      </c>
      <c r="AH170" s="116">
        <v>0</v>
      </c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5">
      <c r="A171" s="139">
        <v>67</v>
      </c>
      <c r="B171" s="140" t="s">
        <v>438</v>
      </c>
      <c r="C171" s="146" t="s">
        <v>439</v>
      </c>
      <c r="D171" s="141" t="s">
        <v>131</v>
      </c>
      <c r="E171" s="142">
        <v>5</v>
      </c>
      <c r="F171" s="143"/>
      <c r="G171" s="144">
        <f>ROUND(E171*F171,2)</f>
        <v>0</v>
      </c>
      <c r="H171" s="121">
        <v>550</v>
      </c>
      <c r="I171" s="121">
        <f>ROUND(E171*H171,2)</f>
        <v>2750</v>
      </c>
      <c r="J171" s="121">
        <v>0</v>
      </c>
      <c r="K171" s="121">
        <f>ROUND(E171*J171,2)</f>
        <v>0</v>
      </c>
      <c r="L171" s="121">
        <v>21</v>
      </c>
      <c r="M171" s="121">
        <f>G171*(1+L171/100)</f>
        <v>0</v>
      </c>
      <c r="N171" s="121">
        <v>4.0000000000000001E-3</v>
      </c>
      <c r="O171" s="121">
        <f>ROUND(E171*N171,2)</f>
        <v>0.02</v>
      </c>
      <c r="P171" s="121">
        <v>0</v>
      </c>
      <c r="Q171" s="121">
        <f>ROUND(E171*P171,2)</f>
        <v>0</v>
      </c>
      <c r="R171" s="121" t="s">
        <v>175</v>
      </c>
      <c r="S171" s="121" t="s">
        <v>132</v>
      </c>
      <c r="T171" s="121" t="s">
        <v>146</v>
      </c>
      <c r="U171" s="121">
        <v>0</v>
      </c>
      <c r="V171" s="121">
        <f>ROUND(E171*U171,2)</f>
        <v>0</v>
      </c>
      <c r="W171" s="121"/>
      <c r="X171" s="121" t="s">
        <v>176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177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outlineLevel="1" x14ac:dyDescent="0.25">
      <c r="A172" s="139">
        <v>68</v>
      </c>
      <c r="B172" s="140" t="s">
        <v>440</v>
      </c>
      <c r="C172" s="146" t="s">
        <v>441</v>
      </c>
      <c r="D172" s="141" t="s">
        <v>131</v>
      </c>
      <c r="E172" s="142">
        <v>2</v>
      </c>
      <c r="F172" s="143"/>
      <c r="G172" s="144">
        <f>ROUND(E172*F172,2)</f>
        <v>0</v>
      </c>
      <c r="H172" s="121">
        <v>1050</v>
      </c>
      <c r="I172" s="121">
        <f>ROUND(E172*H172,2)</f>
        <v>2100</v>
      </c>
      <c r="J172" s="121">
        <v>0</v>
      </c>
      <c r="K172" s="121">
        <f>ROUND(E172*J172,2)</f>
        <v>0</v>
      </c>
      <c r="L172" s="121">
        <v>21</v>
      </c>
      <c r="M172" s="121">
        <f>G172*(1+L172/100)</f>
        <v>0</v>
      </c>
      <c r="N172" s="121">
        <v>4.0000000000000001E-3</v>
      </c>
      <c r="O172" s="121">
        <f>ROUND(E172*N172,2)</f>
        <v>0.01</v>
      </c>
      <c r="P172" s="121">
        <v>0</v>
      </c>
      <c r="Q172" s="121">
        <f>ROUND(E172*P172,2)</f>
        <v>0</v>
      </c>
      <c r="R172" s="121"/>
      <c r="S172" s="121" t="s">
        <v>158</v>
      </c>
      <c r="T172" s="121" t="s">
        <v>146</v>
      </c>
      <c r="U172" s="121">
        <v>0</v>
      </c>
      <c r="V172" s="121">
        <f>ROUND(E172*U172,2)</f>
        <v>0</v>
      </c>
      <c r="W172" s="121"/>
      <c r="X172" s="121" t="s">
        <v>176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177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5">
      <c r="A173" s="139">
        <v>69</v>
      </c>
      <c r="B173" s="140" t="s">
        <v>442</v>
      </c>
      <c r="C173" s="146" t="s">
        <v>443</v>
      </c>
      <c r="D173" s="141" t="s">
        <v>222</v>
      </c>
      <c r="E173" s="142">
        <v>1</v>
      </c>
      <c r="F173" s="143"/>
      <c r="G173" s="144">
        <f>ROUND(E173*F173,2)</f>
        <v>0</v>
      </c>
      <c r="H173" s="121">
        <v>0</v>
      </c>
      <c r="I173" s="121">
        <f>ROUND(E173*H173,2)</f>
        <v>0</v>
      </c>
      <c r="J173" s="121">
        <v>3000</v>
      </c>
      <c r="K173" s="121">
        <f>ROUND(E173*J173,2)</f>
        <v>3000</v>
      </c>
      <c r="L173" s="121">
        <v>21</v>
      </c>
      <c r="M173" s="121">
        <f>G173*(1+L173/100)</f>
        <v>0</v>
      </c>
      <c r="N173" s="121">
        <v>0</v>
      </c>
      <c r="O173" s="121">
        <f>ROUND(E173*N173,2)</f>
        <v>0</v>
      </c>
      <c r="P173" s="121">
        <v>0</v>
      </c>
      <c r="Q173" s="121">
        <f>ROUND(E173*P173,2)</f>
        <v>0</v>
      </c>
      <c r="R173" s="121"/>
      <c r="S173" s="121" t="s">
        <v>158</v>
      </c>
      <c r="T173" s="121" t="s">
        <v>146</v>
      </c>
      <c r="U173" s="121">
        <v>0</v>
      </c>
      <c r="V173" s="121">
        <f>ROUND(E173*U173,2)</f>
        <v>0</v>
      </c>
      <c r="W173" s="121"/>
      <c r="X173" s="121" t="s">
        <v>161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162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x14ac:dyDescent="0.25">
      <c r="A174" s="127" t="s">
        <v>127</v>
      </c>
      <c r="B174" s="128" t="s">
        <v>99</v>
      </c>
      <c r="C174" s="145" t="s">
        <v>100</v>
      </c>
      <c r="D174" s="129"/>
      <c r="E174" s="130"/>
      <c r="F174" s="131"/>
      <c r="G174" s="132">
        <f>SUMIF(AG175:AG181,"&lt;&gt;NOR",G175:G181)</f>
        <v>0</v>
      </c>
      <c r="H174" s="126"/>
      <c r="I174" s="126">
        <f>SUM(I175:I181)</f>
        <v>0</v>
      </c>
      <c r="J174" s="126"/>
      <c r="K174" s="126">
        <f>SUM(K175:K181)</f>
        <v>1379.95</v>
      </c>
      <c r="L174" s="126"/>
      <c r="M174" s="126">
        <f>SUM(M175:M181)</f>
        <v>0</v>
      </c>
      <c r="N174" s="126"/>
      <c r="O174" s="126">
        <f>SUM(O175:O181)</f>
        <v>0</v>
      </c>
      <c r="P174" s="126"/>
      <c r="Q174" s="126">
        <f>SUM(Q175:Q181)</f>
        <v>0</v>
      </c>
      <c r="R174" s="126"/>
      <c r="S174" s="126"/>
      <c r="T174" s="126"/>
      <c r="U174" s="126"/>
      <c r="V174" s="126">
        <f>SUM(V175:V181)</f>
        <v>1.17</v>
      </c>
      <c r="W174" s="126"/>
      <c r="X174" s="126"/>
      <c r="AG174" t="s">
        <v>128</v>
      </c>
    </row>
    <row r="175" spans="1:60" outlineLevel="1" x14ac:dyDescent="0.25">
      <c r="A175" s="139">
        <v>70</v>
      </c>
      <c r="B175" s="140" t="s">
        <v>444</v>
      </c>
      <c r="C175" s="146" t="s">
        <v>445</v>
      </c>
      <c r="D175" s="141" t="s">
        <v>446</v>
      </c>
      <c r="E175" s="142">
        <v>1</v>
      </c>
      <c r="F175" s="143"/>
      <c r="G175" s="144">
        <f t="shared" ref="G175:G181" si="21">ROUND(E175*F175,2)</f>
        <v>0</v>
      </c>
      <c r="H175" s="121">
        <v>0</v>
      </c>
      <c r="I175" s="121">
        <f t="shared" ref="I175:I181" si="22">ROUND(E175*H175,2)</f>
        <v>0</v>
      </c>
      <c r="J175" s="121">
        <v>100</v>
      </c>
      <c r="K175" s="121">
        <f t="shared" ref="K175:K181" si="23">ROUND(E175*J175,2)</f>
        <v>100</v>
      </c>
      <c r="L175" s="121">
        <v>21</v>
      </c>
      <c r="M175" s="121">
        <f t="shared" ref="M175:M181" si="24">G175*(1+L175/100)</f>
        <v>0</v>
      </c>
      <c r="N175" s="121">
        <v>0</v>
      </c>
      <c r="O175" s="121">
        <f t="shared" ref="O175:O181" si="25">ROUND(E175*N175,2)</f>
        <v>0</v>
      </c>
      <c r="P175" s="121">
        <v>0</v>
      </c>
      <c r="Q175" s="121">
        <f t="shared" ref="Q175:Q181" si="26">ROUND(E175*P175,2)</f>
        <v>0</v>
      </c>
      <c r="R175" s="121"/>
      <c r="S175" s="121" t="s">
        <v>132</v>
      </c>
      <c r="T175" s="121" t="s">
        <v>146</v>
      </c>
      <c r="U175" s="121">
        <v>0</v>
      </c>
      <c r="V175" s="121">
        <f t="shared" ref="V175:V181" si="27">ROUND(E175*U175,2)</f>
        <v>0</v>
      </c>
      <c r="W175" s="121"/>
      <c r="X175" s="121" t="s">
        <v>133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134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5">
      <c r="A176" s="139">
        <v>71</v>
      </c>
      <c r="B176" s="140" t="s">
        <v>447</v>
      </c>
      <c r="C176" s="146" t="s">
        <v>448</v>
      </c>
      <c r="D176" s="141" t="s">
        <v>207</v>
      </c>
      <c r="E176" s="142">
        <v>0.4234</v>
      </c>
      <c r="F176" s="143"/>
      <c r="G176" s="144">
        <f t="shared" si="21"/>
        <v>0</v>
      </c>
      <c r="H176" s="121">
        <v>0</v>
      </c>
      <c r="I176" s="121">
        <f t="shared" si="22"/>
        <v>0</v>
      </c>
      <c r="J176" s="121">
        <v>168.5</v>
      </c>
      <c r="K176" s="121">
        <f t="shared" si="23"/>
        <v>71.34</v>
      </c>
      <c r="L176" s="121">
        <v>21</v>
      </c>
      <c r="M176" s="121">
        <f t="shared" si="24"/>
        <v>0</v>
      </c>
      <c r="N176" s="121">
        <v>0</v>
      </c>
      <c r="O176" s="121">
        <f t="shared" si="25"/>
        <v>0</v>
      </c>
      <c r="P176" s="121">
        <v>0</v>
      </c>
      <c r="Q176" s="121">
        <f t="shared" si="26"/>
        <v>0</v>
      </c>
      <c r="R176" s="121"/>
      <c r="S176" s="121" t="s">
        <v>132</v>
      </c>
      <c r="T176" s="121" t="s">
        <v>132</v>
      </c>
      <c r="U176" s="121">
        <v>0.27700000000000002</v>
      </c>
      <c r="V176" s="121">
        <f t="shared" si="27"/>
        <v>0.12</v>
      </c>
      <c r="W176" s="121"/>
      <c r="X176" s="121" t="s">
        <v>449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450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5">
      <c r="A177" s="139">
        <v>72</v>
      </c>
      <c r="B177" s="140" t="s">
        <v>451</v>
      </c>
      <c r="C177" s="146" t="s">
        <v>452</v>
      </c>
      <c r="D177" s="141" t="s">
        <v>207</v>
      </c>
      <c r="E177" s="142">
        <v>0.4234</v>
      </c>
      <c r="F177" s="143"/>
      <c r="G177" s="144">
        <f t="shared" si="21"/>
        <v>0</v>
      </c>
      <c r="H177" s="121">
        <v>0</v>
      </c>
      <c r="I177" s="121">
        <f t="shared" si="22"/>
        <v>0</v>
      </c>
      <c r="J177" s="121">
        <v>234.5</v>
      </c>
      <c r="K177" s="121">
        <f t="shared" si="23"/>
        <v>99.29</v>
      </c>
      <c r="L177" s="121">
        <v>21</v>
      </c>
      <c r="M177" s="121">
        <f t="shared" si="24"/>
        <v>0</v>
      </c>
      <c r="N177" s="121">
        <v>0</v>
      </c>
      <c r="O177" s="121">
        <f t="shared" si="25"/>
        <v>0</v>
      </c>
      <c r="P177" s="121">
        <v>0</v>
      </c>
      <c r="Q177" s="121">
        <f t="shared" si="26"/>
        <v>0</v>
      </c>
      <c r="R177" s="121"/>
      <c r="S177" s="121" t="s">
        <v>132</v>
      </c>
      <c r="T177" s="121" t="s">
        <v>132</v>
      </c>
      <c r="U177" s="121">
        <v>0.49</v>
      </c>
      <c r="V177" s="121">
        <f t="shared" si="27"/>
        <v>0.21</v>
      </c>
      <c r="W177" s="121"/>
      <c r="X177" s="121" t="s">
        <v>449</v>
      </c>
      <c r="Y177" s="116"/>
      <c r="Z177" s="116"/>
      <c r="AA177" s="116"/>
      <c r="AB177" s="116"/>
      <c r="AC177" s="116"/>
      <c r="AD177" s="116"/>
      <c r="AE177" s="116"/>
      <c r="AF177" s="116"/>
      <c r="AG177" s="116" t="s">
        <v>450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5">
      <c r="A178" s="139">
        <v>73</v>
      </c>
      <c r="B178" s="140" t="s">
        <v>453</v>
      </c>
      <c r="C178" s="146" t="s">
        <v>454</v>
      </c>
      <c r="D178" s="141" t="s">
        <v>207</v>
      </c>
      <c r="E178" s="142">
        <v>8.4680800000000005</v>
      </c>
      <c r="F178" s="143"/>
      <c r="G178" s="144">
        <f t="shared" si="21"/>
        <v>0</v>
      </c>
      <c r="H178" s="121">
        <v>0</v>
      </c>
      <c r="I178" s="121">
        <f t="shared" si="22"/>
        <v>0</v>
      </c>
      <c r="J178" s="121">
        <v>16</v>
      </c>
      <c r="K178" s="121">
        <f t="shared" si="23"/>
        <v>135.49</v>
      </c>
      <c r="L178" s="121">
        <v>21</v>
      </c>
      <c r="M178" s="121">
        <f t="shared" si="24"/>
        <v>0</v>
      </c>
      <c r="N178" s="121">
        <v>0</v>
      </c>
      <c r="O178" s="121">
        <f t="shared" si="25"/>
        <v>0</v>
      </c>
      <c r="P178" s="121">
        <v>0</v>
      </c>
      <c r="Q178" s="121">
        <f t="shared" si="26"/>
        <v>0</v>
      </c>
      <c r="R178" s="121"/>
      <c r="S178" s="121" t="s">
        <v>132</v>
      </c>
      <c r="T178" s="121" t="s">
        <v>132</v>
      </c>
      <c r="U178" s="121">
        <v>0</v>
      </c>
      <c r="V178" s="121">
        <f t="shared" si="27"/>
        <v>0</v>
      </c>
      <c r="W178" s="121"/>
      <c r="X178" s="121" t="s">
        <v>449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450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5">
      <c r="A179" s="139">
        <v>74</v>
      </c>
      <c r="B179" s="140" t="s">
        <v>455</v>
      </c>
      <c r="C179" s="146" t="s">
        <v>456</v>
      </c>
      <c r="D179" s="141" t="s">
        <v>207</v>
      </c>
      <c r="E179" s="142">
        <v>0.4234</v>
      </c>
      <c r="F179" s="143"/>
      <c r="G179" s="144">
        <f t="shared" si="21"/>
        <v>0</v>
      </c>
      <c r="H179" s="121">
        <v>0</v>
      </c>
      <c r="I179" s="121">
        <f t="shared" si="22"/>
        <v>0</v>
      </c>
      <c r="J179" s="121">
        <v>331</v>
      </c>
      <c r="K179" s="121">
        <f t="shared" si="23"/>
        <v>140.15</v>
      </c>
      <c r="L179" s="121">
        <v>21</v>
      </c>
      <c r="M179" s="121">
        <f t="shared" si="24"/>
        <v>0</v>
      </c>
      <c r="N179" s="121">
        <v>0</v>
      </c>
      <c r="O179" s="121">
        <f t="shared" si="25"/>
        <v>0</v>
      </c>
      <c r="P179" s="121">
        <v>0</v>
      </c>
      <c r="Q179" s="121">
        <f t="shared" si="26"/>
        <v>0</v>
      </c>
      <c r="R179" s="121"/>
      <c r="S179" s="121" t="s">
        <v>132</v>
      </c>
      <c r="T179" s="121" t="s">
        <v>132</v>
      </c>
      <c r="U179" s="121">
        <v>0.94199999999999995</v>
      </c>
      <c r="V179" s="121">
        <f t="shared" si="27"/>
        <v>0.4</v>
      </c>
      <c r="W179" s="121"/>
      <c r="X179" s="121" t="s">
        <v>449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450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5">
      <c r="A180" s="139">
        <v>75</v>
      </c>
      <c r="B180" s="140" t="s">
        <v>457</v>
      </c>
      <c r="C180" s="146" t="s">
        <v>458</v>
      </c>
      <c r="D180" s="141" t="s">
        <v>207</v>
      </c>
      <c r="E180" s="142">
        <v>4.2340400000000002</v>
      </c>
      <c r="F180" s="143"/>
      <c r="G180" s="144">
        <f t="shared" si="21"/>
        <v>0</v>
      </c>
      <c r="H180" s="121">
        <v>0</v>
      </c>
      <c r="I180" s="121">
        <f t="shared" si="22"/>
        <v>0</v>
      </c>
      <c r="J180" s="121">
        <v>36.9</v>
      </c>
      <c r="K180" s="121">
        <f t="shared" si="23"/>
        <v>156.24</v>
      </c>
      <c r="L180" s="121">
        <v>21</v>
      </c>
      <c r="M180" s="121">
        <f t="shared" si="24"/>
        <v>0</v>
      </c>
      <c r="N180" s="121">
        <v>0</v>
      </c>
      <c r="O180" s="121">
        <f t="shared" si="25"/>
        <v>0</v>
      </c>
      <c r="P180" s="121">
        <v>0</v>
      </c>
      <c r="Q180" s="121">
        <f t="shared" si="26"/>
        <v>0</v>
      </c>
      <c r="R180" s="121"/>
      <c r="S180" s="121" t="s">
        <v>132</v>
      </c>
      <c r="T180" s="121" t="s">
        <v>132</v>
      </c>
      <c r="U180" s="121">
        <v>0.105</v>
      </c>
      <c r="V180" s="121">
        <f t="shared" si="27"/>
        <v>0.44</v>
      </c>
      <c r="W180" s="121"/>
      <c r="X180" s="121" t="s">
        <v>449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450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5">
      <c r="A181" s="133">
        <v>76</v>
      </c>
      <c r="B181" s="134" t="s">
        <v>459</v>
      </c>
      <c r="C181" s="147" t="s">
        <v>460</v>
      </c>
      <c r="D181" s="135" t="s">
        <v>207</v>
      </c>
      <c r="E181" s="136">
        <v>0.4234</v>
      </c>
      <c r="F181" s="137"/>
      <c r="G181" s="138">
        <f t="shared" si="21"/>
        <v>0</v>
      </c>
      <c r="H181" s="121">
        <v>0</v>
      </c>
      <c r="I181" s="121">
        <f t="shared" si="22"/>
        <v>0</v>
      </c>
      <c r="J181" s="121">
        <v>1600</v>
      </c>
      <c r="K181" s="121">
        <f t="shared" si="23"/>
        <v>677.44</v>
      </c>
      <c r="L181" s="121">
        <v>21</v>
      </c>
      <c r="M181" s="121">
        <f t="shared" si="24"/>
        <v>0</v>
      </c>
      <c r="N181" s="121">
        <v>0</v>
      </c>
      <c r="O181" s="121">
        <f t="shared" si="25"/>
        <v>0</v>
      </c>
      <c r="P181" s="121">
        <v>0</v>
      </c>
      <c r="Q181" s="121">
        <f t="shared" si="26"/>
        <v>0</v>
      </c>
      <c r="R181" s="121"/>
      <c r="S181" s="121" t="s">
        <v>461</v>
      </c>
      <c r="T181" s="121" t="s">
        <v>146</v>
      </c>
      <c r="U181" s="121">
        <v>0</v>
      </c>
      <c r="V181" s="121">
        <f t="shared" si="27"/>
        <v>0</v>
      </c>
      <c r="W181" s="121"/>
      <c r="X181" s="121" t="s">
        <v>449</v>
      </c>
      <c r="Y181" s="116"/>
      <c r="Z181" s="116"/>
      <c r="AA181" s="116"/>
      <c r="AB181" s="116"/>
      <c r="AC181" s="116"/>
      <c r="AD181" s="116"/>
      <c r="AE181" s="116"/>
      <c r="AF181" s="116"/>
      <c r="AG181" s="116" t="s">
        <v>450</v>
      </c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x14ac:dyDescent="0.25">
      <c r="A182" s="3"/>
      <c r="B182" s="4"/>
      <c r="C182" s="151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114</v>
      </c>
    </row>
    <row r="183" spans="1:60" x14ac:dyDescent="0.25">
      <c r="C183" s="152"/>
      <c r="D183" s="10"/>
      <c r="AG183" t="s">
        <v>462</v>
      </c>
    </row>
    <row r="184" spans="1:60" x14ac:dyDescent="0.25">
      <c r="D184" s="10"/>
    </row>
    <row r="185" spans="1:60" x14ac:dyDescent="0.25">
      <c r="D185" s="10"/>
    </row>
    <row r="186" spans="1:60" x14ac:dyDescent="0.25">
      <c r="D186" s="10"/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181" xr:uid="{D10A71C9-8B3C-4AAC-92B3-0B845376742E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4917-D2BF-4F11-82FF-B93BD1359871}">
  <sheetPr>
    <outlinePr summaryBelow="0"/>
  </sheetPr>
  <dimension ref="A1:BH5000"/>
  <sheetViews>
    <sheetView workbookViewId="0">
      <pane ySplit="7" topLeftCell="A8" activePane="bottomLeft" state="frozen"/>
      <selection pane="bottomLeft" activeCell="AA172" sqref="AA172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43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SUMIF(AG9:AG9,"&lt;&gt;NOR",G9:G9)</f>
        <v>0</v>
      </c>
      <c r="H8" s="126"/>
      <c r="I8" s="126">
        <f>SUM(I9:I9)</f>
        <v>90.02</v>
      </c>
      <c r="J8" s="126"/>
      <c r="K8" s="126">
        <f>SUM(K9:K9)</f>
        <v>181.48</v>
      </c>
      <c r="L8" s="126"/>
      <c r="M8" s="126">
        <f>SUM(M9:M9)</f>
        <v>0</v>
      </c>
      <c r="N8" s="126"/>
      <c r="O8" s="126">
        <f>SUM(O9:O9)</f>
        <v>0</v>
      </c>
      <c r="P8" s="126"/>
      <c r="Q8" s="126">
        <f>SUM(Q9:Q9)</f>
        <v>0</v>
      </c>
      <c r="R8" s="126"/>
      <c r="S8" s="126"/>
      <c r="T8" s="126"/>
      <c r="U8" s="126"/>
      <c r="V8" s="126">
        <f>SUM(V9:V9)</f>
        <v>0.36</v>
      </c>
      <c r="W8" s="126"/>
      <c r="X8" s="126"/>
      <c r="AG8" t="s">
        <v>128</v>
      </c>
    </row>
    <row r="9" spans="1:60" ht="20.399999999999999" outlineLevel="1" x14ac:dyDescent="0.25">
      <c r="A9" s="139">
        <v>1</v>
      </c>
      <c r="B9" s="140" t="s">
        <v>129</v>
      </c>
      <c r="C9" s="146" t="s">
        <v>130</v>
      </c>
      <c r="D9" s="141" t="s">
        <v>131</v>
      </c>
      <c r="E9" s="142">
        <v>1</v>
      </c>
      <c r="F9" s="143"/>
      <c r="G9" s="144">
        <f>ROUND(E9*F9,2)</f>
        <v>0</v>
      </c>
      <c r="H9" s="121">
        <v>90.02</v>
      </c>
      <c r="I9" s="121">
        <f>ROUND(E9*H9,2)</f>
        <v>90.02</v>
      </c>
      <c r="J9" s="121">
        <v>181.48</v>
      </c>
      <c r="K9" s="121">
        <f>ROUND(E9*J9,2)</f>
        <v>181.48</v>
      </c>
      <c r="L9" s="121">
        <v>21</v>
      </c>
      <c r="M9" s="121">
        <f>G9*(1+L9/100)</f>
        <v>0</v>
      </c>
      <c r="N9" s="121">
        <v>3.32E-3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0.36</v>
      </c>
      <c r="V9" s="121">
        <f>ROUND(E9*U9,2)</f>
        <v>0.36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x14ac:dyDescent="0.25">
      <c r="A10" s="127" t="s">
        <v>127</v>
      </c>
      <c r="B10" s="128" t="s">
        <v>55</v>
      </c>
      <c r="C10" s="145" t="s">
        <v>56</v>
      </c>
      <c r="D10" s="129"/>
      <c r="E10" s="130"/>
      <c r="F10" s="131"/>
      <c r="G10" s="132">
        <f>SUMIF(AG11:AG16,"&lt;&gt;NOR",G11:G16)</f>
        <v>0</v>
      </c>
      <c r="H10" s="126"/>
      <c r="I10" s="126">
        <f>SUM(I11:I16)</f>
        <v>60.3</v>
      </c>
      <c r="J10" s="126"/>
      <c r="K10" s="126">
        <f>SUM(K11:K16)</f>
        <v>1499.08</v>
      </c>
      <c r="L10" s="126"/>
      <c r="M10" s="126">
        <f>SUM(M11:M16)</f>
        <v>0</v>
      </c>
      <c r="N10" s="126"/>
      <c r="O10" s="126">
        <f>SUM(O11:O16)</f>
        <v>0.03</v>
      </c>
      <c r="P10" s="126"/>
      <c r="Q10" s="126">
        <f>SUM(Q11:Q16)</f>
        <v>0</v>
      </c>
      <c r="R10" s="126"/>
      <c r="S10" s="126"/>
      <c r="T10" s="126"/>
      <c r="U10" s="126"/>
      <c r="V10" s="126">
        <f>SUM(V11:V16)</f>
        <v>2.1</v>
      </c>
      <c r="W10" s="126"/>
      <c r="X10" s="126"/>
      <c r="AG10" t="s">
        <v>128</v>
      </c>
    </row>
    <row r="11" spans="1:60" outlineLevel="1" x14ac:dyDescent="0.25">
      <c r="A11" s="139">
        <v>2</v>
      </c>
      <c r="B11" s="140" t="s">
        <v>144</v>
      </c>
      <c r="C11" s="146" t="s">
        <v>145</v>
      </c>
      <c r="D11" s="141" t="s">
        <v>131</v>
      </c>
      <c r="E11" s="142">
        <v>6</v>
      </c>
      <c r="F11" s="143"/>
      <c r="G11" s="144">
        <f>ROUND(E11*F11,2)</f>
        <v>0</v>
      </c>
      <c r="H11" s="121">
        <v>10.050000000000001</v>
      </c>
      <c r="I11" s="121">
        <f>ROUND(E11*H11,2)</f>
        <v>60.3</v>
      </c>
      <c r="J11" s="121">
        <v>74.95</v>
      </c>
      <c r="K11" s="121">
        <f>ROUND(E11*J11,2)</f>
        <v>449.7</v>
      </c>
      <c r="L11" s="121">
        <v>21</v>
      </c>
      <c r="M11" s="121">
        <f>G11*(1+L11/100)</f>
        <v>0</v>
      </c>
      <c r="N11" s="121">
        <v>4.5799999999999999E-3</v>
      </c>
      <c r="O11" s="121">
        <f>ROUND(E11*N11,2)</f>
        <v>0.03</v>
      </c>
      <c r="P11" s="121">
        <v>0</v>
      </c>
      <c r="Q11" s="121">
        <f>ROUND(E11*P11,2)</f>
        <v>0</v>
      </c>
      <c r="R11" s="121"/>
      <c r="S11" s="121" t="s">
        <v>132</v>
      </c>
      <c r="T11" s="121" t="s">
        <v>146</v>
      </c>
      <c r="U11" s="121">
        <v>0.22442000000000001</v>
      </c>
      <c r="V11" s="121">
        <f>ROUND(E11*U11,2)</f>
        <v>1.35</v>
      </c>
      <c r="W11" s="121"/>
      <c r="X11" s="121" t="s">
        <v>133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134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39">
        <v>3</v>
      </c>
      <c r="B12" s="140" t="s">
        <v>156</v>
      </c>
      <c r="C12" s="146" t="s">
        <v>157</v>
      </c>
      <c r="D12" s="141" t="s">
        <v>143</v>
      </c>
      <c r="E12" s="142">
        <v>8</v>
      </c>
      <c r="F12" s="143"/>
      <c r="G12" s="144">
        <f>ROUND(E12*F12,2)</f>
        <v>0</v>
      </c>
      <c r="H12" s="121">
        <v>0</v>
      </c>
      <c r="I12" s="121">
        <f>ROUND(E12*H12,2)</f>
        <v>0</v>
      </c>
      <c r="J12" s="121">
        <v>65</v>
      </c>
      <c r="K12" s="121">
        <f>ROUND(E12*J12,2)</f>
        <v>520</v>
      </c>
      <c r="L12" s="121">
        <v>21</v>
      </c>
      <c r="M12" s="121">
        <f>G12*(1+L12/100)</f>
        <v>0</v>
      </c>
      <c r="N12" s="121">
        <v>0</v>
      </c>
      <c r="O12" s="121">
        <f>ROUND(E12*N12,2)</f>
        <v>0</v>
      </c>
      <c r="P12" s="121">
        <v>0</v>
      </c>
      <c r="Q12" s="121">
        <f>ROUND(E12*P12,2)</f>
        <v>0</v>
      </c>
      <c r="R12" s="121"/>
      <c r="S12" s="121" t="s">
        <v>158</v>
      </c>
      <c r="T12" s="121" t="s">
        <v>146</v>
      </c>
      <c r="U12" s="121">
        <v>9.4E-2</v>
      </c>
      <c r="V12" s="121">
        <f>ROUND(E12*U12,2)</f>
        <v>0.75</v>
      </c>
      <c r="W12" s="121"/>
      <c r="X12" s="121" t="s">
        <v>133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134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5">
      <c r="A13" s="133">
        <v>4</v>
      </c>
      <c r="B13" s="134" t="s">
        <v>159</v>
      </c>
      <c r="C13" s="147" t="s">
        <v>160</v>
      </c>
      <c r="D13" s="135" t="s">
        <v>137</v>
      </c>
      <c r="E13" s="136">
        <v>11.36</v>
      </c>
      <c r="F13" s="137"/>
      <c r="G13" s="138">
        <f>ROUND(E13*F13,2)</f>
        <v>0</v>
      </c>
      <c r="H13" s="121">
        <v>0</v>
      </c>
      <c r="I13" s="121">
        <f>ROUND(E13*H13,2)</f>
        <v>0</v>
      </c>
      <c r="J13" s="121">
        <v>46.6</v>
      </c>
      <c r="K13" s="121">
        <f>ROUND(E13*J13,2)</f>
        <v>529.38</v>
      </c>
      <c r="L13" s="121">
        <v>21</v>
      </c>
      <c r="M13" s="121">
        <f>G13*(1+L13/100)</f>
        <v>0</v>
      </c>
      <c r="N13" s="121">
        <v>4.0000000000000003E-5</v>
      </c>
      <c r="O13" s="121">
        <f>ROUND(E13*N13,2)</f>
        <v>0</v>
      </c>
      <c r="P13" s="121">
        <v>0</v>
      </c>
      <c r="Q13" s="121">
        <f>ROUND(E13*P13,2)</f>
        <v>0</v>
      </c>
      <c r="R13" s="121"/>
      <c r="S13" s="121" t="s">
        <v>132</v>
      </c>
      <c r="T13" s="121" t="s">
        <v>138</v>
      </c>
      <c r="U13" s="121">
        <v>0</v>
      </c>
      <c r="V13" s="121">
        <f>ROUND(E13*U13,2)</f>
        <v>0</v>
      </c>
      <c r="W13" s="121"/>
      <c r="X13" s="121" t="s">
        <v>161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162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5">
      <c r="A14" s="119"/>
      <c r="B14" s="120"/>
      <c r="C14" s="148" t="s">
        <v>569</v>
      </c>
      <c r="D14" s="122"/>
      <c r="E14" s="123">
        <v>5.04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16"/>
      <c r="Z14" s="116"/>
      <c r="AA14" s="116"/>
      <c r="AB14" s="116"/>
      <c r="AC14" s="116"/>
      <c r="AD14" s="116"/>
      <c r="AE14" s="116"/>
      <c r="AF14" s="116"/>
      <c r="AG14" s="116" t="s">
        <v>140</v>
      </c>
      <c r="AH14" s="116">
        <v>0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19"/>
      <c r="B15" s="120"/>
      <c r="C15" s="148" t="s">
        <v>570</v>
      </c>
      <c r="D15" s="122"/>
      <c r="E15" s="123">
        <v>2.72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16"/>
      <c r="Z15" s="116"/>
      <c r="AA15" s="116"/>
      <c r="AB15" s="116"/>
      <c r="AC15" s="116"/>
      <c r="AD15" s="116"/>
      <c r="AE15" s="116"/>
      <c r="AF15" s="116"/>
      <c r="AG15" s="116" t="s">
        <v>140</v>
      </c>
      <c r="AH15" s="116">
        <v>0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19"/>
      <c r="B16" s="120"/>
      <c r="C16" s="148" t="s">
        <v>571</v>
      </c>
      <c r="D16" s="122"/>
      <c r="E16" s="123">
        <v>3.6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140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x14ac:dyDescent="0.25">
      <c r="A17" s="127" t="s">
        <v>127</v>
      </c>
      <c r="B17" s="128" t="s">
        <v>59</v>
      </c>
      <c r="C17" s="145" t="s">
        <v>60</v>
      </c>
      <c r="D17" s="129"/>
      <c r="E17" s="130"/>
      <c r="F17" s="131"/>
      <c r="G17" s="132">
        <f>SUMIF(AG18:AG19,"&lt;&gt;NOR",G18:G19)</f>
        <v>0</v>
      </c>
      <c r="H17" s="126"/>
      <c r="I17" s="126">
        <f>SUM(I18:I19)</f>
        <v>1269.52</v>
      </c>
      <c r="J17" s="126"/>
      <c r="K17" s="126">
        <f>SUM(K18:K19)</f>
        <v>903.48</v>
      </c>
      <c r="L17" s="126"/>
      <c r="M17" s="126">
        <f>SUM(M18:M19)</f>
        <v>0</v>
      </c>
      <c r="N17" s="126"/>
      <c r="O17" s="126">
        <f>SUM(O18:O19)</f>
        <v>0.03</v>
      </c>
      <c r="P17" s="126"/>
      <c r="Q17" s="126">
        <f>SUM(Q18:Q19)</f>
        <v>0</v>
      </c>
      <c r="R17" s="126"/>
      <c r="S17" s="126"/>
      <c r="T17" s="126"/>
      <c r="U17" s="126"/>
      <c r="V17" s="126">
        <f>SUM(V18:V19)</f>
        <v>1.86</v>
      </c>
      <c r="W17" s="126"/>
      <c r="X17" s="126"/>
      <c r="AG17" t="s">
        <v>128</v>
      </c>
    </row>
    <row r="18" spans="1:60" outlineLevel="1" x14ac:dyDescent="0.25">
      <c r="A18" s="139">
        <v>5</v>
      </c>
      <c r="B18" s="140" t="s">
        <v>171</v>
      </c>
      <c r="C18" s="146" t="s">
        <v>172</v>
      </c>
      <c r="D18" s="141" t="s">
        <v>131</v>
      </c>
      <c r="E18" s="142">
        <v>1</v>
      </c>
      <c r="F18" s="143"/>
      <c r="G18" s="144">
        <f>ROUND(E18*F18,2)</f>
        <v>0</v>
      </c>
      <c r="H18" s="121">
        <v>19.52</v>
      </c>
      <c r="I18" s="121">
        <f>ROUND(E18*H18,2)</f>
        <v>19.52</v>
      </c>
      <c r="J18" s="121">
        <v>903.48</v>
      </c>
      <c r="K18" s="121">
        <f>ROUND(E18*J18,2)</f>
        <v>903.48</v>
      </c>
      <c r="L18" s="121">
        <v>21</v>
      </c>
      <c r="M18" s="121">
        <f>G18*(1+L18/100)</f>
        <v>0</v>
      </c>
      <c r="N18" s="121">
        <v>1.8970000000000001E-2</v>
      </c>
      <c r="O18" s="121">
        <f>ROUND(E18*N18,2)</f>
        <v>0.02</v>
      </c>
      <c r="P18" s="121">
        <v>0</v>
      </c>
      <c r="Q18" s="121">
        <f>ROUND(E18*P18,2)</f>
        <v>0</v>
      </c>
      <c r="R18" s="121"/>
      <c r="S18" s="121" t="s">
        <v>132</v>
      </c>
      <c r="T18" s="121" t="s">
        <v>132</v>
      </c>
      <c r="U18" s="121">
        <v>1.86</v>
      </c>
      <c r="V18" s="121">
        <f>ROUND(E18*U18,2)</f>
        <v>1.86</v>
      </c>
      <c r="W18" s="121"/>
      <c r="X18" s="121" t="s">
        <v>133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134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ht="20.399999999999999" outlineLevel="1" x14ac:dyDescent="0.25">
      <c r="A19" s="139">
        <v>6</v>
      </c>
      <c r="B19" s="140" t="s">
        <v>173</v>
      </c>
      <c r="C19" s="146" t="s">
        <v>174</v>
      </c>
      <c r="D19" s="141" t="s">
        <v>131</v>
      </c>
      <c r="E19" s="142">
        <v>1</v>
      </c>
      <c r="F19" s="143"/>
      <c r="G19" s="144">
        <f>ROUND(E19*F19,2)</f>
        <v>0</v>
      </c>
      <c r="H19" s="121">
        <v>1250</v>
      </c>
      <c r="I19" s="121">
        <f>ROUND(E19*H19,2)</f>
        <v>1250</v>
      </c>
      <c r="J19" s="121">
        <v>0</v>
      </c>
      <c r="K19" s="121">
        <f>ROUND(E19*J19,2)</f>
        <v>0</v>
      </c>
      <c r="L19" s="121">
        <v>21</v>
      </c>
      <c r="M19" s="121">
        <f>G19*(1+L19/100)</f>
        <v>0</v>
      </c>
      <c r="N19" s="121">
        <v>1.2800000000000001E-2</v>
      </c>
      <c r="O19" s="121">
        <f>ROUND(E19*N19,2)</f>
        <v>0.01</v>
      </c>
      <c r="P19" s="121">
        <v>0</v>
      </c>
      <c r="Q19" s="121">
        <f>ROUND(E19*P19,2)</f>
        <v>0</v>
      </c>
      <c r="R19" s="121" t="s">
        <v>175</v>
      </c>
      <c r="S19" s="121" t="s">
        <v>132</v>
      </c>
      <c r="T19" s="121" t="s">
        <v>132</v>
      </c>
      <c r="U19" s="121">
        <v>0</v>
      </c>
      <c r="V19" s="121">
        <f>ROUND(E19*U19,2)</f>
        <v>0</v>
      </c>
      <c r="W19" s="121"/>
      <c r="X19" s="121" t="s">
        <v>176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177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ht="26.4" x14ac:dyDescent="0.25">
      <c r="A20" s="127" t="s">
        <v>127</v>
      </c>
      <c r="B20" s="128" t="s">
        <v>61</v>
      </c>
      <c r="C20" s="145" t="s">
        <v>62</v>
      </c>
      <c r="D20" s="129"/>
      <c r="E20" s="130"/>
      <c r="F20" s="131"/>
      <c r="G20" s="132">
        <f>SUMIF(AG21:AG25,"&lt;&gt;NOR",G21:G25)</f>
        <v>0</v>
      </c>
      <c r="H20" s="126"/>
      <c r="I20" s="126">
        <f>SUM(I21:I25)</f>
        <v>42.43</v>
      </c>
      <c r="J20" s="126"/>
      <c r="K20" s="126">
        <f>SUM(K21:K25)</f>
        <v>3600.67</v>
      </c>
      <c r="L20" s="126"/>
      <c r="M20" s="126">
        <f>SUM(M21:M25)</f>
        <v>0</v>
      </c>
      <c r="N20" s="126"/>
      <c r="O20" s="126">
        <f>SUM(O21:O25)</f>
        <v>0</v>
      </c>
      <c r="P20" s="126"/>
      <c r="Q20" s="126">
        <f>SUM(Q21:Q25)</f>
        <v>0</v>
      </c>
      <c r="R20" s="126"/>
      <c r="S20" s="126"/>
      <c r="T20" s="126"/>
      <c r="U20" s="126"/>
      <c r="V20" s="126">
        <f>SUM(V21:V25)</f>
        <v>13.2</v>
      </c>
      <c r="W20" s="126"/>
      <c r="X20" s="126"/>
      <c r="AG20" t="s">
        <v>128</v>
      </c>
    </row>
    <row r="21" spans="1:60" outlineLevel="1" x14ac:dyDescent="0.25">
      <c r="A21" s="133">
        <v>7</v>
      </c>
      <c r="B21" s="134" t="s">
        <v>178</v>
      </c>
      <c r="C21" s="147" t="s">
        <v>179</v>
      </c>
      <c r="D21" s="135" t="s">
        <v>137</v>
      </c>
      <c r="E21" s="136">
        <v>42.86</v>
      </c>
      <c r="F21" s="137"/>
      <c r="G21" s="138">
        <f>ROUND(E21*F21,2)</f>
        <v>0</v>
      </c>
      <c r="H21" s="121">
        <v>0.99</v>
      </c>
      <c r="I21" s="121">
        <f>ROUND(E21*H21,2)</f>
        <v>42.43</v>
      </c>
      <c r="J21" s="121">
        <v>84.01</v>
      </c>
      <c r="K21" s="121">
        <f>ROUND(E21*J21,2)</f>
        <v>3600.67</v>
      </c>
      <c r="L21" s="121">
        <v>21</v>
      </c>
      <c r="M21" s="121">
        <f>G21*(1+L21/100)</f>
        <v>0</v>
      </c>
      <c r="N21" s="121">
        <v>4.0000000000000003E-5</v>
      </c>
      <c r="O21" s="121">
        <f>ROUND(E21*N21,2)</f>
        <v>0</v>
      </c>
      <c r="P21" s="121">
        <v>0</v>
      </c>
      <c r="Q21" s="121">
        <f>ROUND(E21*P21,2)</f>
        <v>0</v>
      </c>
      <c r="R21" s="121"/>
      <c r="S21" s="121" t="s">
        <v>132</v>
      </c>
      <c r="T21" s="121" t="s">
        <v>146</v>
      </c>
      <c r="U21" s="121">
        <v>0.308</v>
      </c>
      <c r="V21" s="121">
        <f>ROUND(E21*U21,2)</f>
        <v>13.2</v>
      </c>
      <c r="W21" s="121"/>
      <c r="X21" s="121" t="s">
        <v>133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134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5">
      <c r="A22" s="119"/>
      <c r="B22" s="120"/>
      <c r="C22" s="148" t="s">
        <v>572</v>
      </c>
      <c r="D22" s="122"/>
      <c r="E22" s="123">
        <v>4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16"/>
      <c r="Z22" s="116"/>
      <c r="AA22" s="116"/>
      <c r="AB22" s="116"/>
      <c r="AC22" s="116"/>
      <c r="AD22" s="116"/>
      <c r="AE22" s="116"/>
      <c r="AF22" s="116"/>
      <c r="AG22" s="116" t="s">
        <v>140</v>
      </c>
      <c r="AH22" s="116">
        <v>0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19"/>
      <c r="B23" s="120"/>
      <c r="C23" s="148" t="s">
        <v>573</v>
      </c>
      <c r="D23" s="122"/>
      <c r="E23" s="123">
        <v>19.600000000000001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140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19"/>
      <c r="B24" s="120"/>
      <c r="C24" s="148" t="s">
        <v>574</v>
      </c>
      <c r="D24" s="122"/>
      <c r="E24" s="123">
        <v>14.5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140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5">
      <c r="A25" s="119"/>
      <c r="B25" s="120"/>
      <c r="C25" s="148" t="s">
        <v>575</v>
      </c>
      <c r="D25" s="122"/>
      <c r="E25" s="123">
        <v>4.76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140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x14ac:dyDescent="0.25">
      <c r="A26" s="127" t="s">
        <v>127</v>
      </c>
      <c r="B26" s="128" t="s">
        <v>63</v>
      </c>
      <c r="C26" s="145" t="s">
        <v>64</v>
      </c>
      <c r="D26" s="129"/>
      <c r="E26" s="130"/>
      <c r="F26" s="131"/>
      <c r="G26" s="132">
        <f>SUMIF(AG27:AG32,"&lt;&gt;NOR",G27:G32)</f>
        <v>0</v>
      </c>
      <c r="H26" s="126"/>
      <c r="I26" s="126">
        <f>SUM(I27:I32)</f>
        <v>44.38</v>
      </c>
      <c r="J26" s="126"/>
      <c r="K26" s="126">
        <f>SUM(K27:K32)</f>
        <v>571.41999999999996</v>
      </c>
      <c r="L26" s="126"/>
      <c r="M26" s="126">
        <f>SUM(M27:M32)</f>
        <v>0</v>
      </c>
      <c r="N26" s="126"/>
      <c r="O26" s="126">
        <f>SUM(O27:O32)</f>
        <v>0</v>
      </c>
      <c r="P26" s="126"/>
      <c r="Q26" s="126">
        <f>SUM(Q27:Q32)</f>
        <v>0.16</v>
      </c>
      <c r="R26" s="126"/>
      <c r="S26" s="126"/>
      <c r="T26" s="126"/>
      <c r="U26" s="126"/>
      <c r="V26" s="126">
        <f>SUM(V27:V32)</f>
        <v>1.46</v>
      </c>
      <c r="W26" s="126"/>
      <c r="X26" s="126"/>
      <c r="AG26" t="s">
        <v>128</v>
      </c>
    </row>
    <row r="27" spans="1:60" outlineLevel="1" x14ac:dyDescent="0.25">
      <c r="A27" s="133">
        <v>8</v>
      </c>
      <c r="B27" s="134" t="s">
        <v>187</v>
      </c>
      <c r="C27" s="147" t="s">
        <v>188</v>
      </c>
      <c r="D27" s="135" t="s">
        <v>137</v>
      </c>
      <c r="E27" s="136">
        <v>0.4</v>
      </c>
      <c r="F27" s="137"/>
      <c r="G27" s="138">
        <f>ROUND(E27*F27,2)</f>
        <v>0</v>
      </c>
      <c r="H27" s="121">
        <v>17.68</v>
      </c>
      <c r="I27" s="121">
        <f>ROUND(E27*H27,2)</f>
        <v>7.07</v>
      </c>
      <c r="J27" s="121">
        <v>140.82</v>
      </c>
      <c r="K27" s="121">
        <f>ROUND(E27*J27,2)</f>
        <v>56.33</v>
      </c>
      <c r="L27" s="121">
        <v>21</v>
      </c>
      <c r="M27" s="121">
        <f>G27*(1+L27/100)</f>
        <v>0</v>
      </c>
      <c r="N27" s="121">
        <v>6.7000000000000002E-4</v>
      </c>
      <c r="O27" s="121">
        <f>ROUND(E27*N27,2)</f>
        <v>0</v>
      </c>
      <c r="P27" s="121">
        <v>0.1</v>
      </c>
      <c r="Q27" s="121">
        <f>ROUND(E27*P27,2)</f>
        <v>0.04</v>
      </c>
      <c r="R27" s="121"/>
      <c r="S27" s="121" t="s">
        <v>132</v>
      </c>
      <c r="T27" s="121" t="s">
        <v>132</v>
      </c>
      <c r="U27" s="121">
        <v>0.35799999999999998</v>
      </c>
      <c r="V27" s="121">
        <f>ROUND(E27*U27,2)</f>
        <v>0.14000000000000001</v>
      </c>
      <c r="W27" s="121"/>
      <c r="X27" s="121" t="s">
        <v>133</v>
      </c>
      <c r="Y27" s="116"/>
      <c r="Z27" s="116"/>
      <c r="AA27" s="116"/>
      <c r="AB27" s="116"/>
      <c r="AC27" s="116"/>
      <c r="AD27" s="116"/>
      <c r="AE27" s="116"/>
      <c r="AF27" s="116"/>
      <c r="AG27" s="116" t="s">
        <v>134</v>
      </c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19"/>
      <c r="B28" s="120"/>
      <c r="C28" s="148" t="s">
        <v>189</v>
      </c>
      <c r="D28" s="122"/>
      <c r="E28" s="123">
        <v>0.4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6"/>
      <c r="Z28" s="116"/>
      <c r="AA28" s="116"/>
      <c r="AB28" s="116"/>
      <c r="AC28" s="116"/>
      <c r="AD28" s="116"/>
      <c r="AE28" s="116"/>
      <c r="AF28" s="116"/>
      <c r="AG28" s="116" t="s">
        <v>140</v>
      </c>
      <c r="AH28" s="116"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33">
        <v>9</v>
      </c>
      <c r="B29" s="134" t="s">
        <v>197</v>
      </c>
      <c r="C29" s="147" t="s">
        <v>198</v>
      </c>
      <c r="D29" s="135" t="s">
        <v>137</v>
      </c>
      <c r="E29" s="136">
        <v>1.2</v>
      </c>
      <c r="F29" s="137"/>
      <c r="G29" s="138">
        <f>ROUND(E29*F29,2)</f>
        <v>0</v>
      </c>
      <c r="H29" s="121">
        <v>31.09</v>
      </c>
      <c r="I29" s="121">
        <f>ROUND(E29*H29,2)</f>
        <v>37.31</v>
      </c>
      <c r="J29" s="121">
        <v>367.41</v>
      </c>
      <c r="K29" s="121">
        <f>ROUND(E29*J29,2)</f>
        <v>440.89</v>
      </c>
      <c r="L29" s="121">
        <v>21</v>
      </c>
      <c r="M29" s="121">
        <f>G29*(1+L29/100)</f>
        <v>0</v>
      </c>
      <c r="N29" s="121">
        <v>1.17E-3</v>
      </c>
      <c r="O29" s="121">
        <f>ROUND(E29*N29,2)</f>
        <v>0</v>
      </c>
      <c r="P29" s="121">
        <v>7.5999999999999998E-2</v>
      </c>
      <c r="Q29" s="121">
        <f>ROUND(E29*P29,2)</f>
        <v>0.09</v>
      </c>
      <c r="R29" s="121"/>
      <c r="S29" s="121" t="s">
        <v>132</v>
      </c>
      <c r="T29" s="121" t="s">
        <v>132</v>
      </c>
      <c r="U29" s="121">
        <v>0.93899999999999995</v>
      </c>
      <c r="V29" s="121">
        <f>ROUND(E29*U29,2)</f>
        <v>1.1299999999999999</v>
      </c>
      <c r="W29" s="121"/>
      <c r="X29" s="121" t="s">
        <v>133</v>
      </c>
      <c r="Y29" s="116"/>
      <c r="Z29" s="116"/>
      <c r="AA29" s="116"/>
      <c r="AB29" s="116"/>
      <c r="AC29" s="116"/>
      <c r="AD29" s="116"/>
      <c r="AE29" s="116"/>
      <c r="AF29" s="116"/>
      <c r="AG29" s="116" t="s">
        <v>134</v>
      </c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5">
      <c r="A30" s="119"/>
      <c r="B30" s="120"/>
      <c r="C30" s="148" t="s">
        <v>199</v>
      </c>
      <c r="D30" s="122"/>
      <c r="E30" s="123">
        <v>1.2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140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ht="20.399999999999999" outlineLevel="1" x14ac:dyDescent="0.25">
      <c r="A31" s="133">
        <v>10</v>
      </c>
      <c r="B31" s="134" t="s">
        <v>202</v>
      </c>
      <c r="C31" s="147" t="s">
        <v>203</v>
      </c>
      <c r="D31" s="135" t="s">
        <v>137</v>
      </c>
      <c r="E31" s="136">
        <v>0.4</v>
      </c>
      <c r="F31" s="137"/>
      <c r="G31" s="138">
        <f>ROUND(E31*F31,2)</f>
        <v>0</v>
      </c>
      <c r="H31" s="121">
        <v>0</v>
      </c>
      <c r="I31" s="121">
        <f>ROUND(E31*H31,2)</f>
        <v>0</v>
      </c>
      <c r="J31" s="121">
        <v>185.5</v>
      </c>
      <c r="K31" s="121">
        <f>ROUND(E31*J31,2)</f>
        <v>74.2</v>
      </c>
      <c r="L31" s="121">
        <v>21</v>
      </c>
      <c r="M31" s="121">
        <f>G31*(1+L31/100)</f>
        <v>0</v>
      </c>
      <c r="N31" s="121">
        <v>0</v>
      </c>
      <c r="O31" s="121">
        <f>ROUND(E31*N31,2)</f>
        <v>0</v>
      </c>
      <c r="P31" s="121">
        <v>6.8000000000000005E-2</v>
      </c>
      <c r="Q31" s="121">
        <f>ROUND(E31*P31,2)</f>
        <v>0.03</v>
      </c>
      <c r="R31" s="121"/>
      <c r="S31" s="121" t="s">
        <v>132</v>
      </c>
      <c r="T31" s="121" t="s">
        <v>132</v>
      </c>
      <c r="U31" s="121">
        <v>0.48</v>
      </c>
      <c r="V31" s="121">
        <f>ROUND(E31*U31,2)</f>
        <v>0.19</v>
      </c>
      <c r="W31" s="121"/>
      <c r="X31" s="121" t="s">
        <v>133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134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5">
      <c r="A32" s="119"/>
      <c r="B32" s="120"/>
      <c r="C32" s="148" t="s">
        <v>576</v>
      </c>
      <c r="D32" s="122"/>
      <c r="E32" s="123">
        <v>0.4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140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x14ac:dyDescent="0.25">
      <c r="A33" s="127" t="s">
        <v>127</v>
      </c>
      <c r="B33" s="128" t="s">
        <v>65</v>
      </c>
      <c r="C33" s="145" t="s">
        <v>66</v>
      </c>
      <c r="D33" s="129"/>
      <c r="E33" s="130"/>
      <c r="F33" s="131"/>
      <c r="G33" s="132">
        <f>SUMIF(AG34:AG34,"&lt;&gt;NOR",G34:G34)</f>
        <v>0</v>
      </c>
      <c r="H33" s="126"/>
      <c r="I33" s="126">
        <f>SUM(I34:I34)</f>
        <v>0</v>
      </c>
      <c r="J33" s="126"/>
      <c r="K33" s="126">
        <f>SUM(K34:K34)</f>
        <v>25.93</v>
      </c>
      <c r="L33" s="126"/>
      <c r="M33" s="126">
        <f>SUM(M34:M34)</f>
        <v>0</v>
      </c>
      <c r="N33" s="126"/>
      <c r="O33" s="126">
        <f>SUM(O34:O34)</f>
        <v>0</v>
      </c>
      <c r="P33" s="126"/>
      <c r="Q33" s="126">
        <f>SUM(Q34:Q34)</f>
        <v>0</v>
      </c>
      <c r="R33" s="126"/>
      <c r="S33" s="126"/>
      <c r="T33" s="126"/>
      <c r="U33" s="126"/>
      <c r="V33" s="126">
        <f>SUM(V34:V34)</f>
        <v>0.06</v>
      </c>
      <c r="W33" s="126"/>
      <c r="X33" s="126"/>
      <c r="AG33" t="s">
        <v>128</v>
      </c>
    </row>
    <row r="34" spans="1:60" outlineLevel="1" x14ac:dyDescent="0.25">
      <c r="A34" s="139">
        <v>11</v>
      </c>
      <c r="B34" s="140" t="s">
        <v>205</v>
      </c>
      <c r="C34" s="146" t="s">
        <v>206</v>
      </c>
      <c r="D34" s="141" t="s">
        <v>207</v>
      </c>
      <c r="E34" s="142">
        <v>6.6409999999999997E-2</v>
      </c>
      <c r="F34" s="143"/>
      <c r="G34" s="144">
        <f>ROUND(E34*F34,2)</f>
        <v>0</v>
      </c>
      <c r="H34" s="121">
        <v>0</v>
      </c>
      <c r="I34" s="121">
        <f>ROUND(E34*H34,2)</f>
        <v>0</v>
      </c>
      <c r="J34" s="121">
        <v>390.5</v>
      </c>
      <c r="K34" s="121">
        <f>ROUND(E34*J34,2)</f>
        <v>25.93</v>
      </c>
      <c r="L34" s="121">
        <v>21</v>
      </c>
      <c r="M34" s="121">
        <f>G34*(1+L34/100)</f>
        <v>0</v>
      </c>
      <c r="N34" s="121">
        <v>0</v>
      </c>
      <c r="O34" s="121">
        <f>ROUND(E34*N34,2)</f>
        <v>0</v>
      </c>
      <c r="P34" s="121">
        <v>0</v>
      </c>
      <c r="Q34" s="121">
        <f>ROUND(E34*P34,2)</f>
        <v>0</v>
      </c>
      <c r="R34" s="121"/>
      <c r="S34" s="121" t="s">
        <v>132</v>
      </c>
      <c r="T34" s="121" t="s">
        <v>132</v>
      </c>
      <c r="U34" s="121">
        <v>0.9385</v>
      </c>
      <c r="V34" s="121">
        <f>ROUND(E34*U34,2)</f>
        <v>0.06</v>
      </c>
      <c r="W34" s="121"/>
      <c r="X34" s="121" t="s">
        <v>208</v>
      </c>
      <c r="Y34" s="116"/>
      <c r="Z34" s="116"/>
      <c r="AA34" s="116"/>
      <c r="AB34" s="116"/>
      <c r="AC34" s="116"/>
      <c r="AD34" s="116"/>
      <c r="AE34" s="116"/>
      <c r="AF34" s="116"/>
      <c r="AG34" s="116" t="s">
        <v>209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x14ac:dyDescent="0.25">
      <c r="A35" s="127" t="s">
        <v>127</v>
      </c>
      <c r="B35" s="128" t="s">
        <v>69</v>
      </c>
      <c r="C35" s="145" t="s">
        <v>70</v>
      </c>
      <c r="D35" s="129"/>
      <c r="E35" s="130"/>
      <c r="F35" s="131"/>
      <c r="G35" s="132">
        <f>SUMIF(AG36:AG36,"&lt;&gt;NOR",G36:G36)</f>
        <v>0</v>
      </c>
      <c r="H35" s="126"/>
      <c r="I35" s="126">
        <f>SUM(I36:I36)</f>
        <v>0</v>
      </c>
      <c r="J35" s="126"/>
      <c r="K35" s="126">
        <f>SUM(K36:K36)</f>
        <v>500</v>
      </c>
      <c r="L35" s="126"/>
      <c r="M35" s="126">
        <f>SUM(M36:M36)</f>
        <v>0</v>
      </c>
      <c r="N35" s="126"/>
      <c r="O35" s="126">
        <f>SUM(O36:O36)</f>
        <v>0</v>
      </c>
      <c r="P35" s="126"/>
      <c r="Q35" s="126">
        <f>SUM(Q36:Q36)</f>
        <v>0</v>
      </c>
      <c r="R35" s="126"/>
      <c r="S35" s="126"/>
      <c r="T35" s="126"/>
      <c r="U35" s="126"/>
      <c r="V35" s="126">
        <f>SUM(V36:V36)</f>
        <v>0.16</v>
      </c>
      <c r="W35" s="126"/>
      <c r="X35" s="126"/>
      <c r="AG35" t="s">
        <v>128</v>
      </c>
    </row>
    <row r="36" spans="1:60" outlineLevel="1" x14ac:dyDescent="0.25">
      <c r="A36" s="139">
        <v>12</v>
      </c>
      <c r="B36" s="140" t="s">
        <v>220</v>
      </c>
      <c r="C36" s="146" t="s">
        <v>221</v>
      </c>
      <c r="D36" s="141" t="s">
        <v>222</v>
      </c>
      <c r="E36" s="142">
        <v>1</v>
      </c>
      <c r="F36" s="143"/>
      <c r="G36" s="144">
        <f>ROUND(E36*F36,2)</f>
        <v>0</v>
      </c>
      <c r="H36" s="121">
        <v>0</v>
      </c>
      <c r="I36" s="121">
        <f>ROUND(E36*H36,2)</f>
        <v>0</v>
      </c>
      <c r="J36" s="121">
        <v>500</v>
      </c>
      <c r="K36" s="121">
        <f>ROUND(E36*J36,2)</f>
        <v>500</v>
      </c>
      <c r="L36" s="121">
        <v>21</v>
      </c>
      <c r="M36" s="121">
        <f>G36*(1+L36/100)</f>
        <v>0</v>
      </c>
      <c r="N36" s="121">
        <v>0</v>
      </c>
      <c r="O36" s="121">
        <f>ROUND(E36*N36,2)</f>
        <v>0</v>
      </c>
      <c r="P36" s="121">
        <v>0</v>
      </c>
      <c r="Q36" s="121">
        <f>ROUND(E36*P36,2)</f>
        <v>0</v>
      </c>
      <c r="R36" s="121"/>
      <c r="S36" s="121" t="s">
        <v>158</v>
      </c>
      <c r="T36" s="121" t="s">
        <v>146</v>
      </c>
      <c r="U36" s="121">
        <v>0.157</v>
      </c>
      <c r="V36" s="121">
        <f>ROUND(E36*U36,2)</f>
        <v>0.16</v>
      </c>
      <c r="W36" s="121"/>
      <c r="X36" s="121" t="s">
        <v>133</v>
      </c>
      <c r="Y36" s="116"/>
      <c r="Z36" s="116"/>
      <c r="AA36" s="116"/>
      <c r="AB36" s="116"/>
      <c r="AC36" s="116"/>
      <c r="AD36" s="116"/>
      <c r="AE36" s="116"/>
      <c r="AF36" s="116"/>
      <c r="AG36" s="116" t="s">
        <v>134</v>
      </c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x14ac:dyDescent="0.25">
      <c r="A37" s="127" t="s">
        <v>127</v>
      </c>
      <c r="B37" s="128" t="s">
        <v>75</v>
      </c>
      <c r="C37" s="145" t="s">
        <v>76</v>
      </c>
      <c r="D37" s="129"/>
      <c r="E37" s="130"/>
      <c r="F37" s="131"/>
      <c r="G37" s="132">
        <f>SUMIF(AG38:AG56,"&lt;&gt;NOR",G38:G56)</f>
        <v>0</v>
      </c>
      <c r="H37" s="126"/>
      <c r="I37" s="126">
        <f>SUM(I38:I56)</f>
        <v>8096.0899999999992</v>
      </c>
      <c r="J37" s="126"/>
      <c r="K37" s="126">
        <f>SUM(K38:K56)</f>
        <v>2191.14</v>
      </c>
      <c r="L37" s="126"/>
      <c r="M37" s="126">
        <f>SUM(M38:M56)</f>
        <v>0</v>
      </c>
      <c r="N37" s="126"/>
      <c r="O37" s="126">
        <f>SUM(O38:O56)</f>
        <v>0.01</v>
      </c>
      <c r="P37" s="126"/>
      <c r="Q37" s="126">
        <f>SUM(Q38:Q56)</f>
        <v>0</v>
      </c>
      <c r="R37" s="126"/>
      <c r="S37" s="126"/>
      <c r="T37" s="126"/>
      <c r="U37" s="126"/>
      <c r="V37" s="126">
        <f>SUM(V38:V56)</f>
        <v>5.01</v>
      </c>
      <c r="W37" s="126"/>
      <c r="X37" s="126"/>
      <c r="AG37" t="s">
        <v>128</v>
      </c>
    </row>
    <row r="38" spans="1:60" outlineLevel="1" x14ac:dyDescent="0.25">
      <c r="A38" s="139">
        <v>13</v>
      </c>
      <c r="B38" s="140" t="s">
        <v>252</v>
      </c>
      <c r="C38" s="146" t="s">
        <v>253</v>
      </c>
      <c r="D38" s="141" t="s">
        <v>251</v>
      </c>
      <c r="E38" s="142">
        <v>2</v>
      </c>
      <c r="F38" s="143"/>
      <c r="G38" s="144">
        <f t="shared" ref="G38:G47" si="0">ROUND(E38*F38,2)</f>
        <v>0</v>
      </c>
      <c r="H38" s="121">
        <v>23.85</v>
      </c>
      <c r="I38" s="121">
        <f t="shared" ref="I38:I47" si="1">ROUND(E38*H38,2)</f>
        <v>47.7</v>
      </c>
      <c r="J38" s="121">
        <v>166.15</v>
      </c>
      <c r="K38" s="121">
        <f t="shared" ref="K38:K47" si="2">ROUND(E38*J38,2)</f>
        <v>332.3</v>
      </c>
      <c r="L38" s="121">
        <v>21</v>
      </c>
      <c r="M38" s="121">
        <f t="shared" ref="M38:M47" si="3">G38*(1+L38/100)</f>
        <v>0</v>
      </c>
      <c r="N38" s="121">
        <v>3.0000000000000001E-5</v>
      </c>
      <c r="O38" s="121">
        <f t="shared" ref="O38:O47" si="4">ROUND(E38*N38,2)</f>
        <v>0</v>
      </c>
      <c r="P38" s="121">
        <v>0</v>
      </c>
      <c r="Q38" s="121">
        <f t="shared" ref="Q38:Q47" si="5">ROUND(E38*P38,2)</f>
        <v>0</v>
      </c>
      <c r="R38" s="121"/>
      <c r="S38" s="121" t="s">
        <v>132</v>
      </c>
      <c r="T38" s="121" t="s">
        <v>132</v>
      </c>
      <c r="U38" s="121">
        <v>0.33</v>
      </c>
      <c r="V38" s="121">
        <f t="shared" ref="V38:V47" si="6">ROUND(E38*U38,2)</f>
        <v>0.66</v>
      </c>
      <c r="W38" s="121"/>
      <c r="X38" s="121" t="s">
        <v>133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134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39">
        <v>14</v>
      </c>
      <c r="B39" s="140" t="s">
        <v>254</v>
      </c>
      <c r="C39" s="146" t="s">
        <v>255</v>
      </c>
      <c r="D39" s="141" t="s">
        <v>251</v>
      </c>
      <c r="E39" s="142">
        <v>5</v>
      </c>
      <c r="F39" s="143"/>
      <c r="G39" s="144">
        <f t="shared" si="0"/>
        <v>0</v>
      </c>
      <c r="H39" s="121">
        <v>129.06</v>
      </c>
      <c r="I39" s="121">
        <f t="shared" si="1"/>
        <v>645.29999999999995</v>
      </c>
      <c r="J39" s="121">
        <v>114.44</v>
      </c>
      <c r="K39" s="121">
        <f t="shared" si="2"/>
        <v>572.20000000000005</v>
      </c>
      <c r="L39" s="121">
        <v>21</v>
      </c>
      <c r="M39" s="121">
        <f t="shared" si="3"/>
        <v>0</v>
      </c>
      <c r="N39" s="121">
        <v>1.7000000000000001E-4</v>
      </c>
      <c r="O39" s="121">
        <f t="shared" si="4"/>
        <v>0</v>
      </c>
      <c r="P39" s="121">
        <v>0</v>
      </c>
      <c r="Q39" s="121">
        <f t="shared" si="5"/>
        <v>0</v>
      </c>
      <c r="R39" s="121"/>
      <c r="S39" s="121" t="s">
        <v>132</v>
      </c>
      <c r="T39" s="121" t="s">
        <v>132</v>
      </c>
      <c r="U39" s="121">
        <v>0.22700000000000001</v>
      </c>
      <c r="V39" s="121">
        <f t="shared" si="6"/>
        <v>1.1399999999999999</v>
      </c>
      <c r="W39" s="121"/>
      <c r="X39" s="121" t="s">
        <v>133</v>
      </c>
      <c r="Y39" s="116"/>
      <c r="Z39" s="116"/>
      <c r="AA39" s="116"/>
      <c r="AB39" s="116"/>
      <c r="AC39" s="116"/>
      <c r="AD39" s="116"/>
      <c r="AE39" s="116"/>
      <c r="AF39" s="116"/>
      <c r="AG39" s="116" t="s">
        <v>134</v>
      </c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ht="20.399999999999999" outlineLevel="1" x14ac:dyDescent="0.25">
      <c r="A40" s="139">
        <v>15</v>
      </c>
      <c r="B40" s="140" t="s">
        <v>256</v>
      </c>
      <c r="C40" s="146" t="s">
        <v>257</v>
      </c>
      <c r="D40" s="141" t="s">
        <v>251</v>
      </c>
      <c r="E40" s="142">
        <v>1</v>
      </c>
      <c r="F40" s="143"/>
      <c r="G40" s="144">
        <f t="shared" si="0"/>
        <v>0</v>
      </c>
      <c r="H40" s="121">
        <v>196.5</v>
      </c>
      <c r="I40" s="121">
        <f t="shared" si="1"/>
        <v>196.5</v>
      </c>
      <c r="J40" s="121">
        <v>62.5</v>
      </c>
      <c r="K40" s="121">
        <f t="shared" si="2"/>
        <v>62.5</v>
      </c>
      <c r="L40" s="121">
        <v>21</v>
      </c>
      <c r="M40" s="121">
        <f t="shared" si="3"/>
        <v>0</v>
      </c>
      <c r="N40" s="121">
        <v>2.4000000000000001E-4</v>
      </c>
      <c r="O40" s="121">
        <f t="shared" si="4"/>
        <v>0</v>
      </c>
      <c r="P40" s="121">
        <v>0</v>
      </c>
      <c r="Q40" s="121">
        <f t="shared" si="5"/>
        <v>0</v>
      </c>
      <c r="R40" s="121"/>
      <c r="S40" s="121" t="s">
        <v>132</v>
      </c>
      <c r="T40" s="121" t="s">
        <v>132</v>
      </c>
      <c r="U40" s="121">
        <v>0.124</v>
      </c>
      <c r="V40" s="121">
        <f t="shared" si="6"/>
        <v>0.12</v>
      </c>
      <c r="W40" s="121"/>
      <c r="X40" s="121" t="s">
        <v>133</v>
      </c>
      <c r="Y40" s="116"/>
      <c r="Z40" s="116"/>
      <c r="AA40" s="116"/>
      <c r="AB40" s="116"/>
      <c r="AC40" s="116"/>
      <c r="AD40" s="116"/>
      <c r="AE40" s="116"/>
      <c r="AF40" s="116"/>
      <c r="AG40" s="116" t="s">
        <v>134</v>
      </c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5">
      <c r="A41" s="139">
        <v>16</v>
      </c>
      <c r="B41" s="140" t="s">
        <v>486</v>
      </c>
      <c r="C41" s="146" t="s">
        <v>487</v>
      </c>
      <c r="D41" s="141" t="s">
        <v>131</v>
      </c>
      <c r="E41" s="142">
        <v>1</v>
      </c>
      <c r="F41" s="143"/>
      <c r="G41" s="144">
        <f t="shared" si="0"/>
        <v>0</v>
      </c>
      <c r="H41" s="121">
        <v>1300.6500000000001</v>
      </c>
      <c r="I41" s="121">
        <f t="shared" si="1"/>
        <v>1300.6500000000001</v>
      </c>
      <c r="J41" s="121">
        <v>149.35</v>
      </c>
      <c r="K41" s="121">
        <f t="shared" si="2"/>
        <v>149.35</v>
      </c>
      <c r="L41" s="121">
        <v>21</v>
      </c>
      <c r="M41" s="121">
        <f t="shared" si="3"/>
        <v>0</v>
      </c>
      <c r="N41" s="121">
        <v>1.72E-3</v>
      </c>
      <c r="O41" s="121">
        <f t="shared" si="4"/>
        <v>0</v>
      </c>
      <c r="P41" s="121">
        <v>0</v>
      </c>
      <c r="Q41" s="121">
        <f t="shared" si="5"/>
        <v>0</v>
      </c>
      <c r="R41" s="121"/>
      <c r="S41" s="121" t="s">
        <v>132</v>
      </c>
      <c r="T41" s="121" t="s">
        <v>146</v>
      </c>
      <c r="U41" s="121">
        <v>0.47599999999999998</v>
      </c>
      <c r="V41" s="121">
        <f t="shared" si="6"/>
        <v>0.48</v>
      </c>
      <c r="W41" s="121"/>
      <c r="X41" s="121" t="s">
        <v>133</v>
      </c>
      <c r="Y41" s="116"/>
      <c r="Z41" s="116"/>
      <c r="AA41" s="116"/>
      <c r="AB41" s="116"/>
      <c r="AC41" s="116"/>
      <c r="AD41" s="116"/>
      <c r="AE41" s="116"/>
      <c r="AF41" s="116"/>
      <c r="AG41" s="116" t="s">
        <v>134</v>
      </c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5">
      <c r="A42" s="139">
        <v>17</v>
      </c>
      <c r="B42" s="140" t="s">
        <v>488</v>
      </c>
      <c r="C42" s="146" t="s">
        <v>489</v>
      </c>
      <c r="D42" s="141" t="s">
        <v>131</v>
      </c>
      <c r="E42" s="142">
        <v>1</v>
      </c>
      <c r="F42" s="143"/>
      <c r="G42" s="144">
        <f t="shared" si="0"/>
        <v>0</v>
      </c>
      <c r="H42" s="121">
        <v>112.47</v>
      </c>
      <c r="I42" s="121">
        <f t="shared" si="1"/>
        <v>112.47</v>
      </c>
      <c r="J42" s="121">
        <v>240.03</v>
      </c>
      <c r="K42" s="121">
        <f t="shared" si="2"/>
        <v>240.03</v>
      </c>
      <c r="L42" s="121">
        <v>21</v>
      </c>
      <c r="M42" s="121">
        <f t="shared" si="3"/>
        <v>0</v>
      </c>
      <c r="N42" s="121">
        <v>1.8000000000000001E-4</v>
      </c>
      <c r="O42" s="121">
        <f t="shared" si="4"/>
        <v>0</v>
      </c>
      <c r="P42" s="121">
        <v>0</v>
      </c>
      <c r="Q42" s="121">
        <f t="shared" si="5"/>
        <v>0</v>
      </c>
      <c r="R42" s="121"/>
      <c r="S42" s="121" t="s">
        <v>132</v>
      </c>
      <c r="T42" s="121" t="s">
        <v>132</v>
      </c>
      <c r="U42" s="121">
        <v>0.47599999999999998</v>
      </c>
      <c r="V42" s="121">
        <f t="shared" si="6"/>
        <v>0.48</v>
      </c>
      <c r="W42" s="121"/>
      <c r="X42" s="121" t="s">
        <v>133</v>
      </c>
      <c r="Y42" s="116"/>
      <c r="Z42" s="116"/>
      <c r="AA42" s="116"/>
      <c r="AB42" s="116"/>
      <c r="AC42" s="116"/>
      <c r="AD42" s="116"/>
      <c r="AE42" s="116"/>
      <c r="AF42" s="116"/>
      <c r="AG42" s="116" t="s">
        <v>134</v>
      </c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5">
      <c r="A43" s="139">
        <v>18</v>
      </c>
      <c r="B43" s="140" t="s">
        <v>262</v>
      </c>
      <c r="C43" s="146" t="s">
        <v>263</v>
      </c>
      <c r="D43" s="141" t="s">
        <v>251</v>
      </c>
      <c r="E43" s="142">
        <v>1</v>
      </c>
      <c r="F43" s="143"/>
      <c r="G43" s="144">
        <f t="shared" si="0"/>
        <v>0</v>
      </c>
      <c r="H43" s="121">
        <v>0</v>
      </c>
      <c r="I43" s="121">
        <f t="shared" si="1"/>
        <v>0</v>
      </c>
      <c r="J43" s="121">
        <v>86</v>
      </c>
      <c r="K43" s="121">
        <f t="shared" si="2"/>
        <v>86</v>
      </c>
      <c r="L43" s="121">
        <v>21</v>
      </c>
      <c r="M43" s="121">
        <f t="shared" si="3"/>
        <v>0</v>
      </c>
      <c r="N43" s="121">
        <v>0</v>
      </c>
      <c r="O43" s="121">
        <f t="shared" si="4"/>
        <v>0</v>
      </c>
      <c r="P43" s="121">
        <v>1.56E-3</v>
      </c>
      <c r="Q43" s="121">
        <f t="shared" si="5"/>
        <v>0</v>
      </c>
      <c r="R43" s="121"/>
      <c r="S43" s="121" t="s">
        <v>132</v>
      </c>
      <c r="T43" s="121" t="s">
        <v>132</v>
      </c>
      <c r="U43" s="121">
        <v>0.217</v>
      </c>
      <c r="V43" s="121">
        <f t="shared" si="6"/>
        <v>0.22</v>
      </c>
      <c r="W43" s="121"/>
      <c r="X43" s="121" t="s">
        <v>133</v>
      </c>
      <c r="Y43" s="116"/>
      <c r="Z43" s="116"/>
      <c r="AA43" s="116"/>
      <c r="AB43" s="116"/>
      <c r="AC43" s="116"/>
      <c r="AD43" s="116"/>
      <c r="AE43" s="116"/>
      <c r="AF43" s="116"/>
      <c r="AG43" s="116" t="s">
        <v>134</v>
      </c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ht="20.399999999999999" outlineLevel="1" x14ac:dyDescent="0.25">
      <c r="A44" s="139">
        <v>19</v>
      </c>
      <c r="B44" s="140" t="s">
        <v>266</v>
      </c>
      <c r="C44" s="146" t="s">
        <v>267</v>
      </c>
      <c r="D44" s="141" t="s">
        <v>131</v>
      </c>
      <c r="E44" s="142">
        <v>1</v>
      </c>
      <c r="F44" s="143"/>
      <c r="G44" s="144">
        <f t="shared" si="0"/>
        <v>0</v>
      </c>
      <c r="H44" s="121">
        <v>435.99</v>
      </c>
      <c r="I44" s="121">
        <f t="shared" si="1"/>
        <v>435.99</v>
      </c>
      <c r="J44" s="121">
        <v>124.01</v>
      </c>
      <c r="K44" s="121">
        <f t="shared" si="2"/>
        <v>124.01</v>
      </c>
      <c r="L44" s="121">
        <v>21</v>
      </c>
      <c r="M44" s="121">
        <f t="shared" si="3"/>
        <v>0</v>
      </c>
      <c r="N44" s="121">
        <v>2.0000000000000001E-4</v>
      </c>
      <c r="O44" s="121">
        <f t="shared" si="4"/>
        <v>0</v>
      </c>
      <c r="P44" s="121">
        <v>0</v>
      </c>
      <c r="Q44" s="121">
        <f t="shared" si="5"/>
        <v>0</v>
      </c>
      <c r="R44" s="121"/>
      <c r="S44" s="121" t="s">
        <v>132</v>
      </c>
      <c r="T44" s="121" t="s">
        <v>132</v>
      </c>
      <c r="U44" s="121">
        <v>0.246</v>
      </c>
      <c r="V44" s="121">
        <f t="shared" si="6"/>
        <v>0.25</v>
      </c>
      <c r="W44" s="121"/>
      <c r="X44" s="121" t="s">
        <v>133</v>
      </c>
      <c r="Y44" s="116"/>
      <c r="Z44" s="116"/>
      <c r="AA44" s="116"/>
      <c r="AB44" s="116"/>
      <c r="AC44" s="116"/>
      <c r="AD44" s="116"/>
      <c r="AE44" s="116"/>
      <c r="AF44" s="116"/>
      <c r="AG44" s="116" t="s">
        <v>134</v>
      </c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5">
      <c r="A45" s="139">
        <v>20</v>
      </c>
      <c r="B45" s="140" t="s">
        <v>268</v>
      </c>
      <c r="C45" s="146" t="s">
        <v>269</v>
      </c>
      <c r="D45" s="141" t="s">
        <v>131</v>
      </c>
      <c r="E45" s="142">
        <v>1</v>
      </c>
      <c r="F45" s="143"/>
      <c r="G45" s="144">
        <f t="shared" si="0"/>
        <v>0</v>
      </c>
      <c r="H45" s="121">
        <v>358.49</v>
      </c>
      <c r="I45" s="121">
        <f t="shared" si="1"/>
        <v>358.49</v>
      </c>
      <c r="J45" s="121">
        <v>124.01</v>
      </c>
      <c r="K45" s="121">
        <f t="shared" si="2"/>
        <v>124.01</v>
      </c>
      <c r="L45" s="121">
        <v>21</v>
      </c>
      <c r="M45" s="121">
        <f t="shared" si="3"/>
        <v>0</v>
      </c>
      <c r="N45" s="121">
        <v>2.5999999999999998E-4</v>
      </c>
      <c r="O45" s="121">
        <f t="shared" si="4"/>
        <v>0</v>
      </c>
      <c r="P45" s="121">
        <v>0</v>
      </c>
      <c r="Q45" s="121">
        <f t="shared" si="5"/>
        <v>0</v>
      </c>
      <c r="R45" s="121"/>
      <c r="S45" s="121" t="s">
        <v>132</v>
      </c>
      <c r="T45" s="121" t="s">
        <v>132</v>
      </c>
      <c r="U45" s="121">
        <v>0.246</v>
      </c>
      <c r="V45" s="121">
        <f t="shared" si="6"/>
        <v>0.25</v>
      </c>
      <c r="W45" s="121"/>
      <c r="X45" s="121" t="s">
        <v>133</v>
      </c>
      <c r="Y45" s="116"/>
      <c r="Z45" s="116"/>
      <c r="AA45" s="116"/>
      <c r="AB45" s="116"/>
      <c r="AC45" s="116"/>
      <c r="AD45" s="116"/>
      <c r="AE45" s="116"/>
      <c r="AF45" s="116"/>
      <c r="AG45" s="116" t="s">
        <v>134</v>
      </c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5">
      <c r="A46" s="139">
        <v>21</v>
      </c>
      <c r="B46" s="140" t="s">
        <v>270</v>
      </c>
      <c r="C46" s="146" t="s">
        <v>271</v>
      </c>
      <c r="D46" s="141" t="s">
        <v>131</v>
      </c>
      <c r="E46" s="142">
        <v>1</v>
      </c>
      <c r="F46" s="143"/>
      <c r="G46" s="144">
        <f t="shared" si="0"/>
        <v>0</v>
      </c>
      <c r="H46" s="121">
        <v>243.49</v>
      </c>
      <c r="I46" s="121">
        <f t="shared" si="1"/>
        <v>243.49</v>
      </c>
      <c r="J46" s="121">
        <v>124.01</v>
      </c>
      <c r="K46" s="121">
        <f t="shared" si="2"/>
        <v>124.01</v>
      </c>
      <c r="L46" s="121">
        <v>21</v>
      </c>
      <c r="M46" s="121">
        <f t="shared" si="3"/>
        <v>0</v>
      </c>
      <c r="N46" s="121">
        <v>2.0000000000000001E-4</v>
      </c>
      <c r="O46" s="121">
        <f t="shared" si="4"/>
        <v>0</v>
      </c>
      <c r="P46" s="121">
        <v>0</v>
      </c>
      <c r="Q46" s="121">
        <f t="shared" si="5"/>
        <v>0</v>
      </c>
      <c r="R46" s="121"/>
      <c r="S46" s="121" t="s">
        <v>132</v>
      </c>
      <c r="T46" s="121" t="s">
        <v>132</v>
      </c>
      <c r="U46" s="121">
        <v>0.246</v>
      </c>
      <c r="V46" s="121">
        <f t="shared" si="6"/>
        <v>0.25</v>
      </c>
      <c r="W46" s="121"/>
      <c r="X46" s="121" t="s">
        <v>133</v>
      </c>
      <c r="Y46" s="116"/>
      <c r="Z46" s="116"/>
      <c r="AA46" s="116"/>
      <c r="AB46" s="116"/>
      <c r="AC46" s="116"/>
      <c r="AD46" s="116"/>
      <c r="AE46" s="116"/>
      <c r="AF46" s="116"/>
      <c r="AG46" s="116" t="s">
        <v>134</v>
      </c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5">
      <c r="A47" s="133">
        <v>22</v>
      </c>
      <c r="B47" s="134" t="s">
        <v>272</v>
      </c>
      <c r="C47" s="147" t="s">
        <v>273</v>
      </c>
      <c r="D47" s="135" t="s">
        <v>137</v>
      </c>
      <c r="E47" s="136">
        <v>0.24</v>
      </c>
      <c r="F47" s="137"/>
      <c r="G47" s="138">
        <f t="shared" si="0"/>
        <v>0</v>
      </c>
      <c r="H47" s="121">
        <v>30.35</v>
      </c>
      <c r="I47" s="121">
        <f t="shared" si="1"/>
        <v>7.28</v>
      </c>
      <c r="J47" s="121">
        <v>1075.6500000000001</v>
      </c>
      <c r="K47" s="121">
        <f t="shared" si="2"/>
        <v>258.16000000000003</v>
      </c>
      <c r="L47" s="121">
        <v>21</v>
      </c>
      <c r="M47" s="121">
        <f t="shared" si="3"/>
        <v>0</v>
      </c>
      <c r="N47" s="121">
        <v>8.0000000000000007E-5</v>
      </c>
      <c r="O47" s="121">
        <f t="shared" si="4"/>
        <v>0</v>
      </c>
      <c r="P47" s="121">
        <v>0</v>
      </c>
      <c r="Q47" s="121">
        <f t="shared" si="5"/>
        <v>0</v>
      </c>
      <c r="R47" s="121"/>
      <c r="S47" s="121" t="s">
        <v>132</v>
      </c>
      <c r="T47" s="121" t="s">
        <v>132</v>
      </c>
      <c r="U47" s="121">
        <v>2.1</v>
      </c>
      <c r="V47" s="121">
        <f t="shared" si="6"/>
        <v>0.5</v>
      </c>
      <c r="W47" s="121"/>
      <c r="X47" s="121" t="s">
        <v>133</v>
      </c>
      <c r="Y47" s="116"/>
      <c r="Z47" s="116"/>
      <c r="AA47" s="116"/>
      <c r="AB47" s="116"/>
      <c r="AC47" s="116"/>
      <c r="AD47" s="116"/>
      <c r="AE47" s="116"/>
      <c r="AF47" s="116"/>
      <c r="AG47" s="116" t="s">
        <v>134</v>
      </c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5">
      <c r="A48" s="119"/>
      <c r="B48" s="120"/>
      <c r="C48" s="148" t="s">
        <v>274</v>
      </c>
      <c r="D48" s="122"/>
      <c r="E48" s="123">
        <v>0.24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140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ht="20.399999999999999" outlineLevel="1" x14ac:dyDescent="0.25">
      <c r="A49" s="139">
        <v>23</v>
      </c>
      <c r="B49" s="140" t="s">
        <v>543</v>
      </c>
      <c r="C49" s="146" t="s">
        <v>544</v>
      </c>
      <c r="D49" s="141" t="s">
        <v>251</v>
      </c>
      <c r="E49" s="142">
        <v>2</v>
      </c>
      <c r="F49" s="143"/>
      <c r="G49" s="144">
        <f t="shared" ref="G49:G56" si="7">ROUND(E49*F49,2)</f>
        <v>0</v>
      </c>
      <c r="H49" s="121">
        <v>4.6100000000000003</v>
      </c>
      <c r="I49" s="121">
        <f t="shared" ref="I49:I56" si="8">ROUND(E49*H49,2)</f>
        <v>9.2200000000000006</v>
      </c>
      <c r="J49" s="121">
        <v>43.39</v>
      </c>
      <c r="K49" s="121">
        <f t="shared" ref="K49:K56" si="9">ROUND(E49*J49,2)</f>
        <v>86.78</v>
      </c>
      <c r="L49" s="121">
        <v>21</v>
      </c>
      <c r="M49" s="121">
        <f t="shared" ref="M49:M56" si="10">G49*(1+L49/100)</f>
        <v>0</v>
      </c>
      <c r="N49" s="121">
        <v>3.0000000000000001E-5</v>
      </c>
      <c r="O49" s="121">
        <f t="shared" ref="O49:O56" si="11">ROUND(E49*N49,2)</f>
        <v>0</v>
      </c>
      <c r="P49" s="121">
        <v>0</v>
      </c>
      <c r="Q49" s="121">
        <f t="shared" ref="Q49:Q56" si="12">ROUND(E49*P49,2)</f>
        <v>0</v>
      </c>
      <c r="R49" s="121"/>
      <c r="S49" s="121" t="s">
        <v>158</v>
      </c>
      <c r="T49" s="121" t="s">
        <v>146</v>
      </c>
      <c r="U49" s="121">
        <v>0.33</v>
      </c>
      <c r="V49" s="121">
        <f t="shared" ref="V49:V56" si="13">ROUND(E49*U49,2)</f>
        <v>0.66</v>
      </c>
      <c r="W49" s="121"/>
      <c r="X49" s="121" t="s">
        <v>133</v>
      </c>
      <c r="Y49" s="116"/>
      <c r="Z49" s="116"/>
      <c r="AA49" s="116"/>
      <c r="AB49" s="116"/>
      <c r="AC49" s="116"/>
      <c r="AD49" s="116"/>
      <c r="AE49" s="116"/>
      <c r="AF49" s="116"/>
      <c r="AG49" s="116" t="s">
        <v>134</v>
      </c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39">
        <v>24</v>
      </c>
      <c r="B50" s="140" t="s">
        <v>275</v>
      </c>
      <c r="C50" s="146" t="s">
        <v>276</v>
      </c>
      <c r="D50" s="141" t="s">
        <v>131</v>
      </c>
      <c r="E50" s="142">
        <v>2</v>
      </c>
      <c r="F50" s="143"/>
      <c r="G50" s="144">
        <f t="shared" si="7"/>
        <v>0</v>
      </c>
      <c r="H50" s="121">
        <v>345</v>
      </c>
      <c r="I50" s="121">
        <f t="shared" si="8"/>
        <v>690</v>
      </c>
      <c r="J50" s="121">
        <v>0</v>
      </c>
      <c r="K50" s="121">
        <f t="shared" si="9"/>
        <v>0</v>
      </c>
      <c r="L50" s="121">
        <v>21</v>
      </c>
      <c r="M50" s="121">
        <f t="shared" si="10"/>
        <v>0</v>
      </c>
      <c r="N50" s="121">
        <v>8.9999999999999998E-4</v>
      </c>
      <c r="O50" s="121">
        <f t="shared" si="11"/>
        <v>0</v>
      </c>
      <c r="P50" s="121">
        <v>0</v>
      </c>
      <c r="Q50" s="121">
        <f t="shared" si="12"/>
        <v>0</v>
      </c>
      <c r="R50" s="121"/>
      <c r="S50" s="121" t="s">
        <v>158</v>
      </c>
      <c r="T50" s="121" t="s">
        <v>146</v>
      </c>
      <c r="U50" s="121">
        <v>0</v>
      </c>
      <c r="V50" s="121">
        <f t="shared" si="13"/>
        <v>0</v>
      </c>
      <c r="W50" s="121"/>
      <c r="X50" s="121" t="s">
        <v>176</v>
      </c>
      <c r="Y50" s="116"/>
      <c r="Z50" s="116"/>
      <c r="AA50" s="116"/>
      <c r="AB50" s="116"/>
      <c r="AC50" s="116"/>
      <c r="AD50" s="116"/>
      <c r="AE50" s="116"/>
      <c r="AF50" s="116"/>
      <c r="AG50" s="116" t="s">
        <v>177</v>
      </c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5">
      <c r="A51" s="139">
        <v>25</v>
      </c>
      <c r="B51" s="140" t="s">
        <v>277</v>
      </c>
      <c r="C51" s="146" t="s">
        <v>278</v>
      </c>
      <c r="D51" s="141" t="s">
        <v>131</v>
      </c>
      <c r="E51" s="142">
        <v>1</v>
      </c>
      <c r="F51" s="143"/>
      <c r="G51" s="144">
        <f t="shared" si="7"/>
        <v>0</v>
      </c>
      <c r="H51" s="121">
        <v>1050</v>
      </c>
      <c r="I51" s="121">
        <f t="shared" si="8"/>
        <v>1050</v>
      </c>
      <c r="J51" s="121">
        <v>0</v>
      </c>
      <c r="K51" s="121">
        <f t="shared" si="9"/>
        <v>0</v>
      </c>
      <c r="L51" s="121">
        <v>21</v>
      </c>
      <c r="M51" s="121">
        <f t="shared" si="10"/>
        <v>0</v>
      </c>
      <c r="N51" s="121">
        <v>1E-4</v>
      </c>
      <c r="O51" s="121">
        <f t="shared" si="11"/>
        <v>0</v>
      </c>
      <c r="P51" s="121">
        <v>0</v>
      </c>
      <c r="Q51" s="121">
        <f t="shared" si="12"/>
        <v>0</v>
      </c>
      <c r="R51" s="121"/>
      <c r="S51" s="121" t="s">
        <v>158</v>
      </c>
      <c r="T51" s="121" t="s">
        <v>146</v>
      </c>
      <c r="U51" s="121">
        <v>0</v>
      </c>
      <c r="V51" s="121">
        <f t="shared" si="13"/>
        <v>0</v>
      </c>
      <c r="W51" s="121"/>
      <c r="X51" s="121" t="s">
        <v>176</v>
      </c>
      <c r="Y51" s="116"/>
      <c r="Z51" s="116"/>
      <c r="AA51" s="116"/>
      <c r="AB51" s="116"/>
      <c r="AC51" s="116"/>
      <c r="AD51" s="116"/>
      <c r="AE51" s="116"/>
      <c r="AF51" s="116"/>
      <c r="AG51" s="116" t="s">
        <v>177</v>
      </c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5">
      <c r="A52" s="139">
        <v>26</v>
      </c>
      <c r="B52" s="140" t="s">
        <v>279</v>
      </c>
      <c r="C52" s="146" t="s">
        <v>280</v>
      </c>
      <c r="D52" s="141" t="s">
        <v>131</v>
      </c>
      <c r="E52" s="142">
        <v>1</v>
      </c>
      <c r="F52" s="143"/>
      <c r="G52" s="144">
        <f t="shared" si="7"/>
        <v>0</v>
      </c>
      <c r="H52" s="121">
        <v>1140</v>
      </c>
      <c r="I52" s="121">
        <f t="shared" si="8"/>
        <v>1140</v>
      </c>
      <c r="J52" s="121">
        <v>0</v>
      </c>
      <c r="K52" s="121">
        <f t="shared" si="9"/>
        <v>0</v>
      </c>
      <c r="L52" s="121">
        <v>21</v>
      </c>
      <c r="M52" s="121">
        <f t="shared" si="10"/>
        <v>0</v>
      </c>
      <c r="N52" s="121">
        <v>8.0000000000000004E-4</v>
      </c>
      <c r="O52" s="121">
        <f t="shared" si="11"/>
        <v>0</v>
      </c>
      <c r="P52" s="121">
        <v>0</v>
      </c>
      <c r="Q52" s="121">
        <f t="shared" si="12"/>
        <v>0</v>
      </c>
      <c r="R52" s="121" t="s">
        <v>175</v>
      </c>
      <c r="S52" s="121" t="s">
        <v>132</v>
      </c>
      <c r="T52" s="121" t="s">
        <v>146</v>
      </c>
      <c r="U52" s="121">
        <v>0</v>
      </c>
      <c r="V52" s="121">
        <f t="shared" si="13"/>
        <v>0</v>
      </c>
      <c r="W52" s="121"/>
      <c r="X52" s="121" t="s">
        <v>176</v>
      </c>
      <c r="Y52" s="116"/>
      <c r="Z52" s="116"/>
      <c r="AA52" s="116"/>
      <c r="AB52" s="116"/>
      <c r="AC52" s="116"/>
      <c r="AD52" s="116"/>
      <c r="AE52" s="116"/>
      <c r="AF52" s="116"/>
      <c r="AG52" s="116" t="s">
        <v>177</v>
      </c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ht="20.399999999999999" outlineLevel="1" x14ac:dyDescent="0.25">
      <c r="A53" s="139">
        <v>27</v>
      </c>
      <c r="B53" s="140" t="s">
        <v>283</v>
      </c>
      <c r="C53" s="146" t="s">
        <v>284</v>
      </c>
      <c r="D53" s="141" t="s">
        <v>131</v>
      </c>
      <c r="E53" s="142">
        <v>1</v>
      </c>
      <c r="F53" s="143"/>
      <c r="G53" s="144">
        <f t="shared" si="7"/>
        <v>0</v>
      </c>
      <c r="H53" s="121">
        <v>529</v>
      </c>
      <c r="I53" s="121">
        <f t="shared" si="8"/>
        <v>529</v>
      </c>
      <c r="J53" s="121">
        <v>0</v>
      </c>
      <c r="K53" s="121">
        <f t="shared" si="9"/>
        <v>0</v>
      </c>
      <c r="L53" s="121">
        <v>21</v>
      </c>
      <c r="M53" s="121">
        <f t="shared" si="10"/>
        <v>0</v>
      </c>
      <c r="N53" s="121">
        <v>0</v>
      </c>
      <c r="O53" s="121">
        <f t="shared" si="11"/>
        <v>0</v>
      </c>
      <c r="P53" s="121">
        <v>0</v>
      </c>
      <c r="Q53" s="121">
        <f t="shared" si="12"/>
        <v>0</v>
      </c>
      <c r="R53" s="121" t="s">
        <v>175</v>
      </c>
      <c r="S53" s="121" t="s">
        <v>132</v>
      </c>
      <c r="T53" s="121" t="s">
        <v>132</v>
      </c>
      <c r="U53" s="121">
        <v>0</v>
      </c>
      <c r="V53" s="121">
        <f t="shared" si="13"/>
        <v>0</v>
      </c>
      <c r="W53" s="121"/>
      <c r="X53" s="121" t="s">
        <v>176</v>
      </c>
      <c r="Y53" s="116"/>
      <c r="Z53" s="116"/>
      <c r="AA53" s="116"/>
      <c r="AB53" s="116"/>
      <c r="AC53" s="116"/>
      <c r="AD53" s="116"/>
      <c r="AE53" s="116"/>
      <c r="AF53" s="116"/>
      <c r="AG53" s="116" t="s">
        <v>177</v>
      </c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5">
      <c r="A54" s="139">
        <v>28</v>
      </c>
      <c r="B54" s="140" t="s">
        <v>285</v>
      </c>
      <c r="C54" s="146" t="s">
        <v>286</v>
      </c>
      <c r="D54" s="141" t="s">
        <v>131</v>
      </c>
      <c r="E54" s="142">
        <v>1</v>
      </c>
      <c r="F54" s="143"/>
      <c r="G54" s="144">
        <f t="shared" si="7"/>
        <v>0</v>
      </c>
      <c r="H54" s="121">
        <v>480</v>
      </c>
      <c r="I54" s="121">
        <f t="shared" si="8"/>
        <v>480</v>
      </c>
      <c r="J54" s="121">
        <v>0</v>
      </c>
      <c r="K54" s="121">
        <f t="shared" si="9"/>
        <v>0</v>
      </c>
      <c r="L54" s="121">
        <v>21</v>
      </c>
      <c r="M54" s="121">
        <f t="shared" si="10"/>
        <v>0</v>
      </c>
      <c r="N54" s="121">
        <v>2E-3</v>
      </c>
      <c r="O54" s="121">
        <f t="shared" si="11"/>
        <v>0</v>
      </c>
      <c r="P54" s="121">
        <v>0</v>
      </c>
      <c r="Q54" s="121">
        <f t="shared" si="12"/>
        <v>0</v>
      </c>
      <c r="R54" s="121"/>
      <c r="S54" s="121" t="s">
        <v>158</v>
      </c>
      <c r="T54" s="121" t="s">
        <v>146</v>
      </c>
      <c r="U54" s="121">
        <v>0</v>
      </c>
      <c r="V54" s="121">
        <f t="shared" si="13"/>
        <v>0</v>
      </c>
      <c r="W54" s="121"/>
      <c r="X54" s="121" t="s">
        <v>176</v>
      </c>
      <c r="Y54" s="116"/>
      <c r="Z54" s="116"/>
      <c r="AA54" s="116"/>
      <c r="AB54" s="116"/>
      <c r="AC54" s="116"/>
      <c r="AD54" s="116"/>
      <c r="AE54" s="116"/>
      <c r="AF54" s="116"/>
      <c r="AG54" s="116" t="s">
        <v>177</v>
      </c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5">
      <c r="A55" s="139">
        <v>29</v>
      </c>
      <c r="B55" s="140" t="s">
        <v>287</v>
      </c>
      <c r="C55" s="146" t="s">
        <v>288</v>
      </c>
      <c r="D55" s="141" t="s">
        <v>289</v>
      </c>
      <c r="E55" s="142">
        <v>1</v>
      </c>
      <c r="F55" s="143"/>
      <c r="G55" s="144">
        <f t="shared" si="7"/>
        <v>0</v>
      </c>
      <c r="H55" s="121">
        <v>850</v>
      </c>
      <c r="I55" s="121">
        <f t="shared" si="8"/>
        <v>850</v>
      </c>
      <c r="J55" s="121">
        <v>0</v>
      </c>
      <c r="K55" s="121">
        <f t="shared" si="9"/>
        <v>0</v>
      </c>
      <c r="L55" s="121">
        <v>21</v>
      </c>
      <c r="M55" s="121">
        <f t="shared" si="10"/>
        <v>0</v>
      </c>
      <c r="N55" s="121">
        <v>0.01</v>
      </c>
      <c r="O55" s="121">
        <f t="shared" si="11"/>
        <v>0.01</v>
      </c>
      <c r="P55" s="121">
        <v>0</v>
      </c>
      <c r="Q55" s="121">
        <f t="shared" si="12"/>
        <v>0</v>
      </c>
      <c r="R55" s="121" t="s">
        <v>175</v>
      </c>
      <c r="S55" s="121" t="s">
        <v>132</v>
      </c>
      <c r="T55" s="121" t="s">
        <v>146</v>
      </c>
      <c r="U55" s="121">
        <v>0</v>
      </c>
      <c r="V55" s="121">
        <f t="shared" si="13"/>
        <v>0</v>
      </c>
      <c r="W55" s="121"/>
      <c r="X55" s="121" t="s">
        <v>176</v>
      </c>
      <c r="Y55" s="116"/>
      <c r="Z55" s="116"/>
      <c r="AA55" s="116"/>
      <c r="AB55" s="116"/>
      <c r="AC55" s="116"/>
      <c r="AD55" s="116"/>
      <c r="AE55" s="116"/>
      <c r="AF55" s="116"/>
      <c r="AG55" s="116" t="s">
        <v>177</v>
      </c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5">
      <c r="A56" s="139">
        <v>30</v>
      </c>
      <c r="B56" s="140" t="s">
        <v>294</v>
      </c>
      <c r="C56" s="146" t="s">
        <v>295</v>
      </c>
      <c r="D56" s="141" t="s">
        <v>0</v>
      </c>
      <c r="E56" s="142">
        <v>102.5544</v>
      </c>
      <c r="F56" s="143"/>
      <c r="G56" s="144">
        <f t="shared" si="7"/>
        <v>0</v>
      </c>
      <c r="H56" s="121">
        <v>0</v>
      </c>
      <c r="I56" s="121">
        <f t="shared" si="8"/>
        <v>0</v>
      </c>
      <c r="J56" s="121">
        <v>0.31</v>
      </c>
      <c r="K56" s="121">
        <f t="shared" si="9"/>
        <v>31.79</v>
      </c>
      <c r="L56" s="121">
        <v>21</v>
      </c>
      <c r="M56" s="121">
        <f t="shared" si="10"/>
        <v>0</v>
      </c>
      <c r="N56" s="121">
        <v>0</v>
      </c>
      <c r="O56" s="121">
        <f t="shared" si="11"/>
        <v>0</v>
      </c>
      <c r="P56" s="121">
        <v>0</v>
      </c>
      <c r="Q56" s="121">
        <f t="shared" si="12"/>
        <v>0</v>
      </c>
      <c r="R56" s="121"/>
      <c r="S56" s="121" t="s">
        <v>132</v>
      </c>
      <c r="T56" s="121" t="s">
        <v>138</v>
      </c>
      <c r="U56" s="121">
        <v>0</v>
      </c>
      <c r="V56" s="121">
        <f t="shared" si="13"/>
        <v>0</v>
      </c>
      <c r="W56" s="121"/>
      <c r="X56" s="121" t="s">
        <v>208</v>
      </c>
      <c r="Y56" s="116"/>
      <c r="Z56" s="116"/>
      <c r="AA56" s="116"/>
      <c r="AB56" s="116"/>
      <c r="AC56" s="116"/>
      <c r="AD56" s="116"/>
      <c r="AE56" s="116"/>
      <c r="AF56" s="116"/>
      <c r="AG56" s="116" t="s">
        <v>209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x14ac:dyDescent="0.25">
      <c r="A57" s="127" t="s">
        <v>127</v>
      </c>
      <c r="B57" s="128" t="s">
        <v>77</v>
      </c>
      <c r="C57" s="145" t="s">
        <v>78</v>
      </c>
      <c r="D57" s="129"/>
      <c r="E57" s="130"/>
      <c r="F57" s="131"/>
      <c r="G57" s="132">
        <f>SUMIF(AG58:AG59,"&lt;&gt;NOR",G58:G59)</f>
        <v>0</v>
      </c>
      <c r="H57" s="126"/>
      <c r="I57" s="126">
        <f>SUM(I58:I59)</f>
        <v>0</v>
      </c>
      <c r="J57" s="126"/>
      <c r="K57" s="126">
        <f>SUM(K58:K59)</f>
        <v>231.24</v>
      </c>
      <c r="L57" s="126"/>
      <c r="M57" s="126">
        <f>SUM(M58:M59)</f>
        <v>0</v>
      </c>
      <c r="N57" s="126"/>
      <c r="O57" s="126">
        <f>SUM(O58:O59)</f>
        <v>0</v>
      </c>
      <c r="P57" s="126"/>
      <c r="Q57" s="126">
        <f>SUM(Q58:Q59)</f>
        <v>0</v>
      </c>
      <c r="R57" s="126"/>
      <c r="S57" s="126"/>
      <c r="T57" s="126"/>
      <c r="U57" s="126"/>
      <c r="V57" s="126">
        <f>SUM(V58:V59)</f>
        <v>0</v>
      </c>
      <c r="W57" s="126"/>
      <c r="X57" s="126"/>
      <c r="AG57" t="s">
        <v>128</v>
      </c>
    </row>
    <row r="58" spans="1:60" outlineLevel="1" x14ac:dyDescent="0.25">
      <c r="A58" s="139">
        <v>31</v>
      </c>
      <c r="B58" s="140" t="s">
        <v>296</v>
      </c>
      <c r="C58" s="146" t="s">
        <v>297</v>
      </c>
      <c r="D58" s="141" t="s">
        <v>131</v>
      </c>
      <c r="E58" s="142">
        <v>1</v>
      </c>
      <c r="F58" s="143"/>
      <c r="G58" s="144">
        <f>ROUND(E58*F58,2)</f>
        <v>0</v>
      </c>
      <c r="H58" s="121">
        <v>0</v>
      </c>
      <c r="I58" s="121">
        <f>ROUND(E58*H58,2)</f>
        <v>0</v>
      </c>
      <c r="J58" s="121">
        <v>230</v>
      </c>
      <c r="K58" s="121">
        <f>ROUND(E58*J58,2)</f>
        <v>230</v>
      </c>
      <c r="L58" s="121">
        <v>21</v>
      </c>
      <c r="M58" s="121">
        <f>G58*(1+L58/100)</f>
        <v>0</v>
      </c>
      <c r="N58" s="121">
        <v>0</v>
      </c>
      <c r="O58" s="121">
        <f>ROUND(E58*N58,2)</f>
        <v>0</v>
      </c>
      <c r="P58" s="121">
        <v>0</v>
      </c>
      <c r="Q58" s="121">
        <f>ROUND(E58*P58,2)</f>
        <v>0</v>
      </c>
      <c r="R58" s="121"/>
      <c r="S58" s="121" t="s">
        <v>132</v>
      </c>
      <c r="T58" s="121" t="s">
        <v>132</v>
      </c>
      <c r="U58" s="121">
        <v>0</v>
      </c>
      <c r="V58" s="121">
        <f>ROUND(E58*U58,2)</f>
        <v>0</v>
      </c>
      <c r="W58" s="121"/>
      <c r="X58" s="121" t="s">
        <v>161</v>
      </c>
      <c r="Y58" s="116"/>
      <c r="Z58" s="116"/>
      <c r="AA58" s="116"/>
      <c r="AB58" s="116"/>
      <c r="AC58" s="116"/>
      <c r="AD58" s="116"/>
      <c r="AE58" s="116"/>
      <c r="AF58" s="116"/>
      <c r="AG58" s="116" t="s">
        <v>162</v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5">
      <c r="A59" s="139">
        <v>32</v>
      </c>
      <c r="B59" s="140" t="s">
        <v>298</v>
      </c>
      <c r="C59" s="146" t="s">
        <v>299</v>
      </c>
      <c r="D59" s="141" t="s">
        <v>0</v>
      </c>
      <c r="E59" s="142">
        <v>2.2999999999999998</v>
      </c>
      <c r="F59" s="143"/>
      <c r="G59" s="144">
        <f>ROUND(E59*F59,2)</f>
        <v>0</v>
      </c>
      <c r="H59" s="121">
        <v>0</v>
      </c>
      <c r="I59" s="121">
        <f>ROUND(E59*H59,2)</f>
        <v>0</v>
      </c>
      <c r="J59" s="121">
        <v>0.54</v>
      </c>
      <c r="K59" s="121">
        <f>ROUND(E59*J59,2)</f>
        <v>1.24</v>
      </c>
      <c r="L59" s="121">
        <v>21</v>
      </c>
      <c r="M59" s="121">
        <f>G59*(1+L59/100)</f>
        <v>0</v>
      </c>
      <c r="N59" s="121">
        <v>0</v>
      </c>
      <c r="O59" s="121">
        <f>ROUND(E59*N59,2)</f>
        <v>0</v>
      </c>
      <c r="P59" s="121">
        <v>0</v>
      </c>
      <c r="Q59" s="121">
        <f>ROUND(E59*P59,2)</f>
        <v>0</v>
      </c>
      <c r="R59" s="121"/>
      <c r="S59" s="121" t="s">
        <v>132</v>
      </c>
      <c r="T59" s="121" t="s">
        <v>132</v>
      </c>
      <c r="U59" s="121">
        <v>0</v>
      </c>
      <c r="V59" s="121">
        <f>ROUND(E59*U59,2)</f>
        <v>0</v>
      </c>
      <c r="W59" s="121"/>
      <c r="X59" s="121" t="s">
        <v>208</v>
      </c>
      <c r="Y59" s="116"/>
      <c r="Z59" s="116"/>
      <c r="AA59" s="116"/>
      <c r="AB59" s="116"/>
      <c r="AC59" s="116"/>
      <c r="AD59" s="116"/>
      <c r="AE59" s="116"/>
      <c r="AF59" s="116"/>
      <c r="AG59" s="116" t="s">
        <v>209</v>
      </c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x14ac:dyDescent="0.25">
      <c r="A60" s="127" t="s">
        <v>127</v>
      </c>
      <c r="B60" s="128" t="s">
        <v>83</v>
      </c>
      <c r="C60" s="145" t="s">
        <v>84</v>
      </c>
      <c r="D60" s="129"/>
      <c r="E60" s="130"/>
      <c r="F60" s="131"/>
      <c r="G60" s="132">
        <f>SUMIF(AG61:AG81,"&lt;&gt;NOR",G61:G81)</f>
        <v>0</v>
      </c>
      <c r="H60" s="126"/>
      <c r="I60" s="126">
        <f>SUM(I61:I81)</f>
        <v>1500</v>
      </c>
      <c r="J60" s="126"/>
      <c r="K60" s="126">
        <f>SUM(K61:K81)</f>
        <v>48297.93</v>
      </c>
      <c r="L60" s="126"/>
      <c r="M60" s="126">
        <f>SUM(M61:M81)</f>
        <v>0</v>
      </c>
      <c r="N60" s="126"/>
      <c r="O60" s="126">
        <f>SUM(O61:O81)</f>
        <v>0.01</v>
      </c>
      <c r="P60" s="126"/>
      <c r="Q60" s="126">
        <f>SUM(Q61:Q81)</f>
        <v>0.17</v>
      </c>
      <c r="R60" s="126"/>
      <c r="S60" s="126"/>
      <c r="T60" s="126"/>
      <c r="U60" s="126"/>
      <c r="V60" s="126">
        <f>SUM(V61:V81)</f>
        <v>6.29</v>
      </c>
      <c r="W60" s="126"/>
      <c r="X60" s="126"/>
      <c r="AG60" t="s">
        <v>128</v>
      </c>
    </row>
    <row r="61" spans="1:60" ht="20.399999999999999" outlineLevel="1" x14ac:dyDescent="0.25">
      <c r="A61" s="139">
        <v>33</v>
      </c>
      <c r="B61" s="140" t="s">
        <v>300</v>
      </c>
      <c r="C61" s="146" t="s">
        <v>301</v>
      </c>
      <c r="D61" s="141" t="s">
        <v>131</v>
      </c>
      <c r="E61" s="142">
        <v>3</v>
      </c>
      <c r="F61" s="143"/>
      <c r="G61" s="144">
        <f t="shared" ref="G61:G68" si="14">ROUND(E61*F61,2)</f>
        <v>0</v>
      </c>
      <c r="H61" s="121">
        <v>0</v>
      </c>
      <c r="I61" s="121">
        <f t="shared" ref="I61:I68" si="15">ROUND(E61*H61,2)</f>
        <v>0</v>
      </c>
      <c r="J61" s="121">
        <v>739</v>
      </c>
      <c r="K61" s="121">
        <f t="shared" ref="K61:K68" si="16">ROUND(E61*J61,2)</f>
        <v>2217</v>
      </c>
      <c r="L61" s="121">
        <v>21</v>
      </c>
      <c r="M61" s="121">
        <f t="shared" ref="M61:M68" si="17">G61*(1+L61/100)</f>
        <v>0</v>
      </c>
      <c r="N61" s="121">
        <v>0</v>
      </c>
      <c r="O61" s="121">
        <f t="shared" ref="O61:O68" si="18">ROUND(E61*N61,2)</f>
        <v>0</v>
      </c>
      <c r="P61" s="121">
        <v>0</v>
      </c>
      <c r="Q61" s="121">
        <f t="shared" ref="Q61:Q68" si="19">ROUND(E61*P61,2)</f>
        <v>0</v>
      </c>
      <c r="R61" s="121"/>
      <c r="S61" s="121" t="s">
        <v>132</v>
      </c>
      <c r="T61" s="121" t="s">
        <v>146</v>
      </c>
      <c r="U61" s="121">
        <v>1.45</v>
      </c>
      <c r="V61" s="121">
        <f t="shared" ref="V61:V68" si="20">ROUND(E61*U61,2)</f>
        <v>4.3499999999999996</v>
      </c>
      <c r="W61" s="121"/>
      <c r="X61" s="121" t="s">
        <v>133</v>
      </c>
      <c r="Y61" s="116"/>
      <c r="Z61" s="116"/>
      <c r="AA61" s="116"/>
      <c r="AB61" s="116"/>
      <c r="AC61" s="116"/>
      <c r="AD61" s="116"/>
      <c r="AE61" s="116"/>
      <c r="AF61" s="116"/>
      <c r="AG61" s="116" t="s">
        <v>134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outlineLevel="1" x14ac:dyDescent="0.25">
      <c r="A62" s="139">
        <v>34</v>
      </c>
      <c r="B62" s="140" t="s">
        <v>304</v>
      </c>
      <c r="C62" s="146" t="s">
        <v>305</v>
      </c>
      <c r="D62" s="141" t="s">
        <v>131</v>
      </c>
      <c r="E62" s="142">
        <v>1</v>
      </c>
      <c r="F62" s="143"/>
      <c r="G62" s="144">
        <f t="shared" si="14"/>
        <v>0</v>
      </c>
      <c r="H62" s="121">
        <v>0</v>
      </c>
      <c r="I62" s="121">
        <f t="shared" si="15"/>
        <v>0</v>
      </c>
      <c r="J62" s="121">
        <v>436.5</v>
      </c>
      <c r="K62" s="121">
        <f t="shared" si="16"/>
        <v>436.5</v>
      </c>
      <c r="L62" s="121">
        <v>21</v>
      </c>
      <c r="M62" s="121">
        <f t="shared" si="17"/>
        <v>0</v>
      </c>
      <c r="N62" s="121">
        <v>0</v>
      </c>
      <c r="O62" s="121">
        <f t="shared" si="18"/>
        <v>0</v>
      </c>
      <c r="P62" s="121">
        <v>0.17399999999999999</v>
      </c>
      <c r="Q62" s="121">
        <f t="shared" si="19"/>
        <v>0.17</v>
      </c>
      <c r="R62" s="121"/>
      <c r="S62" s="121" t="s">
        <v>132</v>
      </c>
      <c r="T62" s="121" t="s">
        <v>132</v>
      </c>
      <c r="U62" s="121">
        <v>0.95</v>
      </c>
      <c r="V62" s="121">
        <f t="shared" si="20"/>
        <v>0.95</v>
      </c>
      <c r="W62" s="121"/>
      <c r="X62" s="121" t="s">
        <v>133</v>
      </c>
      <c r="Y62" s="116"/>
      <c r="Z62" s="116"/>
      <c r="AA62" s="116"/>
      <c r="AB62" s="116"/>
      <c r="AC62" s="116"/>
      <c r="AD62" s="116"/>
      <c r="AE62" s="116"/>
      <c r="AF62" s="116"/>
      <c r="AG62" s="116" t="s">
        <v>134</v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ht="20.399999999999999" outlineLevel="1" x14ac:dyDescent="0.25">
      <c r="A63" s="139">
        <v>35</v>
      </c>
      <c r="B63" s="140" t="s">
        <v>577</v>
      </c>
      <c r="C63" s="146" t="s">
        <v>578</v>
      </c>
      <c r="D63" s="141" t="s">
        <v>242</v>
      </c>
      <c r="E63" s="142">
        <v>2</v>
      </c>
      <c r="F63" s="143"/>
      <c r="G63" s="144">
        <f t="shared" si="14"/>
        <v>0</v>
      </c>
      <c r="H63" s="121">
        <v>0</v>
      </c>
      <c r="I63" s="121">
        <f t="shared" si="15"/>
        <v>0</v>
      </c>
      <c r="J63" s="121">
        <v>314.5</v>
      </c>
      <c r="K63" s="121">
        <f t="shared" si="16"/>
        <v>629</v>
      </c>
      <c r="L63" s="121">
        <v>21</v>
      </c>
      <c r="M63" s="121">
        <f t="shared" si="17"/>
        <v>0</v>
      </c>
      <c r="N63" s="121">
        <v>0</v>
      </c>
      <c r="O63" s="121">
        <f t="shared" si="18"/>
        <v>0</v>
      </c>
      <c r="P63" s="121">
        <v>0</v>
      </c>
      <c r="Q63" s="121">
        <f t="shared" si="19"/>
        <v>0</v>
      </c>
      <c r="R63" s="121"/>
      <c r="S63" s="121" t="s">
        <v>158</v>
      </c>
      <c r="T63" s="121" t="s">
        <v>132</v>
      </c>
      <c r="U63" s="121">
        <v>0.02</v>
      </c>
      <c r="V63" s="121">
        <f t="shared" si="20"/>
        <v>0.04</v>
      </c>
      <c r="W63" s="121"/>
      <c r="X63" s="121" t="s">
        <v>133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134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ht="40.799999999999997" outlineLevel="1" x14ac:dyDescent="0.25">
      <c r="A64" s="139">
        <v>36</v>
      </c>
      <c r="B64" s="140" t="s">
        <v>492</v>
      </c>
      <c r="C64" s="146" t="s">
        <v>579</v>
      </c>
      <c r="D64" s="141" t="s">
        <v>222</v>
      </c>
      <c r="E64" s="142">
        <v>1</v>
      </c>
      <c r="F64" s="143"/>
      <c r="G64" s="144">
        <f t="shared" si="14"/>
        <v>0</v>
      </c>
      <c r="H64" s="121">
        <v>0</v>
      </c>
      <c r="I64" s="121">
        <f t="shared" si="15"/>
        <v>0</v>
      </c>
      <c r="J64" s="121">
        <v>5300</v>
      </c>
      <c r="K64" s="121">
        <f t="shared" si="16"/>
        <v>5300</v>
      </c>
      <c r="L64" s="121">
        <v>21</v>
      </c>
      <c r="M64" s="121">
        <f t="shared" si="17"/>
        <v>0</v>
      </c>
      <c r="N64" s="121">
        <v>0</v>
      </c>
      <c r="O64" s="121">
        <f t="shared" si="18"/>
        <v>0</v>
      </c>
      <c r="P64" s="121">
        <v>0</v>
      </c>
      <c r="Q64" s="121">
        <f t="shared" si="19"/>
        <v>0</v>
      </c>
      <c r="R64" s="121"/>
      <c r="S64" s="121" t="s">
        <v>158</v>
      </c>
      <c r="T64" s="121" t="s">
        <v>146</v>
      </c>
      <c r="U64" s="121">
        <v>0.95</v>
      </c>
      <c r="V64" s="121">
        <f t="shared" si="20"/>
        <v>0.95</v>
      </c>
      <c r="W64" s="121"/>
      <c r="X64" s="121" t="s">
        <v>133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134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ht="20.399999999999999" outlineLevel="1" x14ac:dyDescent="0.25">
      <c r="A65" s="139">
        <v>37</v>
      </c>
      <c r="B65" s="140" t="s">
        <v>308</v>
      </c>
      <c r="C65" s="146" t="s">
        <v>309</v>
      </c>
      <c r="D65" s="141" t="s">
        <v>131</v>
      </c>
      <c r="E65" s="142">
        <v>1</v>
      </c>
      <c r="F65" s="143"/>
      <c r="G65" s="144">
        <f t="shared" si="14"/>
        <v>0</v>
      </c>
      <c r="H65" s="121">
        <v>1500</v>
      </c>
      <c r="I65" s="121">
        <f t="shared" si="15"/>
        <v>1500</v>
      </c>
      <c r="J65" s="121">
        <v>0</v>
      </c>
      <c r="K65" s="121">
        <f t="shared" si="16"/>
        <v>0</v>
      </c>
      <c r="L65" s="121">
        <v>21</v>
      </c>
      <c r="M65" s="121">
        <f t="shared" si="17"/>
        <v>0</v>
      </c>
      <c r="N65" s="121">
        <v>1.2999999999999999E-2</v>
      </c>
      <c r="O65" s="121">
        <f t="shared" si="18"/>
        <v>0.01</v>
      </c>
      <c r="P65" s="121">
        <v>0</v>
      </c>
      <c r="Q65" s="121">
        <f t="shared" si="19"/>
        <v>0</v>
      </c>
      <c r="R65" s="121"/>
      <c r="S65" s="121" t="s">
        <v>132</v>
      </c>
      <c r="T65" s="121" t="s">
        <v>146</v>
      </c>
      <c r="U65" s="121">
        <v>0</v>
      </c>
      <c r="V65" s="121">
        <f t="shared" si="20"/>
        <v>0</v>
      </c>
      <c r="W65" s="121"/>
      <c r="X65" s="121" t="s">
        <v>161</v>
      </c>
      <c r="Y65" s="116"/>
      <c r="Z65" s="116"/>
      <c r="AA65" s="116"/>
      <c r="AB65" s="116"/>
      <c r="AC65" s="116"/>
      <c r="AD65" s="116"/>
      <c r="AE65" s="116"/>
      <c r="AF65" s="116"/>
      <c r="AG65" s="116" t="s">
        <v>310</v>
      </c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ht="30.6" outlineLevel="1" x14ac:dyDescent="0.25">
      <c r="A66" s="139">
        <v>38</v>
      </c>
      <c r="B66" s="140" t="s">
        <v>306</v>
      </c>
      <c r="C66" s="146" t="s">
        <v>307</v>
      </c>
      <c r="D66" s="141" t="s">
        <v>131</v>
      </c>
      <c r="E66" s="142">
        <v>1</v>
      </c>
      <c r="F66" s="143"/>
      <c r="G66" s="144">
        <f t="shared" si="14"/>
        <v>0</v>
      </c>
      <c r="H66" s="121">
        <v>0</v>
      </c>
      <c r="I66" s="121">
        <f t="shared" si="15"/>
        <v>0</v>
      </c>
      <c r="J66" s="121">
        <v>5279</v>
      </c>
      <c r="K66" s="121">
        <f t="shared" si="16"/>
        <v>5279</v>
      </c>
      <c r="L66" s="121">
        <v>21</v>
      </c>
      <c r="M66" s="121">
        <f t="shared" si="17"/>
        <v>0</v>
      </c>
      <c r="N66" s="121">
        <v>0</v>
      </c>
      <c r="O66" s="121">
        <f t="shared" si="18"/>
        <v>0</v>
      </c>
      <c r="P66" s="121">
        <v>0</v>
      </c>
      <c r="Q66" s="121">
        <f t="shared" si="19"/>
        <v>0</v>
      </c>
      <c r="R66" s="121"/>
      <c r="S66" s="121" t="s">
        <v>158</v>
      </c>
      <c r="T66" s="121" t="s">
        <v>146</v>
      </c>
      <c r="U66" s="121">
        <v>0</v>
      </c>
      <c r="V66" s="121">
        <f t="shared" si="20"/>
        <v>0</v>
      </c>
      <c r="W66" s="121"/>
      <c r="X66" s="121" t="s">
        <v>161</v>
      </c>
      <c r="Y66" s="116"/>
      <c r="Z66" s="116"/>
      <c r="AA66" s="116"/>
      <c r="AB66" s="116"/>
      <c r="AC66" s="116"/>
      <c r="AD66" s="116"/>
      <c r="AE66" s="116"/>
      <c r="AF66" s="116"/>
      <c r="AG66" s="116" t="s">
        <v>162</v>
      </c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ht="20.399999999999999" outlineLevel="1" x14ac:dyDescent="0.25">
      <c r="A67" s="139">
        <v>39</v>
      </c>
      <c r="B67" s="140" t="s">
        <v>311</v>
      </c>
      <c r="C67" s="146" t="s">
        <v>580</v>
      </c>
      <c r="D67" s="141" t="s">
        <v>131</v>
      </c>
      <c r="E67" s="142">
        <v>1</v>
      </c>
      <c r="F67" s="143"/>
      <c r="G67" s="144">
        <f t="shared" si="14"/>
        <v>0</v>
      </c>
      <c r="H67" s="121">
        <v>0</v>
      </c>
      <c r="I67" s="121">
        <f t="shared" si="15"/>
        <v>0</v>
      </c>
      <c r="J67" s="121">
        <v>2500</v>
      </c>
      <c r="K67" s="121">
        <f t="shared" si="16"/>
        <v>2500</v>
      </c>
      <c r="L67" s="121">
        <v>21</v>
      </c>
      <c r="M67" s="121">
        <f t="shared" si="17"/>
        <v>0</v>
      </c>
      <c r="N67" s="121">
        <v>0</v>
      </c>
      <c r="O67" s="121">
        <f t="shared" si="18"/>
        <v>0</v>
      </c>
      <c r="P67" s="121">
        <v>0</v>
      </c>
      <c r="Q67" s="121">
        <f t="shared" si="19"/>
        <v>0</v>
      </c>
      <c r="R67" s="121"/>
      <c r="S67" s="121" t="s">
        <v>158</v>
      </c>
      <c r="T67" s="121" t="s">
        <v>146</v>
      </c>
      <c r="U67" s="121">
        <v>0</v>
      </c>
      <c r="V67" s="121">
        <f t="shared" si="20"/>
        <v>0</v>
      </c>
      <c r="W67" s="121"/>
      <c r="X67" s="121" t="s">
        <v>161</v>
      </c>
      <c r="Y67" s="116"/>
      <c r="Z67" s="116"/>
      <c r="AA67" s="116"/>
      <c r="AB67" s="116"/>
      <c r="AC67" s="116"/>
      <c r="AD67" s="116"/>
      <c r="AE67" s="116"/>
      <c r="AF67" s="116"/>
      <c r="AG67" s="116" t="s">
        <v>162</v>
      </c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ht="20.399999999999999" outlineLevel="1" x14ac:dyDescent="0.25">
      <c r="A68" s="133">
        <v>40</v>
      </c>
      <c r="B68" s="134" t="s">
        <v>315</v>
      </c>
      <c r="C68" s="147" t="s">
        <v>581</v>
      </c>
      <c r="D68" s="135" t="s">
        <v>143</v>
      </c>
      <c r="E68" s="136">
        <v>2.4</v>
      </c>
      <c r="F68" s="137"/>
      <c r="G68" s="138">
        <f t="shared" si="14"/>
        <v>0</v>
      </c>
      <c r="H68" s="121">
        <v>0</v>
      </c>
      <c r="I68" s="121">
        <f t="shared" si="15"/>
        <v>0</v>
      </c>
      <c r="J68" s="121">
        <v>12900</v>
      </c>
      <c r="K68" s="121">
        <f t="shared" si="16"/>
        <v>30960</v>
      </c>
      <c r="L68" s="121">
        <v>21</v>
      </c>
      <c r="M68" s="121">
        <f t="shared" si="17"/>
        <v>0</v>
      </c>
      <c r="N68" s="121">
        <v>0</v>
      </c>
      <c r="O68" s="121">
        <f t="shared" si="18"/>
        <v>0</v>
      </c>
      <c r="P68" s="121">
        <v>0</v>
      </c>
      <c r="Q68" s="121">
        <f t="shared" si="19"/>
        <v>0</v>
      </c>
      <c r="R68" s="121"/>
      <c r="S68" s="121" t="s">
        <v>158</v>
      </c>
      <c r="T68" s="121" t="s">
        <v>146</v>
      </c>
      <c r="U68" s="121">
        <v>0</v>
      </c>
      <c r="V68" s="121">
        <f t="shared" si="20"/>
        <v>0</v>
      </c>
      <c r="W68" s="121"/>
      <c r="X68" s="121" t="s">
        <v>161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162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5">
      <c r="A69" s="119"/>
      <c r="B69" s="120"/>
      <c r="C69" s="148" t="s">
        <v>582</v>
      </c>
      <c r="D69" s="122"/>
      <c r="E69" s="123">
        <v>2.4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16"/>
      <c r="Z69" s="116"/>
      <c r="AA69" s="116"/>
      <c r="AB69" s="116"/>
      <c r="AC69" s="116"/>
      <c r="AD69" s="116"/>
      <c r="AE69" s="116"/>
      <c r="AF69" s="116"/>
      <c r="AG69" s="116" t="s">
        <v>140</v>
      </c>
      <c r="AH69" s="116">
        <v>0</v>
      </c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5">
      <c r="A70" s="119"/>
      <c r="B70" s="120"/>
      <c r="C70" s="148" t="s">
        <v>318</v>
      </c>
      <c r="D70" s="122"/>
      <c r="E70" s="123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16"/>
      <c r="Z70" s="116"/>
      <c r="AA70" s="116"/>
      <c r="AB70" s="116"/>
      <c r="AC70" s="116"/>
      <c r="AD70" s="116"/>
      <c r="AE70" s="116"/>
      <c r="AF70" s="116"/>
      <c r="AG70" s="116" t="s">
        <v>140</v>
      </c>
      <c r="AH70" s="116">
        <v>0</v>
      </c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5">
      <c r="A71" s="119"/>
      <c r="B71" s="120"/>
      <c r="C71" s="148" t="s">
        <v>319</v>
      </c>
      <c r="D71" s="122"/>
      <c r="E71" s="123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140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ht="20.399999999999999" outlineLevel="1" x14ac:dyDescent="0.25">
      <c r="A72" s="119"/>
      <c r="B72" s="120"/>
      <c r="C72" s="148" t="s">
        <v>320</v>
      </c>
      <c r="D72" s="122"/>
      <c r="E72" s="123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16"/>
      <c r="Z72" s="116"/>
      <c r="AA72" s="116"/>
      <c r="AB72" s="116"/>
      <c r="AC72" s="116"/>
      <c r="AD72" s="116"/>
      <c r="AE72" s="116"/>
      <c r="AF72" s="116"/>
      <c r="AG72" s="116" t="s">
        <v>140</v>
      </c>
      <c r="AH72" s="116">
        <v>0</v>
      </c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5">
      <c r="A73" s="119"/>
      <c r="B73" s="120"/>
      <c r="C73" s="148" t="s">
        <v>321</v>
      </c>
      <c r="D73" s="122"/>
      <c r="E73" s="123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16"/>
      <c r="Z73" s="116"/>
      <c r="AA73" s="116"/>
      <c r="AB73" s="116"/>
      <c r="AC73" s="116"/>
      <c r="AD73" s="116"/>
      <c r="AE73" s="116"/>
      <c r="AF73" s="116"/>
      <c r="AG73" s="116" t="s">
        <v>140</v>
      </c>
      <c r="AH73" s="116">
        <v>0</v>
      </c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ht="20.399999999999999" outlineLevel="1" x14ac:dyDescent="0.25">
      <c r="A74" s="119"/>
      <c r="B74" s="120"/>
      <c r="C74" s="148" t="s">
        <v>322</v>
      </c>
      <c r="D74" s="122"/>
      <c r="E74" s="123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16"/>
      <c r="Z74" s="116"/>
      <c r="AA74" s="116"/>
      <c r="AB74" s="116"/>
      <c r="AC74" s="116"/>
      <c r="AD74" s="116"/>
      <c r="AE74" s="116"/>
      <c r="AF74" s="116"/>
      <c r="AG74" s="116" t="s">
        <v>140</v>
      </c>
      <c r="AH74" s="116">
        <v>0</v>
      </c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5">
      <c r="A75" s="119"/>
      <c r="B75" s="120"/>
      <c r="C75" s="148" t="s">
        <v>323</v>
      </c>
      <c r="D75" s="122"/>
      <c r="E75" s="123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16"/>
      <c r="Z75" s="116"/>
      <c r="AA75" s="116"/>
      <c r="AB75" s="116"/>
      <c r="AC75" s="116"/>
      <c r="AD75" s="116"/>
      <c r="AE75" s="116"/>
      <c r="AF75" s="116"/>
      <c r="AG75" s="116" t="s">
        <v>140</v>
      </c>
      <c r="AH75" s="116">
        <v>0</v>
      </c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19"/>
      <c r="B76" s="120"/>
      <c r="C76" s="148" t="s">
        <v>324</v>
      </c>
      <c r="D76" s="122"/>
      <c r="E76" s="123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16"/>
      <c r="Z76" s="116"/>
      <c r="AA76" s="116"/>
      <c r="AB76" s="116"/>
      <c r="AC76" s="116"/>
      <c r="AD76" s="116"/>
      <c r="AE76" s="116"/>
      <c r="AF76" s="116"/>
      <c r="AG76" s="116" t="s">
        <v>140</v>
      </c>
      <c r="AH76" s="116">
        <v>0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5">
      <c r="A77" s="119"/>
      <c r="B77" s="120"/>
      <c r="C77" s="148" t="s">
        <v>325</v>
      </c>
      <c r="D77" s="122"/>
      <c r="E77" s="123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140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5">
      <c r="A78" s="119"/>
      <c r="B78" s="120"/>
      <c r="C78" s="148" t="s">
        <v>326</v>
      </c>
      <c r="D78" s="122"/>
      <c r="E78" s="123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16"/>
      <c r="Z78" s="116"/>
      <c r="AA78" s="116"/>
      <c r="AB78" s="116"/>
      <c r="AC78" s="116"/>
      <c r="AD78" s="116"/>
      <c r="AE78" s="116"/>
      <c r="AF78" s="116"/>
      <c r="AG78" s="116" t="s">
        <v>140</v>
      </c>
      <c r="AH78" s="116">
        <v>0</v>
      </c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ht="20.399999999999999" outlineLevel="1" x14ac:dyDescent="0.25">
      <c r="A79" s="119"/>
      <c r="B79" s="120"/>
      <c r="C79" s="148" t="s">
        <v>327</v>
      </c>
      <c r="D79" s="122"/>
      <c r="E79" s="123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16"/>
      <c r="Z79" s="116"/>
      <c r="AA79" s="116"/>
      <c r="AB79" s="116"/>
      <c r="AC79" s="116"/>
      <c r="AD79" s="116"/>
      <c r="AE79" s="116"/>
      <c r="AF79" s="116"/>
      <c r="AG79" s="116" t="s">
        <v>140</v>
      </c>
      <c r="AH79" s="116">
        <v>0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ht="20.399999999999999" outlineLevel="1" x14ac:dyDescent="0.25">
      <c r="A80" s="119"/>
      <c r="B80" s="120"/>
      <c r="C80" s="148" t="s">
        <v>328</v>
      </c>
      <c r="D80" s="122"/>
      <c r="E80" s="123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16"/>
      <c r="Z80" s="116"/>
      <c r="AA80" s="116"/>
      <c r="AB80" s="116"/>
      <c r="AC80" s="116"/>
      <c r="AD80" s="116"/>
      <c r="AE80" s="116"/>
      <c r="AF80" s="116"/>
      <c r="AG80" s="116" t="s">
        <v>140</v>
      </c>
      <c r="AH80" s="116">
        <v>0</v>
      </c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39">
        <v>41</v>
      </c>
      <c r="B81" s="140" t="s">
        <v>329</v>
      </c>
      <c r="C81" s="146" t="s">
        <v>330</v>
      </c>
      <c r="D81" s="141" t="s">
        <v>0</v>
      </c>
      <c r="E81" s="142">
        <v>488.21499999999997</v>
      </c>
      <c r="F81" s="143"/>
      <c r="G81" s="144">
        <f>ROUND(E81*F81,2)</f>
        <v>0</v>
      </c>
      <c r="H81" s="121">
        <v>0</v>
      </c>
      <c r="I81" s="121">
        <f>ROUND(E81*H81,2)</f>
        <v>0</v>
      </c>
      <c r="J81" s="121">
        <v>2</v>
      </c>
      <c r="K81" s="121">
        <f>ROUND(E81*J81,2)</f>
        <v>976.43</v>
      </c>
      <c r="L81" s="121">
        <v>21</v>
      </c>
      <c r="M81" s="121">
        <f>G81*(1+L81/100)</f>
        <v>0</v>
      </c>
      <c r="N81" s="121">
        <v>0</v>
      </c>
      <c r="O81" s="121">
        <f>ROUND(E81*N81,2)</f>
        <v>0</v>
      </c>
      <c r="P81" s="121">
        <v>0</v>
      </c>
      <c r="Q81" s="121">
        <f>ROUND(E81*P81,2)</f>
        <v>0</v>
      </c>
      <c r="R81" s="121"/>
      <c r="S81" s="121" t="s">
        <v>132</v>
      </c>
      <c r="T81" s="121" t="s">
        <v>146</v>
      </c>
      <c r="U81" s="121">
        <v>0</v>
      </c>
      <c r="V81" s="121">
        <f>ROUND(E81*U81,2)</f>
        <v>0</v>
      </c>
      <c r="W81" s="121"/>
      <c r="X81" s="121" t="s">
        <v>208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209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x14ac:dyDescent="0.25">
      <c r="A82" s="127" t="s">
        <v>127</v>
      </c>
      <c r="B82" s="128" t="s">
        <v>85</v>
      </c>
      <c r="C82" s="145" t="s">
        <v>86</v>
      </c>
      <c r="D82" s="129"/>
      <c r="E82" s="130"/>
      <c r="F82" s="131"/>
      <c r="G82" s="132">
        <f>SUMIF(AG83:AG87,"&lt;&gt;NOR",G83:G87)</f>
        <v>0</v>
      </c>
      <c r="H82" s="126"/>
      <c r="I82" s="126">
        <f>SUM(I83:I87)</f>
        <v>1101.02</v>
      </c>
      <c r="J82" s="126"/>
      <c r="K82" s="126">
        <f>SUM(K83:K87)</f>
        <v>917.98</v>
      </c>
      <c r="L82" s="126"/>
      <c r="M82" s="126">
        <f>SUM(M83:M87)</f>
        <v>0</v>
      </c>
      <c r="N82" s="126"/>
      <c r="O82" s="126">
        <f>SUM(O83:O87)</f>
        <v>0</v>
      </c>
      <c r="P82" s="126"/>
      <c r="Q82" s="126">
        <f>SUM(Q83:Q87)</f>
        <v>0</v>
      </c>
      <c r="R82" s="126"/>
      <c r="S82" s="126"/>
      <c r="T82" s="126"/>
      <c r="U82" s="126"/>
      <c r="V82" s="126">
        <f>SUM(V83:V87)</f>
        <v>7.0000000000000007E-2</v>
      </c>
      <c r="W82" s="126"/>
      <c r="X82" s="126"/>
      <c r="AG82" t="s">
        <v>128</v>
      </c>
    </row>
    <row r="83" spans="1:60" ht="30.6" outlineLevel="1" x14ac:dyDescent="0.25">
      <c r="A83" s="139">
        <v>42</v>
      </c>
      <c r="B83" s="140" t="s">
        <v>583</v>
      </c>
      <c r="C83" s="146" t="s">
        <v>584</v>
      </c>
      <c r="D83" s="141" t="s">
        <v>222</v>
      </c>
      <c r="E83" s="142">
        <v>1</v>
      </c>
      <c r="F83" s="143"/>
      <c r="G83" s="144">
        <f>ROUND(E83*F83,2)</f>
        <v>0</v>
      </c>
      <c r="H83" s="121">
        <v>456.96</v>
      </c>
      <c r="I83" s="121">
        <f>ROUND(E83*H83,2)</f>
        <v>456.96</v>
      </c>
      <c r="J83" s="121">
        <v>793.04</v>
      </c>
      <c r="K83" s="121">
        <f>ROUND(E83*J83,2)</f>
        <v>793.04</v>
      </c>
      <c r="L83" s="121">
        <v>21</v>
      </c>
      <c r="M83" s="121">
        <f>G83*(1+L83/100)</f>
        <v>0</v>
      </c>
      <c r="N83" s="121">
        <v>4.0000000000000003E-5</v>
      </c>
      <c r="O83" s="121">
        <f>ROUND(E83*N83,2)</f>
        <v>0</v>
      </c>
      <c r="P83" s="121">
        <v>0</v>
      </c>
      <c r="Q83" s="121">
        <f>ROUND(E83*P83,2)</f>
        <v>0</v>
      </c>
      <c r="R83" s="121"/>
      <c r="S83" s="121" t="s">
        <v>158</v>
      </c>
      <c r="T83" s="121" t="s">
        <v>146</v>
      </c>
      <c r="U83" s="121">
        <v>7.0000000000000007E-2</v>
      </c>
      <c r="V83" s="121">
        <f>ROUND(E83*U83,2)</f>
        <v>7.0000000000000007E-2</v>
      </c>
      <c r="W83" s="121"/>
      <c r="X83" s="121" t="s">
        <v>133</v>
      </c>
      <c r="Y83" s="116"/>
      <c r="Z83" s="116"/>
      <c r="AA83" s="116"/>
      <c r="AB83" s="116"/>
      <c r="AC83" s="116"/>
      <c r="AD83" s="116"/>
      <c r="AE83" s="116"/>
      <c r="AF83" s="116"/>
      <c r="AG83" s="116" t="s">
        <v>134</v>
      </c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ht="20.399999999999999" outlineLevel="1" x14ac:dyDescent="0.25">
      <c r="A84" s="133">
        <v>43</v>
      </c>
      <c r="B84" s="134" t="s">
        <v>585</v>
      </c>
      <c r="C84" s="147" t="s">
        <v>586</v>
      </c>
      <c r="D84" s="135" t="s">
        <v>137</v>
      </c>
      <c r="E84" s="136">
        <v>1.84</v>
      </c>
      <c r="F84" s="137"/>
      <c r="G84" s="138">
        <f>ROUND(E84*F84,2)</f>
        <v>0</v>
      </c>
      <c r="H84" s="121">
        <v>350.03</v>
      </c>
      <c r="I84" s="121">
        <f>ROUND(E84*H84,2)</f>
        <v>644.05999999999995</v>
      </c>
      <c r="J84" s="121">
        <v>-0.03</v>
      </c>
      <c r="K84" s="121">
        <f>ROUND(E84*J84,2)</f>
        <v>-0.06</v>
      </c>
      <c r="L84" s="121">
        <v>21</v>
      </c>
      <c r="M84" s="121">
        <f>G84*(1+L84/100)</f>
        <v>0</v>
      </c>
      <c r="N84" s="121">
        <v>1.1999999999999999E-3</v>
      </c>
      <c r="O84" s="121">
        <f>ROUND(E84*N84,2)</f>
        <v>0</v>
      </c>
      <c r="P84" s="121">
        <v>0</v>
      </c>
      <c r="Q84" s="121">
        <f>ROUND(E84*P84,2)</f>
        <v>0</v>
      </c>
      <c r="R84" s="121"/>
      <c r="S84" s="121" t="s">
        <v>158</v>
      </c>
      <c r="T84" s="121" t="s">
        <v>146</v>
      </c>
      <c r="U84" s="121">
        <v>0</v>
      </c>
      <c r="V84" s="121">
        <f>ROUND(E84*U84,2)</f>
        <v>0</v>
      </c>
      <c r="W84" s="121"/>
      <c r="X84" s="121" t="s">
        <v>133</v>
      </c>
      <c r="Y84" s="116"/>
      <c r="Z84" s="116"/>
      <c r="AA84" s="116"/>
      <c r="AB84" s="116"/>
      <c r="AC84" s="116"/>
      <c r="AD84" s="116"/>
      <c r="AE84" s="116"/>
      <c r="AF84" s="116"/>
      <c r="AG84" s="116" t="s">
        <v>134</v>
      </c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5">
      <c r="A85" s="119"/>
      <c r="B85" s="120"/>
      <c r="C85" s="148" t="s">
        <v>587</v>
      </c>
      <c r="D85" s="122"/>
      <c r="E85" s="123">
        <v>0.64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6"/>
      <c r="Z85" s="116"/>
      <c r="AA85" s="116"/>
      <c r="AB85" s="116"/>
      <c r="AC85" s="116"/>
      <c r="AD85" s="116"/>
      <c r="AE85" s="116"/>
      <c r="AF85" s="116"/>
      <c r="AG85" s="116" t="s">
        <v>140</v>
      </c>
      <c r="AH85" s="116">
        <v>0</v>
      </c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5">
      <c r="A86" s="119"/>
      <c r="B86" s="120"/>
      <c r="C86" s="148" t="s">
        <v>588</v>
      </c>
      <c r="D86" s="122"/>
      <c r="E86" s="123">
        <v>1.2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6"/>
      <c r="Z86" s="116"/>
      <c r="AA86" s="116"/>
      <c r="AB86" s="116"/>
      <c r="AC86" s="116"/>
      <c r="AD86" s="116"/>
      <c r="AE86" s="116"/>
      <c r="AF86" s="116"/>
      <c r="AG86" s="116" t="s">
        <v>140</v>
      </c>
      <c r="AH86" s="116">
        <v>0</v>
      </c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39">
        <v>44</v>
      </c>
      <c r="B87" s="140" t="s">
        <v>354</v>
      </c>
      <c r="C87" s="146" t="s">
        <v>355</v>
      </c>
      <c r="D87" s="141" t="s">
        <v>0</v>
      </c>
      <c r="E87" s="142">
        <v>18.940000000000001</v>
      </c>
      <c r="F87" s="143"/>
      <c r="G87" s="144">
        <f>ROUND(E87*F87,2)</f>
        <v>0</v>
      </c>
      <c r="H87" s="121">
        <v>0</v>
      </c>
      <c r="I87" s="121">
        <f>ROUND(E87*H87,2)</f>
        <v>0</v>
      </c>
      <c r="J87" s="121">
        <v>6.6</v>
      </c>
      <c r="K87" s="121">
        <f>ROUND(E87*J87,2)</f>
        <v>125</v>
      </c>
      <c r="L87" s="121">
        <v>21</v>
      </c>
      <c r="M87" s="121">
        <f>G87*(1+L87/100)</f>
        <v>0</v>
      </c>
      <c r="N87" s="121">
        <v>0</v>
      </c>
      <c r="O87" s="121">
        <f>ROUND(E87*N87,2)</f>
        <v>0</v>
      </c>
      <c r="P87" s="121">
        <v>0</v>
      </c>
      <c r="Q87" s="121">
        <f>ROUND(E87*P87,2)</f>
        <v>0</v>
      </c>
      <c r="R87" s="121"/>
      <c r="S87" s="121" t="s">
        <v>132</v>
      </c>
      <c r="T87" s="121" t="s">
        <v>138</v>
      </c>
      <c r="U87" s="121">
        <v>0</v>
      </c>
      <c r="V87" s="121">
        <f>ROUND(E87*U87,2)</f>
        <v>0</v>
      </c>
      <c r="W87" s="121"/>
      <c r="X87" s="121" t="s">
        <v>208</v>
      </c>
      <c r="Y87" s="116"/>
      <c r="Z87" s="116"/>
      <c r="AA87" s="116"/>
      <c r="AB87" s="116"/>
      <c r="AC87" s="116"/>
      <c r="AD87" s="116"/>
      <c r="AE87" s="116"/>
      <c r="AF87" s="116"/>
      <c r="AG87" s="116" t="s">
        <v>209</v>
      </c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x14ac:dyDescent="0.25">
      <c r="A88" s="127" t="s">
        <v>127</v>
      </c>
      <c r="B88" s="128" t="s">
        <v>87</v>
      </c>
      <c r="C88" s="145" t="s">
        <v>88</v>
      </c>
      <c r="D88" s="129"/>
      <c r="E88" s="130"/>
      <c r="F88" s="131"/>
      <c r="G88" s="132">
        <f>SUMIF(AG89:AG123,"&lt;&gt;NOR",G89:G123)</f>
        <v>0</v>
      </c>
      <c r="H88" s="126"/>
      <c r="I88" s="126">
        <f>SUM(I89:I123)</f>
        <v>1898</v>
      </c>
      <c r="J88" s="126"/>
      <c r="K88" s="126">
        <f>SUM(K89:K123)</f>
        <v>28595.26</v>
      </c>
      <c r="L88" s="126"/>
      <c r="M88" s="126">
        <f>SUM(M89:M123)</f>
        <v>0</v>
      </c>
      <c r="N88" s="126"/>
      <c r="O88" s="126">
        <f>SUM(O89:O123)</f>
        <v>0.14000000000000001</v>
      </c>
      <c r="P88" s="126"/>
      <c r="Q88" s="126">
        <f>SUM(Q89:Q123)</f>
        <v>0.04</v>
      </c>
      <c r="R88" s="126"/>
      <c r="S88" s="126"/>
      <c r="T88" s="126"/>
      <c r="U88" s="126"/>
      <c r="V88" s="126">
        <f>SUM(V89:V123)</f>
        <v>15.56</v>
      </c>
      <c r="W88" s="126"/>
      <c r="X88" s="126"/>
      <c r="AG88" t="s">
        <v>128</v>
      </c>
    </row>
    <row r="89" spans="1:60" outlineLevel="1" x14ac:dyDescent="0.25">
      <c r="A89" s="133">
        <v>45</v>
      </c>
      <c r="B89" s="134" t="s">
        <v>356</v>
      </c>
      <c r="C89" s="147" t="s">
        <v>357</v>
      </c>
      <c r="D89" s="135" t="s">
        <v>137</v>
      </c>
      <c r="E89" s="136">
        <v>38.1</v>
      </c>
      <c r="F89" s="137"/>
      <c r="G89" s="138">
        <f>ROUND(E89*F89,2)</f>
        <v>0</v>
      </c>
      <c r="H89" s="121">
        <v>0</v>
      </c>
      <c r="I89" s="121">
        <f>ROUND(E89*H89,2)</f>
        <v>0</v>
      </c>
      <c r="J89" s="121">
        <v>6.8</v>
      </c>
      <c r="K89" s="121">
        <f>ROUND(E89*J89,2)</f>
        <v>259.08</v>
      </c>
      <c r="L89" s="121">
        <v>21</v>
      </c>
      <c r="M89" s="121">
        <f>G89*(1+L89/100)</f>
        <v>0</v>
      </c>
      <c r="N89" s="121">
        <v>0</v>
      </c>
      <c r="O89" s="121">
        <f>ROUND(E89*N89,2)</f>
        <v>0</v>
      </c>
      <c r="P89" s="121">
        <v>0</v>
      </c>
      <c r="Q89" s="121">
        <f>ROUND(E89*P89,2)</f>
        <v>0</v>
      </c>
      <c r="R89" s="121"/>
      <c r="S89" s="121" t="s">
        <v>132</v>
      </c>
      <c r="T89" s="121" t="s">
        <v>138</v>
      </c>
      <c r="U89" s="121">
        <v>1.6E-2</v>
      </c>
      <c r="V89" s="121">
        <f>ROUND(E89*U89,2)</f>
        <v>0.61</v>
      </c>
      <c r="W89" s="121"/>
      <c r="X89" s="121" t="s">
        <v>133</v>
      </c>
      <c r="Y89" s="116"/>
      <c r="Z89" s="116"/>
      <c r="AA89" s="116"/>
      <c r="AB89" s="116"/>
      <c r="AC89" s="116"/>
      <c r="AD89" s="116"/>
      <c r="AE89" s="116"/>
      <c r="AF89" s="116"/>
      <c r="AG89" s="116" t="s">
        <v>134</v>
      </c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19"/>
      <c r="B90" s="120"/>
      <c r="C90" s="148" t="s">
        <v>572</v>
      </c>
      <c r="D90" s="122"/>
      <c r="E90" s="123">
        <v>4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6"/>
      <c r="Z90" s="116"/>
      <c r="AA90" s="116"/>
      <c r="AB90" s="116"/>
      <c r="AC90" s="116"/>
      <c r="AD90" s="116"/>
      <c r="AE90" s="116"/>
      <c r="AF90" s="116"/>
      <c r="AG90" s="116" t="s">
        <v>140</v>
      </c>
      <c r="AH90" s="116">
        <v>0</v>
      </c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5">
      <c r="A91" s="119"/>
      <c r="B91" s="120"/>
      <c r="C91" s="148" t="s">
        <v>589</v>
      </c>
      <c r="D91" s="122"/>
      <c r="E91" s="123">
        <v>19.600000000000001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140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5">
      <c r="A92" s="119"/>
      <c r="B92" s="120"/>
      <c r="C92" s="148" t="s">
        <v>574</v>
      </c>
      <c r="D92" s="122"/>
      <c r="E92" s="123">
        <v>14.5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6"/>
      <c r="Z92" s="116"/>
      <c r="AA92" s="116"/>
      <c r="AB92" s="116"/>
      <c r="AC92" s="116"/>
      <c r="AD92" s="116"/>
      <c r="AE92" s="116"/>
      <c r="AF92" s="116"/>
      <c r="AG92" s="116" t="s">
        <v>140</v>
      </c>
      <c r="AH92" s="116">
        <v>0</v>
      </c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ht="20.399999999999999" outlineLevel="1" x14ac:dyDescent="0.25">
      <c r="A93" s="133">
        <v>46</v>
      </c>
      <c r="B93" s="134" t="s">
        <v>358</v>
      </c>
      <c r="C93" s="147" t="s">
        <v>359</v>
      </c>
      <c r="D93" s="135" t="s">
        <v>143</v>
      </c>
      <c r="E93" s="136">
        <v>41.8</v>
      </c>
      <c r="F93" s="137"/>
      <c r="G93" s="138">
        <f>ROUND(E93*F93,2)</f>
        <v>0</v>
      </c>
      <c r="H93" s="121">
        <v>0</v>
      </c>
      <c r="I93" s="121">
        <f>ROUND(E93*H93,2)</f>
        <v>0</v>
      </c>
      <c r="J93" s="121">
        <v>13.9</v>
      </c>
      <c r="K93" s="121">
        <f>ROUND(E93*J93,2)</f>
        <v>581.02</v>
      </c>
      <c r="L93" s="121">
        <v>21</v>
      </c>
      <c r="M93" s="121">
        <f>G93*(1+L93/100)</f>
        <v>0</v>
      </c>
      <c r="N93" s="121">
        <v>0</v>
      </c>
      <c r="O93" s="121">
        <f>ROUND(E93*N93,2)</f>
        <v>0</v>
      </c>
      <c r="P93" s="121">
        <v>8.0000000000000007E-5</v>
      </c>
      <c r="Q93" s="121">
        <f>ROUND(E93*P93,2)</f>
        <v>0</v>
      </c>
      <c r="R93" s="121"/>
      <c r="S93" s="121" t="s">
        <v>132</v>
      </c>
      <c r="T93" s="121" t="s">
        <v>132</v>
      </c>
      <c r="U93" s="121">
        <v>3.5000000000000003E-2</v>
      </c>
      <c r="V93" s="121">
        <f>ROUND(E93*U93,2)</f>
        <v>1.46</v>
      </c>
      <c r="W93" s="121"/>
      <c r="X93" s="121" t="s">
        <v>133</v>
      </c>
      <c r="Y93" s="116"/>
      <c r="Z93" s="116"/>
      <c r="AA93" s="116"/>
      <c r="AB93" s="116"/>
      <c r="AC93" s="116"/>
      <c r="AD93" s="116"/>
      <c r="AE93" s="116"/>
      <c r="AF93" s="116"/>
      <c r="AG93" s="116" t="s">
        <v>134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5">
      <c r="A94" s="119"/>
      <c r="B94" s="120"/>
      <c r="C94" s="148" t="s">
        <v>590</v>
      </c>
      <c r="D94" s="122"/>
      <c r="E94" s="123">
        <v>5.6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140</v>
      </c>
      <c r="AH94" s="116">
        <v>0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5">
      <c r="A95" s="119"/>
      <c r="B95" s="120"/>
      <c r="C95" s="148" t="s">
        <v>591</v>
      </c>
      <c r="D95" s="122"/>
      <c r="E95" s="123">
        <v>21.2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16"/>
      <c r="Z95" s="116"/>
      <c r="AA95" s="116"/>
      <c r="AB95" s="116"/>
      <c r="AC95" s="116"/>
      <c r="AD95" s="116"/>
      <c r="AE95" s="116"/>
      <c r="AF95" s="116"/>
      <c r="AG95" s="116" t="s">
        <v>140</v>
      </c>
      <c r="AH95" s="116">
        <v>0</v>
      </c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5">
      <c r="A96" s="119"/>
      <c r="B96" s="120"/>
      <c r="C96" s="148" t="s">
        <v>592</v>
      </c>
      <c r="D96" s="122"/>
      <c r="E96" s="123">
        <v>15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16"/>
      <c r="Z96" s="116"/>
      <c r="AA96" s="116"/>
      <c r="AB96" s="116"/>
      <c r="AC96" s="116"/>
      <c r="AD96" s="116"/>
      <c r="AE96" s="116"/>
      <c r="AF96" s="116"/>
      <c r="AG96" s="116" t="s">
        <v>140</v>
      </c>
      <c r="AH96" s="116">
        <v>0</v>
      </c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ht="20.399999999999999" outlineLevel="1" x14ac:dyDescent="0.25">
      <c r="A97" s="133">
        <v>47</v>
      </c>
      <c r="B97" s="134" t="s">
        <v>363</v>
      </c>
      <c r="C97" s="147" t="s">
        <v>364</v>
      </c>
      <c r="D97" s="135" t="s">
        <v>143</v>
      </c>
      <c r="E97" s="136">
        <v>41.8</v>
      </c>
      <c r="F97" s="137"/>
      <c r="G97" s="138">
        <f>ROUND(E97*F97,2)</f>
        <v>0</v>
      </c>
      <c r="H97" s="121">
        <v>31.22</v>
      </c>
      <c r="I97" s="121">
        <f>ROUND(E97*H97,2)</f>
        <v>1305</v>
      </c>
      <c r="J97" s="121">
        <v>66.78</v>
      </c>
      <c r="K97" s="121">
        <f>ROUND(E97*J97,2)</f>
        <v>2791.4</v>
      </c>
      <c r="L97" s="121">
        <v>21</v>
      </c>
      <c r="M97" s="121">
        <f>G97*(1+L97/100)</f>
        <v>0</v>
      </c>
      <c r="N97" s="121">
        <v>8.0000000000000007E-5</v>
      </c>
      <c r="O97" s="121">
        <f>ROUND(E97*N97,2)</f>
        <v>0</v>
      </c>
      <c r="P97" s="121">
        <v>0</v>
      </c>
      <c r="Q97" s="121">
        <f>ROUND(E97*P97,2)</f>
        <v>0</v>
      </c>
      <c r="R97" s="121"/>
      <c r="S97" s="121" t="s">
        <v>132</v>
      </c>
      <c r="T97" s="121" t="s">
        <v>138</v>
      </c>
      <c r="U97" s="121">
        <v>0.13719999999999999</v>
      </c>
      <c r="V97" s="121">
        <f>ROUND(E97*U97,2)</f>
        <v>5.73</v>
      </c>
      <c r="W97" s="121"/>
      <c r="X97" s="121" t="s">
        <v>133</v>
      </c>
      <c r="Y97" s="116"/>
      <c r="Z97" s="116"/>
      <c r="AA97" s="116"/>
      <c r="AB97" s="116"/>
      <c r="AC97" s="116"/>
      <c r="AD97" s="116"/>
      <c r="AE97" s="116"/>
      <c r="AF97" s="116"/>
      <c r="AG97" s="116" t="s">
        <v>134</v>
      </c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5">
      <c r="A98" s="119"/>
      <c r="B98" s="120"/>
      <c r="C98" s="148" t="s">
        <v>590</v>
      </c>
      <c r="D98" s="122"/>
      <c r="E98" s="123">
        <v>5.6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140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5">
      <c r="A99" s="119"/>
      <c r="B99" s="120"/>
      <c r="C99" s="148" t="s">
        <v>591</v>
      </c>
      <c r="D99" s="122"/>
      <c r="E99" s="123">
        <v>21.2</v>
      </c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16"/>
      <c r="Z99" s="116"/>
      <c r="AA99" s="116"/>
      <c r="AB99" s="116"/>
      <c r="AC99" s="116"/>
      <c r="AD99" s="116"/>
      <c r="AE99" s="116"/>
      <c r="AF99" s="116"/>
      <c r="AG99" s="116" t="s">
        <v>140</v>
      </c>
      <c r="AH99" s="116">
        <v>0</v>
      </c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5">
      <c r="A100" s="119"/>
      <c r="B100" s="120"/>
      <c r="C100" s="148" t="s">
        <v>592</v>
      </c>
      <c r="D100" s="122"/>
      <c r="E100" s="123">
        <v>15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140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5">
      <c r="A101" s="133">
        <v>48</v>
      </c>
      <c r="B101" s="134" t="s">
        <v>365</v>
      </c>
      <c r="C101" s="147" t="s">
        <v>366</v>
      </c>
      <c r="D101" s="135" t="s">
        <v>137</v>
      </c>
      <c r="E101" s="136">
        <v>38.1</v>
      </c>
      <c r="F101" s="137"/>
      <c r="G101" s="138">
        <f>ROUND(E101*F101,2)</f>
        <v>0</v>
      </c>
      <c r="H101" s="121">
        <v>0</v>
      </c>
      <c r="I101" s="121">
        <f>ROUND(E101*H101,2)</f>
        <v>0</v>
      </c>
      <c r="J101" s="121">
        <v>41.6</v>
      </c>
      <c r="K101" s="121">
        <f>ROUND(E101*J101,2)</f>
        <v>1584.96</v>
      </c>
      <c r="L101" s="121">
        <v>21</v>
      </c>
      <c r="M101" s="121">
        <f>G101*(1+L101/100)</f>
        <v>0</v>
      </c>
      <c r="N101" s="121">
        <v>0</v>
      </c>
      <c r="O101" s="121">
        <f>ROUND(E101*N101,2)</f>
        <v>0</v>
      </c>
      <c r="P101" s="121">
        <v>1E-3</v>
      </c>
      <c r="Q101" s="121">
        <f>ROUND(E101*P101,2)</f>
        <v>0.04</v>
      </c>
      <c r="R101" s="121"/>
      <c r="S101" s="121" t="s">
        <v>132</v>
      </c>
      <c r="T101" s="121" t="s">
        <v>132</v>
      </c>
      <c r="U101" s="121">
        <v>0.105</v>
      </c>
      <c r="V101" s="121">
        <f>ROUND(E101*U101,2)</f>
        <v>4</v>
      </c>
      <c r="W101" s="121"/>
      <c r="X101" s="121" t="s">
        <v>133</v>
      </c>
      <c r="Y101" s="116"/>
      <c r="Z101" s="116"/>
      <c r="AA101" s="116"/>
      <c r="AB101" s="116"/>
      <c r="AC101" s="116"/>
      <c r="AD101" s="116"/>
      <c r="AE101" s="116"/>
      <c r="AF101" s="116"/>
      <c r="AG101" s="116" t="s">
        <v>134</v>
      </c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5">
      <c r="A102" s="119"/>
      <c r="B102" s="120"/>
      <c r="C102" s="148" t="s">
        <v>572</v>
      </c>
      <c r="D102" s="122"/>
      <c r="E102" s="123">
        <v>4</v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140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5">
      <c r="A103" s="119"/>
      <c r="B103" s="120"/>
      <c r="C103" s="148" t="s">
        <v>589</v>
      </c>
      <c r="D103" s="122"/>
      <c r="E103" s="123">
        <v>19.600000000000001</v>
      </c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16"/>
      <c r="Z103" s="116"/>
      <c r="AA103" s="116"/>
      <c r="AB103" s="116"/>
      <c r="AC103" s="116"/>
      <c r="AD103" s="116"/>
      <c r="AE103" s="116"/>
      <c r="AF103" s="116"/>
      <c r="AG103" s="116" t="s">
        <v>140</v>
      </c>
      <c r="AH103" s="116">
        <v>0</v>
      </c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5">
      <c r="A104" s="119"/>
      <c r="B104" s="120"/>
      <c r="C104" s="148" t="s">
        <v>574</v>
      </c>
      <c r="D104" s="122"/>
      <c r="E104" s="123">
        <v>14.5</v>
      </c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16"/>
      <c r="Z104" s="116"/>
      <c r="AA104" s="116"/>
      <c r="AB104" s="116"/>
      <c r="AC104" s="116"/>
      <c r="AD104" s="116"/>
      <c r="AE104" s="116"/>
      <c r="AF104" s="116"/>
      <c r="AG104" s="116" t="s">
        <v>140</v>
      </c>
      <c r="AH104" s="116">
        <v>0</v>
      </c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5">
      <c r="A105" s="133">
        <v>49</v>
      </c>
      <c r="B105" s="134" t="s">
        <v>367</v>
      </c>
      <c r="C105" s="147" t="s">
        <v>368</v>
      </c>
      <c r="D105" s="135" t="s">
        <v>143</v>
      </c>
      <c r="E105" s="136">
        <v>2.4</v>
      </c>
      <c r="F105" s="137"/>
      <c r="G105" s="138">
        <f>ROUND(E105*F105,2)</f>
        <v>0</v>
      </c>
      <c r="H105" s="121">
        <v>0</v>
      </c>
      <c r="I105" s="121">
        <f>ROUND(E105*H105,2)</f>
        <v>0</v>
      </c>
      <c r="J105" s="121">
        <v>74</v>
      </c>
      <c r="K105" s="121">
        <f>ROUND(E105*J105,2)</f>
        <v>177.6</v>
      </c>
      <c r="L105" s="121">
        <v>21</v>
      </c>
      <c r="M105" s="121">
        <f>G105*(1+L105/100)</f>
        <v>0</v>
      </c>
      <c r="N105" s="121">
        <v>0</v>
      </c>
      <c r="O105" s="121">
        <f>ROUND(E105*N105,2)</f>
        <v>0</v>
      </c>
      <c r="P105" s="121">
        <v>0</v>
      </c>
      <c r="Q105" s="121">
        <f>ROUND(E105*P105,2)</f>
        <v>0</v>
      </c>
      <c r="R105" s="121"/>
      <c r="S105" s="121" t="s">
        <v>132</v>
      </c>
      <c r="T105" s="121" t="s">
        <v>138</v>
      </c>
      <c r="U105" s="121">
        <v>0.152</v>
      </c>
      <c r="V105" s="121">
        <f>ROUND(E105*U105,2)</f>
        <v>0.36</v>
      </c>
      <c r="W105" s="121"/>
      <c r="X105" s="121" t="s">
        <v>133</v>
      </c>
      <c r="Y105" s="116"/>
      <c r="Z105" s="116"/>
      <c r="AA105" s="116"/>
      <c r="AB105" s="116"/>
      <c r="AC105" s="116"/>
      <c r="AD105" s="116"/>
      <c r="AE105" s="116"/>
      <c r="AF105" s="116"/>
      <c r="AG105" s="116" t="s">
        <v>134</v>
      </c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5">
      <c r="A106" s="119"/>
      <c r="B106" s="120"/>
      <c r="C106" s="148" t="s">
        <v>369</v>
      </c>
      <c r="D106" s="122"/>
      <c r="E106" s="123">
        <v>2.4</v>
      </c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140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ht="20.399999999999999" outlineLevel="1" x14ac:dyDescent="0.25">
      <c r="A107" s="133">
        <v>50</v>
      </c>
      <c r="B107" s="134" t="s">
        <v>370</v>
      </c>
      <c r="C107" s="147" t="s">
        <v>371</v>
      </c>
      <c r="D107" s="135" t="s">
        <v>143</v>
      </c>
      <c r="E107" s="136">
        <v>19.05</v>
      </c>
      <c r="F107" s="137"/>
      <c r="G107" s="138">
        <f>ROUND(E107*F107,2)</f>
        <v>0</v>
      </c>
      <c r="H107" s="121">
        <v>10.42</v>
      </c>
      <c r="I107" s="121">
        <f>ROUND(E107*H107,2)</f>
        <v>198.5</v>
      </c>
      <c r="J107" s="121">
        <v>38.08</v>
      </c>
      <c r="K107" s="121">
        <f>ROUND(E107*J107,2)</f>
        <v>725.42</v>
      </c>
      <c r="L107" s="121">
        <v>21</v>
      </c>
      <c r="M107" s="121">
        <f>G107*(1+L107/100)</f>
        <v>0</v>
      </c>
      <c r="N107" s="121">
        <v>4.0000000000000003E-5</v>
      </c>
      <c r="O107" s="121">
        <f>ROUND(E107*N107,2)</f>
        <v>0</v>
      </c>
      <c r="P107" s="121">
        <v>0</v>
      </c>
      <c r="Q107" s="121">
        <f>ROUND(E107*P107,2)</f>
        <v>0</v>
      </c>
      <c r="R107" s="121"/>
      <c r="S107" s="121" t="s">
        <v>132</v>
      </c>
      <c r="T107" s="121" t="s">
        <v>138</v>
      </c>
      <c r="U107" s="121">
        <v>7.8200000000000006E-2</v>
      </c>
      <c r="V107" s="121">
        <f>ROUND(E107*U107,2)</f>
        <v>1.49</v>
      </c>
      <c r="W107" s="121"/>
      <c r="X107" s="121" t="s">
        <v>133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134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5">
      <c r="A108" s="119"/>
      <c r="B108" s="120"/>
      <c r="C108" s="149" t="s">
        <v>372</v>
      </c>
      <c r="D108" s="124"/>
      <c r="E108" s="125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16"/>
      <c r="Z108" s="116"/>
      <c r="AA108" s="116"/>
      <c r="AB108" s="116"/>
      <c r="AC108" s="116"/>
      <c r="AD108" s="116"/>
      <c r="AE108" s="116"/>
      <c r="AF108" s="116"/>
      <c r="AG108" s="116" t="s">
        <v>140</v>
      </c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outlineLevel="1" x14ac:dyDescent="0.25">
      <c r="A109" s="119"/>
      <c r="B109" s="120"/>
      <c r="C109" s="150" t="s">
        <v>593</v>
      </c>
      <c r="D109" s="124"/>
      <c r="E109" s="125">
        <v>4</v>
      </c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16"/>
      <c r="Z109" s="116"/>
      <c r="AA109" s="116"/>
      <c r="AB109" s="116"/>
      <c r="AC109" s="116"/>
      <c r="AD109" s="116"/>
      <c r="AE109" s="116"/>
      <c r="AF109" s="116"/>
      <c r="AG109" s="116" t="s">
        <v>140</v>
      </c>
      <c r="AH109" s="116">
        <v>2</v>
      </c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5">
      <c r="A110" s="119"/>
      <c r="B110" s="120"/>
      <c r="C110" s="150" t="s">
        <v>594</v>
      </c>
      <c r="D110" s="124"/>
      <c r="E110" s="125">
        <v>19.600000000000001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16"/>
      <c r="Z110" s="116"/>
      <c r="AA110" s="116"/>
      <c r="AB110" s="116"/>
      <c r="AC110" s="116"/>
      <c r="AD110" s="116"/>
      <c r="AE110" s="116"/>
      <c r="AF110" s="116"/>
      <c r="AG110" s="116" t="s">
        <v>140</v>
      </c>
      <c r="AH110" s="116">
        <v>2</v>
      </c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5">
      <c r="A111" s="119"/>
      <c r="B111" s="120"/>
      <c r="C111" s="150" t="s">
        <v>595</v>
      </c>
      <c r="D111" s="124"/>
      <c r="E111" s="125">
        <v>14.5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16"/>
      <c r="Z111" s="116"/>
      <c r="AA111" s="116"/>
      <c r="AB111" s="116"/>
      <c r="AC111" s="116"/>
      <c r="AD111" s="116"/>
      <c r="AE111" s="116"/>
      <c r="AF111" s="116"/>
      <c r="AG111" s="116" t="s">
        <v>140</v>
      </c>
      <c r="AH111" s="116">
        <v>2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5">
      <c r="A112" s="119"/>
      <c r="B112" s="120"/>
      <c r="C112" s="149" t="s">
        <v>376</v>
      </c>
      <c r="D112" s="124"/>
      <c r="E112" s="125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16"/>
      <c r="Z112" s="116"/>
      <c r="AA112" s="116"/>
      <c r="AB112" s="116"/>
      <c r="AC112" s="116"/>
      <c r="AD112" s="116"/>
      <c r="AE112" s="116"/>
      <c r="AF112" s="116"/>
      <c r="AG112" s="116" t="s">
        <v>140</v>
      </c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5">
      <c r="A113" s="119"/>
      <c r="B113" s="120"/>
      <c r="C113" s="148" t="s">
        <v>596</v>
      </c>
      <c r="D113" s="122"/>
      <c r="E113" s="123">
        <v>19.05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16"/>
      <c r="Z113" s="116"/>
      <c r="AA113" s="116"/>
      <c r="AB113" s="116"/>
      <c r="AC113" s="116"/>
      <c r="AD113" s="116"/>
      <c r="AE113" s="116"/>
      <c r="AF113" s="116"/>
      <c r="AG113" s="116" t="s">
        <v>140</v>
      </c>
      <c r="AH113" s="116">
        <v>0</v>
      </c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5">
      <c r="A114" s="133">
        <v>51</v>
      </c>
      <c r="B114" s="134" t="s">
        <v>378</v>
      </c>
      <c r="C114" s="147" t="s">
        <v>379</v>
      </c>
      <c r="D114" s="135" t="s">
        <v>137</v>
      </c>
      <c r="E114" s="136">
        <v>38.1</v>
      </c>
      <c r="F114" s="137"/>
      <c r="G114" s="138">
        <f>ROUND(E114*F114,2)</f>
        <v>0</v>
      </c>
      <c r="H114" s="121">
        <v>0</v>
      </c>
      <c r="I114" s="121">
        <f>ROUND(E114*H114,2)</f>
        <v>0</v>
      </c>
      <c r="J114" s="121">
        <v>42.8</v>
      </c>
      <c r="K114" s="121">
        <f>ROUND(E114*J114,2)</f>
        <v>1630.68</v>
      </c>
      <c r="L114" s="121">
        <v>21</v>
      </c>
      <c r="M114" s="121">
        <f>G114*(1+L114/100)</f>
        <v>0</v>
      </c>
      <c r="N114" s="121">
        <v>0</v>
      </c>
      <c r="O114" s="121">
        <f>ROUND(E114*N114,2)</f>
        <v>0</v>
      </c>
      <c r="P114" s="121">
        <v>0</v>
      </c>
      <c r="Q114" s="121">
        <f>ROUND(E114*P114,2)</f>
        <v>0</v>
      </c>
      <c r="R114" s="121"/>
      <c r="S114" s="121" t="s">
        <v>158</v>
      </c>
      <c r="T114" s="121" t="s">
        <v>132</v>
      </c>
      <c r="U114" s="121">
        <v>0.05</v>
      </c>
      <c r="V114" s="121">
        <f>ROUND(E114*U114,2)</f>
        <v>1.91</v>
      </c>
      <c r="W114" s="121"/>
      <c r="X114" s="121" t="s">
        <v>133</v>
      </c>
      <c r="Y114" s="116"/>
      <c r="Z114" s="116"/>
      <c r="AA114" s="116"/>
      <c r="AB114" s="116"/>
      <c r="AC114" s="116"/>
      <c r="AD114" s="116"/>
      <c r="AE114" s="116"/>
      <c r="AF114" s="116"/>
      <c r="AG114" s="116" t="s">
        <v>134</v>
      </c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5">
      <c r="A115" s="119"/>
      <c r="B115" s="120"/>
      <c r="C115" s="148" t="s">
        <v>572</v>
      </c>
      <c r="D115" s="122"/>
      <c r="E115" s="123">
        <v>4</v>
      </c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140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5">
      <c r="A116" s="119"/>
      <c r="B116" s="120"/>
      <c r="C116" s="148" t="s">
        <v>589</v>
      </c>
      <c r="D116" s="122"/>
      <c r="E116" s="123">
        <v>19.600000000000001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140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5">
      <c r="A117" s="119"/>
      <c r="B117" s="120"/>
      <c r="C117" s="148" t="s">
        <v>574</v>
      </c>
      <c r="D117" s="122"/>
      <c r="E117" s="123">
        <v>14.5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140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5">
      <c r="A118" s="139">
        <v>52</v>
      </c>
      <c r="B118" s="140" t="s">
        <v>380</v>
      </c>
      <c r="C118" s="146" t="s">
        <v>381</v>
      </c>
      <c r="D118" s="141" t="s">
        <v>131</v>
      </c>
      <c r="E118" s="142">
        <v>3</v>
      </c>
      <c r="F118" s="143"/>
      <c r="G118" s="144">
        <f>ROUND(E118*F118,2)</f>
        <v>0</v>
      </c>
      <c r="H118" s="121">
        <v>131.5</v>
      </c>
      <c r="I118" s="121">
        <f>ROUND(E118*H118,2)</f>
        <v>394.5</v>
      </c>
      <c r="J118" s="121">
        <v>0</v>
      </c>
      <c r="K118" s="121">
        <f>ROUND(E118*J118,2)</f>
        <v>0</v>
      </c>
      <c r="L118" s="121">
        <v>21</v>
      </c>
      <c r="M118" s="121">
        <f>G118*(1+L118/100)</f>
        <v>0</v>
      </c>
      <c r="N118" s="121">
        <v>1.3999999999999999E-4</v>
      </c>
      <c r="O118" s="121">
        <f>ROUND(E118*N118,2)</f>
        <v>0</v>
      </c>
      <c r="P118" s="121">
        <v>0</v>
      </c>
      <c r="Q118" s="121">
        <f>ROUND(E118*P118,2)</f>
        <v>0</v>
      </c>
      <c r="R118" s="121" t="s">
        <v>175</v>
      </c>
      <c r="S118" s="121" t="s">
        <v>132</v>
      </c>
      <c r="T118" s="121" t="s">
        <v>132</v>
      </c>
      <c r="U118" s="121">
        <v>0</v>
      </c>
      <c r="V118" s="121">
        <f>ROUND(E118*U118,2)</f>
        <v>0</v>
      </c>
      <c r="W118" s="121"/>
      <c r="X118" s="121" t="s">
        <v>176</v>
      </c>
      <c r="Y118" s="116"/>
      <c r="Z118" s="116"/>
      <c r="AA118" s="116"/>
      <c r="AB118" s="116"/>
      <c r="AC118" s="116"/>
      <c r="AD118" s="116"/>
      <c r="AE118" s="116"/>
      <c r="AF118" s="116"/>
      <c r="AG118" s="116" t="s">
        <v>177</v>
      </c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ht="20.399999999999999" outlineLevel="1" x14ac:dyDescent="0.25">
      <c r="A119" s="133">
        <v>53</v>
      </c>
      <c r="B119" s="134" t="s">
        <v>382</v>
      </c>
      <c r="C119" s="147" t="s">
        <v>383</v>
      </c>
      <c r="D119" s="135" t="s">
        <v>137</v>
      </c>
      <c r="E119" s="136">
        <v>38.1</v>
      </c>
      <c r="F119" s="137"/>
      <c r="G119" s="138">
        <f>ROUND(E119*F119,2)</f>
        <v>0</v>
      </c>
      <c r="H119" s="121">
        <v>0</v>
      </c>
      <c r="I119" s="121">
        <f>ROUND(E119*H119,2)</f>
        <v>0</v>
      </c>
      <c r="J119" s="121">
        <v>541</v>
      </c>
      <c r="K119" s="121">
        <f>ROUND(E119*J119,2)</f>
        <v>20612.099999999999</v>
      </c>
      <c r="L119" s="121">
        <v>21</v>
      </c>
      <c r="M119" s="121">
        <f>G119*(1+L119/100)</f>
        <v>0</v>
      </c>
      <c r="N119" s="121">
        <v>3.63E-3</v>
      </c>
      <c r="O119" s="121">
        <f>ROUND(E119*N119,2)</f>
        <v>0.14000000000000001</v>
      </c>
      <c r="P119" s="121">
        <v>0</v>
      </c>
      <c r="Q119" s="121">
        <f>ROUND(E119*P119,2)</f>
        <v>0</v>
      </c>
      <c r="R119" s="121"/>
      <c r="S119" s="121" t="s">
        <v>132</v>
      </c>
      <c r="T119" s="121" t="s">
        <v>138</v>
      </c>
      <c r="U119" s="121">
        <v>0</v>
      </c>
      <c r="V119" s="121">
        <f>ROUND(E119*U119,2)</f>
        <v>0</v>
      </c>
      <c r="W119" s="121"/>
      <c r="X119" s="121" t="s">
        <v>161</v>
      </c>
      <c r="Y119" s="116"/>
      <c r="Z119" s="116"/>
      <c r="AA119" s="116"/>
      <c r="AB119" s="116"/>
      <c r="AC119" s="116"/>
      <c r="AD119" s="116"/>
      <c r="AE119" s="116"/>
      <c r="AF119" s="116"/>
      <c r="AG119" s="116" t="s">
        <v>162</v>
      </c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5">
      <c r="A120" s="119"/>
      <c r="B120" s="120"/>
      <c r="C120" s="148" t="s">
        <v>572</v>
      </c>
      <c r="D120" s="122"/>
      <c r="E120" s="123">
        <v>4</v>
      </c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140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5">
      <c r="A121" s="119"/>
      <c r="B121" s="120"/>
      <c r="C121" s="148" t="s">
        <v>589</v>
      </c>
      <c r="D121" s="122"/>
      <c r="E121" s="123">
        <v>19.600000000000001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140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19"/>
      <c r="B122" s="120"/>
      <c r="C122" s="148" t="s">
        <v>574</v>
      </c>
      <c r="D122" s="122"/>
      <c r="E122" s="123">
        <v>14.5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140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5">
      <c r="A123" s="139">
        <v>54</v>
      </c>
      <c r="B123" s="140" t="s">
        <v>384</v>
      </c>
      <c r="C123" s="146" t="s">
        <v>385</v>
      </c>
      <c r="D123" s="141" t="s">
        <v>0</v>
      </c>
      <c r="E123" s="142">
        <v>302.60270000000003</v>
      </c>
      <c r="F123" s="143"/>
      <c r="G123" s="144">
        <f>ROUND(E123*F123,2)</f>
        <v>0</v>
      </c>
      <c r="H123" s="121">
        <v>0</v>
      </c>
      <c r="I123" s="121">
        <f>ROUND(E123*H123,2)</f>
        <v>0</v>
      </c>
      <c r="J123" s="121">
        <v>0.77</v>
      </c>
      <c r="K123" s="121">
        <f>ROUND(E123*J123,2)</f>
        <v>233</v>
      </c>
      <c r="L123" s="121">
        <v>21</v>
      </c>
      <c r="M123" s="121">
        <f>G123*(1+L123/100)</f>
        <v>0</v>
      </c>
      <c r="N123" s="121">
        <v>0</v>
      </c>
      <c r="O123" s="121">
        <f>ROUND(E123*N123,2)</f>
        <v>0</v>
      </c>
      <c r="P123" s="121">
        <v>0</v>
      </c>
      <c r="Q123" s="121">
        <f>ROUND(E123*P123,2)</f>
        <v>0</v>
      </c>
      <c r="R123" s="121"/>
      <c r="S123" s="121" t="s">
        <v>132</v>
      </c>
      <c r="T123" s="121" t="s">
        <v>138</v>
      </c>
      <c r="U123" s="121">
        <v>0</v>
      </c>
      <c r="V123" s="121">
        <f>ROUND(E123*U123,2)</f>
        <v>0</v>
      </c>
      <c r="W123" s="121"/>
      <c r="X123" s="121" t="s">
        <v>208</v>
      </c>
      <c r="Y123" s="116"/>
      <c r="Z123" s="116"/>
      <c r="AA123" s="116"/>
      <c r="AB123" s="116"/>
      <c r="AC123" s="116"/>
      <c r="AD123" s="116"/>
      <c r="AE123" s="116"/>
      <c r="AF123" s="116"/>
      <c r="AG123" s="116" t="s">
        <v>209</v>
      </c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x14ac:dyDescent="0.25">
      <c r="A124" s="127" t="s">
        <v>127</v>
      </c>
      <c r="B124" s="128" t="s">
        <v>91</v>
      </c>
      <c r="C124" s="145" t="s">
        <v>92</v>
      </c>
      <c r="D124" s="129"/>
      <c r="E124" s="130"/>
      <c r="F124" s="131"/>
      <c r="G124" s="132">
        <f>SUMIF(AG125:AG127,"&lt;&gt;NOR",G125:G127)</f>
        <v>0</v>
      </c>
      <c r="H124" s="126"/>
      <c r="I124" s="126">
        <f>SUM(I125:I127)</f>
        <v>367.33</v>
      </c>
      <c r="J124" s="126"/>
      <c r="K124" s="126">
        <f>SUM(K125:K127)</f>
        <v>1446.97</v>
      </c>
      <c r="L124" s="126"/>
      <c r="M124" s="126">
        <f>SUM(M125:M127)</f>
        <v>0</v>
      </c>
      <c r="N124" s="126"/>
      <c r="O124" s="126">
        <f>SUM(O125:O127)</f>
        <v>0</v>
      </c>
      <c r="P124" s="126"/>
      <c r="Q124" s="126">
        <f>SUM(Q125:Q127)</f>
        <v>0</v>
      </c>
      <c r="R124" s="126"/>
      <c r="S124" s="126"/>
      <c r="T124" s="126"/>
      <c r="U124" s="126"/>
      <c r="V124" s="126">
        <f>SUM(V125:V127)</f>
        <v>3</v>
      </c>
      <c r="W124" s="126"/>
      <c r="X124" s="126"/>
      <c r="AG124" t="s">
        <v>128</v>
      </c>
    </row>
    <row r="125" spans="1:60" outlineLevel="1" x14ac:dyDescent="0.25">
      <c r="A125" s="139">
        <v>55</v>
      </c>
      <c r="B125" s="140" t="s">
        <v>404</v>
      </c>
      <c r="C125" s="146" t="s">
        <v>405</v>
      </c>
      <c r="D125" s="141" t="s">
        <v>143</v>
      </c>
      <c r="E125" s="142">
        <v>8</v>
      </c>
      <c r="F125" s="143"/>
      <c r="G125" s="144">
        <f>ROUND(E125*F125,2)</f>
        <v>0</v>
      </c>
      <c r="H125" s="121">
        <v>16.11</v>
      </c>
      <c r="I125" s="121">
        <f>ROUND(E125*H125,2)</f>
        <v>128.88</v>
      </c>
      <c r="J125" s="121">
        <v>58.49</v>
      </c>
      <c r="K125" s="121">
        <f>ROUND(E125*J125,2)</f>
        <v>467.92</v>
      </c>
      <c r="L125" s="121">
        <v>21</v>
      </c>
      <c r="M125" s="121">
        <f>G125*(1+L125/100)</f>
        <v>0</v>
      </c>
      <c r="N125" s="121">
        <v>9.0000000000000006E-5</v>
      </c>
      <c r="O125" s="121">
        <f>ROUND(E125*N125,2)</f>
        <v>0</v>
      </c>
      <c r="P125" s="121">
        <v>0</v>
      </c>
      <c r="Q125" s="121">
        <f>ROUND(E125*P125,2)</f>
        <v>0</v>
      </c>
      <c r="R125" s="121"/>
      <c r="S125" s="121" t="s">
        <v>132</v>
      </c>
      <c r="T125" s="121" t="s">
        <v>132</v>
      </c>
      <c r="U125" s="121">
        <v>0.11600000000000001</v>
      </c>
      <c r="V125" s="121">
        <f>ROUND(E125*U125,2)</f>
        <v>0.93</v>
      </c>
      <c r="W125" s="121"/>
      <c r="X125" s="121" t="s">
        <v>133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134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33">
        <v>56</v>
      </c>
      <c r="B126" s="134" t="s">
        <v>406</v>
      </c>
      <c r="C126" s="147" t="s">
        <v>407</v>
      </c>
      <c r="D126" s="135" t="s">
        <v>137</v>
      </c>
      <c r="E126" s="136">
        <v>5</v>
      </c>
      <c r="F126" s="137"/>
      <c r="G126" s="138">
        <f>ROUND(E126*F126,2)</f>
        <v>0</v>
      </c>
      <c r="H126" s="121">
        <v>47.69</v>
      </c>
      <c r="I126" s="121">
        <f>ROUND(E126*H126,2)</f>
        <v>238.45</v>
      </c>
      <c r="J126" s="121">
        <v>195.81</v>
      </c>
      <c r="K126" s="121">
        <f>ROUND(E126*J126,2)</f>
        <v>979.05</v>
      </c>
      <c r="L126" s="121">
        <v>21</v>
      </c>
      <c r="M126" s="121">
        <f>G126*(1+L126/100)</f>
        <v>0</v>
      </c>
      <c r="N126" s="121">
        <v>3.6000000000000002E-4</v>
      </c>
      <c r="O126" s="121">
        <f>ROUND(E126*N126,2)</f>
        <v>0</v>
      </c>
      <c r="P126" s="121">
        <v>0</v>
      </c>
      <c r="Q126" s="121">
        <f>ROUND(E126*P126,2)</f>
        <v>0</v>
      </c>
      <c r="R126" s="121"/>
      <c r="S126" s="121" t="s">
        <v>158</v>
      </c>
      <c r="T126" s="121" t="s">
        <v>146</v>
      </c>
      <c r="U126" s="121">
        <v>0.41299999999999998</v>
      </c>
      <c r="V126" s="121">
        <f>ROUND(E126*U126,2)</f>
        <v>2.0699999999999998</v>
      </c>
      <c r="W126" s="121"/>
      <c r="X126" s="121" t="s">
        <v>133</v>
      </c>
      <c r="Y126" s="116"/>
      <c r="Z126" s="116"/>
      <c r="AA126" s="116"/>
      <c r="AB126" s="116"/>
      <c r="AC126" s="116"/>
      <c r="AD126" s="116"/>
      <c r="AE126" s="116"/>
      <c r="AF126" s="116"/>
      <c r="AG126" s="116" t="s">
        <v>134</v>
      </c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5">
      <c r="A127" s="119"/>
      <c r="B127" s="120"/>
      <c r="C127" s="148" t="s">
        <v>408</v>
      </c>
      <c r="D127" s="122"/>
      <c r="E127" s="123">
        <v>5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140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x14ac:dyDescent="0.25">
      <c r="A128" s="127" t="s">
        <v>127</v>
      </c>
      <c r="B128" s="128" t="s">
        <v>93</v>
      </c>
      <c r="C128" s="145" t="s">
        <v>94</v>
      </c>
      <c r="D128" s="129"/>
      <c r="E128" s="130"/>
      <c r="F128" s="131"/>
      <c r="G128" s="132">
        <f>SUMIF(AG129:AG155,"&lt;&gt;NOR",G129:G155)</f>
        <v>0</v>
      </c>
      <c r="H128" s="126"/>
      <c r="I128" s="126">
        <f>SUM(I129:I155)</f>
        <v>1096.93</v>
      </c>
      <c r="J128" s="126"/>
      <c r="K128" s="126">
        <f>SUM(K129:K155)</f>
        <v>12578.920000000002</v>
      </c>
      <c r="L128" s="126"/>
      <c r="M128" s="126">
        <f>SUM(M129:M155)</f>
        <v>0</v>
      </c>
      <c r="N128" s="126"/>
      <c r="O128" s="126">
        <f>SUM(O129:O155)</f>
        <v>0.04</v>
      </c>
      <c r="P128" s="126"/>
      <c r="Q128" s="126">
        <f>SUM(Q129:Q155)</f>
        <v>0</v>
      </c>
      <c r="R128" s="126"/>
      <c r="S128" s="126"/>
      <c r="T128" s="126"/>
      <c r="U128" s="126"/>
      <c r="V128" s="126">
        <f>SUM(V129:V155)</f>
        <v>25.819999999999997</v>
      </c>
      <c r="W128" s="126"/>
      <c r="X128" s="126"/>
      <c r="AG128" t="s">
        <v>128</v>
      </c>
    </row>
    <row r="129" spans="1:60" outlineLevel="1" x14ac:dyDescent="0.25">
      <c r="A129" s="133">
        <v>57</v>
      </c>
      <c r="B129" s="134" t="s">
        <v>409</v>
      </c>
      <c r="C129" s="147" t="s">
        <v>410</v>
      </c>
      <c r="D129" s="135" t="s">
        <v>137</v>
      </c>
      <c r="E129" s="136">
        <v>173.9</v>
      </c>
      <c r="F129" s="137"/>
      <c r="G129" s="138">
        <f>ROUND(E129*F129,2)</f>
        <v>0</v>
      </c>
      <c r="H129" s="121">
        <v>0.1</v>
      </c>
      <c r="I129" s="121">
        <f>ROUND(E129*H129,2)</f>
        <v>17.39</v>
      </c>
      <c r="J129" s="121">
        <v>21.1</v>
      </c>
      <c r="K129" s="121">
        <f>ROUND(E129*J129,2)</f>
        <v>3669.29</v>
      </c>
      <c r="L129" s="121">
        <v>21</v>
      </c>
      <c r="M129" s="121">
        <f>G129*(1+L129/100)</f>
        <v>0</v>
      </c>
      <c r="N129" s="121">
        <v>0</v>
      </c>
      <c r="O129" s="121">
        <f>ROUND(E129*N129,2)</f>
        <v>0</v>
      </c>
      <c r="P129" s="121">
        <v>0</v>
      </c>
      <c r="Q129" s="121">
        <f>ROUND(E129*P129,2)</f>
        <v>0</v>
      </c>
      <c r="R129" s="121"/>
      <c r="S129" s="121" t="s">
        <v>132</v>
      </c>
      <c r="T129" s="121" t="s">
        <v>132</v>
      </c>
      <c r="U129" s="121">
        <v>4.3220000000000001E-2</v>
      </c>
      <c r="V129" s="121">
        <f>ROUND(E129*U129,2)</f>
        <v>7.52</v>
      </c>
      <c r="W129" s="121"/>
      <c r="X129" s="121" t="s">
        <v>133</v>
      </c>
      <c r="Y129" s="116"/>
      <c r="Z129" s="116"/>
      <c r="AA129" s="116"/>
      <c r="AB129" s="116"/>
      <c r="AC129" s="116"/>
      <c r="AD129" s="116"/>
      <c r="AE129" s="116"/>
      <c r="AF129" s="116"/>
      <c r="AG129" s="116" t="s">
        <v>134</v>
      </c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5">
      <c r="A130" s="119"/>
      <c r="B130" s="120"/>
      <c r="C130" s="148" t="s">
        <v>411</v>
      </c>
      <c r="D130" s="122"/>
      <c r="E130" s="123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5">
      <c r="A131" s="119"/>
      <c r="B131" s="120"/>
      <c r="C131" s="148" t="s">
        <v>597</v>
      </c>
      <c r="D131" s="122"/>
      <c r="E131" s="123">
        <v>22.88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140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5">
      <c r="A132" s="119"/>
      <c r="B132" s="120"/>
      <c r="C132" s="148" t="s">
        <v>598</v>
      </c>
      <c r="D132" s="122"/>
      <c r="E132" s="123">
        <v>59.28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140</v>
      </c>
      <c r="AH132" s="116">
        <v>0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5">
      <c r="A133" s="119"/>
      <c r="B133" s="120"/>
      <c r="C133" s="148" t="s">
        <v>599</v>
      </c>
      <c r="D133" s="122"/>
      <c r="E133" s="123">
        <v>41.08</v>
      </c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140</v>
      </c>
      <c r="AH133" s="116">
        <v>0</v>
      </c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5">
      <c r="A134" s="119"/>
      <c r="B134" s="120"/>
      <c r="C134" s="148" t="s">
        <v>600</v>
      </c>
      <c r="D134" s="122"/>
      <c r="E134" s="123">
        <v>7.8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16"/>
      <c r="Z134" s="116"/>
      <c r="AA134" s="116"/>
      <c r="AB134" s="116"/>
      <c r="AC134" s="116"/>
      <c r="AD134" s="116"/>
      <c r="AE134" s="116"/>
      <c r="AF134" s="116"/>
      <c r="AG134" s="116" t="s">
        <v>140</v>
      </c>
      <c r="AH134" s="116">
        <v>0</v>
      </c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5">
      <c r="A135" s="119"/>
      <c r="B135" s="120"/>
      <c r="C135" s="148" t="s">
        <v>416</v>
      </c>
      <c r="D135" s="122"/>
      <c r="E135" s="123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140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5">
      <c r="A136" s="119"/>
      <c r="B136" s="120"/>
      <c r="C136" s="148" t="s">
        <v>572</v>
      </c>
      <c r="D136" s="122"/>
      <c r="E136" s="123">
        <v>4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16"/>
      <c r="Z136" s="116"/>
      <c r="AA136" s="116"/>
      <c r="AB136" s="116"/>
      <c r="AC136" s="116"/>
      <c r="AD136" s="116"/>
      <c r="AE136" s="116"/>
      <c r="AF136" s="116"/>
      <c r="AG136" s="116" t="s">
        <v>140</v>
      </c>
      <c r="AH136" s="116">
        <v>0</v>
      </c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5">
      <c r="A137" s="119"/>
      <c r="B137" s="120"/>
      <c r="C137" s="148" t="s">
        <v>589</v>
      </c>
      <c r="D137" s="122"/>
      <c r="E137" s="123">
        <v>19.600000000000001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140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5">
      <c r="A138" s="119"/>
      <c r="B138" s="120"/>
      <c r="C138" s="148" t="s">
        <v>574</v>
      </c>
      <c r="D138" s="122"/>
      <c r="E138" s="123">
        <v>14.5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140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19"/>
      <c r="B139" s="120"/>
      <c r="C139" s="148" t="s">
        <v>575</v>
      </c>
      <c r="D139" s="122"/>
      <c r="E139" s="123">
        <v>4.76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140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33">
        <v>58</v>
      </c>
      <c r="B140" s="134" t="s">
        <v>419</v>
      </c>
      <c r="C140" s="147" t="s">
        <v>420</v>
      </c>
      <c r="D140" s="135" t="s">
        <v>137</v>
      </c>
      <c r="E140" s="136">
        <v>173.9</v>
      </c>
      <c r="F140" s="137"/>
      <c r="G140" s="138">
        <f>ROUND(E140*F140,2)</f>
        <v>0</v>
      </c>
      <c r="H140" s="121">
        <v>3.79</v>
      </c>
      <c r="I140" s="121">
        <f>ROUND(E140*H140,2)</f>
        <v>659.08</v>
      </c>
      <c r="J140" s="121">
        <v>49.61</v>
      </c>
      <c r="K140" s="121">
        <f>ROUND(E140*J140,2)</f>
        <v>8627.18</v>
      </c>
      <c r="L140" s="121">
        <v>21</v>
      </c>
      <c r="M140" s="121">
        <f>G140*(1+L140/100)</f>
        <v>0</v>
      </c>
      <c r="N140" s="121">
        <v>1.3999999999999999E-4</v>
      </c>
      <c r="O140" s="121">
        <f>ROUND(E140*N140,2)</f>
        <v>0.02</v>
      </c>
      <c r="P140" s="121">
        <v>0</v>
      </c>
      <c r="Q140" s="121">
        <f>ROUND(E140*P140,2)</f>
        <v>0</v>
      </c>
      <c r="R140" s="121"/>
      <c r="S140" s="121" t="s">
        <v>132</v>
      </c>
      <c r="T140" s="121" t="s">
        <v>138</v>
      </c>
      <c r="U140" s="121">
        <v>0.10191</v>
      </c>
      <c r="V140" s="121">
        <f>ROUND(E140*U140,2)</f>
        <v>17.72</v>
      </c>
      <c r="W140" s="121"/>
      <c r="X140" s="121" t="s">
        <v>133</v>
      </c>
      <c r="Y140" s="116"/>
      <c r="Z140" s="116"/>
      <c r="AA140" s="116"/>
      <c r="AB140" s="116"/>
      <c r="AC140" s="116"/>
      <c r="AD140" s="116"/>
      <c r="AE140" s="116"/>
      <c r="AF140" s="116"/>
      <c r="AG140" s="116" t="s">
        <v>134</v>
      </c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outlineLevel="1" x14ac:dyDescent="0.25">
      <c r="A141" s="119"/>
      <c r="B141" s="120"/>
      <c r="C141" s="148" t="s">
        <v>411</v>
      </c>
      <c r="D141" s="122"/>
      <c r="E141" s="123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16"/>
      <c r="Z141" s="116"/>
      <c r="AA141" s="116"/>
      <c r="AB141" s="116"/>
      <c r="AC141" s="116"/>
      <c r="AD141" s="116"/>
      <c r="AE141" s="116"/>
      <c r="AF141" s="116"/>
      <c r="AG141" s="116" t="s">
        <v>140</v>
      </c>
      <c r="AH141" s="116">
        <v>0</v>
      </c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5">
      <c r="A142" s="119"/>
      <c r="B142" s="120"/>
      <c r="C142" s="148" t="s">
        <v>597</v>
      </c>
      <c r="D142" s="122"/>
      <c r="E142" s="123">
        <v>22.88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140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5">
      <c r="A143" s="119"/>
      <c r="B143" s="120"/>
      <c r="C143" s="148" t="s">
        <v>598</v>
      </c>
      <c r="D143" s="122"/>
      <c r="E143" s="123">
        <v>59.28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16"/>
      <c r="Z143" s="116"/>
      <c r="AA143" s="116"/>
      <c r="AB143" s="116"/>
      <c r="AC143" s="116"/>
      <c r="AD143" s="116"/>
      <c r="AE143" s="116"/>
      <c r="AF143" s="116"/>
      <c r="AG143" s="116" t="s">
        <v>140</v>
      </c>
      <c r="AH143" s="116">
        <v>0</v>
      </c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5">
      <c r="A144" s="119"/>
      <c r="B144" s="120"/>
      <c r="C144" s="148" t="s">
        <v>599</v>
      </c>
      <c r="D144" s="122"/>
      <c r="E144" s="123">
        <v>41.08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140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5">
      <c r="A145" s="119"/>
      <c r="B145" s="120"/>
      <c r="C145" s="148" t="s">
        <v>600</v>
      </c>
      <c r="D145" s="122"/>
      <c r="E145" s="123">
        <v>7.8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140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19"/>
      <c r="B146" s="120"/>
      <c r="C146" s="148" t="s">
        <v>416</v>
      </c>
      <c r="D146" s="122"/>
      <c r="E146" s="123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140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5">
      <c r="A147" s="119"/>
      <c r="B147" s="120"/>
      <c r="C147" s="148" t="s">
        <v>572</v>
      </c>
      <c r="D147" s="122"/>
      <c r="E147" s="123">
        <v>4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16"/>
      <c r="Z147" s="116"/>
      <c r="AA147" s="116"/>
      <c r="AB147" s="116"/>
      <c r="AC147" s="116"/>
      <c r="AD147" s="116"/>
      <c r="AE147" s="116"/>
      <c r="AF147" s="116"/>
      <c r="AG147" s="116" t="s">
        <v>140</v>
      </c>
      <c r="AH147" s="116">
        <v>0</v>
      </c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5">
      <c r="A148" s="119"/>
      <c r="B148" s="120"/>
      <c r="C148" s="148" t="s">
        <v>589</v>
      </c>
      <c r="D148" s="122"/>
      <c r="E148" s="123">
        <v>19.600000000000001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140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19"/>
      <c r="B149" s="120"/>
      <c r="C149" s="148" t="s">
        <v>574</v>
      </c>
      <c r="D149" s="122"/>
      <c r="E149" s="123">
        <v>14.5</v>
      </c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16"/>
      <c r="Z149" s="116"/>
      <c r="AA149" s="116"/>
      <c r="AB149" s="116"/>
      <c r="AC149" s="116"/>
      <c r="AD149" s="116"/>
      <c r="AE149" s="116"/>
      <c r="AF149" s="116"/>
      <c r="AG149" s="116" t="s">
        <v>140</v>
      </c>
      <c r="AH149" s="116">
        <v>0</v>
      </c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19"/>
      <c r="B150" s="120"/>
      <c r="C150" s="148" t="s">
        <v>575</v>
      </c>
      <c r="D150" s="122"/>
      <c r="E150" s="123">
        <v>4.76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140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5">
      <c r="A151" s="133">
        <v>59</v>
      </c>
      <c r="B151" s="134" t="s">
        <v>421</v>
      </c>
      <c r="C151" s="147" t="s">
        <v>422</v>
      </c>
      <c r="D151" s="135" t="s">
        <v>137</v>
      </c>
      <c r="E151" s="136">
        <v>42.86</v>
      </c>
      <c r="F151" s="137"/>
      <c r="G151" s="138">
        <f>ROUND(E151*F151,2)</f>
        <v>0</v>
      </c>
      <c r="H151" s="121">
        <v>9.81</v>
      </c>
      <c r="I151" s="121">
        <f>ROUND(E151*H151,2)</f>
        <v>420.46</v>
      </c>
      <c r="J151" s="121">
        <v>6.59</v>
      </c>
      <c r="K151" s="121">
        <f>ROUND(E151*J151,2)</f>
        <v>282.45</v>
      </c>
      <c r="L151" s="121">
        <v>21</v>
      </c>
      <c r="M151" s="121">
        <f>G151*(1+L151/100)</f>
        <v>0</v>
      </c>
      <c r="N151" s="121">
        <v>3.5E-4</v>
      </c>
      <c r="O151" s="121">
        <f>ROUND(E151*N151,2)</f>
        <v>0.02</v>
      </c>
      <c r="P151" s="121">
        <v>0</v>
      </c>
      <c r="Q151" s="121">
        <f>ROUND(E151*P151,2)</f>
        <v>0</v>
      </c>
      <c r="R151" s="121"/>
      <c r="S151" s="121" t="s">
        <v>132</v>
      </c>
      <c r="T151" s="121" t="s">
        <v>132</v>
      </c>
      <c r="U151" s="121">
        <v>1.35E-2</v>
      </c>
      <c r="V151" s="121">
        <f>ROUND(E151*U151,2)</f>
        <v>0.57999999999999996</v>
      </c>
      <c r="W151" s="121"/>
      <c r="X151" s="121" t="s">
        <v>133</v>
      </c>
      <c r="Y151" s="116"/>
      <c r="Z151" s="116"/>
      <c r="AA151" s="116"/>
      <c r="AB151" s="116"/>
      <c r="AC151" s="116"/>
      <c r="AD151" s="116"/>
      <c r="AE151" s="116"/>
      <c r="AF151" s="116"/>
      <c r="AG151" s="116" t="s">
        <v>134</v>
      </c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5">
      <c r="A152" s="119"/>
      <c r="B152" s="120"/>
      <c r="C152" s="148" t="s">
        <v>572</v>
      </c>
      <c r="D152" s="122"/>
      <c r="E152" s="123">
        <v>4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140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19"/>
      <c r="B153" s="120"/>
      <c r="C153" s="148" t="s">
        <v>589</v>
      </c>
      <c r="D153" s="122"/>
      <c r="E153" s="123">
        <v>19.600000000000001</v>
      </c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16"/>
      <c r="Z153" s="116"/>
      <c r="AA153" s="116"/>
      <c r="AB153" s="116"/>
      <c r="AC153" s="116"/>
      <c r="AD153" s="116"/>
      <c r="AE153" s="116"/>
      <c r="AF153" s="116"/>
      <c r="AG153" s="116" t="s">
        <v>140</v>
      </c>
      <c r="AH153" s="116">
        <v>0</v>
      </c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19"/>
      <c r="B154" s="120"/>
      <c r="C154" s="148" t="s">
        <v>574</v>
      </c>
      <c r="D154" s="122"/>
      <c r="E154" s="123">
        <v>14.5</v>
      </c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16"/>
      <c r="Z154" s="116"/>
      <c r="AA154" s="116"/>
      <c r="AB154" s="116"/>
      <c r="AC154" s="116"/>
      <c r="AD154" s="116"/>
      <c r="AE154" s="116"/>
      <c r="AF154" s="116"/>
      <c r="AG154" s="116" t="s">
        <v>140</v>
      </c>
      <c r="AH154" s="116">
        <v>0</v>
      </c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5">
      <c r="A155" s="119"/>
      <c r="B155" s="120"/>
      <c r="C155" s="148" t="s">
        <v>575</v>
      </c>
      <c r="D155" s="122"/>
      <c r="E155" s="123">
        <v>4.76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140</v>
      </c>
      <c r="AH155" s="116">
        <v>0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x14ac:dyDescent="0.25">
      <c r="A156" s="127" t="s">
        <v>127</v>
      </c>
      <c r="B156" s="128" t="s">
        <v>95</v>
      </c>
      <c r="C156" s="145" t="s">
        <v>96</v>
      </c>
      <c r="D156" s="129"/>
      <c r="E156" s="130"/>
      <c r="F156" s="131"/>
      <c r="G156" s="132">
        <f>SUMIF(AG157:AG161,"&lt;&gt;NOR",G157:G161)</f>
        <v>0</v>
      </c>
      <c r="H156" s="126"/>
      <c r="I156" s="126">
        <f>SUM(I157:I161)</f>
        <v>0</v>
      </c>
      <c r="J156" s="126"/>
      <c r="K156" s="126">
        <f>SUM(K157:K161)</f>
        <v>6451.76</v>
      </c>
      <c r="L156" s="126"/>
      <c r="M156" s="126">
        <f>SUM(M157:M161)</f>
        <v>0</v>
      </c>
      <c r="N156" s="126"/>
      <c r="O156" s="126">
        <f>SUM(O157:O161)</f>
        <v>0.04</v>
      </c>
      <c r="P156" s="126"/>
      <c r="Q156" s="126">
        <f>SUM(Q157:Q161)</f>
        <v>0.05</v>
      </c>
      <c r="R156" s="126"/>
      <c r="S156" s="126"/>
      <c r="T156" s="126"/>
      <c r="U156" s="126"/>
      <c r="V156" s="126">
        <f>SUM(V157:V161)</f>
        <v>1.9</v>
      </c>
      <c r="W156" s="126"/>
      <c r="X156" s="126"/>
      <c r="AG156" t="s">
        <v>128</v>
      </c>
    </row>
    <row r="157" spans="1:60" outlineLevel="1" x14ac:dyDescent="0.25">
      <c r="A157" s="139">
        <v>60</v>
      </c>
      <c r="B157" s="140" t="s">
        <v>517</v>
      </c>
      <c r="C157" s="146" t="s">
        <v>518</v>
      </c>
      <c r="D157" s="141" t="s">
        <v>131</v>
      </c>
      <c r="E157" s="142">
        <v>3</v>
      </c>
      <c r="F157" s="143"/>
      <c r="G157" s="144">
        <f>ROUND(E157*F157,2)</f>
        <v>0</v>
      </c>
      <c r="H157" s="121">
        <v>0</v>
      </c>
      <c r="I157" s="121">
        <f>ROUND(E157*H157,2)</f>
        <v>0</v>
      </c>
      <c r="J157" s="121">
        <v>102</v>
      </c>
      <c r="K157" s="121">
        <f>ROUND(E157*J157,2)</f>
        <v>306</v>
      </c>
      <c r="L157" s="121">
        <v>21</v>
      </c>
      <c r="M157" s="121">
        <f>G157*(1+L157/100)</f>
        <v>0</v>
      </c>
      <c r="N157" s="121">
        <v>0</v>
      </c>
      <c r="O157" s="121">
        <f>ROUND(E157*N157,2)</f>
        <v>0</v>
      </c>
      <c r="P157" s="121">
        <v>1.6E-2</v>
      </c>
      <c r="Q157" s="121">
        <f>ROUND(E157*P157,2)</f>
        <v>0.05</v>
      </c>
      <c r="R157" s="121"/>
      <c r="S157" s="121" t="s">
        <v>132</v>
      </c>
      <c r="T157" s="121" t="s">
        <v>146</v>
      </c>
      <c r="U157" s="121">
        <v>0.63390000000000002</v>
      </c>
      <c r="V157" s="121">
        <f>ROUND(E157*U157,2)</f>
        <v>1.9</v>
      </c>
      <c r="W157" s="121"/>
      <c r="X157" s="121" t="s">
        <v>133</v>
      </c>
      <c r="Y157" s="116"/>
      <c r="Z157" s="116"/>
      <c r="AA157" s="116"/>
      <c r="AB157" s="116"/>
      <c r="AC157" s="116"/>
      <c r="AD157" s="116"/>
      <c r="AE157" s="116"/>
      <c r="AF157" s="116"/>
      <c r="AG157" s="116" t="s">
        <v>134</v>
      </c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ht="20.399999999999999" outlineLevel="1" x14ac:dyDescent="0.25">
      <c r="A158" s="133">
        <v>61</v>
      </c>
      <c r="B158" s="134" t="s">
        <v>601</v>
      </c>
      <c r="C158" s="147" t="s">
        <v>424</v>
      </c>
      <c r="D158" s="135" t="s">
        <v>137</v>
      </c>
      <c r="E158" s="136">
        <v>11.36</v>
      </c>
      <c r="F158" s="137"/>
      <c r="G158" s="138">
        <f>ROUND(E158*F158,2)</f>
        <v>0</v>
      </c>
      <c r="H158" s="121">
        <v>0</v>
      </c>
      <c r="I158" s="121">
        <f>ROUND(E158*H158,2)</f>
        <v>0</v>
      </c>
      <c r="J158" s="121">
        <v>541</v>
      </c>
      <c r="K158" s="121">
        <f>ROUND(E158*J158,2)</f>
        <v>6145.76</v>
      </c>
      <c r="L158" s="121">
        <v>21</v>
      </c>
      <c r="M158" s="121">
        <f>G158*(1+L158/100)</f>
        <v>0</v>
      </c>
      <c r="N158" s="121">
        <v>3.82E-3</v>
      </c>
      <c r="O158" s="121">
        <f>ROUND(E158*N158,2)</f>
        <v>0.04</v>
      </c>
      <c r="P158" s="121">
        <v>0</v>
      </c>
      <c r="Q158" s="121">
        <f>ROUND(E158*P158,2)</f>
        <v>0</v>
      </c>
      <c r="R158" s="121"/>
      <c r="S158" s="121" t="s">
        <v>132</v>
      </c>
      <c r="T158" s="121" t="s">
        <v>132</v>
      </c>
      <c r="U158" s="121">
        <v>0</v>
      </c>
      <c r="V158" s="121">
        <f>ROUND(E158*U158,2)</f>
        <v>0</v>
      </c>
      <c r="W158" s="121"/>
      <c r="X158" s="121" t="s">
        <v>161</v>
      </c>
      <c r="Y158" s="116"/>
      <c r="Z158" s="116"/>
      <c r="AA158" s="116"/>
      <c r="AB158" s="116"/>
      <c r="AC158" s="116"/>
      <c r="AD158" s="116"/>
      <c r="AE158" s="116"/>
      <c r="AF158" s="116"/>
      <c r="AG158" s="116" t="s">
        <v>162</v>
      </c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5">
      <c r="A159" s="119"/>
      <c r="B159" s="120"/>
      <c r="C159" s="148" t="s">
        <v>569</v>
      </c>
      <c r="D159" s="122"/>
      <c r="E159" s="123">
        <v>5.04</v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16"/>
      <c r="Z159" s="116"/>
      <c r="AA159" s="116"/>
      <c r="AB159" s="116"/>
      <c r="AC159" s="116"/>
      <c r="AD159" s="116"/>
      <c r="AE159" s="116"/>
      <c r="AF159" s="116"/>
      <c r="AG159" s="116" t="s">
        <v>140</v>
      </c>
      <c r="AH159" s="116">
        <v>0</v>
      </c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5">
      <c r="A160" s="119"/>
      <c r="B160" s="120"/>
      <c r="C160" s="148" t="s">
        <v>570</v>
      </c>
      <c r="D160" s="122"/>
      <c r="E160" s="123">
        <v>2.72</v>
      </c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140</v>
      </c>
      <c r="AH160" s="116">
        <v>0</v>
      </c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5">
      <c r="A161" s="119"/>
      <c r="B161" s="120"/>
      <c r="C161" s="148" t="s">
        <v>571</v>
      </c>
      <c r="D161" s="122"/>
      <c r="E161" s="123">
        <v>3.6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140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x14ac:dyDescent="0.25">
      <c r="A162" s="127" t="s">
        <v>127</v>
      </c>
      <c r="B162" s="128" t="s">
        <v>97</v>
      </c>
      <c r="C162" s="145" t="s">
        <v>98</v>
      </c>
      <c r="D162" s="129"/>
      <c r="E162" s="130"/>
      <c r="F162" s="131"/>
      <c r="G162" s="132">
        <f>SUMIF(AG163:AG173,"&lt;&gt;NOR",G163:G173)</f>
        <v>0</v>
      </c>
      <c r="H162" s="126"/>
      <c r="I162" s="126">
        <f>SUM(I163:I173)</f>
        <v>6152.42</v>
      </c>
      <c r="J162" s="126"/>
      <c r="K162" s="126">
        <f>SUM(K163:K173)</f>
        <v>8442.58</v>
      </c>
      <c r="L162" s="126"/>
      <c r="M162" s="126">
        <f>SUM(M163:M173)</f>
        <v>0</v>
      </c>
      <c r="N162" s="126"/>
      <c r="O162" s="126">
        <f>SUM(O163:O173)</f>
        <v>0.03</v>
      </c>
      <c r="P162" s="126"/>
      <c r="Q162" s="126">
        <f>SUM(Q163:Q173)</f>
        <v>0</v>
      </c>
      <c r="R162" s="126"/>
      <c r="S162" s="126"/>
      <c r="T162" s="126"/>
      <c r="U162" s="126"/>
      <c r="V162" s="126">
        <f>SUM(V163:V173)</f>
        <v>9.25</v>
      </c>
      <c r="W162" s="126"/>
      <c r="X162" s="126"/>
      <c r="AG162" t="s">
        <v>128</v>
      </c>
    </row>
    <row r="163" spans="1:60" outlineLevel="1" x14ac:dyDescent="0.25">
      <c r="A163" s="139">
        <v>62</v>
      </c>
      <c r="B163" s="140" t="s">
        <v>425</v>
      </c>
      <c r="C163" s="146" t="s">
        <v>602</v>
      </c>
      <c r="D163" s="141" t="s">
        <v>131</v>
      </c>
      <c r="E163" s="142">
        <v>9</v>
      </c>
      <c r="F163" s="143"/>
      <c r="G163" s="144">
        <f>ROUND(E163*F163,2)</f>
        <v>0</v>
      </c>
      <c r="H163" s="121">
        <v>0</v>
      </c>
      <c r="I163" s="121">
        <f>ROUND(E163*H163,2)</f>
        <v>0</v>
      </c>
      <c r="J163" s="121">
        <v>167</v>
      </c>
      <c r="K163" s="121">
        <f>ROUND(E163*J163,2)</f>
        <v>1503</v>
      </c>
      <c r="L163" s="121">
        <v>21</v>
      </c>
      <c r="M163" s="121">
        <f>G163*(1+L163/100)</f>
        <v>0</v>
      </c>
      <c r="N163" s="121">
        <v>0</v>
      </c>
      <c r="O163" s="121">
        <f>ROUND(E163*N163,2)</f>
        <v>0</v>
      </c>
      <c r="P163" s="121">
        <v>0</v>
      </c>
      <c r="Q163" s="121">
        <f>ROUND(E163*P163,2)</f>
        <v>0</v>
      </c>
      <c r="R163" s="121"/>
      <c r="S163" s="121" t="s">
        <v>132</v>
      </c>
      <c r="T163" s="121" t="s">
        <v>146</v>
      </c>
      <c r="U163" s="121">
        <v>0.30567</v>
      </c>
      <c r="V163" s="121">
        <f>ROUND(E163*U163,2)</f>
        <v>2.75</v>
      </c>
      <c r="W163" s="121"/>
      <c r="X163" s="121" t="s">
        <v>133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134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5">
      <c r="A164" s="133">
        <v>63</v>
      </c>
      <c r="B164" s="134" t="s">
        <v>427</v>
      </c>
      <c r="C164" s="147" t="s">
        <v>428</v>
      </c>
      <c r="D164" s="135" t="s">
        <v>131</v>
      </c>
      <c r="E164" s="136">
        <v>14</v>
      </c>
      <c r="F164" s="137"/>
      <c r="G164" s="138">
        <f>ROUND(E164*F164,2)</f>
        <v>0</v>
      </c>
      <c r="H164" s="121">
        <v>93.03</v>
      </c>
      <c r="I164" s="121">
        <f>ROUND(E164*H164,2)</f>
        <v>1302.42</v>
      </c>
      <c r="J164" s="121">
        <v>54.97</v>
      </c>
      <c r="K164" s="121">
        <f>ROUND(E164*J164,2)</f>
        <v>769.58</v>
      </c>
      <c r="L164" s="121">
        <v>21</v>
      </c>
      <c r="M164" s="121">
        <f>G164*(1+L164/100)</f>
        <v>0</v>
      </c>
      <c r="N164" s="121">
        <v>1E-4</v>
      </c>
      <c r="O164" s="121">
        <f>ROUND(E164*N164,2)</f>
        <v>0</v>
      </c>
      <c r="P164" s="121">
        <v>0</v>
      </c>
      <c r="Q164" s="121">
        <f>ROUND(E164*P164,2)</f>
        <v>0</v>
      </c>
      <c r="R164" s="121"/>
      <c r="S164" s="121" t="s">
        <v>132</v>
      </c>
      <c r="T164" s="121" t="s">
        <v>146</v>
      </c>
      <c r="U164" s="121">
        <v>0.249</v>
      </c>
      <c r="V164" s="121">
        <f>ROUND(E164*U164,2)</f>
        <v>3.49</v>
      </c>
      <c r="W164" s="121"/>
      <c r="X164" s="121" t="s">
        <v>133</v>
      </c>
      <c r="Y164" s="116"/>
      <c r="Z164" s="116"/>
      <c r="AA164" s="116"/>
      <c r="AB164" s="116"/>
      <c r="AC164" s="116"/>
      <c r="AD164" s="116"/>
      <c r="AE164" s="116"/>
      <c r="AF164" s="116"/>
      <c r="AG164" s="116" t="s">
        <v>134</v>
      </c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5">
      <c r="A165" s="119"/>
      <c r="B165" s="120"/>
      <c r="C165" s="148" t="s">
        <v>603</v>
      </c>
      <c r="D165" s="122"/>
      <c r="E165" s="123">
        <v>14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140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19"/>
      <c r="B166" s="120"/>
      <c r="C166" s="148" t="s">
        <v>604</v>
      </c>
      <c r="D166" s="122"/>
      <c r="E166" s="123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16"/>
      <c r="Z166" s="116"/>
      <c r="AA166" s="116"/>
      <c r="AB166" s="116"/>
      <c r="AC166" s="116"/>
      <c r="AD166" s="116"/>
      <c r="AE166" s="116"/>
      <c r="AF166" s="116"/>
      <c r="AG166" s="116" t="s">
        <v>140</v>
      </c>
      <c r="AH166" s="116">
        <v>0</v>
      </c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outlineLevel="1" x14ac:dyDescent="0.25">
      <c r="A167" s="139">
        <v>64</v>
      </c>
      <c r="B167" s="140" t="s">
        <v>431</v>
      </c>
      <c r="C167" s="146" t="s">
        <v>432</v>
      </c>
      <c r="D167" s="141" t="s">
        <v>131</v>
      </c>
      <c r="E167" s="142">
        <v>7</v>
      </c>
      <c r="F167" s="143"/>
      <c r="G167" s="144">
        <f>ROUND(E167*F167,2)</f>
        <v>0</v>
      </c>
      <c r="H167" s="121">
        <v>0</v>
      </c>
      <c r="I167" s="121">
        <f>ROUND(E167*H167,2)</f>
        <v>0</v>
      </c>
      <c r="J167" s="121">
        <v>185</v>
      </c>
      <c r="K167" s="121">
        <f>ROUND(E167*J167,2)</f>
        <v>1295</v>
      </c>
      <c r="L167" s="121">
        <v>21</v>
      </c>
      <c r="M167" s="121">
        <f>G167*(1+L167/100)</f>
        <v>0</v>
      </c>
      <c r="N167" s="121">
        <v>0</v>
      </c>
      <c r="O167" s="121">
        <f>ROUND(E167*N167,2)</f>
        <v>0</v>
      </c>
      <c r="P167" s="121">
        <v>0</v>
      </c>
      <c r="Q167" s="121">
        <f>ROUND(E167*P167,2)</f>
        <v>0</v>
      </c>
      <c r="R167" s="121"/>
      <c r="S167" s="121" t="s">
        <v>132</v>
      </c>
      <c r="T167" s="121" t="s">
        <v>146</v>
      </c>
      <c r="U167" s="121">
        <v>0.43</v>
      </c>
      <c r="V167" s="121">
        <f>ROUND(E167*U167,2)</f>
        <v>3.01</v>
      </c>
      <c r="W167" s="121"/>
      <c r="X167" s="121" t="s">
        <v>133</v>
      </c>
      <c r="Y167" s="116"/>
      <c r="Z167" s="116"/>
      <c r="AA167" s="116"/>
      <c r="AB167" s="116"/>
      <c r="AC167" s="116"/>
      <c r="AD167" s="116"/>
      <c r="AE167" s="116"/>
      <c r="AF167" s="116"/>
      <c r="AG167" s="116" t="s">
        <v>134</v>
      </c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5">
      <c r="A168" s="139">
        <v>65</v>
      </c>
      <c r="B168" s="140" t="s">
        <v>433</v>
      </c>
      <c r="C168" s="146" t="s">
        <v>434</v>
      </c>
      <c r="D168" s="141" t="s">
        <v>0</v>
      </c>
      <c r="E168" s="142">
        <v>5</v>
      </c>
      <c r="F168" s="143"/>
      <c r="G168" s="144">
        <f>ROUND(E168*F168,2)</f>
        <v>0</v>
      </c>
      <c r="H168" s="121">
        <v>0</v>
      </c>
      <c r="I168" s="121">
        <f>ROUND(E168*H168,2)</f>
        <v>0</v>
      </c>
      <c r="J168" s="121">
        <v>105</v>
      </c>
      <c r="K168" s="121">
        <f>ROUND(E168*J168,2)</f>
        <v>525</v>
      </c>
      <c r="L168" s="121">
        <v>21</v>
      </c>
      <c r="M168" s="121">
        <f>G168*(1+L168/100)</f>
        <v>0</v>
      </c>
      <c r="N168" s="121">
        <v>0</v>
      </c>
      <c r="O168" s="121">
        <f>ROUND(E168*N168,2)</f>
        <v>0</v>
      </c>
      <c r="P168" s="121">
        <v>0</v>
      </c>
      <c r="Q168" s="121">
        <f>ROUND(E168*P168,2)</f>
        <v>0</v>
      </c>
      <c r="R168" s="121"/>
      <c r="S168" s="121" t="s">
        <v>158</v>
      </c>
      <c r="T168" s="121" t="s">
        <v>146</v>
      </c>
      <c r="U168" s="121">
        <v>0</v>
      </c>
      <c r="V168" s="121">
        <f>ROUND(E168*U168,2)</f>
        <v>0</v>
      </c>
      <c r="W168" s="121"/>
      <c r="X168" s="121" t="s">
        <v>133</v>
      </c>
      <c r="Y168" s="116"/>
      <c r="Z168" s="116"/>
      <c r="AA168" s="116"/>
      <c r="AB168" s="116"/>
      <c r="AC168" s="116"/>
      <c r="AD168" s="116"/>
      <c r="AE168" s="116"/>
      <c r="AF168" s="116"/>
      <c r="AG168" s="116" t="s">
        <v>435</v>
      </c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5">
      <c r="A169" s="133">
        <v>66</v>
      </c>
      <c r="B169" s="134" t="s">
        <v>97</v>
      </c>
      <c r="C169" s="147" t="s">
        <v>436</v>
      </c>
      <c r="D169" s="135" t="s">
        <v>233</v>
      </c>
      <c r="E169" s="136">
        <v>3</v>
      </c>
      <c r="F169" s="137"/>
      <c r="G169" s="138">
        <f>ROUND(E169*F169,2)</f>
        <v>0</v>
      </c>
      <c r="H169" s="121">
        <v>0</v>
      </c>
      <c r="I169" s="121">
        <f>ROUND(E169*H169,2)</f>
        <v>0</v>
      </c>
      <c r="J169" s="121">
        <v>450</v>
      </c>
      <c r="K169" s="121">
        <f>ROUND(E169*J169,2)</f>
        <v>1350</v>
      </c>
      <c r="L169" s="121">
        <v>21</v>
      </c>
      <c r="M169" s="121">
        <f>G169*(1+L169/100)</f>
        <v>0</v>
      </c>
      <c r="N169" s="121">
        <v>0</v>
      </c>
      <c r="O169" s="121">
        <f>ROUND(E169*N169,2)</f>
        <v>0</v>
      </c>
      <c r="P169" s="121">
        <v>0</v>
      </c>
      <c r="Q169" s="121">
        <f>ROUND(E169*P169,2)</f>
        <v>0</v>
      </c>
      <c r="R169" s="121"/>
      <c r="S169" s="121" t="s">
        <v>158</v>
      </c>
      <c r="T169" s="121" t="s">
        <v>146</v>
      </c>
      <c r="U169" s="121">
        <v>0</v>
      </c>
      <c r="V169" s="121">
        <f>ROUND(E169*U169,2)</f>
        <v>0</v>
      </c>
      <c r="W169" s="121"/>
      <c r="X169" s="121" t="s">
        <v>133</v>
      </c>
      <c r="Y169" s="116"/>
      <c r="Z169" s="116"/>
      <c r="AA169" s="116"/>
      <c r="AB169" s="116"/>
      <c r="AC169" s="116"/>
      <c r="AD169" s="116"/>
      <c r="AE169" s="116"/>
      <c r="AF169" s="116"/>
      <c r="AG169" s="116" t="s">
        <v>134</v>
      </c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5">
      <c r="A170" s="119"/>
      <c r="B170" s="120"/>
      <c r="C170" s="148" t="s">
        <v>437</v>
      </c>
      <c r="D170" s="122"/>
      <c r="E170" s="123">
        <v>3</v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16"/>
      <c r="Z170" s="116"/>
      <c r="AA170" s="116"/>
      <c r="AB170" s="116"/>
      <c r="AC170" s="116"/>
      <c r="AD170" s="116"/>
      <c r="AE170" s="116"/>
      <c r="AF170" s="116"/>
      <c r="AG170" s="116" t="s">
        <v>140</v>
      </c>
      <c r="AH170" s="116">
        <v>0</v>
      </c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5">
      <c r="A171" s="139">
        <v>67</v>
      </c>
      <c r="B171" s="140" t="s">
        <v>438</v>
      </c>
      <c r="C171" s="146" t="s">
        <v>439</v>
      </c>
      <c r="D171" s="141" t="s">
        <v>131</v>
      </c>
      <c r="E171" s="142">
        <v>5</v>
      </c>
      <c r="F171" s="143"/>
      <c r="G171" s="144">
        <f>ROUND(E171*F171,2)</f>
        <v>0</v>
      </c>
      <c r="H171" s="121">
        <v>550</v>
      </c>
      <c r="I171" s="121">
        <f>ROUND(E171*H171,2)</f>
        <v>2750</v>
      </c>
      <c r="J171" s="121">
        <v>0</v>
      </c>
      <c r="K171" s="121">
        <f>ROUND(E171*J171,2)</f>
        <v>0</v>
      </c>
      <c r="L171" s="121">
        <v>21</v>
      </c>
      <c r="M171" s="121">
        <f>G171*(1+L171/100)</f>
        <v>0</v>
      </c>
      <c r="N171" s="121">
        <v>4.0000000000000001E-3</v>
      </c>
      <c r="O171" s="121">
        <f>ROUND(E171*N171,2)</f>
        <v>0.02</v>
      </c>
      <c r="P171" s="121">
        <v>0</v>
      </c>
      <c r="Q171" s="121">
        <f>ROUND(E171*P171,2)</f>
        <v>0</v>
      </c>
      <c r="R171" s="121" t="s">
        <v>175</v>
      </c>
      <c r="S171" s="121" t="s">
        <v>132</v>
      </c>
      <c r="T171" s="121" t="s">
        <v>146</v>
      </c>
      <c r="U171" s="121">
        <v>0</v>
      </c>
      <c r="V171" s="121">
        <f>ROUND(E171*U171,2)</f>
        <v>0</v>
      </c>
      <c r="W171" s="121"/>
      <c r="X171" s="121" t="s">
        <v>176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177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outlineLevel="1" x14ac:dyDescent="0.25">
      <c r="A172" s="139">
        <v>68</v>
      </c>
      <c r="B172" s="140" t="s">
        <v>440</v>
      </c>
      <c r="C172" s="146" t="s">
        <v>441</v>
      </c>
      <c r="D172" s="141" t="s">
        <v>131</v>
      </c>
      <c r="E172" s="142">
        <v>2</v>
      </c>
      <c r="F172" s="143"/>
      <c r="G172" s="144">
        <f>ROUND(E172*F172,2)</f>
        <v>0</v>
      </c>
      <c r="H172" s="121">
        <v>1050</v>
      </c>
      <c r="I172" s="121">
        <f>ROUND(E172*H172,2)</f>
        <v>2100</v>
      </c>
      <c r="J172" s="121">
        <v>0</v>
      </c>
      <c r="K172" s="121">
        <f>ROUND(E172*J172,2)</f>
        <v>0</v>
      </c>
      <c r="L172" s="121">
        <v>21</v>
      </c>
      <c r="M172" s="121">
        <f>G172*(1+L172/100)</f>
        <v>0</v>
      </c>
      <c r="N172" s="121">
        <v>4.0000000000000001E-3</v>
      </c>
      <c r="O172" s="121">
        <f>ROUND(E172*N172,2)</f>
        <v>0.01</v>
      </c>
      <c r="P172" s="121">
        <v>0</v>
      </c>
      <c r="Q172" s="121">
        <f>ROUND(E172*P172,2)</f>
        <v>0</v>
      </c>
      <c r="R172" s="121"/>
      <c r="S172" s="121" t="s">
        <v>158</v>
      </c>
      <c r="T172" s="121" t="s">
        <v>146</v>
      </c>
      <c r="U172" s="121">
        <v>0</v>
      </c>
      <c r="V172" s="121">
        <f>ROUND(E172*U172,2)</f>
        <v>0</v>
      </c>
      <c r="W172" s="121"/>
      <c r="X172" s="121" t="s">
        <v>176</v>
      </c>
      <c r="Y172" s="116"/>
      <c r="Z172" s="116"/>
      <c r="AA172" s="116"/>
      <c r="AB172" s="116"/>
      <c r="AC172" s="116"/>
      <c r="AD172" s="116"/>
      <c r="AE172" s="116"/>
      <c r="AF172" s="116"/>
      <c r="AG172" s="116" t="s">
        <v>177</v>
      </c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</row>
    <row r="173" spans="1:60" outlineLevel="1" x14ac:dyDescent="0.25">
      <c r="A173" s="139">
        <v>69</v>
      </c>
      <c r="B173" s="140" t="s">
        <v>442</v>
      </c>
      <c r="C173" s="146" t="s">
        <v>443</v>
      </c>
      <c r="D173" s="141" t="s">
        <v>222</v>
      </c>
      <c r="E173" s="142">
        <v>1</v>
      </c>
      <c r="F173" s="143"/>
      <c r="G173" s="144">
        <f>ROUND(E173*F173,2)</f>
        <v>0</v>
      </c>
      <c r="H173" s="121">
        <v>0</v>
      </c>
      <c r="I173" s="121">
        <f>ROUND(E173*H173,2)</f>
        <v>0</v>
      </c>
      <c r="J173" s="121">
        <v>3000</v>
      </c>
      <c r="K173" s="121">
        <f>ROUND(E173*J173,2)</f>
        <v>3000</v>
      </c>
      <c r="L173" s="121">
        <v>21</v>
      </c>
      <c r="M173" s="121">
        <f>G173*(1+L173/100)</f>
        <v>0</v>
      </c>
      <c r="N173" s="121">
        <v>0</v>
      </c>
      <c r="O173" s="121">
        <f>ROUND(E173*N173,2)</f>
        <v>0</v>
      </c>
      <c r="P173" s="121">
        <v>0</v>
      </c>
      <c r="Q173" s="121">
        <f>ROUND(E173*P173,2)</f>
        <v>0</v>
      </c>
      <c r="R173" s="121"/>
      <c r="S173" s="121" t="s">
        <v>158</v>
      </c>
      <c r="T173" s="121" t="s">
        <v>146</v>
      </c>
      <c r="U173" s="121">
        <v>0</v>
      </c>
      <c r="V173" s="121">
        <f>ROUND(E173*U173,2)</f>
        <v>0</v>
      </c>
      <c r="W173" s="121"/>
      <c r="X173" s="121" t="s">
        <v>161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162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x14ac:dyDescent="0.25">
      <c r="A174" s="127" t="s">
        <v>127</v>
      </c>
      <c r="B174" s="128" t="s">
        <v>99</v>
      </c>
      <c r="C174" s="145" t="s">
        <v>100</v>
      </c>
      <c r="D174" s="129"/>
      <c r="E174" s="130"/>
      <c r="F174" s="131"/>
      <c r="G174" s="132">
        <f>SUMIF(AG175:AG181,"&lt;&gt;NOR",G175:G181)</f>
        <v>0</v>
      </c>
      <c r="H174" s="126"/>
      <c r="I174" s="126">
        <f>SUM(I175:I181)</f>
        <v>0</v>
      </c>
      <c r="J174" s="126"/>
      <c r="K174" s="126">
        <f>SUM(K175:K181)</f>
        <v>1379.95</v>
      </c>
      <c r="L174" s="126"/>
      <c r="M174" s="126">
        <f>SUM(M175:M181)</f>
        <v>0</v>
      </c>
      <c r="N174" s="126"/>
      <c r="O174" s="126">
        <f>SUM(O175:O181)</f>
        <v>0</v>
      </c>
      <c r="P174" s="126"/>
      <c r="Q174" s="126">
        <f>SUM(Q175:Q181)</f>
        <v>0</v>
      </c>
      <c r="R174" s="126"/>
      <c r="S174" s="126"/>
      <c r="T174" s="126"/>
      <c r="U174" s="126"/>
      <c r="V174" s="126">
        <f>SUM(V175:V181)</f>
        <v>1.17</v>
      </c>
      <c r="W174" s="126"/>
      <c r="X174" s="126"/>
      <c r="AG174" t="s">
        <v>128</v>
      </c>
    </row>
    <row r="175" spans="1:60" outlineLevel="1" x14ac:dyDescent="0.25">
      <c r="A175" s="139">
        <v>70</v>
      </c>
      <c r="B175" s="140" t="s">
        <v>444</v>
      </c>
      <c r="C175" s="146" t="s">
        <v>445</v>
      </c>
      <c r="D175" s="141" t="s">
        <v>446</v>
      </c>
      <c r="E175" s="142">
        <v>1</v>
      </c>
      <c r="F175" s="143"/>
      <c r="G175" s="144">
        <f t="shared" ref="G175:G181" si="21">ROUND(E175*F175,2)</f>
        <v>0</v>
      </c>
      <c r="H175" s="121">
        <v>0</v>
      </c>
      <c r="I175" s="121">
        <f t="shared" ref="I175:I181" si="22">ROUND(E175*H175,2)</f>
        <v>0</v>
      </c>
      <c r="J175" s="121">
        <v>100</v>
      </c>
      <c r="K175" s="121">
        <f t="shared" ref="K175:K181" si="23">ROUND(E175*J175,2)</f>
        <v>100</v>
      </c>
      <c r="L175" s="121">
        <v>21</v>
      </c>
      <c r="M175" s="121">
        <f t="shared" ref="M175:M181" si="24">G175*(1+L175/100)</f>
        <v>0</v>
      </c>
      <c r="N175" s="121">
        <v>0</v>
      </c>
      <c r="O175" s="121">
        <f t="shared" ref="O175:O181" si="25">ROUND(E175*N175,2)</f>
        <v>0</v>
      </c>
      <c r="P175" s="121">
        <v>0</v>
      </c>
      <c r="Q175" s="121">
        <f t="shared" ref="Q175:Q181" si="26">ROUND(E175*P175,2)</f>
        <v>0</v>
      </c>
      <c r="R175" s="121"/>
      <c r="S175" s="121" t="s">
        <v>132</v>
      </c>
      <c r="T175" s="121" t="s">
        <v>146</v>
      </c>
      <c r="U175" s="121">
        <v>0</v>
      </c>
      <c r="V175" s="121">
        <f t="shared" ref="V175:V181" si="27">ROUND(E175*U175,2)</f>
        <v>0</v>
      </c>
      <c r="W175" s="121"/>
      <c r="X175" s="121" t="s">
        <v>133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134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5">
      <c r="A176" s="139">
        <v>71</v>
      </c>
      <c r="B176" s="140" t="s">
        <v>447</v>
      </c>
      <c r="C176" s="146" t="s">
        <v>448</v>
      </c>
      <c r="D176" s="141" t="s">
        <v>207</v>
      </c>
      <c r="E176" s="142">
        <v>0.4234</v>
      </c>
      <c r="F176" s="143"/>
      <c r="G176" s="144">
        <f t="shared" si="21"/>
        <v>0</v>
      </c>
      <c r="H176" s="121">
        <v>0</v>
      </c>
      <c r="I176" s="121">
        <f t="shared" si="22"/>
        <v>0</v>
      </c>
      <c r="J176" s="121">
        <v>168.5</v>
      </c>
      <c r="K176" s="121">
        <f t="shared" si="23"/>
        <v>71.34</v>
      </c>
      <c r="L176" s="121">
        <v>21</v>
      </c>
      <c r="M176" s="121">
        <f t="shared" si="24"/>
        <v>0</v>
      </c>
      <c r="N176" s="121">
        <v>0</v>
      </c>
      <c r="O176" s="121">
        <f t="shared" si="25"/>
        <v>0</v>
      </c>
      <c r="P176" s="121">
        <v>0</v>
      </c>
      <c r="Q176" s="121">
        <f t="shared" si="26"/>
        <v>0</v>
      </c>
      <c r="R176" s="121"/>
      <c r="S176" s="121" t="s">
        <v>132</v>
      </c>
      <c r="T176" s="121" t="s">
        <v>132</v>
      </c>
      <c r="U176" s="121">
        <v>0.27700000000000002</v>
      </c>
      <c r="V176" s="121">
        <f t="shared" si="27"/>
        <v>0.12</v>
      </c>
      <c r="W176" s="121"/>
      <c r="X176" s="121" t="s">
        <v>449</v>
      </c>
      <c r="Y176" s="116"/>
      <c r="Z176" s="116"/>
      <c r="AA176" s="116"/>
      <c r="AB176" s="116"/>
      <c r="AC176" s="116"/>
      <c r="AD176" s="116"/>
      <c r="AE176" s="116"/>
      <c r="AF176" s="116"/>
      <c r="AG176" s="116" t="s">
        <v>450</v>
      </c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5">
      <c r="A177" s="139">
        <v>72</v>
      </c>
      <c r="B177" s="140" t="s">
        <v>451</v>
      </c>
      <c r="C177" s="146" t="s">
        <v>452</v>
      </c>
      <c r="D177" s="141" t="s">
        <v>207</v>
      </c>
      <c r="E177" s="142">
        <v>0.4234</v>
      </c>
      <c r="F177" s="143"/>
      <c r="G177" s="144">
        <f t="shared" si="21"/>
        <v>0</v>
      </c>
      <c r="H177" s="121">
        <v>0</v>
      </c>
      <c r="I177" s="121">
        <f t="shared" si="22"/>
        <v>0</v>
      </c>
      <c r="J177" s="121">
        <v>234.5</v>
      </c>
      <c r="K177" s="121">
        <f t="shared" si="23"/>
        <v>99.29</v>
      </c>
      <c r="L177" s="121">
        <v>21</v>
      </c>
      <c r="M177" s="121">
        <f t="shared" si="24"/>
        <v>0</v>
      </c>
      <c r="N177" s="121">
        <v>0</v>
      </c>
      <c r="O177" s="121">
        <f t="shared" si="25"/>
        <v>0</v>
      </c>
      <c r="P177" s="121">
        <v>0</v>
      </c>
      <c r="Q177" s="121">
        <f t="shared" si="26"/>
        <v>0</v>
      </c>
      <c r="R177" s="121"/>
      <c r="S177" s="121" t="s">
        <v>132</v>
      </c>
      <c r="T177" s="121" t="s">
        <v>132</v>
      </c>
      <c r="U177" s="121">
        <v>0.49</v>
      </c>
      <c r="V177" s="121">
        <f t="shared" si="27"/>
        <v>0.21</v>
      </c>
      <c r="W177" s="121"/>
      <c r="X177" s="121" t="s">
        <v>449</v>
      </c>
      <c r="Y177" s="116"/>
      <c r="Z177" s="116"/>
      <c r="AA177" s="116"/>
      <c r="AB177" s="116"/>
      <c r="AC177" s="116"/>
      <c r="AD177" s="116"/>
      <c r="AE177" s="116"/>
      <c r="AF177" s="116"/>
      <c r="AG177" s="116" t="s">
        <v>450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5">
      <c r="A178" s="139">
        <v>73</v>
      </c>
      <c r="B178" s="140" t="s">
        <v>453</v>
      </c>
      <c r="C178" s="146" t="s">
        <v>454</v>
      </c>
      <c r="D178" s="141" t="s">
        <v>207</v>
      </c>
      <c r="E178" s="142">
        <v>8.4680800000000005</v>
      </c>
      <c r="F178" s="143"/>
      <c r="G178" s="144">
        <f t="shared" si="21"/>
        <v>0</v>
      </c>
      <c r="H178" s="121">
        <v>0</v>
      </c>
      <c r="I178" s="121">
        <f t="shared" si="22"/>
        <v>0</v>
      </c>
      <c r="J178" s="121">
        <v>16</v>
      </c>
      <c r="K178" s="121">
        <f t="shared" si="23"/>
        <v>135.49</v>
      </c>
      <c r="L178" s="121">
        <v>21</v>
      </c>
      <c r="M178" s="121">
        <f t="shared" si="24"/>
        <v>0</v>
      </c>
      <c r="N178" s="121">
        <v>0</v>
      </c>
      <c r="O178" s="121">
        <f t="shared" si="25"/>
        <v>0</v>
      </c>
      <c r="P178" s="121">
        <v>0</v>
      </c>
      <c r="Q178" s="121">
        <f t="shared" si="26"/>
        <v>0</v>
      </c>
      <c r="R178" s="121"/>
      <c r="S178" s="121" t="s">
        <v>132</v>
      </c>
      <c r="T178" s="121" t="s">
        <v>132</v>
      </c>
      <c r="U178" s="121">
        <v>0</v>
      </c>
      <c r="V178" s="121">
        <f t="shared" si="27"/>
        <v>0</v>
      </c>
      <c r="W178" s="121"/>
      <c r="X178" s="121" t="s">
        <v>449</v>
      </c>
      <c r="Y178" s="116"/>
      <c r="Z178" s="116"/>
      <c r="AA178" s="116"/>
      <c r="AB178" s="116"/>
      <c r="AC178" s="116"/>
      <c r="AD178" s="116"/>
      <c r="AE178" s="116"/>
      <c r="AF178" s="116"/>
      <c r="AG178" s="116" t="s">
        <v>450</v>
      </c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5">
      <c r="A179" s="139">
        <v>74</v>
      </c>
      <c r="B179" s="140" t="s">
        <v>455</v>
      </c>
      <c r="C179" s="146" t="s">
        <v>456</v>
      </c>
      <c r="D179" s="141" t="s">
        <v>207</v>
      </c>
      <c r="E179" s="142">
        <v>0.4234</v>
      </c>
      <c r="F179" s="143"/>
      <c r="G179" s="144">
        <f t="shared" si="21"/>
        <v>0</v>
      </c>
      <c r="H179" s="121">
        <v>0</v>
      </c>
      <c r="I179" s="121">
        <f t="shared" si="22"/>
        <v>0</v>
      </c>
      <c r="J179" s="121">
        <v>331</v>
      </c>
      <c r="K179" s="121">
        <f t="shared" si="23"/>
        <v>140.15</v>
      </c>
      <c r="L179" s="121">
        <v>21</v>
      </c>
      <c r="M179" s="121">
        <f t="shared" si="24"/>
        <v>0</v>
      </c>
      <c r="N179" s="121">
        <v>0</v>
      </c>
      <c r="O179" s="121">
        <f t="shared" si="25"/>
        <v>0</v>
      </c>
      <c r="P179" s="121">
        <v>0</v>
      </c>
      <c r="Q179" s="121">
        <f t="shared" si="26"/>
        <v>0</v>
      </c>
      <c r="R179" s="121"/>
      <c r="S179" s="121" t="s">
        <v>132</v>
      </c>
      <c r="T179" s="121" t="s">
        <v>132</v>
      </c>
      <c r="U179" s="121">
        <v>0.94199999999999995</v>
      </c>
      <c r="V179" s="121">
        <f t="shared" si="27"/>
        <v>0.4</v>
      </c>
      <c r="W179" s="121"/>
      <c r="X179" s="121" t="s">
        <v>449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450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5">
      <c r="A180" s="139">
        <v>75</v>
      </c>
      <c r="B180" s="140" t="s">
        <v>457</v>
      </c>
      <c r="C180" s="146" t="s">
        <v>458</v>
      </c>
      <c r="D180" s="141" t="s">
        <v>207</v>
      </c>
      <c r="E180" s="142">
        <v>4.2340400000000002</v>
      </c>
      <c r="F180" s="143"/>
      <c r="G180" s="144">
        <f t="shared" si="21"/>
        <v>0</v>
      </c>
      <c r="H180" s="121">
        <v>0</v>
      </c>
      <c r="I180" s="121">
        <f t="shared" si="22"/>
        <v>0</v>
      </c>
      <c r="J180" s="121">
        <v>36.9</v>
      </c>
      <c r="K180" s="121">
        <f t="shared" si="23"/>
        <v>156.24</v>
      </c>
      <c r="L180" s="121">
        <v>21</v>
      </c>
      <c r="M180" s="121">
        <f t="shared" si="24"/>
        <v>0</v>
      </c>
      <c r="N180" s="121">
        <v>0</v>
      </c>
      <c r="O180" s="121">
        <f t="shared" si="25"/>
        <v>0</v>
      </c>
      <c r="P180" s="121">
        <v>0</v>
      </c>
      <c r="Q180" s="121">
        <f t="shared" si="26"/>
        <v>0</v>
      </c>
      <c r="R180" s="121"/>
      <c r="S180" s="121" t="s">
        <v>132</v>
      </c>
      <c r="T180" s="121" t="s">
        <v>132</v>
      </c>
      <c r="U180" s="121">
        <v>0.105</v>
      </c>
      <c r="V180" s="121">
        <f t="shared" si="27"/>
        <v>0.44</v>
      </c>
      <c r="W180" s="121"/>
      <c r="X180" s="121" t="s">
        <v>449</v>
      </c>
      <c r="Y180" s="116"/>
      <c r="Z180" s="116"/>
      <c r="AA180" s="116"/>
      <c r="AB180" s="116"/>
      <c r="AC180" s="116"/>
      <c r="AD180" s="116"/>
      <c r="AE180" s="116"/>
      <c r="AF180" s="116"/>
      <c r="AG180" s="116" t="s">
        <v>450</v>
      </c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5">
      <c r="A181" s="133">
        <v>76</v>
      </c>
      <c r="B181" s="134" t="s">
        <v>459</v>
      </c>
      <c r="C181" s="147" t="s">
        <v>460</v>
      </c>
      <c r="D181" s="135" t="s">
        <v>207</v>
      </c>
      <c r="E181" s="136">
        <v>0.4234</v>
      </c>
      <c r="F181" s="137"/>
      <c r="G181" s="138">
        <f t="shared" si="21"/>
        <v>0</v>
      </c>
      <c r="H181" s="121">
        <v>0</v>
      </c>
      <c r="I181" s="121">
        <f t="shared" si="22"/>
        <v>0</v>
      </c>
      <c r="J181" s="121">
        <v>1600</v>
      </c>
      <c r="K181" s="121">
        <f t="shared" si="23"/>
        <v>677.44</v>
      </c>
      <c r="L181" s="121">
        <v>21</v>
      </c>
      <c r="M181" s="121">
        <f t="shared" si="24"/>
        <v>0</v>
      </c>
      <c r="N181" s="121">
        <v>0</v>
      </c>
      <c r="O181" s="121">
        <f t="shared" si="25"/>
        <v>0</v>
      </c>
      <c r="P181" s="121">
        <v>0</v>
      </c>
      <c r="Q181" s="121">
        <f t="shared" si="26"/>
        <v>0</v>
      </c>
      <c r="R181" s="121"/>
      <c r="S181" s="121" t="s">
        <v>461</v>
      </c>
      <c r="T181" s="121" t="s">
        <v>146</v>
      </c>
      <c r="U181" s="121">
        <v>0</v>
      </c>
      <c r="V181" s="121">
        <f t="shared" si="27"/>
        <v>0</v>
      </c>
      <c r="W181" s="121"/>
      <c r="X181" s="121" t="s">
        <v>449</v>
      </c>
      <c r="Y181" s="116"/>
      <c r="Z181" s="116"/>
      <c r="AA181" s="116"/>
      <c r="AB181" s="116"/>
      <c r="AC181" s="116"/>
      <c r="AD181" s="116"/>
      <c r="AE181" s="116"/>
      <c r="AF181" s="116"/>
      <c r="AG181" s="116" t="s">
        <v>450</v>
      </c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x14ac:dyDescent="0.25">
      <c r="A182" s="3"/>
      <c r="B182" s="4"/>
      <c r="C182" s="151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114</v>
      </c>
    </row>
    <row r="183" spans="1:60" x14ac:dyDescent="0.25">
      <c r="C183" s="152"/>
      <c r="D183" s="10"/>
      <c r="AG183" t="s">
        <v>462</v>
      </c>
    </row>
    <row r="184" spans="1:60" x14ac:dyDescent="0.25">
      <c r="D184" s="10"/>
    </row>
    <row r="185" spans="1:60" x14ac:dyDescent="0.25">
      <c r="D185" s="10"/>
    </row>
    <row r="186" spans="1:60" x14ac:dyDescent="0.25">
      <c r="D186" s="10"/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181" xr:uid="{22684917-D2BF-4F11-82FF-B93BD1359871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77DA-283F-4BB2-BBF2-898826E811F4}">
  <sheetPr>
    <outlinePr summaryBelow="0"/>
  </sheetPr>
  <dimension ref="A1:BH5000"/>
  <sheetViews>
    <sheetView workbookViewId="0">
      <pane ySplit="7" topLeftCell="A8" activePane="bottomLeft" state="frozen"/>
      <selection pane="bottomLeft" activeCell="AA159" sqref="AA159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44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SUMIF(AG9:AG9,"&lt;&gt;NOR",G9:G9)</f>
        <v>0</v>
      </c>
      <c r="H8" s="126"/>
      <c r="I8" s="126">
        <f>SUM(I9:I9)</f>
        <v>90.02</v>
      </c>
      <c r="J8" s="126"/>
      <c r="K8" s="126">
        <f>SUM(K9:K9)</f>
        <v>181.48</v>
      </c>
      <c r="L8" s="126"/>
      <c r="M8" s="126">
        <f>SUM(M9:M9)</f>
        <v>0</v>
      </c>
      <c r="N8" s="126"/>
      <c r="O8" s="126">
        <f>SUM(O9:O9)</f>
        <v>0</v>
      </c>
      <c r="P8" s="126"/>
      <c r="Q8" s="126">
        <f>SUM(Q9:Q9)</f>
        <v>0</v>
      </c>
      <c r="R8" s="126"/>
      <c r="S8" s="126"/>
      <c r="T8" s="126"/>
      <c r="U8" s="126"/>
      <c r="V8" s="126">
        <f>SUM(V9:V9)</f>
        <v>0.36</v>
      </c>
      <c r="W8" s="126"/>
      <c r="X8" s="126"/>
      <c r="AG8" t="s">
        <v>128</v>
      </c>
    </row>
    <row r="9" spans="1:60" ht="20.399999999999999" outlineLevel="1" x14ac:dyDescent="0.25">
      <c r="A9" s="139">
        <v>1</v>
      </c>
      <c r="B9" s="140" t="s">
        <v>129</v>
      </c>
      <c r="C9" s="146" t="s">
        <v>130</v>
      </c>
      <c r="D9" s="141" t="s">
        <v>131</v>
      </c>
      <c r="E9" s="142">
        <v>1</v>
      </c>
      <c r="F9" s="143"/>
      <c r="G9" s="144">
        <f>ROUND(E9*F9,2)</f>
        <v>0</v>
      </c>
      <c r="H9" s="121">
        <v>90.02</v>
      </c>
      <c r="I9" s="121">
        <f>ROUND(E9*H9,2)</f>
        <v>90.02</v>
      </c>
      <c r="J9" s="121">
        <v>181.48</v>
      </c>
      <c r="K9" s="121">
        <f>ROUND(E9*J9,2)</f>
        <v>181.48</v>
      </c>
      <c r="L9" s="121">
        <v>21</v>
      </c>
      <c r="M9" s="121">
        <f>G9*(1+L9/100)</f>
        <v>0</v>
      </c>
      <c r="N9" s="121">
        <v>3.32E-3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0.36</v>
      </c>
      <c r="V9" s="121">
        <f>ROUND(E9*U9,2)</f>
        <v>0.36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x14ac:dyDescent="0.25">
      <c r="A10" s="127" t="s">
        <v>127</v>
      </c>
      <c r="B10" s="128" t="s">
        <v>55</v>
      </c>
      <c r="C10" s="145" t="s">
        <v>56</v>
      </c>
      <c r="D10" s="129"/>
      <c r="E10" s="130"/>
      <c r="F10" s="131"/>
      <c r="G10" s="132">
        <f>SUMIF(AG11:AG16,"&lt;&gt;NOR",G11:G16)</f>
        <v>0</v>
      </c>
      <c r="H10" s="126"/>
      <c r="I10" s="126">
        <f>SUM(I11:I16)</f>
        <v>60.3</v>
      </c>
      <c r="J10" s="126"/>
      <c r="K10" s="126">
        <f>SUM(K11:K16)</f>
        <v>1499.08</v>
      </c>
      <c r="L10" s="126"/>
      <c r="M10" s="126">
        <f>SUM(M11:M16)</f>
        <v>0</v>
      </c>
      <c r="N10" s="126"/>
      <c r="O10" s="126">
        <f>SUM(O11:O16)</f>
        <v>0.03</v>
      </c>
      <c r="P10" s="126"/>
      <c r="Q10" s="126">
        <f>SUM(Q11:Q16)</f>
        <v>0</v>
      </c>
      <c r="R10" s="126"/>
      <c r="S10" s="126"/>
      <c r="T10" s="126"/>
      <c r="U10" s="126"/>
      <c r="V10" s="126">
        <f>SUM(V11:V16)</f>
        <v>2.1</v>
      </c>
      <c r="W10" s="126"/>
      <c r="X10" s="126"/>
      <c r="AG10" t="s">
        <v>128</v>
      </c>
    </row>
    <row r="11" spans="1:60" outlineLevel="1" x14ac:dyDescent="0.25">
      <c r="A11" s="139">
        <v>2</v>
      </c>
      <c r="B11" s="140" t="s">
        <v>144</v>
      </c>
      <c r="C11" s="146" t="s">
        <v>145</v>
      </c>
      <c r="D11" s="141" t="s">
        <v>131</v>
      </c>
      <c r="E11" s="142">
        <v>6</v>
      </c>
      <c r="F11" s="143"/>
      <c r="G11" s="144">
        <f>ROUND(E11*F11,2)</f>
        <v>0</v>
      </c>
      <c r="H11" s="121">
        <v>10.050000000000001</v>
      </c>
      <c r="I11" s="121">
        <f>ROUND(E11*H11,2)</f>
        <v>60.3</v>
      </c>
      <c r="J11" s="121">
        <v>74.95</v>
      </c>
      <c r="K11" s="121">
        <f>ROUND(E11*J11,2)</f>
        <v>449.7</v>
      </c>
      <c r="L11" s="121">
        <v>21</v>
      </c>
      <c r="M11" s="121">
        <f>G11*(1+L11/100)</f>
        <v>0</v>
      </c>
      <c r="N11" s="121">
        <v>4.5799999999999999E-3</v>
      </c>
      <c r="O11" s="121">
        <f>ROUND(E11*N11,2)</f>
        <v>0.03</v>
      </c>
      <c r="P11" s="121">
        <v>0</v>
      </c>
      <c r="Q11" s="121">
        <f>ROUND(E11*P11,2)</f>
        <v>0</v>
      </c>
      <c r="R11" s="121"/>
      <c r="S11" s="121" t="s">
        <v>132</v>
      </c>
      <c r="T11" s="121" t="s">
        <v>146</v>
      </c>
      <c r="U11" s="121">
        <v>0.22442000000000001</v>
      </c>
      <c r="V11" s="121">
        <f>ROUND(E11*U11,2)</f>
        <v>1.35</v>
      </c>
      <c r="W11" s="121"/>
      <c r="X11" s="121" t="s">
        <v>133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134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39">
        <v>3</v>
      </c>
      <c r="B12" s="140" t="s">
        <v>156</v>
      </c>
      <c r="C12" s="146" t="s">
        <v>157</v>
      </c>
      <c r="D12" s="141" t="s">
        <v>143</v>
      </c>
      <c r="E12" s="142">
        <v>8</v>
      </c>
      <c r="F12" s="143"/>
      <c r="G12" s="144">
        <f>ROUND(E12*F12,2)</f>
        <v>0</v>
      </c>
      <c r="H12" s="121">
        <v>0</v>
      </c>
      <c r="I12" s="121">
        <f>ROUND(E12*H12,2)</f>
        <v>0</v>
      </c>
      <c r="J12" s="121">
        <v>65</v>
      </c>
      <c r="K12" s="121">
        <f>ROUND(E12*J12,2)</f>
        <v>520</v>
      </c>
      <c r="L12" s="121">
        <v>21</v>
      </c>
      <c r="M12" s="121">
        <f>G12*(1+L12/100)</f>
        <v>0</v>
      </c>
      <c r="N12" s="121">
        <v>0</v>
      </c>
      <c r="O12" s="121">
        <f>ROUND(E12*N12,2)</f>
        <v>0</v>
      </c>
      <c r="P12" s="121">
        <v>0</v>
      </c>
      <c r="Q12" s="121">
        <f>ROUND(E12*P12,2)</f>
        <v>0</v>
      </c>
      <c r="R12" s="121"/>
      <c r="S12" s="121" t="s">
        <v>158</v>
      </c>
      <c r="T12" s="121" t="s">
        <v>146</v>
      </c>
      <c r="U12" s="121">
        <v>9.4E-2</v>
      </c>
      <c r="V12" s="121">
        <f>ROUND(E12*U12,2)</f>
        <v>0.75</v>
      </c>
      <c r="W12" s="121"/>
      <c r="X12" s="121" t="s">
        <v>133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134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5">
      <c r="A13" s="133">
        <v>4</v>
      </c>
      <c r="B13" s="134" t="s">
        <v>159</v>
      </c>
      <c r="C13" s="147" t="s">
        <v>160</v>
      </c>
      <c r="D13" s="135" t="s">
        <v>137</v>
      </c>
      <c r="E13" s="136">
        <v>11.36</v>
      </c>
      <c r="F13" s="137"/>
      <c r="G13" s="138">
        <f>ROUND(E13*F13,2)</f>
        <v>0</v>
      </c>
      <c r="H13" s="121">
        <v>0</v>
      </c>
      <c r="I13" s="121">
        <f>ROUND(E13*H13,2)</f>
        <v>0</v>
      </c>
      <c r="J13" s="121">
        <v>46.6</v>
      </c>
      <c r="K13" s="121">
        <f>ROUND(E13*J13,2)</f>
        <v>529.38</v>
      </c>
      <c r="L13" s="121">
        <v>21</v>
      </c>
      <c r="M13" s="121">
        <f>G13*(1+L13/100)</f>
        <v>0</v>
      </c>
      <c r="N13" s="121">
        <v>4.0000000000000003E-5</v>
      </c>
      <c r="O13" s="121">
        <f>ROUND(E13*N13,2)</f>
        <v>0</v>
      </c>
      <c r="P13" s="121">
        <v>0</v>
      </c>
      <c r="Q13" s="121">
        <f>ROUND(E13*P13,2)</f>
        <v>0</v>
      </c>
      <c r="R13" s="121"/>
      <c r="S13" s="121" t="s">
        <v>132</v>
      </c>
      <c r="T13" s="121" t="s">
        <v>138</v>
      </c>
      <c r="U13" s="121">
        <v>0</v>
      </c>
      <c r="V13" s="121">
        <f>ROUND(E13*U13,2)</f>
        <v>0</v>
      </c>
      <c r="W13" s="121"/>
      <c r="X13" s="121" t="s">
        <v>161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162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5">
      <c r="A14" s="119"/>
      <c r="B14" s="120"/>
      <c r="C14" s="148" t="s">
        <v>569</v>
      </c>
      <c r="D14" s="122"/>
      <c r="E14" s="123">
        <v>5.04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16"/>
      <c r="Z14" s="116"/>
      <c r="AA14" s="116"/>
      <c r="AB14" s="116"/>
      <c r="AC14" s="116"/>
      <c r="AD14" s="116"/>
      <c r="AE14" s="116"/>
      <c r="AF14" s="116"/>
      <c r="AG14" s="116" t="s">
        <v>140</v>
      </c>
      <c r="AH14" s="116">
        <v>0</v>
      </c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19"/>
      <c r="B15" s="120"/>
      <c r="C15" s="148" t="s">
        <v>570</v>
      </c>
      <c r="D15" s="122"/>
      <c r="E15" s="123">
        <v>2.72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16"/>
      <c r="Z15" s="116"/>
      <c r="AA15" s="116"/>
      <c r="AB15" s="116"/>
      <c r="AC15" s="116"/>
      <c r="AD15" s="116"/>
      <c r="AE15" s="116"/>
      <c r="AF15" s="116"/>
      <c r="AG15" s="116" t="s">
        <v>140</v>
      </c>
      <c r="AH15" s="116">
        <v>0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19"/>
      <c r="B16" s="120"/>
      <c r="C16" s="148" t="s">
        <v>571</v>
      </c>
      <c r="D16" s="122"/>
      <c r="E16" s="123">
        <v>3.6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16"/>
      <c r="Z16" s="116"/>
      <c r="AA16" s="116"/>
      <c r="AB16" s="116"/>
      <c r="AC16" s="116"/>
      <c r="AD16" s="116"/>
      <c r="AE16" s="116"/>
      <c r="AF16" s="116"/>
      <c r="AG16" s="116" t="s">
        <v>140</v>
      </c>
      <c r="AH16" s="116">
        <v>0</v>
      </c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x14ac:dyDescent="0.25">
      <c r="A17" s="127" t="s">
        <v>127</v>
      </c>
      <c r="B17" s="128" t="s">
        <v>59</v>
      </c>
      <c r="C17" s="145" t="s">
        <v>60</v>
      </c>
      <c r="D17" s="129"/>
      <c r="E17" s="130"/>
      <c r="F17" s="131"/>
      <c r="G17" s="132">
        <f>SUMIF(AG18:AG19,"&lt;&gt;NOR",G18:G19)</f>
        <v>0</v>
      </c>
      <c r="H17" s="126"/>
      <c r="I17" s="126">
        <f>SUM(I18:I19)</f>
        <v>1269.52</v>
      </c>
      <c r="J17" s="126"/>
      <c r="K17" s="126">
        <f>SUM(K18:K19)</f>
        <v>903.48</v>
      </c>
      <c r="L17" s="126"/>
      <c r="M17" s="126">
        <f>SUM(M18:M19)</f>
        <v>0</v>
      </c>
      <c r="N17" s="126"/>
      <c r="O17" s="126">
        <f>SUM(O18:O19)</f>
        <v>0.03</v>
      </c>
      <c r="P17" s="126"/>
      <c r="Q17" s="126">
        <f>SUM(Q18:Q19)</f>
        <v>0</v>
      </c>
      <c r="R17" s="126"/>
      <c r="S17" s="126"/>
      <c r="T17" s="126"/>
      <c r="U17" s="126"/>
      <c r="V17" s="126">
        <f>SUM(V18:V19)</f>
        <v>1.86</v>
      </c>
      <c r="W17" s="126"/>
      <c r="X17" s="126"/>
      <c r="AG17" t="s">
        <v>128</v>
      </c>
    </row>
    <row r="18" spans="1:60" outlineLevel="1" x14ac:dyDescent="0.25">
      <c r="A18" s="139">
        <v>5</v>
      </c>
      <c r="B18" s="140" t="s">
        <v>171</v>
      </c>
      <c r="C18" s="146" t="s">
        <v>172</v>
      </c>
      <c r="D18" s="141" t="s">
        <v>131</v>
      </c>
      <c r="E18" s="142">
        <v>1</v>
      </c>
      <c r="F18" s="143"/>
      <c r="G18" s="144">
        <f>ROUND(E18*F18,2)</f>
        <v>0</v>
      </c>
      <c r="H18" s="121">
        <v>19.52</v>
      </c>
      <c r="I18" s="121">
        <f>ROUND(E18*H18,2)</f>
        <v>19.52</v>
      </c>
      <c r="J18" s="121">
        <v>903.48</v>
      </c>
      <c r="K18" s="121">
        <f>ROUND(E18*J18,2)</f>
        <v>903.48</v>
      </c>
      <c r="L18" s="121">
        <v>21</v>
      </c>
      <c r="M18" s="121">
        <f>G18*(1+L18/100)</f>
        <v>0</v>
      </c>
      <c r="N18" s="121">
        <v>1.8970000000000001E-2</v>
      </c>
      <c r="O18" s="121">
        <f>ROUND(E18*N18,2)</f>
        <v>0.02</v>
      </c>
      <c r="P18" s="121">
        <v>0</v>
      </c>
      <c r="Q18" s="121">
        <f>ROUND(E18*P18,2)</f>
        <v>0</v>
      </c>
      <c r="R18" s="121"/>
      <c r="S18" s="121" t="s">
        <v>132</v>
      </c>
      <c r="T18" s="121" t="s">
        <v>132</v>
      </c>
      <c r="U18" s="121">
        <v>1.86</v>
      </c>
      <c r="V18" s="121">
        <f>ROUND(E18*U18,2)</f>
        <v>1.86</v>
      </c>
      <c r="W18" s="121"/>
      <c r="X18" s="121" t="s">
        <v>133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134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ht="20.399999999999999" outlineLevel="1" x14ac:dyDescent="0.25">
      <c r="A19" s="139">
        <v>6</v>
      </c>
      <c r="B19" s="140" t="s">
        <v>173</v>
      </c>
      <c r="C19" s="146" t="s">
        <v>174</v>
      </c>
      <c r="D19" s="141" t="s">
        <v>131</v>
      </c>
      <c r="E19" s="142">
        <v>1</v>
      </c>
      <c r="F19" s="143"/>
      <c r="G19" s="144">
        <f>ROUND(E19*F19,2)</f>
        <v>0</v>
      </c>
      <c r="H19" s="121">
        <v>1250</v>
      </c>
      <c r="I19" s="121">
        <f>ROUND(E19*H19,2)</f>
        <v>1250</v>
      </c>
      <c r="J19" s="121">
        <v>0</v>
      </c>
      <c r="K19" s="121">
        <f>ROUND(E19*J19,2)</f>
        <v>0</v>
      </c>
      <c r="L19" s="121">
        <v>21</v>
      </c>
      <c r="M19" s="121">
        <f>G19*(1+L19/100)</f>
        <v>0</v>
      </c>
      <c r="N19" s="121">
        <v>1.2800000000000001E-2</v>
      </c>
      <c r="O19" s="121">
        <f>ROUND(E19*N19,2)</f>
        <v>0.01</v>
      </c>
      <c r="P19" s="121">
        <v>0</v>
      </c>
      <c r="Q19" s="121">
        <f>ROUND(E19*P19,2)</f>
        <v>0</v>
      </c>
      <c r="R19" s="121" t="s">
        <v>175</v>
      </c>
      <c r="S19" s="121" t="s">
        <v>132</v>
      </c>
      <c r="T19" s="121" t="s">
        <v>132</v>
      </c>
      <c r="U19" s="121">
        <v>0</v>
      </c>
      <c r="V19" s="121">
        <f>ROUND(E19*U19,2)</f>
        <v>0</v>
      </c>
      <c r="W19" s="121"/>
      <c r="X19" s="121" t="s">
        <v>176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177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ht="26.4" x14ac:dyDescent="0.25">
      <c r="A20" s="127" t="s">
        <v>127</v>
      </c>
      <c r="B20" s="128" t="s">
        <v>61</v>
      </c>
      <c r="C20" s="145" t="s">
        <v>62</v>
      </c>
      <c r="D20" s="129"/>
      <c r="E20" s="130"/>
      <c r="F20" s="131"/>
      <c r="G20" s="132">
        <f>SUMIF(AG21:AG25,"&lt;&gt;NOR",G21:G25)</f>
        <v>0</v>
      </c>
      <c r="H20" s="126"/>
      <c r="I20" s="126">
        <f>SUM(I21:I25)</f>
        <v>42.43</v>
      </c>
      <c r="J20" s="126"/>
      <c r="K20" s="126">
        <f>SUM(K21:K25)</f>
        <v>3600.67</v>
      </c>
      <c r="L20" s="126"/>
      <c r="M20" s="126">
        <f>SUM(M21:M25)</f>
        <v>0</v>
      </c>
      <c r="N20" s="126"/>
      <c r="O20" s="126">
        <f>SUM(O21:O25)</f>
        <v>0</v>
      </c>
      <c r="P20" s="126"/>
      <c r="Q20" s="126">
        <f>SUM(Q21:Q25)</f>
        <v>0</v>
      </c>
      <c r="R20" s="126"/>
      <c r="S20" s="126"/>
      <c r="T20" s="126"/>
      <c r="U20" s="126"/>
      <c r="V20" s="126">
        <f>SUM(V21:V25)</f>
        <v>13.2</v>
      </c>
      <c r="W20" s="126"/>
      <c r="X20" s="126"/>
      <c r="AG20" t="s">
        <v>128</v>
      </c>
    </row>
    <row r="21" spans="1:60" outlineLevel="1" x14ac:dyDescent="0.25">
      <c r="A21" s="133">
        <v>7</v>
      </c>
      <c r="B21" s="134" t="s">
        <v>178</v>
      </c>
      <c r="C21" s="147" t="s">
        <v>179</v>
      </c>
      <c r="D21" s="135" t="s">
        <v>137</v>
      </c>
      <c r="E21" s="136">
        <v>42.86</v>
      </c>
      <c r="F21" s="137"/>
      <c r="G21" s="138">
        <f>ROUND(E21*F21,2)</f>
        <v>0</v>
      </c>
      <c r="H21" s="121">
        <v>0.99</v>
      </c>
      <c r="I21" s="121">
        <f>ROUND(E21*H21,2)</f>
        <v>42.43</v>
      </c>
      <c r="J21" s="121">
        <v>84.01</v>
      </c>
      <c r="K21" s="121">
        <f>ROUND(E21*J21,2)</f>
        <v>3600.67</v>
      </c>
      <c r="L21" s="121">
        <v>21</v>
      </c>
      <c r="M21" s="121">
        <f>G21*(1+L21/100)</f>
        <v>0</v>
      </c>
      <c r="N21" s="121">
        <v>4.0000000000000003E-5</v>
      </c>
      <c r="O21" s="121">
        <f>ROUND(E21*N21,2)</f>
        <v>0</v>
      </c>
      <c r="P21" s="121">
        <v>0</v>
      </c>
      <c r="Q21" s="121">
        <f>ROUND(E21*P21,2)</f>
        <v>0</v>
      </c>
      <c r="R21" s="121"/>
      <c r="S21" s="121" t="s">
        <v>132</v>
      </c>
      <c r="T21" s="121" t="s">
        <v>146</v>
      </c>
      <c r="U21" s="121">
        <v>0.308</v>
      </c>
      <c r="V21" s="121">
        <f>ROUND(E21*U21,2)</f>
        <v>13.2</v>
      </c>
      <c r="W21" s="121"/>
      <c r="X21" s="121" t="s">
        <v>133</v>
      </c>
      <c r="Y21" s="116"/>
      <c r="Z21" s="116"/>
      <c r="AA21" s="116"/>
      <c r="AB21" s="116"/>
      <c r="AC21" s="116"/>
      <c r="AD21" s="116"/>
      <c r="AE21" s="116"/>
      <c r="AF21" s="116"/>
      <c r="AG21" s="116" t="s">
        <v>134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 outlineLevel="1" x14ac:dyDescent="0.25">
      <c r="A22" s="119"/>
      <c r="B22" s="120"/>
      <c r="C22" s="148" t="s">
        <v>572</v>
      </c>
      <c r="D22" s="122"/>
      <c r="E22" s="123">
        <v>4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16"/>
      <c r="Z22" s="116"/>
      <c r="AA22" s="116"/>
      <c r="AB22" s="116"/>
      <c r="AC22" s="116"/>
      <c r="AD22" s="116"/>
      <c r="AE22" s="116"/>
      <c r="AF22" s="116"/>
      <c r="AG22" s="116" t="s">
        <v>140</v>
      </c>
      <c r="AH22" s="116">
        <v>0</v>
      </c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19"/>
      <c r="B23" s="120"/>
      <c r="C23" s="148" t="s">
        <v>573</v>
      </c>
      <c r="D23" s="122"/>
      <c r="E23" s="123">
        <v>19.600000000000001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140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19"/>
      <c r="B24" s="120"/>
      <c r="C24" s="148" t="s">
        <v>574</v>
      </c>
      <c r="D24" s="122"/>
      <c r="E24" s="123">
        <v>14.5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6"/>
      <c r="Z24" s="116"/>
      <c r="AA24" s="116"/>
      <c r="AB24" s="116"/>
      <c r="AC24" s="116"/>
      <c r="AD24" s="116"/>
      <c r="AE24" s="116"/>
      <c r="AF24" s="116"/>
      <c r="AG24" s="116" t="s">
        <v>140</v>
      </c>
      <c r="AH24" s="116">
        <v>0</v>
      </c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5">
      <c r="A25" s="119"/>
      <c r="B25" s="120"/>
      <c r="C25" s="148" t="s">
        <v>575</v>
      </c>
      <c r="D25" s="122"/>
      <c r="E25" s="123">
        <v>4.76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140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x14ac:dyDescent="0.25">
      <c r="A26" s="127" t="s">
        <v>127</v>
      </c>
      <c r="B26" s="128" t="s">
        <v>63</v>
      </c>
      <c r="C26" s="145" t="s">
        <v>64</v>
      </c>
      <c r="D26" s="129"/>
      <c r="E26" s="130"/>
      <c r="F26" s="131"/>
      <c r="G26" s="132">
        <f>SUMIF(AG27:AG32,"&lt;&gt;NOR",G27:G32)</f>
        <v>0</v>
      </c>
      <c r="H26" s="126"/>
      <c r="I26" s="126">
        <f>SUM(I27:I32)</f>
        <v>44.38</v>
      </c>
      <c r="J26" s="126"/>
      <c r="K26" s="126">
        <f>SUM(K27:K32)</f>
        <v>571.41999999999996</v>
      </c>
      <c r="L26" s="126"/>
      <c r="M26" s="126">
        <f>SUM(M27:M32)</f>
        <v>0</v>
      </c>
      <c r="N26" s="126"/>
      <c r="O26" s="126">
        <f>SUM(O27:O32)</f>
        <v>0</v>
      </c>
      <c r="P26" s="126"/>
      <c r="Q26" s="126">
        <f>SUM(Q27:Q32)</f>
        <v>0.16</v>
      </c>
      <c r="R26" s="126"/>
      <c r="S26" s="126"/>
      <c r="T26" s="126"/>
      <c r="U26" s="126"/>
      <c r="V26" s="126">
        <f>SUM(V27:V32)</f>
        <v>1.46</v>
      </c>
      <c r="W26" s="126"/>
      <c r="X26" s="126"/>
      <c r="AG26" t="s">
        <v>128</v>
      </c>
    </row>
    <row r="27" spans="1:60" outlineLevel="1" x14ac:dyDescent="0.25">
      <c r="A27" s="133">
        <v>8</v>
      </c>
      <c r="B27" s="134" t="s">
        <v>187</v>
      </c>
      <c r="C27" s="147" t="s">
        <v>188</v>
      </c>
      <c r="D27" s="135" t="s">
        <v>137</v>
      </c>
      <c r="E27" s="136">
        <v>0.4</v>
      </c>
      <c r="F27" s="137"/>
      <c r="G27" s="138">
        <f>ROUND(E27*F27,2)</f>
        <v>0</v>
      </c>
      <c r="H27" s="121">
        <v>17.68</v>
      </c>
      <c r="I27" s="121">
        <f>ROUND(E27*H27,2)</f>
        <v>7.07</v>
      </c>
      <c r="J27" s="121">
        <v>140.82</v>
      </c>
      <c r="K27" s="121">
        <f>ROUND(E27*J27,2)</f>
        <v>56.33</v>
      </c>
      <c r="L27" s="121">
        <v>21</v>
      </c>
      <c r="M27" s="121">
        <f>G27*(1+L27/100)</f>
        <v>0</v>
      </c>
      <c r="N27" s="121">
        <v>6.7000000000000002E-4</v>
      </c>
      <c r="O27" s="121">
        <f>ROUND(E27*N27,2)</f>
        <v>0</v>
      </c>
      <c r="P27" s="121">
        <v>0.1</v>
      </c>
      <c r="Q27" s="121">
        <f>ROUND(E27*P27,2)</f>
        <v>0.04</v>
      </c>
      <c r="R27" s="121"/>
      <c r="S27" s="121" t="s">
        <v>132</v>
      </c>
      <c r="T27" s="121" t="s">
        <v>132</v>
      </c>
      <c r="U27" s="121">
        <v>0.35799999999999998</v>
      </c>
      <c r="V27" s="121">
        <f>ROUND(E27*U27,2)</f>
        <v>0.14000000000000001</v>
      </c>
      <c r="W27" s="121"/>
      <c r="X27" s="121" t="s">
        <v>133</v>
      </c>
      <c r="Y27" s="116"/>
      <c r="Z27" s="116"/>
      <c r="AA27" s="116"/>
      <c r="AB27" s="116"/>
      <c r="AC27" s="116"/>
      <c r="AD27" s="116"/>
      <c r="AE27" s="116"/>
      <c r="AF27" s="116"/>
      <c r="AG27" s="116" t="s">
        <v>134</v>
      </c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outlineLevel="1" x14ac:dyDescent="0.25">
      <c r="A28" s="119"/>
      <c r="B28" s="120"/>
      <c r="C28" s="148" t="s">
        <v>189</v>
      </c>
      <c r="D28" s="122"/>
      <c r="E28" s="123">
        <v>0.4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6"/>
      <c r="Z28" s="116"/>
      <c r="AA28" s="116"/>
      <c r="AB28" s="116"/>
      <c r="AC28" s="116"/>
      <c r="AD28" s="116"/>
      <c r="AE28" s="116"/>
      <c r="AF28" s="116"/>
      <c r="AG28" s="116" t="s">
        <v>140</v>
      </c>
      <c r="AH28" s="116">
        <v>0</v>
      </c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33">
        <v>9</v>
      </c>
      <c r="B29" s="134" t="s">
        <v>197</v>
      </c>
      <c r="C29" s="147" t="s">
        <v>198</v>
      </c>
      <c r="D29" s="135" t="s">
        <v>137</v>
      </c>
      <c r="E29" s="136">
        <v>1.2</v>
      </c>
      <c r="F29" s="137"/>
      <c r="G29" s="138">
        <f>ROUND(E29*F29,2)</f>
        <v>0</v>
      </c>
      <c r="H29" s="121">
        <v>31.09</v>
      </c>
      <c r="I29" s="121">
        <f>ROUND(E29*H29,2)</f>
        <v>37.31</v>
      </c>
      <c r="J29" s="121">
        <v>367.41</v>
      </c>
      <c r="K29" s="121">
        <f>ROUND(E29*J29,2)</f>
        <v>440.89</v>
      </c>
      <c r="L29" s="121">
        <v>21</v>
      </c>
      <c r="M29" s="121">
        <f>G29*(1+L29/100)</f>
        <v>0</v>
      </c>
      <c r="N29" s="121">
        <v>1.17E-3</v>
      </c>
      <c r="O29" s="121">
        <f>ROUND(E29*N29,2)</f>
        <v>0</v>
      </c>
      <c r="P29" s="121">
        <v>7.5999999999999998E-2</v>
      </c>
      <c r="Q29" s="121">
        <f>ROUND(E29*P29,2)</f>
        <v>0.09</v>
      </c>
      <c r="R29" s="121"/>
      <c r="S29" s="121" t="s">
        <v>132</v>
      </c>
      <c r="T29" s="121" t="s">
        <v>132</v>
      </c>
      <c r="U29" s="121">
        <v>0.93899999999999995</v>
      </c>
      <c r="V29" s="121">
        <f>ROUND(E29*U29,2)</f>
        <v>1.1299999999999999</v>
      </c>
      <c r="W29" s="121"/>
      <c r="X29" s="121" t="s">
        <v>133</v>
      </c>
      <c r="Y29" s="116"/>
      <c r="Z29" s="116"/>
      <c r="AA29" s="116"/>
      <c r="AB29" s="116"/>
      <c r="AC29" s="116"/>
      <c r="AD29" s="116"/>
      <c r="AE29" s="116"/>
      <c r="AF29" s="116"/>
      <c r="AG29" s="116" t="s">
        <v>134</v>
      </c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outlineLevel="1" x14ac:dyDescent="0.25">
      <c r="A30" s="119"/>
      <c r="B30" s="120"/>
      <c r="C30" s="148" t="s">
        <v>199</v>
      </c>
      <c r="D30" s="122"/>
      <c r="E30" s="123">
        <v>1.2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6"/>
      <c r="Z30" s="116"/>
      <c r="AA30" s="116"/>
      <c r="AB30" s="116"/>
      <c r="AC30" s="116"/>
      <c r="AD30" s="116"/>
      <c r="AE30" s="116"/>
      <c r="AF30" s="116"/>
      <c r="AG30" s="116" t="s">
        <v>140</v>
      </c>
      <c r="AH30" s="116">
        <v>0</v>
      </c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ht="20.399999999999999" outlineLevel="1" x14ac:dyDescent="0.25">
      <c r="A31" s="133">
        <v>10</v>
      </c>
      <c r="B31" s="134" t="s">
        <v>202</v>
      </c>
      <c r="C31" s="147" t="s">
        <v>203</v>
      </c>
      <c r="D31" s="135" t="s">
        <v>137</v>
      </c>
      <c r="E31" s="136">
        <v>0.4</v>
      </c>
      <c r="F31" s="137"/>
      <c r="G31" s="138">
        <f>ROUND(E31*F31,2)</f>
        <v>0</v>
      </c>
      <c r="H31" s="121">
        <v>0</v>
      </c>
      <c r="I31" s="121">
        <f>ROUND(E31*H31,2)</f>
        <v>0</v>
      </c>
      <c r="J31" s="121">
        <v>185.5</v>
      </c>
      <c r="K31" s="121">
        <f>ROUND(E31*J31,2)</f>
        <v>74.2</v>
      </c>
      <c r="L31" s="121">
        <v>21</v>
      </c>
      <c r="M31" s="121">
        <f>G31*(1+L31/100)</f>
        <v>0</v>
      </c>
      <c r="N31" s="121">
        <v>0</v>
      </c>
      <c r="O31" s="121">
        <f>ROUND(E31*N31,2)</f>
        <v>0</v>
      </c>
      <c r="P31" s="121">
        <v>6.8000000000000005E-2</v>
      </c>
      <c r="Q31" s="121">
        <f>ROUND(E31*P31,2)</f>
        <v>0.03</v>
      </c>
      <c r="R31" s="121"/>
      <c r="S31" s="121" t="s">
        <v>132</v>
      </c>
      <c r="T31" s="121" t="s">
        <v>132</v>
      </c>
      <c r="U31" s="121">
        <v>0.48</v>
      </c>
      <c r="V31" s="121">
        <f>ROUND(E31*U31,2)</f>
        <v>0.19</v>
      </c>
      <c r="W31" s="121"/>
      <c r="X31" s="121" t="s">
        <v>133</v>
      </c>
      <c r="Y31" s="116"/>
      <c r="Z31" s="116"/>
      <c r="AA31" s="116"/>
      <c r="AB31" s="116"/>
      <c r="AC31" s="116"/>
      <c r="AD31" s="116"/>
      <c r="AE31" s="116"/>
      <c r="AF31" s="116"/>
      <c r="AG31" s="116" t="s">
        <v>134</v>
      </c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</row>
    <row r="32" spans="1:60" outlineLevel="1" x14ac:dyDescent="0.25">
      <c r="A32" s="119"/>
      <c r="B32" s="120"/>
      <c r="C32" s="148" t="s">
        <v>576</v>
      </c>
      <c r="D32" s="122"/>
      <c r="E32" s="123">
        <v>0.4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6"/>
      <c r="Z32" s="116"/>
      <c r="AA32" s="116"/>
      <c r="AB32" s="116"/>
      <c r="AC32" s="116"/>
      <c r="AD32" s="116"/>
      <c r="AE32" s="116"/>
      <c r="AF32" s="116"/>
      <c r="AG32" s="116" t="s">
        <v>140</v>
      </c>
      <c r="AH32" s="116">
        <v>0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x14ac:dyDescent="0.25">
      <c r="A33" s="127" t="s">
        <v>127</v>
      </c>
      <c r="B33" s="128" t="s">
        <v>65</v>
      </c>
      <c r="C33" s="145" t="s">
        <v>66</v>
      </c>
      <c r="D33" s="129"/>
      <c r="E33" s="130"/>
      <c r="F33" s="131"/>
      <c r="G33" s="132">
        <f>SUMIF(AG34:AG34,"&lt;&gt;NOR",G34:G34)</f>
        <v>0</v>
      </c>
      <c r="H33" s="126"/>
      <c r="I33" s="126">
        <f>SUM(I34:I34)</f>
        <v>0</v>
      </c>
      <c r="J33" s="126"/>
      <c r="K33" s="126">
        <f>SUM(K34:K34)</f>
        <v>25.93</v>
      </c>
      <c r="L33" s="126"/>
      <c r="M33" s="126">
        <f>SUM(M34:M34)</f>
        <v>0</v>
      </c>
      <c r="N33" s="126"/>
      <c r="O33" s="126">
        <f>SUM(O34:O34)</f>
        <v>0</v>
      </c>
      <c r="P33" s="126"/>
      <c r="Q33" s="126">
        <f>SUM(Q34:Q34)</f>
        <v>0</v>
      </c>
      <c r="R33" s="126"/>
      <c r="S33" s="126"/>
      <c r="T33" s="126"/>
      <c r="U33" s="126"/>
      <c r="V33" s="126">
        <f>SUM(V34:V34)</f>
        <v>0.06</v>
      </c>
      <c r="W33" s="126"/>
      <c r="X33" s="126"/>
      <c r="AG33" t="s">
        <v>128</v>
      </c>
    </row>
    <row r="34" spans="1:60" outlineLevel="1" x14ac:dyDescent="0.25">
      <c r="A34" s="139">
        <v>11</v>
      </c>
      <c r="B34" s="140" t="s">
        <v>205</v>
      </c>
      <c r="C34" s="146" t="s">
        <v>206</v>
      </c>
      <c r="D34" s="141" t="s">
        <v>207</v>
      </c>
      <c r="E34" s="142">
        <v>6.6409999999999997E-2</v>
      </c>
      <c r="F34" s="143"/>
      <c r="G34" s="144">
        <f>ROUND(E34*F34,2)</f>
        <v>0</v>
      </c>
      <c r="H34" s="121">
        <v>0</v>
      </c>
      <c r="I34" s="121">
        <f>ROUND(E34*H34,2)</f>
        <v>0</v>
      </c>
      <c r="J34" s="121">
        <v>390.5</v>
      </c>
      <c r="K34" s="121">
        <f>ROUND(E34*J34,2)</f>
        <v>25.93</v>
      </c>
      <c r="L34" s="121">
        <v>21</v>
      </c>
      <c r="M34" s="121">
        <f>G34*(1+L34/100)</f>
        <v>0</v>
      </c>
      <c r="N34" s="121">
        <v>0</v>
      </c>
      <c r="O34" s="121">
        <f>ROUND(E34*N34,2)</f>
        <v>0</v>
      </c>
      <c r="P34" s="121">
        <v>0</v>
      </c>
      <c r="Q34" s="121">
        <f>ROUND(E34*P34,2)</f>
        <v>0</v>
      </c>
      <c r="R34" s="121"/>
      <c r="S34" s="121" t="s">
        <v>132</v>
      </c>
      <c r="T34" s="121" t="s">
        <v>132</v>
      </c>
      <c r="U34" s="121">
        <v>0.9385</v>
      </c>
      <c r="V34" s="121">
        <f>ROUND(E34*U34,2)</f>
        <v>0.06</v>
      </c>
      <c r="W34" s="121"/>
      <c r="X34" s="121" t="s">
        <v>208</v>
      </c>
      <c r="Y34" s="116"/>
      <c r="Z34" s="116"/>
      <c r="AA34" s="116"/>
      <c r="AB34" s="116"/>
      <c r="AC34" s="116"/>
      <c r="AD34" s="116"/>
      <c r="AE34" s="116"/>
      <c r="AF34" s="116"/>
      <c r="AG34" s="116" t="s">
        <v>209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x14ac:dyDescent="0.25">
      <c r="A35" s="127" t="s">
        <v>127</v>
      </c>
      <c r="B35" s="128" t="s">
        <v>69</v>
      </c>
      <c r="C35" s="145" t="s">
        <v>70</v>
      </c>
      <c r="D35" s="129"/>
      <c r="E35" s="130"/>
      <c r="F35" s="131"/>
      <c r="G35" s="132">
        <f>SUMIF(AG36:AG36,"&lt;&gt;NOR",G36:G36)</f>
        <v>0</v>
      </c>
      <c r="H35" s="126"/>
      <c r="I35" s="126">
        <f>SUM(I36:I36)</f>
        <v>0</v>
      </c>
      <c r="J35" s="126"/>
      <c r="K35" s="126">
        <f>SUM(K36:K36)</f>
        <v>500</v>
      </c>
      <c r="L35" s="126"/>
      <c r="M35" s="126">
        <f>SUM(M36:M36)</f>
        <v>0</v>
      </c>
      <c r="N35" s="126"/>
      <c r="O35" s="126">
        <f>SUM(O36:O36)</f>
        <v>0</v>
      </c>
      <c r="P35" s="126"/>
      <c r="Q35" s="126">
        <f>SUM(Q36:Q36)</f>
        <v>0</v>
      </c>
      <c r="R35" s="126"/>
      <c r="S35" s="126"/>
      <c r="T35" s="126"/>
      <c r="U35" s="126"/>
      <c r="V35" s="126">
        <f>SUM(V36:V36)</f>
        <v>0.16</v>
      </c>
      <c r="W35" s="126"/>
      <c r="X35" s="126"/>
      <c r="AG35" t="s">
        <v>128</v>
      </c>
    </row>
    <row r="36" spans="1:60" outlineLevel="1" x14ac:dyDescent="0.25">
      <c r="A36" s="139">
        <v>12</v>
      </c>
      <c r="B36" s="140" t="s">
        <v>220</v>
      </c>
      <c r="C36" s="146" t="s">
        <v>221</v>
      </c>
      <c r="D36" s="141" t="s">
        <v>222</v>
      </c>
      <c r="E36" s="142">
        <v>1</v>
      </c>
      <c r="F36" s="143"/>
      <c r="G36" s="144">
        <f>ROUND(E36*F36,2)</f>
        <v>0</v>
      </c>
      <c r="H36" s="121">
        <v>0</v>
      </c>
      <c r="I36" s="121">
        <f>ROUND(E36*H36,2)</f>
        <v>0</v>
      </c>
      <c r="J36" s="121">
        <v>500</v>
      </c>
      <c r="K36" s="121">
        <f>ROUND(E36*J36,2)</f>
        <v>500</v>
      </c>
      <c r="L36" s="121">
        <v>21</v>
      </c>
      <c r="M36" s="121">
        <f>G36*(1+L36/100)</f>
        <v>0</v>
      </c>
      <c r="N36" s="121">
        <v>0</v>
      </c>
      <c r="O36" s="121">
        <f>ROUND(E36*N36,2)</f>
        <v>0</v>
      </c>
      <c r="P36" s="121">
        <v>0</v>
      </c>
      <c r="Q36" s="121">
        <f>ROUND(E36*P36,2)</f>
        <v>0</v>
      </c>
      <c r="R36" s="121"/>
      <c r="S36" s="121" t="s">
        <v>158</v>
      </c>
      <c r="T36" s="121" t="s">
        <v>146</v>
      </c>
      <c r="U36" s="121">
        <v>0.157</v>
      </c>
      <c r="V36" s="121">
        <f>ROUND(E36*U36,2)</f>
        <v>0.16</v>
      </c>
      <c r="W36" s="121"/>
      <c r="X36" s="121" t="s">
        <v>133</v>
      </c>
      <c r="Y36" s="116"/>
      <c r="Z36" s="116"/>
      <c r="AA36" s="116"/>
      <c r="AB36" s="116"/>
      <c r="AC36" s="116"/>
      <c r="AD36" s="116"/>
      <c r="AE36" s="116"/>
      <c r="AF36" s="116"/>
      <c r="AG36" s="116" t="s">
        <v>134</v>
      </c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x14ac:dyDescent="0.25">
      <c r="A37" s="127" t="s">
        <v>127</v>
      </c>
      <c r="B37" s="128" t="s">
        <v>75</v>
      </c>
      <c r="C37" s="145" t="s">
        <v>76</v>
      </c>
      <c r="D37" s="129"/>
      <c r="E37" s="130"/>
      <c r="F37" s="131"/>
      <c r="G37" s="132">
        <f>SUMIF(AG38:AG56,"&lt;&gt;NOR",G38:G56)</f>
        <v>0</v>
      </c>
      <c r="H37" s="126"/>
      <c r="I37" s="126">
        <f>SUM(I38:I56)</f>
        <v>8096.0899999999992</v>
      </c>
      <c r="J37" s="126"/>
      <c r="K37" s="126">
        <f>SUM(K38:K56)</f>
        <v>2191.14</v>
      </c>
      <c r="L37" s="126"/>
      <c r="M37" s="126">
        <f>SUM(M38:M56)</f>
        <v>0</v>
      </c>
      <c r="N37" s="126"/>
      <c r="O37" s="126">
        <f>SUM(O38:O56)</f>
        <v>0.01</v>
      </c>
      <c r="P37" s="126"/>
      <c r="Q37" s="126">
        <f>SUM(Q38:Q56)</f>
        <v>0</v>
      </c>
      <c r="R37" s="126"/>
      <c r="S37" s="126"/>
      <c r="T37" s="126"/>
      <c r="U37" s="126"/>
      <c r="V37" s="126">
        <f>SUM(V38:V56)</f>
        <v>5.01</v>
      </c>
      <c r="W37" s="126"/>
      <c r="X37" s="126"/>
      <c r="AG37" t="s">
        <v>128</v>
      </c>
    </row>
    <row r="38" spans="1:60" outlineLevel="1" x14ac:dyDescent="0.25">
      <c r="A38" s="139">
        <v>13</v>
      </c>
      <c r="B38" s="140" t="s">
        <v>252</v>
      </c>
      <c r="C38" s="146" t="s">
        <v>253</v>
      </c>
      <c r="D38" s="141" t="s">
        <v>251</v>
      </c>
      <c r="E38" s="142">
        <v>2</v>
      </c>
      <c r="F38" s="143"/>
      <c r="G38" s="144">
        <f t="shared" ref="G38:G47" si="0">ROUND(E38*F38,2)</f>
        <v>0</v>
      </c>
      <c r="H38" s="121">
        <v>23.85</v>
      </c>
      <c r="I38" s="121">
        <f t="shared" ref="I38:I47" si="1">ROUND(E38*H38,2)</f>
        <v>47.7</v>
      </c>
      <c r="J38" s="121">
        <v>166.15</v>
      </c>
      <c r="K38" s="121">
        <f t="shared" ref="K38:K47" si="2">ROUND(E38*J38,2)</f>
        <v>332.3</v>
      </c>
      <c r="L38" s="121">
        <v>21</v>
      </c>
      <c r="M38" s="121">
        <f t="shared" ref="M38:M47" si="3">G38*(1+L38/100)</f>
        <v>0</v>
      </c>
      <c r="N38" s="121">
        <v>3.0000000000000001E-5</v>
      </c>
      <c r="O38" s="121">
        <f t="shared" ref="O38:O47" si="4">ROUND(E38*N38,2)</f>
        <v>0</v>
      </c>
      <c r="P38" s="121">
        <v>0</v>
      </c>
      <c r="Q38" s="121">
        <f t="shared" ref="Q38:Q47" si="5">ROUND(E38*P38,2)</f>
        <v>0</v>
      </c>
      <c r="R38" s="121"/>
      <c r="S38" s="121" t="s">
        <v>132</v>
      </c>
      <c r="T38" s="121" t="s">
        <v>132</v>
      </c>
      <c r="U38" s="121">
        <v>0.33</v>
      </c>
      <c r="V38" s="121">
        <f t="shared" ref="V38:V47" si="6">ROUND(E38*U38,2)</f>
        <v>0.66</v>
      </c>
      <c r="W38" s="121"/>
      <c r="X38" s="121" t="s">
        <v>133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134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39">
        <v>14</v>
      </c>
      <c r="B39" s="140" t="s">
        <v>254</v>
      </c>
      <c r="C39" s="146" t="s">
        <v>255</v>
      </c>
      <c r="D39" s="141" t="s">
        <v>251</v>
      </c>
      <c r="E39" s="142">
        <v>5</v>
      </c>
      <c r="F39" s="143"/>
      <c r="G39" s="144">
        <f t="shared" si="0"/>
        <v>0</v>
      </c>
      <c r="H39" s="121">
        <v>129.06</v>
      </c>
      <c r="I39" s="121">
        <f t="shared" si="1"/>
        <v>645.29999999999995</v>
      </c>
      <c r="J39" s="121">
        <v>114.44</v>
      </c>
      <c r="K39" s="121">
        <f t="shared" si="2"/>
        <v>572.20000000000005</v>
      </c>
      <c r="L39" s="121">
        <v>21</v>
      </c>
      <c r="M39" s="121">
        <f t="shared" si="3"/>
        <v>0</v>
      </c>
      <c r="N39" s="121">
        <v>1.7000000000000001E-4</v>
      </c>
      <c r="O39" s="121">
        <f t="shared" si="4"/>
        <v>0</v>
      </c>
      <c r="P39" s="121">
        <v>0</v>
      </c>
      <c r="Q39" s="121">
        <f t="shared" si="5"/>
        <v>0</v>
      </c>
      <c r="R39" s="121"/>
      <c r="S39" s="121" t="s">
        <v>132</v>
      </c>
      <c r="T39" s="121" t="s">
        <v>132</v>
      </c>
      <c r="U39" s="121">
        <v>0.22700000000000001</v>
      </c>
      <c r="V39" s="121">
        <f t="shared" si="6"/>
        <v>1.1399999999999999</v>
      </c>
      <c r="W39" s="121"/>
      <c r="X39" s="121" t="s">
        <v>133</v>
      </c>
      <c r="Y39" s="116"/>
      <c r="Z39" s="116"/>
      <c r="AA39" s="116"/>
      <c r="AB39" s="116"/>
      <c r="AC39" s="116"/>
      <c r="AD39" s="116"/>
      <c r="AE39" s="116"/>
      <c r="AF39" s="116"/>
      <c r="AG39" s="116" t="s">
        <v>134</v>
      </c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ht="20.399999999999999" outlineLevel="1" x14ac:dyDescent="0.25">
      <c r="A40" s="139">
        <v>15</v>
      </c>
      <c r="B40" s="140" t="s">
        <v>256</v>
      </c>
      <c r="C40" s="146" t="s">
        <v>257</v>
      </c>
      <c r="D40" s="141" t="s">
        <v>251</v>
      </c>
      <c r="E40" s="142">
        <v>1</v>
      </c>
      <c r="F40" s="143"/>
      <c r="G40" s="144">
        <f t="shared" si="0"/>
        <v>0</v>
      </c>
      <c r="H40" s="121">
        <v>196.5</v>
      </c>
      <c r="I40" s="121">
        <f t="shared" si="1"/>
        <v>196.5</v>
      </c>
      <c r="J40" s="121">
        <v>62.5</v>
      </c>
      <c r="K40" s="121">
        <f t="shared" si="2"/>
        <v>62.5</v>
      </c>
      <c r="L40" s="121">
        <v>21</v>
      </c>
      <c r="M40" s="121">
        <f t="shared" si="3"/>
        <v>0</v>
      </c>
      <c r="N40" s="121">
        <v>2.4000000000000001E-4</v>
      </c>
      <c r="O40" s="121">
        <f t="shared" si="4"/>
        <v>0</v>
      </c>
      <c r="P40" s="121">
        <v>0</v>
      </c>
      <c r="Q40" s="121">
        <f t="shared" si="5"/>
        <v>0</v>
      </c>
      <c r="R40" s="121"/>
      <c r="S40" s="121" t="s">
        <v>132</v>
      </c>
      <c r="T40" s="121" t="s">
        <v>132</v>
      </c>
      <c r="U40" s="121">
        <v>0.124</v>
      </c>
      <c r="V40" s="121">
        <f t="shared" si="6"/>
        <v>0.12</v>
      </c>
      <c r="W40" s="121"/>
      <c r="X40" s="121" t="s">
        <v>133</v>
      </c>
      <c r="Y40" s="116"/>
      <c r="Z40" s="116"/>
      <c r="AA40" s="116"/>
      <c r="AB40" s="116"/>
      <c r="AC40" s="116"/>
      <c r="AD40" s="116"/>
      <c r="AE40" s="116"/>
      <c r="AF40" s="116"/>
      <c r="AG40" s="116" t="s">
        <v>134</v>
      </c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5">
      <c r="A41" s="139">
        <v>16</v>
      </c>
      <c r="B41" s="140" t="s">
        <v>486</v>
      </c>
      <c r="C41" s="146" t="s">
        <v>487</v>
      </c>
      <c r="D41" s="141" t="s">
        <v>131</v>
      </c>
      <c r="E41" s="142">
        <v>1</v>
      </c>
      <c r="F41" s="143"/>
      <c r="G41" s="144">
        <f t="shared" si="0"/>
        <v>0</v>
      </c>
      <c r="H41" s="121">
        <v>1300.6500000000001</v>
      </c>
      <c r="I41" s="121">
        <f t="shared" si="1"/>
        <v>1300.6500000000001</v>
      </c>
      <c r="J41" s="121">
        <v>149.35</v>
      </c>
      <c r="K41" s="121">
        <f t="shared" si="2"/>
        <v>149.35</v>
      </c>
      <c r="L41" s="121">
        <v>21</v>
      </c>
      <c r="M41" s="121">
        <f t="shared" si="3"/>
        <v>0</v>
      </c>
      <c r="N41" s="121">
        <v>1.72E-3</v>
      </c>
      <c r="O41" s="121">
        <f t="shared" si="4"/>
        <v>0</v>
      </c>
      <c r="P41" s="121">
        <v>0</v>
      </c>
      <c r="Q41" s="121">
        <f t="shared" si="5"/>
        <v>0</v>
      </c>
      <c r="R41" s="121"/>
      <c r="S41" s="121" t="s">
        <v>132</v>
      </c>
      <c r="T41" s="121" t="s">
        <v>146</v>
      </c>
      <c r="U41" s="121">
        <v>0.47599999999999998</v>
      </c>
      <c r="V41" s="121">
        <f t="shared" si="6"/>
        <v>0.48</v>
      </c>
      <c r="W41" s="121"/>
      <c r="X41" s="121" t="s">
        <v>133</v>
      </c>
      <c r="Y41" s="116"/>
      <c r="Z41" s="116"/>
      <c r="AA41" s="116"/>
      <c r="AB41" s="116"/>
      <c r="AC41" s="116"/>
      <c r="AD41" s="116"/>
      <c r="AE41" s="116"/>
      <c r="AF41" s="116"/>
      <c r="AG41" s="116" t="s">
        <v>134</v>
      </c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5">
      <c r="A42" s="139">
        <v>17</v>
      </c>
      <c r="B42" s="140" t="s">
        <v>488</v>
      </c>
      <c r="C42" s="146" t="s">
        <v>489</v>
      </c>
      <c r="D42" s="141" t="s">
        <v>131</v>
      </c>
      <c r="E42" s="142">
        <v>1</v>
      </c>
      <c r="F42" s="143"/>
      <c r="G42" s="144">
        <f t="shared" si="0"/>
        <v>0</v>
      </c>
      <c r="H42" s="121">
        <v>112.47</v>
      </c>
      <c r="I42" s="121">
        <f t="shared" si="1"/>
        <v>112.47</v>
      </c>
      <c r="J42" s="121">
        <v>240.03</v>
      </c>
      <c r="K42" s="121">
        <f t="shared" si="2"/>
        <v>240.03</v>
      </c>
      <c r="L42" s="121">
        <v>21</v>
      </c>
      <c r="M42" s="121">
        <f t="shared" si="3"/>
        <v>0</v>
      </c>
      <c r="N42" s="121">
        <v>1.8000000000000001E-4</v>
      </c>
      <c r="O42" s="121">
        <f t="shared" si="4"/>
        <v>0</v>
      </c>
      <c r="P42" s="121">
        <v>0</v>
      </c>
      <c r="Q42" s="121">
        <f t="shared" si="5"/>
        <v>0</v>
      </c>
      <c r="R42" s="121"/>
      <c r="S42" s="121" t="s">
        <v>132</v>
      </c>
      <c r="T42" s="121" t="s">
        <v>132</v>
      </c>
      <c r="U42" s="121">
        <v>0.47599999999999998</v>
      </c>
      <c r="V42" s="121">
        <f t="shared" si="6"/>
        <v>0.48</v>
      </c>
      <c r="W42" s="121"/>
      <c r="X42" s="121" t="s">
        <v>133</v>
      </c>
      <c r="Y42" s="116"/>
      <c r="Z42" s="116"/>
      <c r="AA42" s="116"/>
      <c r="AB42" s="116"/>
      <c r="AC42" s="116"/>
      <c r="AD42" s="116"/>
      <c r="AE42" s="116"/>
      <c r="AF42" s="116"/>
      <c r="AG42" s="116" t="s">
        <v>134</v>
      </c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5">
      <c r="A43" s="139">
        <v>18</v>
      </c>
      <c r="B43" s="140" t="s">
        <v>262</v>
      </c>
      <c r="C43" s="146" t="s">
        <v>263</v>
      </c>
      <c r="D43" s="141" t="s">
        <v>251</v>
      </c>
      <c r="E43" s="142">
        <v>1</v>
      </c>
      <c r="F43" s="143"/>
      <c r="G43" s="144">
        <f t="shared" si="0"/>
        <v>0</v>
      </c>
      <c r="H43" s="121">
        <v>0</v>
      </c>
      <c r="I43" s="121">
        <f t="shared" si="1"/>
        <v>0</v>
      </c>
      <c r="J43" s="121">
        <v>86</v>
      </c>
      <c r="K43" s="121">
        <f t="shared" si="2"/>
        <v>86</v>
      </c>
      <c r="L43" s="121">
        <v>21</v>
      </c>
      <c r="M43" s="121">
        <f t="shared" si="3"/>
        <v>0</v>
      </c>
      <c r="N43" s="121">
        <v>0</v>
      </c>
      <c r="O43" s="121">
        <f t="shared" si="4"/>
        <v>0</v>
      </c>
      <c r="P43" s="121">
        <v>1.56E-3</v>
      </c>
      <c r="Q43" s="121">
        <f t="shared" si="5"/>
        <v>0</v>
      </c>
      <c r="R43" s="121"/>
      <c r="S43" s="121" t="s">
        <v>132</v>
      </c>
      <c r="T43" s="121" t="s">
        <v>132</v>
      </c>
      <c r="U43" s="121">
        <v>0.217</v>
      </c>
      <c r="V43" s="121">
        <f t="shared" si="6"/>
        <v>0.22</v>
      </c>
      <c r="W43" s="121"/>
      <c r="X43" s="121" t="s">
        <v>133</v>
      </c>
      <c r="Y43" s="116"/>
      <c r="Z43" s="116"/>
      <c r="AA43" s="116"/>
      <c r="AB43" s="116"/>
      <c r="AC43" s="116"/>
      <c r="AD43" s="116"/>
      <c r="AE43" s="116"/>
      <c r="AF43" s="116"/>
      <c r="AG43" s="116" t="s">
        <v>134</v>
      </c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ht="20.399999999999999" outlineLevel="1" x14ac:dyDescent="0.25">
      <c r="A44" s="139">
        <v>19</v>
      </c>
      <c r="B44" s="140" t="s">
        <v>266</v>
      </c>
      <c r="C44" s="146" t="s">
        <v>267</v>
      </c>
      <c r="D44" s="141" t="s">
        <v>131</v>
      </c>
      <c r="E44" s="142">
        <v>1</v>
      </c>
      <c r="F44" s="143"/>
      <c r="G44" s="144">
        <f t="shared" si="0"/>
        <v>0</v>
      </c>
      <c r="H44" s="121">
        <v>435.99</v>
      </c>
      <c r="I44" s="121">
        <f t="shared" si="1"/>
        <v>435.99</v>
      </c>
      <c r="J44" s="121">
        <v>124.01</v>
      </c>
      <c r="K44" s="121">
        <f t="shared" si="2"/>
        <v>124.01</v>
      </c>
      <c r="L44" s="121">
        <v>21</v>
      </c>
      <c r="M44" s="121">
        <f t="shared" si="3"/>
        <v>0</v>
      </c>
      <c r="N44" s="121">
        <v>2.0000000000000001E-4</v>
      </c>
      <c r="O44" s="121">
        <f t="shared" si="4"/>
        <v>0</v>
      </c>
      <c r="P44" s="121">
        <v>0</v>
      </c>
      <c r="Q44" s="121">
        <f t="shared" si="5"/>
        <v>0</v>
      </c>
      <c r="R44" s="121"/>
      <c r="S44" s="121" t="s">
        <v>132</v>
      </c>
      <c r="T44" s="121" t="s">
        <v>132</v>
      </c>
      <c r="U44" s="121">
        <v>0.246</v>
      </c>
      <c r="V44" s="121">
        <f t="shared" si="6"/>
        <v>0.25</v>
      </c>
      <c r="W44" s="121"/>
      <c r="X44" s="121" t="s">
        <v>133</v>
      </c>
      <c r="Y44" s="116"/>
      <c r="Z44" s="116"/>
      <c r="AA44" s="116"/>
      <c r="AB44" s="116"/>
      <c r="AC44" s="116"/>
      <c r="AD44" s="116"/>
      <c r="AE44" s="116"/>
      <c r="AF44" s="116"/>
      <c r="AG44" s="116" t="s">
        <v>134</v>
      </c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5">
      <c r="A45" s="139">
        <v>20</v>
      </c>
      <c r="B45" s="140" t="s">
        <v>268</v>
      </c>
      <c r="C45" s="146" t="s">
        <v>269</v>
      </c>
      <c r="D45" s="141" t="s">
        <v>131</v>
      </c>
      <c r="E45" s="142">
        <v>1</v>
      </c>
      <c r="F45" s="143"/>
      <c r="G45" s="144">
        <f t="shared" si="0"/>
        <v>0</v>
      </c>
      <c r="H45" s="121">
        <v>358.49</v>
      </c>
      <c r="I45" s="121">
        <f t="shared" si="1"/>
        <v>358.49</v>
      </c>
      <c r="J45" s="121">
        <v>124.01</v>
      </c>
      <c r="K45" s="121">
        <f t="shared" si="2"/>
        <v>124.01</v>
      </c>
      <c r="L45" s="121">
        <v>21</v>
      </c>
      <c r="M45" s="121">
        <f t="shared" si="3"/>
        <v>0</v>
      </c>
      <c r="N45" s="121">
        <v>2.5999999999999998E-4</v>
      </c>
      <c r="O45" s="121">
        <f t="shared" si="4"/>
        <v>0</v>
      </c>
      <c r="P45" s="121">
        <v>0</v>
      </c>
      <c r="Q45" s="121">
        <f t="shared" si="5"/>
        <v>0</v>
      </c>
      <c r="R45" s="121"/>
      <c r="S45" s="121" t="s">
        <v>132</v>
      </c>
      <c r="T45" s="121" t="s">
        <v>132</v>
      </c>
      <c r="U45" s="121">
        <v>0.246</v>
      </c>
      <c r="V45" s="121">
        <f t="shared" si="6"/>
        <v>0.25</v>
      </c>
      <c r="W45" s="121"/>
      <c r="X45" s="121" t="s">
        <v>133</v>
      </c>
      <c r="Y45" s="116"/>
      <c r="Z45" s="116"/>
      <c r="AA45" s="116"/>
      <c r="AB45" s="116"/>
      <c r="AC45" s="116"/>
      <c r="AD45" s="116"/>
      <c r="AE45" s="116"/>
      <c r="AF45" s="116"/>
      <c r="AG45" s="116" t="s">
        <v>134</v>
      </c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outlineLevel="1" x14ac:dyDescent="0.25">
      <c r="A46" s="139">
        <v>21</v>
      </c>
      <c r="B46" s="140" t="s">
        <v>270</v>
      </c>
      <c r="C46" s="146" t="s">
        <v>271</v>
      </c>
      <c r="D46" s="141" t="s">
        <v>131</v>
      </c>
      <c r="E46" s="142">
        <v>1</v>
      </c>
      <c r="F46" s="143"/>
      <c r="G46" s="144">
        <f t="shared" si="0"/>
        <v>0</v>
      </c>
      <c r="H46" s="121">
        <v>243.49</v>
      </c>
      <c r="I46" s="121">
        <f t="shared" si="1"/>
        <v>243.49</v>
      </c>
      <c r="J46" s="121">
        <v>124.01</v>
      </c>
      <c r="K46" s="121">
        <f t="shared" si="2"/>
        <v>124.01</v>
      </c>
      <c r="L46" s="121">
        <v>21</v>
      </c>
      <c r="M46" s="121">
        <f t="shared" si="3"/>
        <v>0</v>
      </c>
      <c r="N46" s="121">
        <v>2.0000000000000001E-4</v>
      </c>
      <c r="O46" s="121">
        <f t="shared" si="4"/>
        <v>0</v>
      </c>
      <c r="P46" s="121">
        <v>0</v>
      </c>
      <c r="Q46" s="121">
        <f t="shared" si="5"/>
        <v>0</v>
      </c>
      <c r="R46" s="121"/>
      <c r="S46" s="121" t="s">
        <v>132</v>
      </c>
      <c r="T46" s="121" t="s">
        <v>132</v>
      </c>
      <c r="U46" s="121">
        <v>0.246</v>
      </c>
      <c r="V46" s="121">
        <f t="shared" si="6"/>
        <v>0.25</v>
      </c>
      <c r="W46" s="121"/>
      <c r="X46" s="121" t="s">
        <v>133</v>
      </c>
      <c r="Y46" s="116"/>
      <c r="Z46" s="116"/>
      <c r="AA46" s="116"/>
      <c r="AB46" s="116"/>
      <c r="AC46" s="116"/>
      <c r="AD46" s="116"/>
      <c r="AE46" s="116"/>
      <c r="AF46" s="116"/>
      <c r="AG46" s="116" t="s">
        <v>134</v>
      </c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</row>
    <row r="47" spans="1:60" outlineLevel="1" x14ac:dyDescent="0.25">
      <c r="A47" s="133">
        <v>22</v>
      </c>
      <c r="B47" s="134" t="s">
        <v>272</v>
      </c>
      <c r="C47" s="147" t="s">
        <v>273</v>
      </c>
      <c r="D47" s="135" t="s">
        <v>137</v>
      </c>
      <c r="E47" s="136">
        <v>0.24</v>
      </c>
      <c r="F47" s="137"/>
      <c r="G47" s="138">
        <f t="shared" si="0"/>
        <v>0</v>
      </c>
      <c r="H47" s="121">
        <v>30.35</v>
      </c>
      <c r="I47" s="121">
        <f t="shared" si="1"/>
        <v>7.28</v>
      </c>
      <c r="J47" s="121">
        <v>1075.6500000000001</v>
      </c>
      <c r="K47" s="121">
        <f t="shared" si="2"/>
        <v>258.16000000000003</v>
      </c>
      <c r="L47" s="121">
        <v>21</v>
      </c>
      <c r="M47" s="121">
        <f t="shared" si="3"/>
        <v>0</v>
      </c>
      <c r="N47" s="121">
        <v>8.0000000000000007E-5</v>
      </c>
      <c r="O47" s="121">
        <f t="shared" si="4"/>
        <v>0</v>
      </c>
      <c r="P47" s="121">
        <v>0</v>
      </c>
      <c r="Q47" s="121">
        <f t="shared" si="5"/>
        <v>0</v>
      </c>
      <c r="R47" s="121"/>
      <c r="S47" s="121" t="s">
        <v>132</v>
      </c>
      <c r="T47" s="121" t="s">
        <v>132</v>
      </c>
      <c r="U47" s="121">
        <v>2.1</v>
      </c>
      <c r="V47" s="121">
        <f t="shared" si="6"/>
        <v>0.5</v>
      </c>
      <c r="W47" s="121"/>
      <c r="X47" s="121" t="s">
        <v>133</v>
      </c>
      <c r="Y47" s="116"/>
      <c r="Z47" s="116"/>
      <c r="AA47" s="116"/>
      <c r="AB47" s="116"/>
      <c r="AC47" s="116"/>
      <c r="AD47" s="116"/>
      <c r="AE47" s="116"/>
      <c r="AF47" s="116"/>
      <c r="AG47" s="116" t="s">
        <v>134</v>
      </c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outlineLevel="1" x14ac:dyDescent="0.25">
      <c r="A48" s="119"/>
      <c r="B48" s="120"/>
      <c r="C48" s="148" t="s">
        <v>274</v>
      </c>
      <c r="D48" s="122"/>
      <c r="E48" s="123">
        <v>0.24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16"/>
      <c r="Z48" s="116"/>
      <c r="AA48" s="116"/>
      <c r="AB48" s="116"/>
      <c r="AC48" s="116"/>
      <c r="AD48" s="116"/>
      <c r="AE48" s="116"/>
      <c r="AF48" s="116"/>
      <c r="AG48" s="116" t="s">
        <v>140</v>
      </c>
      <c r="AH48" s="116">
        <v>0</v>
      </c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</row>
    <row r="49" spans="1:60" ht="20.399999999999999" outlineLevel="1" x14ac:dyDescent="0.25">
      <c r="A49" s="139">
        <v>23</v>
      </c>
      <c r="B49" s="140" t="s">
        <v>543</v>
      </c>
      <c r="C49" s="146" t="s">
        <v>544</v>
      </c>
      <c r="D49" s="141" t="s">
        <v>251</v>
      </c>
      <c r="E49" s="142">
        <v>2</v>
      </c>
      <c r="F49" s="143"/>
      <c r="G49" s="144">
        <f t="shared" ref="G49:G56" si="7">ROUND(E49*F49,2)</f>
        <v>0</v>
      </c>
      <c r="H49" s="121">
        <v>4.6100000000000003</v>
      </c>
      <c r="I49" s="121">
        <f t="shared" ref="I49:I56" si="8">ROUND(E49*H49,2)</f>
        <v>9.2200000000000006</v>
      </c>
      <c r="J49" s="121">
        <v>43.39</v>
      </c>
      <c r="K49" s="121">
        <f t="shared" ref="K49:K56" si="9">ROUND(E49*J49,2)</f>
        <v>86.78</v>
      </c>
      <c r="L49" s="121">
        <v>21</v>
      </c>
      <c r="M49" s="121">
        <f t="shared" ref="M49:M56" si="10">G49*(1+L49/100)</f>
        <v>0</v>
      </c>
      <c r="N49" s="121">
        <v>3.0000000000000001E-5</v>
      </c>
      <c r="O49" s="121">
        <f t="shared" ref="O49:O56" si="11">ROUND(E49*N49,2)</f>
        <v>0</v>
      </c>
      <c r="P49" s="121">
        <v>0</v>
      </c>
      <c r="Q49" s="121">
        <f t="shared" ref="Q49:Q56" si="12">ROUND(E49*P49,2)</f>
        <v>0</v>
      </c>
      <c r="R49" s="121"/>
      <c r="S49" s="121" t="s">
        <v>158</v>
      </c>
      <c r="T49" s="121" t="s">
        <v>146</v>
      </c>
      <c r="U49" s="121">
        <v>0.33</v>
      </c>
      <c r="V49" s="121">
        <f t="shared" ref="V49:V56" si="13">ROUND(E49*U49,2)</f>
        <v>0.66</v>
      </c>
      <c r="W49" s="121"/>
      <c r="X49" s="121" t="s">
        <v>133</v>
      </c>
      <c r="Y49" s="116"/>
      <c r="Z49" s="116"/>
      <c r="AA49" s="116"/>
      <c r="AB49" s="116"/>
      <c r="AC49" s="116"/>
      <c r="AD49" s="116"/>
      <c r="AE49" s="116"/>
      <c r="AF49" s="116"/>
      <c r="AG49" s="116" t="s">
        <v>134</v>
      </c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39">
        <v>24</v>
      </c>
      <c r="B50" s="140" t="s">
        <v>275</v>
      </c>
      <c r="C50" s="146" t="s">
        <v>276</v>
      </c>
      <c r="D50" s="141" t="s">
        <v>131</v>
      </c>
      <c r="E50" s="142">
        <v>2</v>
      </c>
      <c r="F50" s="143"/>
      <c r="G50" s="144">
        <f t="shared" si="7"/>
        <v>0</v>
      </c>
      <c r="H50" s="121">
        <v>345</v>
      </c>
      <c r="I50" s="121">
        <f t="shared" si="8"/>
        <v>690</v>
      </c>
      <c r="J50" s="121">
        <v>0</v>
      </c>
      <c r="K50" s="121">
        <f t="shared" si="9"/>
        <v>0</v>
      </c>
      <c r="L50" s="121">
        <v>21</v>
      </c>
      <c r="M50" s="121">
        <f t="shared" si="10"/>
        <v>0</v>
      </c>
      <c r="N50" s="121">
        <v>8.9999999999999998E-4</v>
      </c>
      <c r="O50" s="121">
        <f t="shared" si="11"/>
        <v>0</v>
      </c>
      <c r="P50" s="121">
        <v>0</v>
      </c>
      <c r="Q50" s="121">
        <f t="shared" si="12"/>
        <v>0</v>
      </c>
      <c r="R50" s="121"/>
      <c r="S50" s="121" t="s">
        <v>158</v>
      </c>
      <c r="T50" s="121" t="s">
        <v>146</v>
      </c>
      <c r="U50" s="121">
        <v>0</v>
      </c>
      <c r="V50" s="121">
        <f t="shared" si="13"/>
        <v>0</v>
      </c>
      <c r="W50" s="121"/>
      <c r="X50" s="121" t="s">
        <v>176</v>
      </c>
      <c r="Y50" s="116"/>
      <c r="Z50" s="116"/>
      <c r="AA50" s="116"/>
      <c r="AB50" s="116"/>
      <c r="AC50" s="116"/>
      <c r="AD50" s="116"/>
      <c r="AE50" s="116"/>
      <c r="AF50" s="116"/>
      <c r="AG50" s="116" t="s">
        <v>177</v>
      </c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5">
      <c r="A51" s="139">
        <v>25</v>
      </c>
      <c r="B51" s="140" t="s">
        <v>277</v>
      </c>
      <c r="C51" s="146" t="s">
        <v>278</v>
      </c>
      <c r="D51" s="141" t="s">
        <v>131</v>
      </c>
      <c r="E51" s="142">
        <v>1</v>
      </c>
      <c r="F51" s="143"/>
      <c r="G51" s="144">
        <f t="shared" si="7"/>
        <v>0</v>
      </c>
      <c r="H51" s="121">
        <v>1050</v>
      </c>
      <c r="I51" s="121">
        <f t="shared" si="8"/>
        <v>1050</v>
      </c>
      <c r="J51" s="121">
        <v>0</v>
      </c>
      <c r="K51" s="121">
        <f t="shared" si="9"/>
        <v>0</v>
      </c>
      <c r="L51" s="121">
        <v>21</v>
      </c>
      <c r="M51" s="121">
        <f t="shared" si="10"/>
        <v>0</v>
      </c>
      <c r="N51" s="121">
        <v>1E-4</v>
      </c>
      <c r="O51" s="121">
        <f t="shared" si="11"/>
        <v>0</v>
      </c>
      <c r="P51" s="121">
        <v>0</v>
      </c>
      <c r="Q51" s="121">
        <f t="shared" si="12"/>
        <v>0</v>
      </c>
      <c r="R51" s="121"/>
      <c r="S51" s="121" t="s">
        <v>158</v>
      </c>
      <c r="T51" s="121" t="s">
        <v>146</v>
      </c>
      <c r="U51" s="121">
        <v>0</v>
      </c>
      <c r="V51" s="121">
        <f t="shared" si="13"/>
        <v>0</v>
      </c>
      <c r="W51" s="121"/>
      <c r="X51" s="121" t="s">
        <v>176</v>
      </c>
      <c r="Y51" s="116"/>
      <c r="Z51" s="116"/>
      <c r="AA51" s="116"/>
      <c r="AB51" s="116"/>
      <c r="AC51" s="116"/>
      <c r="AD51" s="116"/>
      <c r="AE51" s="116"/>
      <c r="AF51" s="116"/>
      <c r="AG51" s="116" t="s">
        <v>177</v>
      </c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outlineLevel="1" x14ac:dyDescent="0.25">
      <c r="A52" s="139">
        <v>26</v>
      </c>
      <c r="B52" s="140" t="s">
        <v>279</v>
      </c>
      <c r="C52" s="146" t="s">
        <v>280</v>
      </c>
      <c r="D52" s="141" t="s">
        <v>131</v>
      </c>
      <c r="E52" s="142">
        <v>1</v>
      </c>
      <c r="F52" s="143"/>
      <c r="G52" s="144">
        <f t="shared" si="7"/>
        <v>0</v>
      </c>
      <c r="H52" s="121">
        <v>1140</v>
      </c>
      <c r="I52" s="121">
        <f t="shared" si="8"/>
        <v>1140</v>
      </c>
      <c r="J52" s="121">
        <v>0</v>
      </c>
      <c r="K52" s="121">
        <f t="shared" si="9"/>
        <v>0</v>
      </c>
      <c r="L52" s="121">
        <v>21</v>
      </c>
      <c r="M52" s="121">
        <f t="shared" si="10"/>
        <v>0</v>
      </c>
      <c r="N52" s="121">
        <v>8.0000000000000004E-4</v>
      </c>
      <c r="O52" s="121">
        <f t="shared" si="11"/>
        <v>0</v>
      </c>
      <c r="P52" s="121">
        <v>0</v>
      </c>
      <c r="Q52" s="121">
        <f t="shared" si="12"/>
        <v>0</v>
      </c>
      <c r="R52" s="121" t="s">
        <v>175</v>
      </c>
      <c r="S52" s="121" t="s">
        <v>132</v>
      </c>
      <c r="T52" s="121" t="s">
        <v>146</v>
      </c>
      <c r="U52" s="121">
        <v>0</v>
      </c>
      <c r="V52" s="121">
        <f t="shared" si="13"/>
        <v>0</v>
      </c>
      <c r="W52" s="121"/>
      <c r="X52" s="121" t="s">
        <v>176</v>
      </c>
      <c r="Y52" s="116"/>
      <c r="Z52" s="116"/>
      <c r="AA52" s="116"/>
      <c r="AB52" s="116"/>
      <c r="AC52" s="116"/>
      <c r="AD52" s="116"/>
      <c r="AE52" s="116"/>
      <c r="AF52" s="116"/>
      <c r="AG52" s="116" t="s">
        <v>177</v>
      </c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ht="20.399999999999999" outlineLevel="1" x14ac:dyDescent="0.25">
      <c r="A53" s="139">
        <v>27</v>
      </c>
      <c r="B53" s="140" t="s">
        <v>283</v>
      </c>
      <c r="C53" s="146" t="s">
        <v>284</v>
      </c>
      <c r="D53" s="141" t="s">
        <v>131</v>
      </c>
      <c r="E53" s="142">
        <v>1</v>
      </c>
      <c r="F53" s="143"/>
      <c r="G53" s="144">
        <f t="shared" si="7"/>
        <v>0</v>
      </c>
      <c r="H53" s="121">
        <v>529</v>
      </c>
      <c r="I53" s="121">
        <f t="shared" si="8"/>
        <v>529</v>
      </c>
      <c r="J53" s="121">
        <v>0</v>
      </c>
      <c r="K53" s="121">
        <f t="shared" si="9"/>
        <v>0</v>
      </c>
      <c r="L53" s="121">
        <v>21</v>
      </c>
      <c r="M53" s="121">
        <f t="shared" si="10"/>
        <v>0</v>
      </c>
      <c r="N53" s="121">
        <v>0</v>
      </c>
      <c r="O53" s="121">
        <f t="shared" si="11"/>
        <v>0</v>
      </c>
      <c r="P53" s="121">
        <v>0</v>
      </c>
      <c r="Q53" s="121">
        <f t="shared" si="12"/>
        <v>0</v>
      </c>
      <c r="R53" s="121" t="s">
        <v>175</v>
      </c>
      <c r="S53" s="121" t="s">
        <v>132</v>
      </c>
      <c r="T53" s="121" t="s">
        <v>132</v>
      </c>
      <c r="U53" s="121">
        <v>0</v>
      </c>
      <c r="V53" s="121">
        <f t="shared" si="13"/>
        <v>0</v>
      </c>
      <c r="W53" s="121"/>
      <c r="X53" s="121" t="s">
        <v>176</v>
      </c>
      <c r="Y53" s="116"/>
      <c r="Z53" s="116"/>
      <c r="AA53" s="116"/>
      <c r="AB53" s="116"/>
      <c r="AC53" s="116"/>
      <c r="AD53" s="116"/>
      <c r="AE53" s="116"/>
      <c r="AF53" s="116"/>
      <c r="AG53" s="116" t="s">
        <v>177</v>
      </c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5">
      <c r="A54" s="139">
        <v>28</v>
      </c>
      <c r="B54" s="140" t="s">
        <v>285</v>
      </c>
      <c r="C54" s="146" t="s">
        <v>286</v>
      </c>
      <c r="D54" s="141" t="s">
        <v>131</v>
      </c>
      <c r="E54" s="142">
        <v>1</v>
      </c>
      <c r="F54" s="143"/>
      <c r="G54" s="144">
        <f t="shared" si="7"/>
        <v>0</v>
      </c>
      <c r="H54" s="121">
        <v>480</v>
      </c>
      <c r="I54" s="121">
        <f t="shared" si="8"/>
        <v>480</v>
      </c>
      <c r="J54" s="121">
        <v>0</v>
      </c>
      <c r="K54" s="121">
        <f t="shared" si="9"/>
        <v>0</v>
      </c>
      <c r="L54" s="121">
        <v>21</v>
      </c>
      <c r="M54" s="121">
        <f t="shared" si="10"/>
        <v>0</v>
      </c>
      <c r="N54" s="121">
        <v>2E-3</v>
      </c>
      <c r="O54" s="121">
        <f t="shared" si="11"/>
        <v>0</v>
      </c>
      <c r="P54" s="121">
        <v>0</v>
      </c>
      <c r="Q54" s="121">
        <f t="shared" si="12"/>
        <v>0</v>
      </c>
      <c r="R54" s="121"/>
      <c r="S54" s="121" t="s">
        <v>158</v>
      </c>
      <c r="T54" s="121" t="s">
        <v>146</v>
      </c>
      <c r="U54" s="121">
        <v>0</v>
      </c>
      <c r="V54" s="121">
        <f t="shared" si="13"/>
        <v>0</v>
      </c>
      <c r="W54" s="121"/>
      <c r="X54" s="121" t="s">
        <v>176</v>
      </c>
      <c r="Y54" s="116"/>
      <c r="Z54" s="116"/>
      <c r="AA54" s="116"/>
      <c r="AB54" s="116"/>
      <c r="AC54" s="116"/>
      <c r="AD54" s="116"/>
      <c r="AE54" s="116"/>
      <c r="AF54" s="116"/>
      <c r="AG54" s="116" t="s">
        <v>177</v>
      </c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5">
      <c r="A55" s="139">
        <v>29</v>
      </c>
      <c r="B55" s="140" t="s">
        <v>287</v>
      </c>
      <c r="C55" s="146" t="s">
        <v>288</v>
      </c>
      <c r="D55" s="141" t="s">
        <v>289</v>
      </c>
      <c r="E55" s="142">
        <v>1</v>
      </c>
      <c r="F55" s="143"/>
      <c r="G55" s="144">
        <f t="shared" si="7"/>
        <v>0</v>
      </c>
      <c r="H55" s="121">
        <v>850</v>
      </c>
      <c r="I55" s="121">
        <f t="shared" si="8"/>
        <v>850</v>
      </c>
      <c r="J55" s="121">
        <v>0</v>
      </c>
      <c r="K55" s="121">
        <f t="shared" si="9"/>
        <v>0</v>
      </c>
      <c r="L55" s="121">
        <v>21</v>
      </c>
      <c r="M55" s="121">
        <f t="shared" si="10"/>
        <v>0</v>
      </c>
      <c r="N55" s="121">
        <v>0.01</v>
      </c>
      <c r="O55" s="121">
        <f t="shared" si="11"/>
        <v>0.01</v>
      </c>
      <c r="P55" s="121">
        <v>0</v>
      </c>
      <c r="Q55" s="121">
        <f t="shared" si="12"/>
        <v>0</v>
      </c>
      <c r="R55" s="121" t="s">
        <v>175</v>
      </c>
      <c r="S55" s="121" t="s">
        <v>132</v>
      </c>
      <c r="T55" s="121" t="s">
        <v>146</v>
      </c>
      <c r="U55" s="121">
        <v>0</v>
      </c>
      <c r="V55" s="121">
        <f t="shared" si="13"/>
        <v>0</v>
      </c>
      <c r="W55" s="121"/>
      <c r="X55" s="121" t="s">
        <v>176</v>
      </c>
      <c r="Y55" s="116"/>
      <c r="Z55" s="116"/>
      <c r="AA55" s="116"/>
      <c r="AB55" s="116"/>
      <c r="AC55" s="116"/>
      <c r="AD55" s="116"/>
      <c r="AE55" s="116"/>
      <c r="AF55" s="116"/>
      <c r="AG55" s="116" t="s">
        <v>177</v>
      </c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outlineLevel="1" x14ac:dyDescent="0.25">
      <c r="A56" s="139">
        <v>30</v>
      </c>
      <c r="B56" s="140" t="s">
        <v>294</v>
      </c>
      <c r="C56" s="146" t="s">
        <v>295</v>
      </c>
      <c r="D56" s="141" t="s">
        <v>0</v>
      </c>
      <c r="E56" s="142">
        <v>102.5544</v>
      </c>
      <c r="F56" s="143"/>
      <c r="G56" s="144">
        <f t="shared" si="7"/>
        <v>0</v>
      </c>
      <c r="H56" s="121">
        <v>0</v>
      </c>
      <c r="I56" s="121">
        <f t="shared" si="8"/>
        <v>0</v>
      </c>
      <c r="J56" s="121">
        <v>0.31</v>
      </c>
      <c r="K56" s="121">
        <f t="shared" si="9"/>
        <v>31.79</v>
      </c>
      <c r="L56" s="121">
        <v>21</v>
      </c>
      <c r="M56" s="121">
        <f t="shared" si="10"/>
        <v>0</v>
      </c>
      <c r="N56" s="121">
        <v>0</v>
      </c>
      <c r="O56" s="121">
        <f t="shared" si="11"/>
        <v>0</v>
      </c>
      <c r="P56" s="121">
        <v>0</v>
      </c>
      <c r="Q56" s="121">
        <f t="shared" si="12"/>
        <v>0</v>
      </c>
      <c r="R56" s="121"/>
      <c r="S56" s="121" t="s">
        <v>132</v>
      </c>
      <c r="T56" s="121" t="s">
        <v>138</v>
      </c>
      <c r="U56" s="121">
        <v>0</v>
      </c>
      <c r="V56" s="121">
        <f t="shared" si="13"/>
        <v>0</v>
      </c>
      <c r="W56" s="121"/>
      <c r="X56" s="121" t="s">
        <v>208</v>
      </c>
      <c r="Y56" s="116"/>
      <c r="Z56" s="116"/>
      <c r="AA56" s="116"/>
      <c r="AB56" s="116"/>
      <c r="AC56" s="116"/>
      <c r="AD56" s="116"/>
      <c r="AE56" s="116"/>
      <c r="AF56" s="116"/>
      <c r="AG56" s="116" t="s">
        <v>209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</row>
    <row r="57" spans="1:60" x14ac:dyDescent="0.25">
      <c r="A57" s="127" t="s">
        <v>127</v>
      </c>
      <c r="B57" s="128" t="s">
        <v>77</v>
      </c>
      <c r="C57" s="145" t="s">
        <v>78</v>
      </c>
      <c r="D57" s="129"/>
      <c r="E57" s="130"/>
      <c r="F57" s="131"/>
      <c r="G57" s="132">
        <f>SUMIF(AG58:AG59,"&lt;&gt;NOR",G58:G59)</f>
        <v>0</v>
      </c>
      <c r="H57" s="126"/>
      <c r="I57" s="126">
        <f>SUM(I58:I59)</f>
        <v>0</v>
      </c>
      <c r="J57" s="126"/>
      <c r="K57" s="126">
        <f>SUM(K58:K59)</f>
        <v>231.24</v>
      </c>
      <c r="L57" s="126"/>
      <c r="M57" s="126">
        <f>SUM(M58:M59)</f>
        <v>0</v>
      </c>
      <c r="N57" s="126"/>
      <c r="O57" s="126">
        <f>SUM(O58:O59)</f>
        <v>0</v>
      </c>
      <c r="P57" s="126"/>
      <c r="Q57" s="126">
        <f>SUM(Q58:Q59)</f>
        <v>0</v>
      </c>
      <c r="R57" s="126"/>
      <c r="S57" s="126"/>
      <c r="T57" s="126"/>
      <c r="U57" s="126"/>
      <c r="V57" s="126">
        <f>SUM(V58:V59)</f>
        <v>0</v>
      </c>
      <c r="W57" s="126"/>
      <c r="X57" s="126"/>
      <c r="AG57" t="s">
        <v>128</v>
      </c>
    </row>
    <row r="58" spans="1:60" outlineLevel="1" x14ac:dyDescent="0.25">
      <c r="A58" s="139">
        <v>31</v>
      </c>
      <c r="B58" s="140" t="s">
        <v>296</v>
      </c>
      <c r="C58" s="146" t="s">
        <v>297</v>
      </c>
      <c r="D58" s="141" t="s">
        <v>131</v>
      </c>
      <c r="E58" s="142">
        <v>1</v>
      </c>
      <c r="F58" s="143"/>
      <c r="G58" s="144">
        <f>ROUND(E58*F58,2)</f>
        <v>0</v>
      </c>
      <c r="H58" s="121">
        <v>0</v>
      </c>
      <c r="I58" s="121">
        <f>ROUND(E58*H58,2)</f>
        <v>0</v>
      </c>
      <c r="J58" s="121">
        <v>230</v>
      </c>
      <c r="K58" s="121">
        <f>ROUND(E58*J58,2)</f>
        <v>230</v>
      </c>
      <c r="L58" s="121">
        <v>21</v>
      </c>
      <c r="M58" s="121">
        <f>G58*(1+L58/100)</f>
        <v>0</v>
      </c>
      <c r="N58" s="121">
        <v>0</v>
      </c>
      <c r="O58" s="121">
        <f>ROUND(E58*N58,2)</f>
        <v>0</v>
      </c>
      <c r="P58" s="121">
        <v>0</v>
      </c>
      <c r="Q58" s="121">
        <f>ROUND(E58*P58,2)</f>
        <v>0</v>
      </c>
      <c r="R58" s="121"/>
      <c r="S58" s="121" t="s">
        <v>132</v>
      </c>
      <c r="T58" s="121" t="s">
        <v>132</v>
      </c>
      <c r="U58" s="121">
        <v>0</v>
      </c>
      <c r="V58" s="121">
        <f>ROUND(E58*U58,2)</f>
        <v>0</v>
      </c>
      <c r="W58" s="121"/>
      <c r="X58" s="121" t="s">
        <v>161</v>
      </c>
      <c r="Y58" s="116"/>
      <c r="Z58" s="116"/>
      <c r="AA58" s="116"/>
      <c r="AB58" s="116"/>
      <c r="AC58" s="116"/>
      <c r="AD58" s="116"/>
      <c r="AE58" s="116"/>
      <c r="AF58" s="116"/>
      <c r="AG58" s="116" t="s">
        <v>162</v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</row>
    <row r="59" spans="1:60" outlineLevel="1" x14ac:dyDescent="0.25">
      <c r="A59" s="139">
        <v>32</v>
      </c>
      <c r="B59" s="140" t="s">
        <v>298</v>
      </c>
      <c r="C59" s="146" t="s">
        <v>299</v>
      </c>
      <c r="D59" s="141" t="s">
        <v>0</v>
      </c>
      <c r="E59" s="142">
        <v>2.2999999999999998</v>
      </c>
      <c r="F59" s="143"/>
      <c r="G59" s="144">
        <f>ROUND(E59*F59,2)</f>
        <v>0</v>
      </c>
      <c r="H59" s="121">
        <v>0</v>
      </c>
      <c r="I59" s="121">
        <f>ROUND(E59*H59,2)</f>
        <v>0</v>
      </c>
      <c r="J59" s="121">
        <v>0.54</v>
      </c>
      <c r="K59" s="121">
        <f>ROUND(E59*J59,2)</f>
        <v>1.24</v>
      </c>
      <c r="L59" s="121">
        <v>21</v>
      </c>
      <c r="M59" s="121">
        <f>G59*(1+L59/100)</f>
        <v>0</v>
      </c>
      <c r="N59" s="121">
        <v>0</v>
      </c>
      <c r="O59" s="121">
        <f>ROUND(E59*N59,2)</f>
        <v>0</v>
      </c>
      <c r="P59" s="121">
        <v>0</v>
      </c>
      <c r="Q59" s="121">
        <f>ROUND(E59*P59,2)</f>
        <v>0</v>
      </c>
      <c r="R59" s="121"/>
      <c r="S59" s="121" t="s">
        <v>132</v>
      </c>
      <c r="T59" s="121" t="s">
        <v>132</v>
      </c>
      <c r="U59" s="121">
        <v>0</v>
      </c>
      <c r="V59" s="121">
        <f>ROUND(E59*U59,2)</f>
        <v>0</v>
      </c>
      <c r="W59" s="121"/>
      <c r="X59" s="121" t="s">
        <v>208</v>
      </c>
      <c r="Y59" s="116"/>
      <c r="Z59" s="116"/>
      <c r="AA59" s="116"/>
      <c r="AB59" s="116"/>
      <c r="AC59" s="116"/>
      <c r="AD59" s="116"/>
      <c r="AE59" s="116"/>
      <c r="AF59" s="116"/>
      <c r="AG59" s="116" t="s">
        <v>209</v>
      </c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x14ac:dyDescent="0.25">
      <c r="A60" s="127" t="s">
        <v>127</v>
      </c>
      <c r="B60" s="128" t="s">
        <v>83</v>
      </c>
      <c r="C60" s="145" t="s">
        <v>84</v>
      </c>
      <c r="D60" s="129"/>
      <c r="E60" s="130"/>
      <c r="F60" s="131"/>
      <c r="G60" s="132">
        <f>SUMIF(AG61:AG66,"&lt;&gt;NOR",G61:G66)</f>
        <v>0</v>
      </c>
      <c r="H60" s="126"/>
      <c r="I60" s="126">
        <f>SUM(I61:I66)</f>
        <v>1500</v>
      </c>
      <c r="J60" s="126"/>
      <c r="K60" s="126">
        <f>SUM(K61:K66)</f>
        <v>11480.52</v>
      </c>
      <c r="L60" s="126"/>
      <c r="M60" s="126">
        <f>SUM(M61:M66)</f>
        <v>0</v>
      </c>
      <c r="N60" s="126"/>
      <c r="O60" s="126">
        <f>SUM(O61:O66)</f>
        <v>0.01</v>
      </c>
      <c r="P60" s="126"/>
      <c r="Q60" s="126">
        <f>SUM(Q61:Q66)</f>
        <v>0</v>
      </c>
      <c r="R60" s="126"/>
      <c r="S60" s="126"/>
      <c r="T60" s="126"/>
      <c r="U60" s="126"/>
      <c r="V60" s="126">
        <f>SUM(V61:V66)</f>
        <v>4.3899999999999997</v>
      </c>
      <c r="W60" s="126"/>
      <c r="X60" s="126"/>
      <c r="AG60" t="s">
        <v>128</v>
      </c>
    </row>
    <row r="61" spans="1:60" ht="20.399999999999999" outlineLevel="1" x14ac:dyDescent="0.25">
      <c r="A61" s="139">
        <v>33</v>
      </c>
      <c r="B61" s="140" t="s">
        <v>300</v>
      </c>
      <c r="C61" s="146" t="s">
        <v>301</v>
      </c>
      <c r="D61" s="141" t="s">
        <v>131</v>
      </c>
      <c r="E61" s="142">
        <v>3</v>
      </c>
      <c r="F61" s="143"/>
      <c r="G61" s="144">
        <f t="shared" ref="G61:G66" si="14">ROUND(E61*F61,2)</f>
        <v>0</v>
      </c>
      <c r="H61" s="121">
        <v>0</v>
      </c>
      <c r="I61" s="121">
        <f t="shared" ref="I61:I66" si="15">ROUND(E61*H61,2)</f>
        <v>0</v>
      </c>
      <c r="J61" s="121">
        <v>739</v>
      </c>
      <c r="K61" s="121">
        <f t="shared" ref="K61:K66" si="16">ROUND(E61*J61,2)</f>
        <v>2217</v>
      </c>
      <c r="L61" s="121">
        <v>21</v>
      </c>
      <c r="M61" s="121">
        <f t="shared" ref="M61:M66" si="17">G61*(1+L61/100)</f>
        <v>0</v>
      </c>
      <c r="N61" s="121">
        <v>0</v>
      </c>
      <c r="O61" s="121">
        <f t="shared" ref="O61:O66" si="18">ROUND(E61*N61,2)</f>
        <v>0</v>
      </c>
      <c r="P61" s="121">
        <v>0</v>
      </c>
      <c r="Q61" s="121">
        <f t="shared" ref="Q61:Q66" si="19">ROUND(E61*P61,2)</f>
        <v>0</v>
      </c>
      <c r="R61" s="121"/>
      <c r="S61" s="121" t="s">
        <v>132</v>
      </c>
      <c r="T61" s="121" t="s">
        <v>146</v>
      </c>
      <c r="U61" s="121">
        <v>1.45</v>
      </c>
      <c r="V61" s="121">
        <f t="shared" ref="V61:V66" si="20">ROUND(E61*U61,2)</f>
        <v>4.3499999999999996</v>
      </c>
      <c r="W61" s="121"/>
      <c r="X61" s="121" t="s">
        <v>133</v>
      </c>
      <c r="Y61" s="116"/>
      <c r="Z61" s="116"/>
      <c r="AA61" s="116"/>
      <c r="AB61" s="116"/>
      <c r="AC61" s="116"/>
      <c r="AD61" s="116"/>
      <c r="AE61" s="116"/>
      <c r="AF61" s="116"/>
      <c r="AG61" s="116" t="s">
        <v>134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</row>
    <row r="62" spans="1:60" ht="20.399999999999999" outlineLevel="1" x14ac:dyDescent="0.25">
      <c r="A62" s="139">
        <v>34</v>
      </c>
      <c r="B62" s="140" t="s">
        <v>577</v>
      </c>
      <c r="C62" s="146" t="s">
        <v>578</v>
      </c>
      <c r="D62" s="141" t="s">
        <v>242</v>
      </c>
      <c r="E62" s="142">
        <v>2</v>
      </c>
      <c r="F62" s="143"/>
      <c r="G62" s="144">
        <f t="shared" si="14"/>
        <v>0</v>
      </c>
      <c r="H62" s="121">
        <v>0</v>
      </c>
      <c r="I62" s="121">
        <f t="shared" si="15"/>
        <v>0</v>
      </c>
      <c r="J62" s="121">
        <v>314.5</v>
      </c>
      <c r="K62" s="121">
        <f t="shared" si="16"/>
        <v>629</v>
      </c>
      <c r="L62" s="121">
        <v>21</v>
      </c>
      <c r="M62" s="121">
        <f t="shared" si="17"/>
        <v>0</v>
      </c>
      <c r="N62" s="121">
        <v>0</v>
      </c>
      <c r="O62" s="121">
        <f t="shared" si="18"/>
        <v>0</v>
      </c>
      <c r="P62" s="121">
        <v>0</v>
      </c>
      <c r="Q62" s="121">
        <f t="shared" si="19"/>
        <v>0</v>
      </c>
      <c r="R62" s="121"/>
      <c r="S62" s="121" t="s">
        <v>158</v>
      </c>
      <c r="T62" s="121" t="s">
        <v>132</v>
      </c>
      <c r="U62" s="121">
        <v>0.02</v>
      </c>
      <c r="V62" s="121">
        <f t="shared" si="20"/>
        <v>0.04</v>
      </c>
      <c r="W62" s="121"/>
      <c r="X62" s="121" t="s">
        <v>133</v>
      </c>
      <c r="Y62" s="116"/>
      <c r="Z62" s="116"/>
      <c r="AA62" s="116"/>
      <c r="AB62" s="116"/>
      <c r="AC62" s="116"/>
      <c r="AD62" s="116"/>
      <c r="AE62" s="116"/>
      <c r="AF62" s="116"/>
      <c r="AG62" s="116" t="s">
        <v>134</v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ht="20.399999999999999" outlineLevel="1" x14ac:dyDescent="0.25">
      <c r="A63" s="139">
        <v>35</v>
      </c>
      <c r="B63" s="140" t="s">
        <v>308</v>
      </c>
      <c r="C63" s="146" t="s">
        <v>309</v>
      </c>
      <c r="D63" s="141" t="s">
        <v>131</v>
      </c>
      <c r="E63" s="142">
        <v>1</v>
      </c>
      <c r="F63" s="143"/>
      <c r="G63" s="144">
        <f t="shared" si="14"/>
        <v>0</v>
      </c>
      <c r="H63" s="121">
        <v>1500</v>
      </c>
      <c r="I63" s="121">
        <f t="shared" si="15"/>
        <v>1500</v>
      </c>
      <c r="J63" s="121">
        <v>0</v>
      </c>
      <c r="K63" s="121">
        <f t="shared" si="16"/>
        <v>0</v>
      </c>
      <c r="L63" s="121">
        <v>21</v>
      </c>
      <c r="M63" s="121">
        <f t="shared" si="17"/>
        <v>0</v>
      </c>
      <c r="N63" s="121">
        <v>1.2999999999999999E-2</v>
      </c>
      <c r="O63" s="121">
        <f t="shared" si="18"/>
        <v>0.01</v>
      </c>
      <c r="P63" s="121">
        <v>0</v>
      </c>
      <c r="Q63" s="121">
        <f t="shared" si="19"/>
        <v>0</v>
      </c>
      <c r="R63" s="121"/>
      <c r="S63" s="121" t="s">
        <v>132</v>
      </c>
      <c r="T63" s="121" t="s">
        <v>146</v>
      </c>
      <c r="U63" s="121">
        <v>0</v>
      </c>
      <c r="V63" s="121">
        <f t="shared" si="20"/>
        <v>0</v>
      </c>
      <c r="W63" s="121"/>
      <c r="X63" s="121" t="s">
        <v>161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310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ht="20.399999999999999" outlineLevel="1" x14ac:dyDescent="0.25">
      <c r="A64" s="139">
        <v>36</v>
      </c>
      <c r="B64" s="140" t="s">
        <v>311</v>
      </c>
      <c r="C64" s="146" t="s">
        <v>580</v>
      </c>
      <c r="D64" s="141" t="s">
        <v>131</v>
      </c>
      <c r="E64" s="142">
        <v>1</v>
      </c>
      <c r="F64" s="143"/>
      <c r="G64" s="144">
        <f t="shared" si="14"/>
        <v>0</v>
      </c>
      <c r="H64" s="121">
        <v>0</v>
      </c>
      <c r="I64" s="121">
        <f t="shared" si="15"/>
        <v>0</v>
      </c>
      <c r="J64" s="121">
        <v>2500</v>
      </c>
      <c r="K64" s="121">
        <f t="shared" si="16"/>
        <v>2500</v>
      </c>
      <c r="L64" s="121">
        <v>21</v>
      </c>
      <c r="M64" s="121">
        <f t="shared" si="17"/>
        <v>0</v>
      </c>
      <c r="N64" s="121">
        <v>0</v>
      </c>
      <c r="O64" s="121">
        <f t="shared" si="18"/>
        <v>0</v>
      </c>
      <c r="P64" s="121">
        <v>0</v>
      </c>
      <c r="Q64" s="121">
        <f t="shared" si="19"/>
        <v>0</v>
      </c>
      <c r="R64" s="121"/>
      <c r="S64" s="121" t="s">
        <v>158</v>
      </c>
      <c r="T64" s="121" t="s">
        <v>146</v>
      </c>
      <c r="U64" s="121">
        <v>0</v>
      </c>
      <c r="V64" s="121">
        <f t="shared" si="20"/>
        <v>0</v>
      </c>
      <c r="W64" s="121"/>
      <c r="X64" s="121" t="s">
        <v>161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162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ht="30.6" outlineLevel="1" x14ac:dyDescent="0.25">
      <c r="A65" s="139">
        <v>37</v>
      </c>
      <c r="B65" s="140" t="s">
        <v>492</v>
      </c>
      <c r="C65" s="146" t="s">
        <v>605</v>
      </c>
      <c r="D65" s="141" t="s">
        <v>222</v>
      </c>
      <c r="E65" s="142">
        <v>1</v>
      </c>
      <c r="F65" s="143"/>
      <c r="G65" s="144">
        <f t="shared" si="14"/>
        <v>0</v>
      </c>
      <c r="H65" s="121">
        <v>0</v>
      </c>
      <c r="I65" s="121">
        <f t="shared" si="15"/>
        <v>0</v>
      </c>
      <c r="J65" s="121">
        <v>5880</v>
      </c>
      <c r="K65" s="121">
        <f t="shared" si="16"/>
        <v>5880</v>
      </c>
      <c r="L65" s="121">
        <v>21</v>
      </c>
      <c r="M65" s="121">
        <f t="shared" si="17"/>
        <v>0</v>
      </c>
      <c r="N65" s="121">
        <v>0</v>
      </c>
      <c r="O65" s="121">
        <f t="shared" si="18"/>
        <v>0</v>
      </c>
      <c r="P65" s="121">
        <v>0</v>
      </c>
      <c r="Q65" s="121">
        <f t="shared" si="19"/>
        <v>0</v>
      </c>
      <c r="R65" s="121"/>
      <c r="S65" s="121" t="s">
        <v>158</v>
      </c>
      <c r="T65" s="121" t="s">
        <v>146</v>
      </c>
      <c r="U65" s="121">
        <v>0</v>
      </c>
      <c r="V65" s="121">
        <f t="shared" si="20"/>
        <v>0</v>
      </c>
      <c r="W65" s="121"/>
      <c r="X65" s="121" t="s">
        <v>161</v>
      </c>
      <c r="Y65" s="116"/>
      <c r="Z65" s="116"/>
      <c r="AA65" s="116"/>
      <c r="AB65" s="116"/>
      <c r="AC65" s="116"/>
      <c r="AD65" s="116"/>
      <c r="AE65" s="116"/>
      <c r="AF65" s="116"/>
      <c r="AG65" s="116" t="s">
        <v>162</v>
      </c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5">
      <c r="A66" s="139">
        <v>38</v>
      </c>
      <c r="B66" s="140" t="s">
        <v>329</v>
      </c>
      <c r="C66" s="146" t="s">
        <v>330</v>
      </c>
      <c r="D66" s="141" t="s">
        <v>0</v>
      </c>
      <c r="E66" s="142">
        <v>127.26</v>
      </c>
      <c r="F66" s="143"/>
      <c r="G66" s="144">
        <f t="shared" si="14"/>
        <v>0</v>
      </c>
      <c r="H66" s="121">
        <v>0</v>
      </c>
      <c r="I66" s="121">
        <f t="shared" si="15"/>
        <v>0</v>
      </c>
      <c r="J66" s="121">
        <v>2</v>
      </c>
      <c r="K66" s="121">
        <f t="shared" si="16"/>
        <v>254.52</v>
      </c>
      <c r="L66" s="121">
        <v>21</v>
      </c>
      <c r="M66" s="121">
        <f t="shared" si="17"/>
        <v>0</v>
      </c>
      <c r="N66" s="121">
        <v>0</v>
      </c>
      <c r="O66" s="121">
        <f t="shared" si="18"/>
        <v>0</v>
      </c>
      <c r="P66" s="121">
        <v>0</v>
      </c>
      <c r="Q66" s="121">
        <f t="shared" si="19"/>
        <v>0</v>
      </c>
      <c r="R66" s="121"/>
      <c r="S66" s="121" t="s">
        <v>132</v>
      </c>
      <c r="T66" s="121" t="s">
        <v>146</v>
      </c>
      <c r="U66" s="121">
        <v>0</v>
      </c>
      <c r="V66" s="121">
        <f t="shared" si="20"/>
        <v>0</v>
      </c>
      <c r="W66" s="121"/>
      <c r="X66" s="121" t="s">
        <v>208</v>
      </c>
      <c r="Y66" s="116"/>
      <c r="Z66" s="116"/>
      <c r="AA66" s="116"/>
      <c r="AB66" s="116"/>
      <c r="AC66" s="116"/>
      <c r="AD66" s="116"/>
      <c r="AE66" s="116"/>
      <c r="AF66" s="116"/>
      <c r="AG66" s="116" t="s">
        <v>209</v>
      </c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x14ac:dyDescent="0.25">
      <c r="A67" s="127" t="s">
        <v>127</v>
      </c>
      <c r="B67" s="128" t="s">
        <v>85</v>
      </c>
      <c r="C67" s="145" t="s">
        <v>86</v>
      </c>
      <c r="D67" s="129"/>
      <c r="E67" s="130"/>
      <c r="F67" s="131"/>
      <c r="G67" s="132">
        <f>SUMIF(AG68:AG72,"&lt;&gt;NOR",G68:G72)</f>
        <v>0</v>
      </c>
      <c r="H67" s="126"/>
      <c r="I67" s="126">
        <f>SUM(I68:I72)</f>
        <v>1101.02</v>
      </c>
      <c r="J67" s="126"/>
      <c r="K67" s="126">
        <f>SUM(K68:K72)</f>
        <v>917.98</v>
      </c>
      <c r="L67" s="126"/>
      <c r="M67" s="126">
        <f>SUM(M68:M72)</f>
        <v>0</v>
      </c>
      <c r="N67" s="126"/>
      <c r="O67" s="126">
        <f>SUM(O68:O72)</f>
        <v>0</v>
      </c>
      <c r="P67" s="126"/>
      <c r="Q67" s="126">
        <f>SUM(Q68:Q72)</f>
        <v>0</v>
      </c>
      <c r="R67" s="126"/>
      <c r="S67" s="126"/>
      <c r="T67" s="126"/>
      <c r="U67" s="126"/>
      <c r="V67" s="126">
        <f>SUM(V68:V72)</f>
        <v>7.0000000000000007E-2</v>
      </c>
      <c r="W67" s="126"/>
      <c r="X67" s="126"/>
      <c r="AG67" t="s">
        <v>128</v>
      </c>
    </row>
    <row r="68" spans="1:60" ht="30.6" outlineLevel="1" x14ac:dyDescent="0.25">
      <c r="A68" s="139">
        <v>39</v>
      </c>
      <c r="B68" s="140" t="s">
        <v>583</v>
      </c>
      <c r="C68" s="146" t="s">
        <v>584</v>
      </c>
      <c r="D68" s="141" t="s">
        <v>222</v>
      </c>
      <c r="E68" s="142">
        <v>1</v>
      </c>
      <c r="F68" s="143"/>
      <c r="G68" s="144">
        <f>ROUND(E68*F68,2)</f>
        <v>0</v>
      </c>
      <c r="H68" s="121">
        <v>456.96</v>
      </c>
      <c r="I68" s="121">
        <f>ROUND(E68*H68,2)</f>
        <v>456.96</v>
      </c>
      <c r="J68" s="121">
        <v>793.04</v>
      </c>
      <c r="K68" s="121">
        <f>ROUND(E68*J68,2)</f>
        <v>793.04</v>
      </c>
      <c r="L68" s="121">
        <v>21</v>
      </c>
      <c r="M68" s="121">
        <f>G68*(1+L68/100)</f>
        <v>0</v>
      </c>
      <c r="N68" s="121">
        <v>4.0000000000000003E-5</v>
      </c>
      <c r="O68" s="121">
        <f>ROUND(E68*N68,2)</f>
        <v>0</v>
      </c>
      <c r="P68" s="121">
        <v>0</v>
      </c>
      <c r="Q68" s="121">
        <f>ROUND(E68*P68,2)</f>
        <v>0</v>
      </c>
      <c r="R68" s="121"/>
      <c r="S68" s="121" t="s">
        <v>158</v>
      </c>
      <c r="T68" s="121" t="s">
        <v>146</v>
      </c>
      <c r="U68" s="121">
        <v>7.0000000000000007E-2</v>
      </c>
      <c r="V68" s="121">
        <f>ROUND(E68*U68,2)</f>
        <v>7.0000000000000007E-2</v>
      </c>
      <c r="W68" s="121"/>
      <c r="X68" s="121" t="s">
        <v>133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134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ht="20.399999999999999" outlineLevel="1" x14ac:dyDescent="0.25">
      <c r="A69" s="133">
        <v>40</v>
      </c>
      <c r="B69" s="134" t="s">
        <v>585</v>
      </c>
      <c r="C69" s="147" t="s">
        <v>586</v>
      </c>
      <c r="D69" s="135" t="s">
        <v>137</v>
      </c>
      <c r="E69" s="136">
        <v>1.84</v>
      </c>
      <c r="F69" s="137"/>
      <c r="G69" s="138">
        <f>ROUND(E69*F69,2)</f>
        <v>0</v>
      </c>
      <c r="H69" s="121">
        <v>350.03</v>
      </c>
      <c r="I69" s="121">
        <f>ROUND(E69*H69,2)</f>
        <v>644.05999999999995</v>
      </c>
      <c r="J69" s="121">
        <v>-0.03</v>
      </c>
      <c r="K69" s="121">
        <f>ROUND(E69*J69,2)</f>
        <v>-0.06</v>
      </c>
      <c r="L69" s="121">
        <v>21</v>
      </c>
      <c r="M69" s="121">
        <f>G69*(1+L69/100)</f>
        <v>0</v>
      </c>
      <c r="N69" s="121">
        <v>1.1999999999999999E-3</v>
      </c>
      <c r="O69" s="121">
        <f>ROUND(E69*N69,2)</f>
        <v>0</v>
      </c>
      <c r="P69" s="121">
        <v>0</v>
      </c>
      <c r="Q69" s="121">
        <f>ROUND(E69*P69,2)</f>
        <v>0</v>
      </c>
      <c r="R69" s="121"/>
      <c r="S69" s="121" t="s">
        <v>158</v>
      </c>
      <c r="T69" s="121" t="s">
        <v>146</v>
      </c>
      <c r="U69" s="121">
        <v>0</v>
      </c>
      <c r="V69" s="121">
        <f>ROUND(E69*U69,2)</f>
        <v>0</v>
      </c>
      <c r="W69" s="121"/>
      <c r="X69" s="121" t="s">
        <v>133</v>
      </c>
      <c r="Y69" s="116"/>
      <c r="Z69" s="116"/>
      <c r="AA69" s="116"/>
      <c r="AB69" s="116"/>
      <c r="AC69" s="116"/>
      <c r="AD69" s="116"/>
      <c r="AE69" s="116"/>
      <c r="AF69" s="116"/>
      <c r="AG69" s="116" t="s">
        <v>134</v>
      </c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outlineLevel="1" x14ac:dyDescent="0.25">
      <c r="A70" s="119"/>
      <c r="B70" s="120"/>
      <c r="C70" s="148" t="s">
        <v>587</v>
      </c>
      <c r="D70" s="122"/>
      <c r="E70" s="123">
        <v>0.64</v>
      </c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16"/>
      <c r="Z70" s="116"/>
      <c r="AA70" s="116"/>
      <c r="AB70" s="116"/>
      <c r="AC70" s="116"/>
      <c r="AD70" s="116"/>
      <c r="AE70" s="116"/>
      <c r="AF70" s="116"/>
      <c r="AG70" s="116" t="s">
        <v>140</v>
      </c>
      <c r="AH70" s="116">
        <v>0</v>
      </c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5">
      <c r="A71" s="119"/>
      <c r="B71" s="120"/>
      <c r="C71" s="148" t="s">
        <v>588</v>
      </c>
      <c r="D71" s="122"/>
      <c r="E71" s="123">
        <v>1.2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16"/>
      <c r="Z71" s="116"/>
      <c r="AA71" s="116"/>
      <c r="AB71" s="116"/>
      <c r="AC71" s="116"/>
      <c r="AD71" s="116"/>
      <c r="AE71" s="116"/>
      <c r="AF71" s="116"/>
      <c r="AG71" s="116" t="s">
        <v>140</v>
      </c>
      <c r="AH71" s="116">
        <v>0</v>
      </c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5">
      <c r="A72" s="139">
        <v>41</v>
      </c>
      <c r="B72" s="140" t="s">
        <v>354</v>
      </c>
      <c r="C72" s="146" t="s">
        <v>355</v>
      </c>
      <c r="D72" s="141" t="s">
        <v>0</v>
      </c>
      <c r="E72" s="142">
        <v>18.940000000000001</v>
      </c>
      <c r="F72" s="143"/>
      <c r="G72" s="144">
        <f>ROUND(E72*F72,2)</f>
        <v>0</v>
      </c>
      <c r="H72" s="121">
        <v>0</v>
      </c>
      <c r="I72" s="121">
        <f>ROUND(E72*H72,2)</f>
        <v>0</v>
      </c>
      <c r="J72" s="121">
        <v>6.6</v>
      </c>
      <c r="K72" s="121">
        <f>ROUND(E72*J72,2)</f>
        <v>125</v>
      </c>
      <c r="L72" s="121">
        <v>21</v>
      </c>
      <c r="M72" s="121">
        <f>G72*(1+L72/100)</f>
        <v>0</v>
      </c>
      <c r="N72" s="121">
        <v>0</v>
      </c>
      <c r="O72" s="121">
        <f>ROUND(E72*N72,2)</f>
        <v>0</v>
      </c>
      <c r="P72" s="121">
        <v>0</v>
      </c>
      <c r="Q72" s="121">
        <f>ROUND(E72*P72,2)</f>
        <v>0</v>
      </c>
      <c r="R72" s="121"/>
      <c r="S72" s="121" t="s">
        <v>132</v>
      </c>
      <c r="T72" s="121" t="s">
        <v>138</v>
      </c>
      <c r="U72" s="121">
        <v>0</v>
      </c>
      <c r="V72" s="121">
        <f>ROUND(E72*U72,2)</f>
        <v>0</v>
      </c>
      <c r="W72" s="121"/>
      <c r="X72" s="121" t="s">
        <v>208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209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x14ac:dyDescent="0.25">
      <c r="A73" s="127" t="s">
        <v>127</v>
      </c>
      <c r="B73" s="128" t="s">
        <v>87</v>
      </c>
      <c r="C73" s="145" t="s">
        <v>88</v>
      </c>
      <c r="D73" s="129"/>
      <c r="E73" s="130"/>
      <c r="F73" s="131"/>
      <c r="G73" s="132">
        <f>SUMIF(AG74:AG108,"&lt;&gt;NOR",G74:G108)</f>
        <v>0</v>
      </c>
      <c r="H73" s="126"/>
      <c r="I73" s="126">
        <f>SUM(I74:I108)</f>
        <v>1898</v>
      </c>
      <c r="J73" s="126"/>
      <c r="K73" s="126">
        <f>SUM(K74:K108)</f>
        <v>28595.26</v>
      </c>
      <c r="L73" s="126"/>
      <c r="M73" s="126">
        <f>SUM(M74:M108)</f>
        <v>0</v>
      </c>
      <c r="N73" s="126"/>
      <c r="O73" s="126">
        <f>SUM(O74:O108)</f>
        <v>0.14000000000000001</v>
      </c>
      <c r="P73" s="126"/>
      <c r="Q73" s="126">
        <f>SUM(Q74:Q108)</f>
        <v>0.04</v>
      </c>
      <c r="R73" s="126"/>
      <c r="S73" s="126"/>
      <c r="T73" s="126"/>
      <c r="U73" s="126"/>
      <c r="V73" s="126">
        <f>SUM(V74:V108)</f>
        <v>15.56</v>
      </c>
      <c r="W73" s="126"/>
      <c r="X73" s="126"/>
      <c r="AG73" t="s">
        <v>128</v>
      </c>
    </row>
    <row r="74" spans="1:60" outlineLevel="1" x14ac:dyDescent="0.25">
      <c r="A74" s="133">
        <v>42</v>
      </c>
      <c r="B74" s="134" t="s">
        <v>356</v>
      </c>
      <c r="C74" s="147" t="s">
        <v>357</v>
      </c>
      <c r="D74" s="135" t="s">
        <v>137</v>
      </c>
      <c r="E74" s="136">
        <v>38.1</v>
      </c>
      <c r="F74" s="137"/>
      <c r="G74" s="138">
        <f>ROUND(E74*F74,2)</f>
        <v>0</v>
      </c>
      <c r="H74" s="121">
        <v>0</v>
      </c>
      <c r="I74" s="121">
        <f>ROUND(E74*H74,2)</f>
        <v>0</v>
      </c>
      <c r="J74" s="121">
        <v>6.8</v>
      </c>
      <c r="K74" s="121">
        <f>ROUND(E74*J74,2)</f>
        <v>259.08</v>
      </c>
      <c r="L74" s="121">
        <v>21</v>
      </c>
      <c r="M74" s="121">
        <f>G74*(1+L74/100)</f>
        <v>0</v>
      </c>
      <c r="N74" s="121">
        <v>0</v>
      </c>
      <c r="O74" s="121">
        <f>ROUND(E74*N74,2)</f>
        <v>0</v>
      </c>
      <c r="P74" s="121">
        <v>0</v>
      </c>
      <c r="Q74" s="121">
        <f>ROUND(E74*P74,2)</f>
        <v>0</v>
      </c>
      <c r="R74" s="121"/>
      <c r="S74" s="121" t="s">
        <v>132</v>
      </c>
      <c r="T74" s="121" t="s">
        <v>138</v>
      </c>
      <c r="U74" s="121">
        <v>1.6E-2</v>
      </c>
      <c r="V74" s="121">
        <f>ROUND(E74*U74,2)</f>
        <v>0.61</v>
      </c>
      <c r="W74" s="121"/>
      <c r="X74" s="121" t="s">
        <v>133</v>
      </c>
      <c r="Y74" s="116"/>
      <c r="Z74" s="116"/>
      <c r="AA74" s="116"/>
      <c r="AB74" s="116"/>
      <c r="AC74" s="116"/>
      <c r="AD74" s="116"/>
      <c r="AE74" s="116"/>
      <c r="AF74" s="116"/>
      <c r="AG74" s="116" t="s">
        <v>134</v>
      </c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outlineLevel="1" x14ac:dyDescent="0.25">
      <c r="A75" s="119"/>
      <c r="B75" s="120"/>
      <c r="C75" s="148" t="s">
        <v>572</v>
      </c>
      <c r="D75" s="122"/>
      <c r="E75" s="123">
        <v>4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16"/>
      <c r="Z75" s="116"/>
      <c r="AA75" s="116"/>
      <c r="AB75" s="116"/>
      <c r="AC75" s="116"/>
      <c r="AD75" s="116"/>
      <c r="AE75" s="116"/>
      <c r="AF75" s="116"/>
      <c r="AG75" s="116" t="s">
        <v>140</v>
      </c>
      <c r="AH75" s="116">
        <v>0</v>
      </c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19"/>
      <c r="B76" s="120"/>
      <c r="C76" s="148" t="s">
        <v>589</v>
      </c>
      <c r="D76" s="122"/>
      <c r="E76" s="123">
        <v>19.600000000000001</v>
      </c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16"/>
      <c r="Z76" s="116"/>
      <c r="AA76" s="116"/>
      <c r="AB76" s="116"/>
      <c r="AC76" s="116"/>
      <c r="AD76" s="116"/>
      <c r="AE76" s="116"/>
      <c r="AF76" s="116"/>
      <c r="AG76" s="116" t="s">
        <v>140</v>
      </c>
      <c r="AH76" s="116">
        <v>0</v>
      </c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5">
      <c r="A77" s="119"/>
      <c r="B77" s="120"/>
      <c r="C77" s="148" t="s">
        <v>574</v>
      </c>
      <c r="D77" s="122"/>
      <c r="E77" s="123">
        <v>14.5</v>
      </c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16"/>
      <c r="Z77" s="116"/>
      <c r="AA77" s="116"/>
      <c r="AB77" s="116"/>
      <c r="AC77" s="116"/>
      <c r="AD77" s="116"/>
      <c r="AE77" s="116"/>
      <c r="AF77" s="116"/>
      <c r="AG77" s="116" t="s">
        <v>140</v>
      </c>
      <c r="AH77" s="116">
        <v>0</v>
      </c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ht="20.399999999999999" outlineLevel="1" x14ac:dyDescent="0.25">
      <c r="A78" s="133">
        <v>43</v>
      </c>
      <c r="B78" s="134" t="s">
        <v>358</v>
      </c>
      <c r="C78" s="147" t="s">
        <v>359</v>
      </c>
      <c r="D78" s="135" t="s">
        <v>143</v>
      </c>
      <c r="E78" s="136">
        <v>41.8</v>
      </c>
      <c r="F78" s="137"/>
      <c r="G78" s="138">
        <f>ROUND(E78*F78,2)</f>
        <v>0</v>
      </c>
      <c r="H78" s="121">
        <v>0</v>
      </c>
      <c r="I78" s="121">
        <f>ROUND(E78*H78,2)</f>
        <v>0</v>
      </c>
      <c r="J78" s="121">
        <v>13.9</v>
      </c>
      <c r="K78" s="121">
        <f>ROUND(E78*J78,2)</f>
        <v>581.02</v>
      </c>
      <c r="L78" s="121">
        <v>21</v>
      </c>
      <c r="M78" s="121">
        <f>G78*(1+L78/100)</f>
        <v>0</v>
      </c>
      <c r="N78" s="121">
        <v>0</v>
      </c>
      <c r="O78" s="121">
        <f>ROUND(E78*N78,2)</f>
        <v>0</v>
      </c>
      <c r="P78" s="121">
        <v>8.0000000000000007E-5</v>
      </c>
      <c r="Q78" s="121">
        <f>ROUND(E78*P78,2)</f>
        <v>0</v>
      </c>
      <c r="R78" s="121"/>
      <c r="S78" s="121" t="s">
        <v>132</v>
      </c>
      <c r="T78" s="121" t="s">
        <v>132</v>
      </c>
      <c r="U78" s="121">
        <v>3.5000000000000003E-2</v>
      </c>
      <c r="V78" s="121">
        <f>ROUND(E78*U78,2)</f>
        <v>1.46</v>
      </c>
      <c r="W78" s="121"/>
      <c r="X78" s="121" t="s">
        <v>133</v>
      </c>
      <c r="Y78" s="116"/>
      <c r="Z78" s="116"/>
      <c r="AA78" s="116"/>
      <c r="AB78" s="116"/>
      <c r="AC78" s="116"/>
      <c r="AD78" s="116"/>
      <c r="AE78" s="116"/>
      <c r="AF78" s="116"/>
      <c r="AG78" s="116" t="s">
        <v>134</v>
      </c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5">
      <c r="A79" s="119"/>
      <c r="B79" s="120"/>
      <c r="C79" s="148" t="s">
        <v>590</v>
      </c>
      <c r="D79" s="122"/>
      <c r="E79" s="123">
        <v>5.6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16"/>
      <c r="Z79" s="116"/>
      <c r="AA79" s="116"/>
      <c r="AB79" s="116"/>
      <c r="AC79" s="116"/>
      <c r="AD79" s="116"/>
      <c r="AE79" s="116"/>
      <c r="AF79" s="116"/>
      <c r="AG79" s="116" t="s">
        <v>140</v>
      </c>
      <c r="AH79" s="116">
        <v>0</v>
      </c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outlineLevel="1" x14ac:dyDescent="0.25">
      <c r="A80" s="119"/>
      <c r="B80" s="120"/>
      <c r="C80" s="148" t="s">
        <v>591</v>
      </c>
      <c r="D80" s="122"/>
      <c r="E80" s="123">
        <v>21.2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16"/>
      <c r="Z80" s="116"/>
      <c r="AA80" s="116"/>
      <c r="AB80" s="116"/>
      <c r="AC80" s="116"/>
      <c r="AD80" s="116"/>
      <c r="AE80" s="116"/>
      <c r="AF80" s="116"/>
      <c r="AG80" s="116" t="s">
        <v>140</v>
      </c>
      <c r="AH80" s="116">
        <v>0</v>
      </c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19"/>
      <c r="B81" s="120"/>
      <c r="C81" s="148" t="s">
        <v>592</v>
      </c>
      <c r="D81" s="122"/>
      <c r="E81" s="123">
        <v>15</v>
      </c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16"/>
      <c r="Z81" s="116"/>
      <c r="AA81" s="116"/>
      <c r="AB81" s="116"/>
      <c r="AC81" s="116"/>
      <c r="AD81" s="116"/>
      <c r="AE81" s="116"/>
      <c r="AF81" s="116"/>
      <c r="AG81" s="116" t="s">
        <v>140</v>
      </c>
      <c r="AH81" s="116">
        <v>0</v>
      </c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ht="20.399999999999999" outlineLevel="1" x14ac:dyDescent="0.25">
      <c r="A82" s="133">
        <v>44</v>
      </c>
      <c r="B82" s="134" t="s">
        <v>363</v>
      </c>
      <c r="C82" s="147" t="s">
        <v>364</v>
      </c>
      <c r="D82" s="135" t="s">
        <v>143</v>
      </c>
      <c r="E82" s="136">
        <v>41.8</v>
      </c>
      <c r="F82" s="137"/>
      <c r="G82" s="138">
        <f>ROUND(E82*F82,2)</f>
        <v>0</v>
      </c>
      <c r="H82" s="121">
        <v>31.22</v>
      </c>
      <c r="I82" s="121">
        <f>ROUND(E82*H82,2)</f>
        <v>1305</v>
      </c>
      <c r="J82" s="121">
        <v>66.78</v>
      </c>
      <c r="K82" s="121">
        <f>ROUND(E82*J82,2)</f>
        <v>2791.4</v>
      </c>
      <c r="L82" s="121">
        <v>21</v>
      </c>
      <c r="M82" s="121">
        <f>G82*(1+L82/100)</f>
        <v>0</v>
      </c>
      <c r="N82" s="121">
        <v>8.0000000000000007E-5</v>
      </c>
      <c r="O82" s="121">
        <f>ROUND(E82*N82,2)</f>
        <v>0</v>
      </c>
      <c r="P82" s="121">
        <v>0</v>
      </c>
      <c r="Q82" s="121">
        <f>ROUND(E82*P82,2)</f>
        <v>0</v>
      </c>
      <c r="R82" s="121"/>
      <c r="S82" s="121" t="s">
        <v>132</v>
      </c>
      <c r="T82" s="121" t="s">
        <v>138</v>
      </c>
      <c r="U82" s="121">
        <v>0.13719999999999999</v>
      </c>
      <c r="V82" s="121">
        <f>ROUND(E82*U82,2)</f>
        <v>5.73</v>
      </c>
      <c r="W82" s="121"/>
      <c r="X82" s="121" t="s">
        <v>133</v>
      </c>
      <c r="Y82" s="116"/>
      <c r="Z82" s="116"/>
      <c r="AA82" s="116"/>
      <c r="AB82" s="116"/>
      <c r="AC82" s="116"/>
      <c r="AD82" s="116"/>
      <c r="AE82" s="116"/>
      <c r="AF82" s="116"/>
      <c r="AG82" s="116" t="s">
        <v>134</v>
      </c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5">
      <c r="A83" s="119"/>
      <c r="B83" s="120"/>
      <c r="C83" s="148" t="s">
        <v>590</v>
      </c>
      <c r="D83" s="122"/>
      <c r="E83" s="123">
        <v>5.6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16"/>
      <c r="Z83" s="116"/>
      <c r="AA83" s="116"/>
      <c r="AB83" s="116"/>
      <c r="AC83" s="116"/>
      <c r="AD83" s="116"/>
      <c r="AE83" s="116"/>
      <c r="AF83" s="116"/>
      <c r="AG83" s="116" t="s">
        <v>140</v>
      </c>
      <c r="AH83" s="116">
        <v>0</v>
      </c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5">
      <c r="A84" s="119"/>
      <c r="B84" s="120"/>
      <c r="C84" s="148" t="s">
        <v>591</v>
      </c>
      <c r="D84" s="122"/>
      <c r="E84" s="123">
        <v>21.2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6"/>
      <c r="Z84" s="116"/>
      <c r="AA84" s="116"/>
      <c r="AB84" s="116"/>
      <c r="AC84" s="116"/>
      <c r="AD84" s="116"/>
      <c r="AE84" s="116"/>
      <c r="AF84" s="116"/>
      <c r="AG84" s="116" t="s">
        <v>140</v>
      </c>
      <c r="AH84" s="116">
        <v>0</v>
      </c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outlineLevel="1" x14ac:dyDescent="0.25">
      <c r="A85" s="119"/>
      <c r="B85" s="120"/>
      <c r="C85" s="148" t="s">
        <v>592</v>
      </c>
      <c r="D85" s="122"/>
      <c r="E85" s="123">
        <v>15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6"/>
      <c r="Z85" s="116"/>
      <c r="AA85" s="116"/>
      <c r="AB85" s="116"/>
      <c r="AC85" s="116"/>
      <c r="AD85" s="116"/>
      <c r="AE85" s="116"/>
      <c r="AF85" s="116"/>
      <c r="AG85" s="116" t="s">
        <v>140</v>
      </c>
      <c r="AH85" s="116">
        <v>0</v>
      </c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outlineLevel="1" x14ac:dyDescent="0.25">
      <c r="A86" s="133">
        <v>45</v>
      </c>
      <c r="B86" s="134" t="s">
        <v>365</v>
      </c>
      <c r="C86" s="147" t="s">
        <v>366</v>
      </c>
      <c r="D86" s="135" t="s">
        <v>137</v>
      </c>
      <c r="E86" s="136">
        <v>38.1</v>
      </c>
      <c r="F86" s="137"/>
      <c r="G86" s="138">
        <f>ROUND(E86*F86,2)</f>
        <v>0</v>
      </c>
      <c r="H86" s="121">
        <v>0</v>
      </c>
      <c r="I86" s="121">
        <f>ROUND(E86*H86,2)</f>
        <v>0</v>
      </c>
      <c r="J86" s="121">
        <v>41.6</v>
      </c>
      <c r="K86" s="121">
        <f>ROUND(E86*J86,2)</f>
        <v>1584.96</v>
      </c>
      <c r="L86" s="121">
        <v>21</v>
      </c>
      <c r="M86" s="121">
        <f>G86*(1+L86/100)</f>
        <v>0</v>
      </c>
      <c r="N86" s="121">
        <v>0</v>
      </c>
      <c r="O86" s="121">
        <f>ROUND(E86*N86,2)</f>
        <v>0</v>
      </c>
      <c r="P86" s="121">
        <v>1E-3</v>
      </c>
      <c r="Q86" s="121">
        <f>ROUND(E86*P86,2)</f>
        <v>0.04</v>
      </c>
      <c r="R86" s="121"/>
      <c r="S86" s="121" t="s">
        <v>132</v>
      </c>
      <c r="T86" s="121" t="s">
        <v>132</v>
      </c>
      <c r="U86" s="121">
        <v>0.105</v>
      </c>
      <c r="V86" s="121">
        <f>ROUND(E86*U86,2)</f>
        <v>4</v>
      </c>
      <c r="W86" s="121"/>
      <c r="X86" s="121" t="s">
        <v>133</v>
      </c>
      <c r="Y86" s="116"/>
      <c r="Z86" s="116"/>
      <c r="AA86" s="116"/>
      <c r="AB86" s="116"/>
      <c r="AC86" s="116"/>
      <c r="AD86" s="116"/>
      <c r="AE86" s="116"/>
      <c r="AF86" s="116"/>
      <c r="AG86" s="116" t="s">
        <v>134</v>
      </c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19"/>
      <c r="B87" s="120"/>
      <c r="C87" s="148" t="s">
        <v>572</v>
      </c>
      <c r="D87" s="122"/>
      <c r="E87" s="123">
        <v>4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6"/>
      <c r="Z87" s="116"/>
      <c r="AA87" s="116"/>
      <c r="AB87" s="116"/>
      <c r="AC87" s="116"/>
      <c r="AD87" s="116"/>
      <c r="AE87" s="116"/>
      <c r="AF87" s="116"/>
      <c r="AG87" s="116" t="s">
        <v>140</v>
      </c>
      <c r="AH87" s="116">
        <v>0</v>
      </c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outlineLevel="1" x14ac:dyDescent="0.25">
      <c r="A88" s="119"/>
      <c r="B88" s="120"/>
      <c r="C88" s="148" t="s">
        <v>589</v>
      </c>
      <c r="D88" s="122"/>
      <c r="E88" s="123">
        <v>19.600000000000001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6"/>
      <c r="Z88" s="116"/>
      <c r="AA88" s="116"/>
      <c r="AB88" s="116"/>
      <c r="AC88" s="116"/>
      <c r="AD88" s="116"/>
      <c r="AE88" s="116"/>
      <c r="AF88" s="116"/>
      <c r="AG88" s="116" t="s">
        <v>140</v>
      </c>
      <c r="AH88" s="116">
        <v>0</v>
      </c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</row>
    <row r="89" spans="1:60" outlineLevel="1" x14ac:dyDescent="0.25">
      <c r="A89" s="119"/>
      <c r="B89" s="120"/>
      <c r="C89" s="148" t="s">
        <v>574</v>
      </c>
      <c r="D89" s="122"/>
      <c r="E89" s="123">
        <v>14.5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6"/>
      <c r="Z89" s="116"/>
      <c r="AA89" s="116"/>
      <c r="AB89" s="116"/>
      <c r="AC89" s="116"/>
      <c r="AD89" s="116"/>
      <c r="AE89" s="116"/>
      <c r="AF89" s="116"/>
      <c r="AG89" s="116" t="s">
        <v>140</v>
      </c>
      <c r="AH89" s="116">
        <v>0</v>
      </c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33">
        <v>46</v>
      </c>
      <c r="B90" s="134" t="s">
        <v>367</v>
      </c>
      <c r="C90" s="147" t="s">
        <v>368</v>
      </c>
      <c r="D90" s="135" t="s">
        <v>143</v>
      </c>
      <c r="E90" s="136">
        <v>2.4</v>
      </c>
      <c r="F90" s="137"/>
      <c r="G90" s="138">
        <f>ROUND(E90*F90,2)</f>
        <v>0</v>
      </c>
      <c r="H90" s="121">
        <v>0</v>
      </c>
      <c r="I90" s="121">
        <f>ROUND(E90*H90,2)</f>
        <v>0</v>
      </c>
      <c r="J90" s="121">
        <v>74</v>
      </c>
      <c r="K90" s="121">
        <f>ROUND(E90*J90,2)</f>
        <v>177.6</v>
      </c>
      <c r="L90" s="121">
        <v>21</v>
      </c>
      <c r="M90" s="121">
        <f>G90*(1+L90/100)</f>
        <v>0</v>
      </c>
      <c r="N90" s="121">
        <v>0</v>
      </c>
      <c r="O90" s="121">
        <f>ROUND(E90*N90,2)</f>
        <v>0</v>
      </c>
      <c r="P90" s="121">
        <v>0</v>
      </c>
      <c r="Q90" s="121">
        <f>ROUND(E90*P90,2)</f>
        <v>0</v>
      </c>
      <c r="R90" s="121"/>
      <c r="S90" s="121" t="s">
        <v>132</v>
      </c>
      <c r="T90" s="121" t="s">
        <v>138</v>
      </c>
      <c r="U90" s="121">
        <v>0.152</v>
      </c>
      <c r="V90" s="121">
        <f>ROUND(E90*U90,2)</f>
        <v>0.36</v>
      </c>
      <c r="W90" s="121"/>
      <c r="X90" s="121" t="s">
        <v>133</v>
      </c>
      <c r="Y90" s="116"/>
      <c r="Z90" s="116"/>
      <c r="AA90" s="116"/>
      <c r="AB90" s="116"/>
      <c r="AC90" s="116"/>
      <c r="AD90" s="116"/>
      <c r="AE90" s="116"/>
      <c r="AF90" s="116"/>
      <c r="AG90" s="116" t="s">
        <v>134</v>
      </c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outlineLevel="1" x14ac:dyDescent="0.25">
      <c r="A91" s="119"/>
      <c r="B91" s="120"/>
      <c r="C91" s="148" t="s">
        <v>369</v>
      </c>
      <c r="D91" s="122"/>
      <c r="E91" s="123">
        <v>2.4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6"/>
      <c r="Z91" s="116"/>
      <c r="AA91" s="116"/>
      <c r="AB91" s="116"/>
      <c r="AC91" s="116"/>
      <c r="AD91" s="116"/>
      <c r="AE91" s="116"/>
      <c r="AF91" s="116"/>
      <c r="AG91" s="116" t="s">
        <v>140</v>
      </c>
      <c r="AH91" s="116">
        <v>0</v>
      </c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ht="20.399999999999999" outlineLevel="1" x14ac:dyDescent="0.25">
      <c r="A92" s="133">
        <v>47</v>
      </c>
      <c r="B92" s="134" t="s">
        <v>370</v>
      </c>
      <c r="C92" s="147" t="s">
        <v>371</v>
      </c>
      <c r="D92" s="135" t="s">
        <v>143</v>
      </c>
      <c r="E92" s="136">
        <v>19.05</v>
      </c>
      <c r="F92" s="137"/>
      <c r="G92" s="138">
        <f>ROUND(E92*F92,2)</f>
        <v>0</v>
      </c>
      <c r="H92" s="121">
        <v>10.42</v>
      </c>
      <c r="I92" s="121">
        <f>ROUND(E92*H92,2)</f>
        <v>198.5</v>
      </c>
      <c r="J92" s="121">
        <v>38.08</v>
      </c>
      <c r="K92" s="121">
        <f>ROUND(E92*J92,2)</f>
        <v>725.42</v>
      </c>
      <c r="L92" s="121">
        <v>21</v>
      </c>
      <c r="M92" s="121">
        <f>G92*(1+L92/100)</f>
        <v>0</v>
      </c>
      <c r="N92" s="121">
        <v>4.0000000000000003E-5</v>
      </c>
      <c r="O92" s="121">
        <f>ROUND(E92*N92,2)</f>
        <v>0</v>
      </c>
      <c r="P92" s="121">
        <v>0</v>
      </c>
      <c r="Q92" s="121">
        <f>ROUND(E92*P92,2)</f>
        <v>0</v>
      </c>
      <c r="R92" s="121"/>
      <c r="S92" s="121" t="s">
        <v>132</v>
      </c>
      <c r="T92" s="121" t="s">
        <v>138</v>
      </c>
      <c r="U92" s="121">
        <v>7.8200000000000006E-2</v>
      </c>
      <c r="V92" s="121">
        <f>ROUND(E92*U92,2)</f>
        <v>1.49</v>
      </c>
      <c r="W92" s="121"/>
      <c r="X92" s="121" t="s">
        <v>133</v>
      </c>
      <c r="Y92" s="116"/>
      <c r="Z92" s="116"/>
      <c r="AA92" s="116"/>
      <c r="AB92" s="116"/>
      <c r="AC92" s="116"/>
      <c r="AD92" s="116"/>
      <c r="AE92" s="116"/>
      <c r="AF92" s="116"/>
      <c r="AG92" s="116" t="s">
        <v>134</v>
      </c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outlineLevel="1" x14ac:dyDescent="0.25">
      <c r="A93" s="119"/>
      <c r="B93" s="120"/>
      <c r="C93" s="149" t="s">
        <v>372</v>
      </c>
      <c r="D93" s="124"/>
      <c r="E93" s="125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6"/>
      <c r="Z93" s="116"/>
      <c r="AA93" s="116"/>
      <c r="AB93" s="116"/>
      <c r="AC93" s="116"/>
      <c r="AD93" s="116"/>
      <c r="AE93" s="116"/>
      <c r="AF93" s="116"/>
      <c r="AG93" s="116" t="s">
        <v>140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outlineLevel="1" x14ac:dyDescent="0.25">
      <c r="A94" s="119"/>
      <c r="B94" s="120"/>
      <c r="C94" s="150" t="s">
        <v>593</v>
      </c>
      <c r="D94" s="124"/>
      <c r="E94" s="125">
        <v>4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16"/>
      <c r="Z94" s="116"/>
      <c r="AA94" s="116"/>
      <c r="AB94" s="116"/>
      <c r="AC94" s="116"/>
      <c r="AD94" s="116"/>
      <c r="AE94" s="116"/>
      <c r="AF94" s="116"/>
      <c r="AG94" s="116" t="s">
        <v>140</v>
      </c>
      <c r="AH94" s="116">
        <v>2</v>
      </c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5">
      <c r="A95" s="119"/>
      <c r="B95" s="120"/>
      <c r="C95" s="150" t="s">
        <v>594</v>
      </c>
      <c r="D95" s="124"/>
      <c r="E95" s="125">
        <v>19.600000000000001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16"/>
      <c r="Z95" s="116"/>
      <c r="AA95" s="116"/>
      <c r="AB95" s="116"/>
      <c r="AC95" s="116"/>
      <c r="AD95" s="116"/>
      <c r="AE95" s="116"/>
      <c r="AF95" s="116"/>
      <c r="AG95" s="116" t="s">
        <v>140</v>
      </c>
      <c r="AH95" s="116">
        <v>2</v>
      </c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5">
      <c r="A96" s="119"/>
      <c r="B96" s="120"/>
      <c r="C96" s="150" t="s">
        <v>595</v>
      </c>
      <c r="D96" s="124"/>
      <c r="E96" s="125">
        <v>14.5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16"/>
      <c r="Z96" s="116"/>
      <c r="AA96" s="116"/>
      <c r="AB96" s="116"/>
      <c r="AC96" s="116"/>
      <c r="AD96" s="116"/>
      <c r="AE96" s="116"/>
      <c r="AF96" s="116"/>
      <c r="AG96" s="116" t="s">
        <v>140</v>
      </c>
      <c r="AH96" s="116">
        <v>2</v>
      </c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5">
      <c r="A97" s="119"/>
      <c r="B97" s="120"/>
      <c r="C97" s="149" t="s">
        <v>376</v>
      </c>
      <c r="D97" s="124"/>
      <c r="E97" s="125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16"/>
      <c r="Z97" s="116"/>
      <c r="AA97" s="116"/>
      <c r="AB97" s="116"/>
      <c r="AC97" s="116"/>
      <c r="AD97" s="116"/>
      <c r="AE97" s="116"/>
      <c r="AF97" s="116"/>
      <c r="AG97" s="116" t="s">
        <v>140</v>
      </c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outlineLevel="1" x14ac:dyDescent="0.25">
      <c r="A98" s="119"/>
      <c r="B98" s="120"/>
      <c r="C98" s="148" t="s">
        <v>596</v>
      </c>
      <c r="D98" s="122"/>
      <c r="E98" s="123">
        <v>19.05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140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5">
      <c r="A99" s="133">
        <v>48</v>
      </c>
      <c r="B99" s="134" t="s">
        <v>378</v>
      </c>
      <c r="C99" s="147" t="s">
        <v>379</v>
      </c>
      <c r="D99" s="135" t="s">
        <v>137</v>
      </c>
      <c r="E99" s="136">
        <v>38.1</v>
      </c>
      <c r="F99" s="137"/>
      <c r="G99" s="138">
        <f>ROUND(E99*F99,2)</f>
        <v>0</v>
      </c>
      <c r="H99" s="121">
        <v>0</v>
      </c>
      <c r="I99" s="121">
        <f>ROUND(E99*H99,2)</f>
        <v>0</v>
      </c>
      <c r="J99" s="121">
        <v>42.8</v>
      </c>
      <c r="K99" s="121">
        <f>ROUND(E99*J99,2)</f>
        <v>1630.68</v>
      </c>
      <c r="L99" s="121">
        <v>21</v>
      </c>
      <c r="M99" s="121">
        <f>G99*(1+L99/100)</f>
        <v>0</v>
      </c>
      <c r="N99" s="121">
        <v>0</v>
      </c>
      <c r="O99" s="121">
        <f>ROUND(E99*N99,2)</f>
        <v>0</v>
      </c>
      <c r="P99" s="121">
        <v>0</v>
      </c>
      <c r="Q99" s="121">
        <f>ROUND(E99*P99,2)</f>
        <v>0</v>
      </c>
      <c r="R99" s="121"/>
      <c r="S99" s="121" t="s">
        <v>158</v>
      </c>
      <c r="T99" s="121" t="s">
        <v>132</v>
      </c>
      <c r="U99" s="121">
        <v>0.05</v>
      </c>
      <c r="V99" s="121">
        <f>ROUND(E99*U99,2)</f>
        <v>1.91</v>
      </c>
      <c r="W99" s="121"/>
      <c r="X99" s="121" t="s">
        <v>133</v>
      </c>
      <c r="Y99" s="116"/>
      <c r="Z99" s="116"/>
      <c r="AA99" s="116"/>
      <c r="AB99" s="116"/>
      <c r="AC99" s="116"/>
      <c r="AD99" s="116"/>
      <c r="AE99" s="116"/>
      <c r="AF99" s="116"/>
      <c r="AG99" s="116" t="s">
        <v>134</v>
      </c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outlineLevel="1" x14ac:dyDescent="0.25">
      <c r="A100" s="119"/>
      <c r="B100" s="120"/>
      <c r="C100" s="148" t="s">
        <v>572</v>
      </c>
      <c r="D100" s="122"/>
      <c r="E100" s="123">
        <v>4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140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5">
      <c r="A101" s="119"/>
      <c r="B101" s="120"/>
      <c r="C101" s="148" t="s">
        <v>589</v>
      </c>
      <c r="D101" s="122"/>
      <c r="E101" s="123">
        <v>19.600000000000001</v>
      </c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16"/>
      <c r="Z101" s="116"/>
      <c r="AA101" s="116"/>
      <c r="AB101" s="116"/>
      <c r="AC101" s="116"/>
      <c r="AD101" s="116"/>
      <c r="AE101" s="116"/>
      <c r="AF101" s="116"/>
      <c r="AG101" s="116" t="s">
        <v>140</v>
      </c>
      <c r="AH101" s="116">
        <v>0</v>
      </c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5">
      <c r="A102" s="119"/>
      <c r="B102" s="120"/>
      <c r="C102" s="148" t="s">
        <v>574</v>
      </c>
      <c r="D102" s="122"/>
      <c r="E102" s="123">
        <v>14.5</v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140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5">
      <c r="A103" s="139">
        <v>49</v>
      </c>
      <c r="B103" s="140" t="s">
        <v>380</v>
      </c>
      <c r="C103" s="146" t="s">
        <v>381</v>
      </c>
      <c r="D103" s="141" t="s">
        <v>131</v>
      </c>
      <c r="E103" s="142">
        <v>3</v>
      </c>
      <c r="F103" s="143"/>
      <c r="G103" s="144">
        <f>ROUND(E103*F103,2)</f>
        <v>0</v>
      </c>
      <c r="H103" s="121">
        <v>131.5</v>
      </c>
      <c r="I103" s="121">
        <f>ROUND(E103*H103,2)</f>
        <v>394.5</v>
      </c>
      <c r="J103" s="121">
        <v>0</v>
      </c>
      <c r="K103" s="121">
        <f>ROUND(E103*J103,2)</f>
        <v>0</v>
      </c>
      <c r="L103" s="121">
        <v>21</v>
      </c>
      <c r="M103" s="121">
        <f>G103*(1+L103/100)</f>
        <v>0</v>
      </c>
      <c r="N103" s="121">
        <v>1.3999999999999999E-4</v>
      </c>
      <c r="O103" s="121">
        <f>ROUND(E103*N103,2)</f>
        <v>0</v>
      </c>
      <c r="P103" s="121">
        <v>0</v>
      </c>
      <c r="Q103" s="121">
        <f>ROUND(E103*P103,2)</f>
        <v>0</v>
      </c>
      <c r="R103" s="121" t="s">
        <v>175</v>
      </c>
      <c r="S103" s="121" t="s">
        <v>132</v>
      </c>
      <c r="T103" s="121" t="s">
        <v>132</v>
      </c>
      <c r="U103" s="121">
        <v>0</v>
      </c>
      <c r="V103" s="121">
        <f>ROUND(E103*U103,2)</f>
        <v>0</v>
      </c>
      <c r="W103" s="121"/>
      <c r="X103" s="121" t="s">
        <v>176</v>
      </c>
      <c r="Y103" s="116"/>
      <c r="Z103" s="116"/>
      <c r="AA103" s="116"/>
      <c r="AB103" s="116"/>
      <c r="AC103" s="116"/>
      <c r="AD103" s="116"/>
      <c r="AE103" s="116"/>
      <c r="AF103" s="116"/>
      <c r="AG103" s="116" t="s">
        <v>177</v>
      </c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ht="20.399999999999999" outlineLevel="1" x14ac:dyDescent="0.25">
      <c r="A104" s="133">
        <v>50</v>
      </c>
      <c r="B104" s="134" t="s">
        <v>382</v>
      </c>
      <c r="C104" s="147" t="s">
        <v>383</v>
      </c>
      <c r="D104" s="135" t="s">
        <v>137</v>
      </c>
      <c r="E104" s="136">
        <v>38.1</v>
      </c>
      <c r="F104" s="137"/>
      <c r="G104" s="138">
        <f>ROUND(E104*F104,2)</f>
        <v>0</v>
      </c>
      <c r="H104" s="121">
        <v>0</v>
      </c>
      <c r="I104" s="121">
        <f>ROUND(E104*H104,2)</f>
        <v>0</v>
      </c>
      <c r="J104" s="121">
        <v>541</v>
      </c>
      <c r="K104" s="121">
        <f>ROUND(E104*J104,2)</f>
        <v>20612.099999999999</v>
      </c>
      <c r="L104" s="121">
        <v>21</v>
      </c>
      <c r="M104" s="121">
        <f>G104*(1+L104/100)</f>
        <v>0</v>
      </c>
      <c r="N104" s="121">
        <v>3.63E-3</v>
      </c>
      <c r="O104" s="121">
        <f>ROUND(E104*N104,2)</f>
        <v>0.14000000000000001</v>
      </c>
      <c r="P104" s="121">
        <v>0</v>
      </c>
      <c r="Q104" s="121">
        <f>ROUND(E104*P104,2)</f>
        <v>0</v>
      </c>
      <c r="R104" s="121"/>
      <c r="S104" s="121" t="s">
        <v>132</v>
      </c>
      <c r="T104" s="121" t="s">
        <v>138</v>
      </c>
      <c r="U104" s="121">
        <v>0</v>
      </c>
      <c r="V104" s="121">
        <f>ROUND(E104*U104,2)</f>
        <v>0</v>
      </c>
      <c r="W104" s="121"/>
      <c r="X104" s="121" t="s">
        <v>161</v>
      </c>
      <c r="Y104" s="116"/>
      <c r="Z104" s="116"/>
      <c r="AA104" s="116"/>
      <c r="AB104" s="116"/>
      <c r="AC104" s="116"/>
      <c r="AD104" s="116"/>
      <c r="AE104" s="116"/>
      <c r="AF104" s="116"/>
      <c r="AG104" s="116" t="s">
        <v>162</v>
      </c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outlineLevel="1" x14ac:dyDescent="0.25">
      <c r="A105" s="119"/>
      <c r="B105" s="120"/>
      <c r="C105" s="148" t="s">
        <v>572</v>
      </c>
      <c r="D105" s="122"/>
      <c r="E105" s="123">
        <v>4</v>
      </c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16"/>
      <c r="Z105" s="116"/>
      <c r="AA105" s="116"/>
      <c r="AB105" s="116"/>
      <c r="AC105" s="116"/>
      <c r="AD105" s="116"/>
      <c r="AE105" s="116"/>
      <c r="AF105" s="116"/>
      <c r="AG105" s="116" t="s">
        <v>140</v>
      </c>
      <c r="AH105" s="116">
        <v>0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outlineLevel="1" x14ac:dyDescent="0.25">
      <c r="A106" s="119"/>
      <c r="B106" s="120"/>
      <c r="C106" s="148" t="s">
        <v>589</v>
      </c>
      <c r="D106" s="122"/>
      <c r="E106" s="123">
        <v>19.600000000000001</v>
      </c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140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5">
      <c r="A107" s="119"/>
      <c r="B107" s="120"/>
      <c r="C107" s="148" t="s">
        <v>574</v>
      </c>
      <c r="D107" s="122"/>
      <c r="E107" s="123">
        <v>14.5</v>
      </c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16"/>
      <c r="Z107" s="116"/>
      <c r="AA107" s="116"/>
      <c r="AB107" s="116"/>
      <c r="AC107" s="116"/>
      <c r="AD107" s="116"/>
      <c r="AE107" s="116"/>
      <c r="AF107" s="116"/>
      <c r="AG107" s="116" t="s">
        <v>140</v>
      </c>
      <c r="AH107" s="116">
        <v>0</v>
      </c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outlineLevel="1" x14ac:dyDescent="0.25">
      <c r="A108" s="139">
        <v>51</v>
      </c>
      <c r="B108" s="140" t="s">
        <v>384</v>
      </c>
      <c r="C108" s="146" t="s">
        <v>385</v>
      </c>
      <c r="D108" s="141" t="s">
        <v>0</v>
      </c>
      <c r="E108" s="142">
        <v>302.60270000000003</v>
      </c>
      <c r="F108" s="143"/>
      <c r="G108" s="144">
        <f>ROUND(E108*F108,2)</f>
        <v>0</v>
      </c>
      <c r="H108" s="121">
        <v>0</v>
      </c>
      <c r="I108" s="121">
        <f>ROUND(E108*H108,2)</f>
        <v>0</v>
      </c>
      <c r="J108" s="121">
        <v>0.77</v>
      </c>
      <c r="K108" s="121">
        <f>ROUND(E108*J108,2)</f>
        <v>233</v>
      </c>
      <c r="L108" s="121">
        <v>21</v>
      </c>
      <c r="M108" s="121">
        <f>G108*(1+L108/100)</f>
        <v>0</v>
      </c>
      <c r="N108" s="121">
        <v>0</v>
      </c>
      <c r="O108" s="121">
        <f>ROUND(E108*N108,2)</f>
        <v>0</v>
      </c>
      <c r="P108" s="121">
        <v>0</v>
      </c>
      <c r="Q108" s="121">
        <f>ROUND(E108*P108,2)</f>
        <v>0</v>
      </c>
      <c r="R108" s="121"/>
      <c r="S108" s="121" t="s">
        <v>132</v>
      </c>
      <c r="T108" s="121" t="s">
        <v>138</v>
      </c>
      <c r="U108" s="121">
        <v>0</v>
      </c>
      <c r="V108" s="121">
        <f>ROUND(E108*U108,2)</f>
        <v>0</v>
      </c>
      <c r="W108" s="121"/>
      <c r="X108" s="121" t="s">
        <v>208</v>
      </c>
      <c r="Y108" s="116"/>
      <c r="Z108" s="116"/>
      <c r="AA108" s="116"/>
      <c r="AB108" s="116"/>
      <c r="AC108" s="116"/>
      <c r="AD108" s="116"/>
      <c r="AE108" s="116"/>
      <c r="AF108" s="116"/>
      <c r="AG108" s="116" t="s">
        <v>209</v>
      </c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x14ac:dyDescent="0.25">
      <c r="A109" s="127" t="s">
        <v>127</v>
      </c>
      <c r="B109" s="128" t="s">
        <v>91</v>
      </c>
      <c r="C109" s="145" t="s">
        <v>92</v>
      </c>
      <c r="D109" s="129"/>
      <c r="E109" s="130"/>
      <c r="F109" s="131"/>
      <c r="G109" s="132">
        <f>SUMIF(AG110:AG112,"&lt;&gt;NOR",G110:G112)</f>
        <v>0</v>
      </c>
      <c r="H109" s="126"/>
      <c r="I109" s="126">
        <f>SUM(I110:I112)</f>
        <v>367.33</v>
      </c>
      <c r="J109" s="126"/>
      <c r="K109" s="126">
        <f>SUM(K110:K112)</f>
        <v>1446.97</v>
      </c>
      <c r="L109" s="126"/>
      <c r="M109" s="126">
        <f>SUM(M110:M112)</f>
        <v>0</v>
      </c>
      <c r="N109" s="126"/>
      <c r="O109" s="126">
        <f>SUM(O110:O112)</f>
        <v>0</v>
      </c>
      <c r="P109" s="126"/>
      <c r="Q109" s="126">
        <f>SUM(Q110:Q112)</f>
        <v>0</v>
      </c>
      <c r="R109" s="126"/>
      <c r="S109" s="126"/>
      <c r="T109" s="126"/>
      <c r="U109" s="126"/>
      <c r="V109" s="126">
        <f>SUM(V110:V112)</f>
        <v>3</v>
      </c>
      <c r="W109" s="126"/>
      <c r="X109" s="126"/>
      <c r="AG109" t="s">
        <v>128</v>
      </c>
    </row>
    <row r="110" spans="1:60" outlineLevel="1" x14ac:dyDescent="0.25">
      <c r="A110" s="139">
        <v>52</v>
      </c>
      <c r="B110" s="140" t="s">
        <v>404</v>
      </c>
      <c r="C110" s="146" t="s">
        <v>405</v>
      </c>
      <c r="D110" s="141" t="s">
        <v>143</v>
      </c>
      <c r="E110" s="142">
        <v>8</v>
      </c>
      <c r="F110" s="143"/>
      <c r="G110" s="144">
        <f>ROUND(E110*F110,2)</f>
        <v>0</v>
      </c>
      <c r="H110" s="121">
        <v>16.11</v>
      </c>
      <c r="I110" s="121">
        <f>ROUND(E110*H110,2)</f>
        <v>128.88</v>
      </c>
      <c r="J110" s="121">
        <v>58.49</v>
      </c>
      <c r="K110" s="121">
        <f>ROUND(E110*J110,2)</f>
        <v>467.92</v>
      </c>
      <c r="L110" s="121">
        <v>21</v>
      </c>
      <c r="M110" s="121">
        <f>G110*(1+L110/100)</f>
        <v>0</v>
      </c>
      <c r="N110" s="121">
        <v>9.0000000000000006E-5</v>
      </c>
      <c r="O110" s="121">
        <f>ROUND(E110*N110,2)</f>
        <v>0</v>
      </c>
      <c r="P110" s="121">
        <v>0</v>
      </c>
      <c r="Q110" s="121">
        <f>ROUND(E110*P110,2)</f>
        <v>0</v>
      </c>
      <c r="R110" s="121"/>
      <c r="S110" s="121" t="s">
        <v>132</v>
      </c>
      <c r="T110" s="121" t="s">
        <v>132</v>
      </c>
      <c r="U110" s="121">
        <v>0.11600000000000001</v>
      </c>
      <c r="V110" s="121">
        <f>ROUND(E110*U110,2)</f>
        <v>0.93</v>
      </c>
      <c r="W110" s="121"/>
      <c r="X110" s="121" t="s">
        <v>133</v>
      </c>
      <c r="Y110" s="116"/>
      <c r="Z110" s="116"/>
      <c r="AA110" s="116"/>
      <c r="AB110" s="116"/>
      <c r="AC110" s="116"/>
      <c r="AD110" s="116"/>
      <c r="AE110" s="116"/>
      <c r="AF110" s="116"/>
      <c r="AG110" s="116" t="s">
        <v>134</v>
      </c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5">
      <c r="A111" s="133">
        <v>53</v>
      </c>
      <c r="B111" s="134" t="s">
        <v>406</v>
      </c>
      <c r="C111" s="147" t="s">
        <v>407</v>
      </c>
      <c r="D111" s="135" t="s">
        <v>137</v>
      </c>
      <c r="E111" s="136">
        <v>5</v>
      </c>
      <c r="F111" s="137"/>
      <c r="G111" s="138">
        <f>ROUND(E111*F111,2)</f>
        <v>0</v>
      </c>
      <c r="H111" s="121">
        <v>47.69</v>
      </c>
      <c r="I111" s="121">
        <f>ROUND(E111*H111,2)</f>
        <v>238.45</v>
      </c>
      <c r="J111" s="121">
        <v>195.81</v>
      </c>
      <c r="K111" s="121">
        <f>ROUND(E111*J111,2)</f>
        <v>979.05</v>
      </c>
      <c r="L111" s="121">
        <v>21</v>
      </c>
      <c r="M111" s="121">
        <f>G111*(1+L111/100)</f>
        <v>0</v>
      </c>
      <c r="N111" s="121">
        <v>3.6000000000000002E-4</v>
      </c>
      <c r="O111" s="121">
        <f>ROUND(E111*N111,2)</f>
        <v>0</v>
      </c>
      <c r="P111" s="121">
        <v>0</v>
      </c>
      <c r="Q111" s="121">
        <f>ROUND(E111*P111,2)</f>
        <v>0</v>
      </c>
      <c r="R111" s="121"/>
      <c r="S111" s="121" t="s">
        <v>158</v>
      </c>
      <c r="T111" s="121" t="s">
        <v>146</v>
      </c>
      <c r="U111" s="121">
        <v>0.41299999999999998</v>
      </c>
      <c r="V111" s="121">
        <f>ROUND(E111*U111,2)</f>
        <v>2.0699999999999998</v>
      </c>
      <c r="W111" s="121"/>
      <c r="X111" s="121" t="s">
        <v>133</v>
      </c>
      <c r="Y111" s="116"/>
      <c r="Z111" s="116"/>
      <c r="AA111" s="116"/>
      <c r="AB111" s="116"/>
      <c r="AC111" s="116"/>
      <c r="AD111" s="116"/>
      <c r="AE111" s="116"/>
      <c r="AF111" s="116"/>
      <c r="AG111" s="116" t="s">
        <v>134</v>
      </c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5">
      <c r="A112" s="119"/>
      <c r="B112" s="120"/>
      <c r="C112" s="148" t="s">
        <v>408</v>
      </c>
      <c r="D112" s="122"/>
      <c r="E112" s="123">
        <v>5</v>
      </c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16"/>
      <c r="Z112" s="116"/>
      <c r="AA112" s="116"/>
      <c r="AB112" s="116"/>
      <c r="AC112" s="116"/>
      <c r="AD112" s="116"/>
      <c r="AE112" s="116"/>
      <c r="AF112" s="116"/>
      <c r="AG112" s="116" t="s">
        <v>140</v>
      </c>
      <c r="AH112" s="116">
        <v>0</v>
      </c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x14ac:dyDescent="0.25">
      <c r="A113" s="127" t="s">
        <v>127</v>
      </c>
      <c r="B113" s="128" t="s">
        <v>93</v>
      </c>
      <c r="C113" s="145" t="s">
        <v>94</v>
      </c>
      <c r="D113" s="129"/>
      <c r="E113" s="130"/>
      <c r="F113" s="131"/>
      <c r="G113" s="132">
        <f>SUMIF(AG114:AG140,"&lt;&gt;NOR",G114:G140)</f>
        <v>0</v>
      </c>
      <c r="H113" s="126"/>
      <c r="I113" s="126">
        <f>SUM(I114:I140)</f>
        <v>1096.93</v>
      </c>
      <c r="J113" s="126"/>
      <c r="K113" s="126">
        <f>SUM(K114:K140)</f>
        <v>12578.920000000002</v>
      </c>
      <c r="L113" s="126"/>
      <c r="M113" s="126">
        <f>SUM(M114:M140)</f>
        <v>0</v>
      </c>
      <c r="N113" s="126"/>
      <c r="O113" s="126">
        <f>SUM(O114:O140)</f>
        <v>0.04</v>
      </c>
      <c r="P113" s="126"/>
      <c r="Q113" s="126">
        <f>SUM(Q114:Q140)</f>
        <v>0</v>
      </c>
      <c r="R113" s="126"/>
      <c r="S113" s="126"/>
      <c r="T113" s="126"/>
      <c r="U113" s="126"/>
      <c r="V113" s="126">
        <f>SUM(V114:V140)</f>
        <v>25.819999999999997</v>
      </c>
      <c r="W113" s="126"/>
      <c r="X113" s="126"/>
      <c r="AG113" t="s">
        <v>128</v>
      </c>
    </row>
    <row r="114" spans="1:60" outlineLevel="1" x14ac:dyDescent="0.25">
      <c r="A114" s="133">
        <v>54</v>
      </c>
      <c r="B114" s="134" t="s">
        <v>409</v>
      </c>
      <c r="C114" s="147" t="s">
        <v>410</v>
      </c>
      <c r="D114" s="135" t="s">
        <v>137</v>
      </c>
      <c r="E114" s="136">
        <v>173.9</v>
      </c>
      <c r="F114" s="137"/>
      <c r="G114" s="138">
        <f>ROUND(E114*F114,2)</f>
        <v>0</v>
      </c>
      <c r="H114" s="121">
        <v>0.1</v>
      </c>
      <c r="I114" s="121">
        <f>ROUND(E114*H114,2)</f>
        <v>17.39</v>
      </c>
      <c r="J114" s="121">
        <v>21.1</v>
      </c>
      <c r="K114" s="121">
        <f>ROUND(E114*J114,2)</f>
        <v>3669.29</v>
      </c>
      <c r="L114" s="121">
        <v>21</v>
      </c>
      <c r="M114" s="121">
        <f>G114*(1+L114/100)</f>
        <v>0</v>
      </c>
      <c r="N114" s="121">
        <v>0</v>
      </c>
      <c r="O114" s="121">
        <f>ROUND(E114*N114,2)</f>
        <v>0</v>
      </c>
      <c r="P114" s="121">
        <v>0</v>
      </c>
      <c r="Q114" s="121">
        <f>ROUND(E114*P114,2)</f>
        <v>0</v>
      </c>
      <c r="R114" s="121"/>
      <c r="S114" s="121" t="s">
        <v>132</v>
      </c>
      <c r="T114" s="121" t="s">
        <v>132</v>
      </c>
      <c r="U114" s="121">
        <v>4.3220000000000001E-2</v>
      </c>
      <c r="V114" s="121">
        <f>ROUND(E114*U114,2)</f>
        <v>7.52</v>
      </c>
      <c r="W114" s="121"/>
      <c r="X114" s="121" t="s">
        <v>133</v>
      </c>
      <c r="Y114" s="116"/>
      <c r="Z114" s="116"/>
      <c r="AA114" s="116"/>
      <c r="AB114" s="116"/>
      <c r="AC114" s="116"/>
      <c r="AD114" s="116"/>
      <c r="AE114" s="116"/>
      <c r="AF114" s="116"/>
      <c r="AG114" s="116" t="s">
        <v>134</v>
      </c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5">
      <c r="A115" s="119"/>
      <c r="B115" s="120"/>
      <c r="C115" s="148" t="s">
        <v>411</v>
      </c>
      <c r="D115" s="122"/>
      <c r="E115" s="123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16"/>
      <c r="Z115" s="116"/>
      <c r="AA115" s="116"/>
      <c r="AB115" s="116"/>
      <c r="AC115" s="116"/>
      <c r="AD115" s="116"/>
      <c r="AE115" s="116"/>
      <c r="AF115" s="116"/>
      <c r="AG115" s="116" t="s">
        <v>140</v>
      </c>
      <c r="AH115" s="116">
        <v>0</v>
      </c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5">
      <c r="A116" s="119"/>
      <c r="B116" s="120"/>
      <c r="C116" s="148" t="s">
        <v>597</v>
      </c>
      <c r="D116" s="122"/>
      <c r="E116" s="123">
        <v>22.88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140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5">
      <c r="A117" s="119"/>
      <c r="B117" s="120"/>
      <c r="C117" s="148" t="s">
        <v>598</v>
      </c>
      <c r="D117" s="122"/>
      <c r="E117" s="123">
        <v>59.28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140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5">
      <c r="A118" s="119"/>
      <c r="B118" s="120"/>
      <c r="C118" s="148" t="s">
        <v>599</v>
      </c>
      <c r="D118" s="122"/>
      <c r="E118" s="123">
        <v>41.08</v>
      </c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16"/>
      <c r="Z118" s="116"/>
      <c r="AA118" s="116"/>
      <c r="AB118" s="116"/>
      <c r="AC118" s="116"/>
      <c r="AD118" s="116"/>
      <c r="AE118" s="116"/>
      <c r="AF118" s="116"/>
      <c r="AG118" s="116" t="s">
        <v>140</v>
      </c>
      <c r="AH118" s="116">
        <v>0</v>
      </c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5">
      <c r="A119" s="119"/>
      <c r="B119" s="120"/>
      <c r="C119" s="148" t="s">
        <v>600</v>
      </c>
      <c r="D119" s="122"/>
      <c r="E119" s="123">
        <v>7.8</v>
      </c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16"/>
      <c r="Z119" s="116"/>
      <c r="AA119" s="116"/>
      <c r="AB119" s="116"/>
      <c r="AC119" s="116"/>
      <c r="AD119" s="116"/>
      <c r="AE119" s="116"/>
      <c r="AF119" s="116"/>
      <c r="AG119" s="116" t="s">
        <v>140</v>
      </c>
      <c r="AH119" s="116">
        <v>0</v>
      </c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5">
      <c r="A120" s="119"/>
      <c r="B120" s="120"/>
      <c r="C120" s="148" t="s">
        <v>416</v>
      </c>
      <c r="D120" s="122"/>
      <c r="E120" s="123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16"/>
      <c r="Z120" s="116"/>
      <c r="AA120" s="116"/>
      <c r="AB120" s="116"/>
      <c r="AC120" s="116"/>
      <c r="AD120" s="116"/>
      <c r="AE120" s="116"/>
      <c r="AF120" s="116"/>
      <c r="AG120" s="116" t="s">
        <v>140</v>
      </c>
      <c r="AH120" s="116">
        <v>0</v>
      </c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5">
      <c r="A121" s="119"/>
      <c r="B121" s="120"/>
      <c r="C121" s="148" t="s">
        <v>572</v>
      </c>
      <c r="D121" s="122"/>
      <c r="E121" s="123">
        <v>4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140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19"/>
      <c r="B122" s="120"/>
      <c r="C122" s="148" t="s">
        <v>589</v>
      </c>
      <c r="D122" s="122"/>
      <c r="E122" s="123">
        <v>19.600000000000001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140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5">
      <c r="A123" s="119"/>
      <c r="B123" s="120"/>
      <c r="C123" s="148" t="s">
        <v>574</v>
      </c>
      <c r="D123" s="122"/>
      <c r="E123" s="123">
        <v>14.5</v>
      </c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16"/>
      <c r="Z123" s="116"/>
      <c r="AA123" s="116"/>
      <c r="AB123" s="116"/>
      <c r="AC123" s="116"/>
      <c r="AD123" s="116"/>
      <c r="AE123" s="116"/>
      <c r="AF123" s="116"/>
      <c r="AG123" s="116" t="s">
        <v>140</v>
      </c>
      <c r="AH123" s="116">
        <v>0</v>
      </c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5">
      <c r="A124" s="119"/>
      <c r="B124" s="120"/>
      <c r="C124" s="148" t="s">
        <v>575</v>
      </c>
      <c r="D124" s="122"/>
      <c r="E124" s="123">
        <v>4.76</v>
      </c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16"/>
      <c r="Z124" s="116"/>
      <c r="AA124" s="116"/>
      <c r="AB124" s="116"/>
      <c r="AC124" s="116"/>
      <c r="AD124" s="116"/>
      <c r="AE124" s="116"/>
      <c r="AF124" s="116"/>
      <c r="AG124" s="116" t="s">
        <v>140</v>
      </c>
      <c r="AH124" s="116">
        <v>0</v>
      </c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outlineLevel="1" x14ac:dyDescent="0.25">
      <c r="A125" s="133">
        <v>55</v>
      </c>
      <c r="B125" s="134" t="s">
        <v>419</v>
      </c>
      <c r="C125" s="147" t="s">
        <v>420</v>
      </c>
      <c r="D125" s="135" t="s">
        <v>137</v>
      </c>
      <c r="E125" s="136">
        <v>173.9</v>
      </c>
      <c r="F125" s="137"/>
      <c r="G125" s="138">
        <f>ROUND(E125*F125,2)</f>
        <v>0</v>
      </c>
      <c r="H125" s="121">
        <v>3.79</v>
      </c>
      <c r="I125" s="121">
        <f>ROUND(E125*H125,2)</f>
        <v>659.08</v>
      </c>
      <c r="J125" s="121">
        <v>49.61</v>
      </c>
      <c r="K125" s="121">
        <f>ROUND(E125*J125,2)</f>
        <v>8627.18</v>
      </c>
      <c r="L125" s="121">
        <v>21</v>
      </c>
      <c r="M125" s="121">
        <f>G125*(1+L125/100)</f>
        <v>0</v>
      </c>
      <c r="N125" s="121">
        <v>1.3999999999999999E-4</v>
      </c>
      <c r="O125" s="121">
        <f>ROUND(E125*N125,2)</f>
        <v>0.02</v>
      </c>
      <c r="P125" s="121">
        <v>0</v>
      </c>
      <c r="Q125" s="121">
        <f>ROUND(E125*P125,2)</f>
        <v>0</v>
      </c>
      <c r="R125" s="121"/>
      <c r="S125" s="121" t="s">
        <v>132</v>
      </c>
      <c r="T125" s="121" t="s">
        <v>138</v>
      </c>
      <c r="U125" s="121">
        <v>0.10191</v>
      </c>
      <c r="V125" s="121">
        <f>ROUND(E125*U125,2)</f>
        <v>17.72</v>
      </c>
      <c r="W125" s="121"/>
      <c r="X125" s="121" t="s">
        <v>133</v>
      </c>
      <c r="Y125" s="116"/>
      <c r="Z125" s="116"/>
      <c r="AA125" s="116"/>
      <c r="AB125" s="116"/>
      <c r="AC125" s="116"/>
      <c r="AD125" s="116"/>
      <c r="AE125" s="116"/>
      <c r="AF125" s="116"/>
      <c r="AG125" s="116" t="s">
        <v>134</v>
      </c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19"/>
      <c r="B126" s="120"/>
      <c r="C126" s="148" t="s">
        <v>411</v>
      </c>
      <c r="D126" s="122"/>
      <c r="E126" s="123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16"/>
      <c r="Z126" s="116"/>
      <c r="AA126" s="116"/>
      <c r="AB126" s="116"/>
      <c r="AC126" s="116"/>
      <c r="AD126" s="116"/>
      <c r="AE126" s="116"/>
      <c r="AF126" s="116"/>
      <c r="AG126" s="116" t="s">
        <v>140</v>
      </c>
      <c r="AH126" s="116">
        <v>0</v>
      </c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5">
      <c r="A127" s="119"/>
      <c r="B127" s="120"/>
      <c r="C127" s="148" t="s">
        <v>597</v>
      </c>
      <c r="D127" s="122"/>
      <c r="E127" s="123">
        <v>22.88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140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5">
      <c r="A128" s="119"/>
      <c r="B128" s="120"/>
      <c r="C128" s="148" t="s">
        <v>598</v>
      </c>
      <c r="D128" s="122"/>
      <c r="E128" s="123">
        <v>59.28</v>
      </c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16"/>
      <c r="Z128" s="116"/>
      <c r="AA128" s="116"/>
      <c r="AB128" s="116"/>
      <c r="AC128" s="116"/>
      <c r="AD128" s="116"/>
      <c r="AE128" s="116"/>
      <c r="AF128" s="116"/>
      <c r="AG128" s="116" t="s">
        <v>140</v>
      </c>
      <c r="AH128" s="116">
        <v>0</v>
      </c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5">
      <c r="A129" s="119"/>
      <c r="B129" s="120"/>
      <c r="C129" s="148" t="s">
        <v>599</v>
      </c>
      <c r="D129" s="122"/>
      <c r="E129" s="123">
        <v>41.08</v>
      </c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16"/>
      <c r="Z129" s="116"/>
      <c r="AA129" s="116"/>
      <c r="AB129" s="116"/>
      <c r="AC129" s="116"/>
      <c r="AD129" s="116"/>
      <c r="AE129" s="116"/>
      <c r="AF129" s="116"/>
      <c r="AG129" s="116" t="s">
        <v>140</v>
      </c>
      <c r="AH129" s="116">
        <v>0</v>
      </c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5">
      <c r="A130" s="119"/>
      <c r="B130" s="120"/>
      <c r="C130" s="148" t="s">
        <v>600</v>
      </c>
      <c r="D130" s="122"/>
      <c r="E130" s="123">
        <v>7.8</v>
      </c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>
        <v>0</v>
      </c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5">
      <c r="A131" s="119"/>
      <c r="B131" s="120"/>
      <c r="C131" s="148" t="s">
        <v>416</v>
      </c>
      <c r="D131" s="122"/>
      <c r="E131" s="123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140</v>
      </c>
      <c r="AH131" s="116">
        <v>0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5">
      <c r="A132" s="119"/>
      <c r="B132" s="120"/>
      <c r="C132" s="148" t="s">
        <v>572</v>
      </c>
      <c r="D132" s="122"/>
      <c r="E132" s="123">
        <v>4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140</v>
      </c>
      <c r="AH132" s="116">
        <v>0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5">
      <c r="A133" s="119"/>
      <c r="B133" s="120"/>
      <c r="C133" s="148" t="s">
        <v>589</v>
      </c>
      <c r="D133" s="122"/>
      <c r="E133" s="123">
        <v>19.600000000000001</v>
      </c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140</v>
      </c>
      <c r="AH133" s="116">
        <v>0</v>
      </c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5">
      <c r="A134" s="119"/>
      <c r="B134" s="120"/>
      <c r="C134" s="148" t="s">
        <v>574</v>
      </c>
      <c r="D134" s="122"/>
      <c r="E134" s="123">
        <v>14.5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16"/>
      <c r="Z134" s="116"/>
      <c r="AA134" s="116"/>
      <c r="AB134" s="116"/>
      <c r="AC134" s="116"/>
      <c r="AD134" s="116"/>
      <c r="AE134" s="116"/>
      <c r="AF134" s="116"/>
      <c r="AG134" s="116" t="s">
        <v>140</v>
      </c>
      <c r="AH134" s="116">
        <v>0</v>
      </c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5">
      <c r="A135" s="119"/>
      <c r="B135" s="120"/>
      <c r="C135" s="148" t="s">
        <v>575</v>
      </c>
      <c r="D135" s="122"/>
      <c r="E135" s="123">
        <v>4.76</v>
      </c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16"/>
      <c r="Z135" s="116"/>
      <c r="AA135" s="116"/>
      <c r="AB135" s="116"/>
      <c r="AC135" s="116"/>
      <c r="AD135" s="116"/>
      <c r="AE135" s="116"/>
      <c r="AF135" s="116"/>
      <c r="AG135" s="116" t="s">
        <v>140</v>
      </c>
      <c r="AH135" s="116">
        <v>0</v>
      </c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outlineLevel="1" x14ac:dyDescent="0.25">
      <c r="A136" s="133">
        <v>56</v>
      </c>
      <c r="B136" s="134" t="s">
        <v>421</v>
      </c>
      <c r="C136" s="147" t="s">
        <v>422</v>
      </c>
      <c r="D136" s="135" t="s">
        <v>137</v>
      </c>
      <c r="E136" s="136">
        <v>42.86</v>
      </c>
      <c r="F136" s="137"/>
      <c r="G136" s="138">
        <f>ROUND(E136*F136,2)</f>
        <v>0</v>
      </c>
      <c r="H136" s="121">
        <v>9.81</v>
      </c>
      <c r="I136" s="121">
        <f>ROUND(E136*H136,2)</f>
        <v>420.46</v>
      </c>
      <c r="J136" s="121">
        <v>6.59</v>
      </c>
      <c r="K136" s="121">
        <f>ROUND(E136*J136,2)</f>
        <v>282.45</v>
      </c>
      <c r="L136" s="121">
        <v>21</v>
      </c>
      <c r="M136" s="121">
        <f>G136*(1+L136/100)</f>
        <v>0</v>
      </c>
      <c r="N136" s="121">
        <v>3.5E-4</v>
      </c>
      <c r="O136" s="121">
        <f>ROUND(E136*N136,2)</f>
        <v>0.02</v>
      </c>
      <c r="P136" s="121">
        <v>0</v>
      </c>
      <c r="Q136" s="121">
        <f>ROUND(E136*P136,2)</f>
        <v>0</v>
      </c>
      <c r="R136" s="121"/>
      <c r="S136" s="121" t="s">
        <v>132</v>
      </c>
      <c r="T136" s="121" t="s">
        <v>132</v>
      </c>
      <c r="U136" s="121">
        <v>1.35E-2</v>
      </c>
      <c r="V136" s="121">
        <f>ROUND(E136*U136,2)</f>
        <v>0.57999999999999996</v>
      </c>
      <c r="W136" s="121"/>
      <c r="X136" s="121" t="s">
        <v>133</v>
      </c>
      <c r="Y136" s="116"/>
      <c r="Z136" s="116"/>
      <c r="AA136" s="116"/>
      <c r="AB136" s="116"/>
      <c r="AC136" s="116"/>
      <c r="AD136" s="116"/>
      <c r="AE136" s="116"/>
      <c r="AF136" s="116"/>
      <c r="AG136" s="116" t="s">
        <v>134</v>
      </c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outlineLevel="1" x14ac:dyDescent="0.25">
      <c r="A137" s="119"/>
      <c r="B137" s="120"/>
      <c r="C137" s="148" t="s">
        <v>572</v>
      </c>
      <c r="D137" s="122"/>
      <c r="E137" s="123">
        <v>4</v>
      </c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16"/>
      <c r="Z137" s="116"/>
      <c r="AA137" s="116"/>
      <c r="AB137" s="116"/>
      <c r="AC137" s="116"/>
      <c r="AD137" s="116"/>
      <c r="AE137" s="116"/>
      <c r="AF137" s="116"/>
      <c r="AG137" s="116" t="s">
        <v>140</v>
      </c>
      <c r="AH137" s="116">
        <v>0</v>
      </c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5">
      <c r="A138" s="119"/>
      <c r="B138" s="120"/>
      <c r="C138" s="148" t="s">
        <v>589</v>
      </c>
      <c r="D138" s="122"/>
      <c r="E138" s="123">
        <v>19.600000000000001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140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19"/>
      <c r="B139" s="120"/>
      <c r="C139" s="148" t="s">
        <v>574</v>
      </c>
      <c r="D139" s="122"/>
      <c r="E139" s="123">
        <v>14.5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140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19"/>
      <c r="B140" s="120"/>
      <c r="C140" s="148" t="s">
        <v>575</v>
      </c>
      <c r="D140" s="122"/>
      <c r="E140" s="123">
        <v>4.76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140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x14ac:dyDescent="0.25">
      <c r="A141" s="127" t="s">
        <v>127</v>
      </c>
      <c r="B141" s="128" t="s">
        <v>95</v>
      </c>
      <c r="C141" s="145" t="s">
        <v>96</v>
      </c>
      <c r="D141" s="129"/>
      <c r="E141" s="130"/>
      <c r="F141" s="131"/>
      <c r="G141" s="132">
        <f>SUMIF(AG142:AG146,"&lt;&gt;NOR",G142:G146)</f>
        <v>0</v>
      </c>
      <c r="H141" s="126"/>
      <c r="I141" s="126">
        <f>SUM(I142:I146)</f>
        <v>0</v>
      </c>
      <c r="J141" s="126"/>
      <c r="K141" s="126">
        <f>SUM(K142:K146)</f>
        <v>6451.76</v>
      </c>
      <c r="L141" s="126"/>
      <c r="M141" s="126">
        <f>SUM(M142:M146)</f>
        <v>0</v>
      </c>
      <c r="N141" s="126"/>
      <c r="O141" s="126">
        <f>SUM(O142:O146)</f>
        <v>0.04</v>
      </c>
      <c r="P141" s="126"/>
      <c r="Q141" s="126">
        <f>SUM(Q142:Q146)</f>
        <v>0.05</v>
      </c>
      <c r="R141" s="126"/>
      <c r="S141" s="126"/>
      <c r="T141" s="126"/>
      <c r="U141" s="126"/>
      <c r="V141" s="126">
        <f>SUM(V142:V146)</f>
        <v>1.9</v>
      </c>
      <c r="W141" s="126"/>
      <c r="X141" s="126"/>
      <c r="AG141" t="s">
        <v>128</v>
      </c>
    </row>
    <row r="142" spans="1:60" outlineLevel="1" x14ac:dyDescent="0.25">
      <c r="A142" s="139">
        <v>57</v>
      </c>
      <c r="B142" s="140" t="s">
        <v>517</v>
      </c>
      <c r="C142" s="146" t="s">
        <v>518</v>
      </c>
      <c r="D142" s="141" t="s">
        <v>131</v>
      </c>
      <c r="E142" s="142">
        <v>3</v>
      </c>
      <c r="F142" s="143"/>
      <c r="G142" s="144">
        <f>ROUND(E142*F142,2)</f>
        <v>0</v>
      </c>
      <c r="H142" s="121">
        <v>0</v>
      </c>
      <c r="I142" s="121">
        <f>ROUND(E142*H142,2)</f>
        <v>0</v>
      </c>
      <c r="J142" s="121">
        <v>102</v>
      </c>
      <c r="K142" s="121">
        <f>ROUND(E142*J142,2)</f>
        <v>306</v>
      </c>
      <c r="L142" s="121">
        <v>21</v>
      </c>
      <c r="M142" s="121">
        <f>G142*(1+L142/100)</f>
        <v>0</v>
      </c>
      <c r="N142" s="121">
        <v>0</v>
      </c>
      <c r="O142" s="121">
        <f>ROUND(E142*N142,2)</f>
        <v>0</v>
      </c>
      <c r="P142" s="121">
        <v>1.6E-2</v>
      </c>
      <c r="Q142" s="121">
        <f>ROUND(E142*P142,2)</f>
        <v>0.05</v>
      </c>
      <c r="R142" s="121"/>
      <c r="S142" s="121" t="s">
        <v>132</v>
      </c>
      <c r="T142" s="121" t="s">
        <v>146</v>
      </c>
      <c r="U142" s="121">
        <v>0.63390000000000002</v>
      </c>
      <c r="V142" s="121">
        <f>ROUND(E142*U142,2)</f>
        <v>1.9</v>
      </c>
      <c r="W142" s="121"/>
      <c r="X142" s="121" t="s">
        <v>133</v>
      </c>
      <c r="Y142" s="116"/>
      <c r="Z142" s="116"/>
      <c r="AA142" s="116"/>
      <c r="AB142" s="116"/>
      <c r="AC142" s="116"/>
      <c r="AD142" s="116"/>
      <c r="AE142" s="116"/>
      <c r="AF142" s="116"/>
      <c r="AG142" s="116" t="s">
        <v>134</v>
      </c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ht="20.399999999999999" outlineLevel="1" x14ac:dyDescent="0.25">
      <c r="A143" s="133">
        <v>58</v>
      </c>
      <c r="B143" s="134" t="s">
        <v>601</v>
      </c>
      <c r="C143" s="147" t="s">
        <v>424</v>
      </c>
      <c r="D143" s="135" t="s">
        <v>137</v>
      </c>
      <c r="E143" s="136">
        <v>11.36</v>
      </c>
      <c r="F143" s="137"/>
      <c r="G143" s="138">
        <f>ROUND(E143*F143,2)</f>
        <v>0</v>
      </c>
      <c r="H143" s="121">
        <v>0</v>
      </c>
      <c r="I143" s="121">
        <f>ROUND(E143*H143,2)</f>
        <v>0</v>
      </c>
      <c r="J143" s="121">
        <v>541</v>
      </c>
      <c r="K143" s="121">
        <f>ROUND(E143*J143,2)</f>
        <v>6145.76</v>
      </c>
      <c r="L143" s="121">
        <v>21</v>
      </c>
      <c r="M143" s="121">
        <f>G143*(1+L143/100)</f>
        <v>0</v>
      </c>
      <c r="N143" s="121">
        <v>3.82E-3</v>
      </c>
      <c r="O143" s="121">
        <f>ROUND(E143*N143,2)</f>
        <v>0.04</v>
      </c>
      <c r="P143" s="121">
        <v>0</v>
      </c>
      <c r="Q143" s="121">
        <f>ROUND(E143*P143,2)</f>
        <v>0</v>
      </c>
      <c r="R143" s="121"/>
      <c r="S143" s="121" t="s">
        <v>132</v>
      </c>
      <c r="T143" s="121" t="s">
        <v>132</v>
      </c>
      <c r="U143" s="121">
        <v>0</v>
      </c>
      <c r="V143" s="121">
        <f>ROUND(E143*U143,2)</f>
        <v>0</v>
      </c>
      <c r="W143" s="121"/>
      <c r="X143" s="121" t="s">
        <v>161</v>
      </c>
      <c r="Y143" s="116"/>
      <c r="Z143" s="116"/>
      <c r="AA143" s="116"/>
      <c r="AB143" s="116"/>
      <c r="AC143" s="116"/>
      <c r="AD143" s="116"/>
      <c r="AE143" s="116"/>
      <c r="AF143" s="116"/>
      <c r="AG143" s="116" t="s">
        <v>162</v>
      </c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5">
      <c r="A144" s="119"/>
      <c r="B144" s="120"/>
      <c r="C144" s="148" t="s">
        <v>569</v>
      </c>
      <c r="D144" s="122"/>
      <c r="E144" s="123">
        <v>5.04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140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outlineLevel="1" x14ac:dyDescent="0.25">
      <c r="A145" s="119"/>
      <c r="B145" s="120"/>
      <c r="C145" s="148" t="s">
        <v>570</v>
      </c>
      <c r="D145" s="122"/>
      <c r="E145" s="123">
        <v>2.72</v>
      </c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16"/>
      <c r="Z145" s="116"/>
      <c r="AA145" s="116"/>
      <c r="AB145" s="116"/>
      <c r="AC145" s="116"/>
      <c r="AD145" s="116"/>
      <c r="AE145" s="116"/>
      <c r="AF145" s="116"/>
      <c r="AG145" s="116" t="s">
        <v>140</v>
      </c>
      <c r="AH145" s="116">
        <v>0</v>
      </c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19"/>
      <c r="B146" s="120"/>
      <c r="C146" s="148" t="s">
        <v>571</v>
      </c>
      <c r="D146" s="122"/>
      <c r="E146" s="123">
        <v>3.6</v>
      </c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140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x14ac:dyDescent="0.25">
      <c r="A147" s="127" t="s">
        <v>127</v>
      </c>
      <c r="B147" s="128" t="s">
        <v>97</v>
      </c>
      <c r="C147" s="145" t="s">
        <v>98</v>
      </c>
      <c r="D147" s="129"/>
      <c r="E147" s="130"/>
      <c r="F147" s="131"/>
      <c r="G147" s="132">
        <f>SUMIF(AG148:AG158,"&lt;&gt;NOR",G148:G158)</f>
        <v>0</v>
      </c>
      <c r="H147" s="126"/>
      <c r="I147" s="126">
        <f>SUM(I148:I158)</f>
        <v>6152.42</v>
      </c>
      <c r="J147" s="126"/>
      <c r="K147" s="126">
        <f>SUM(K148:K158)</f>
        <v>8442.58</v>
      </c>
      <c r="L147" s="126"/>
      <c r="M147" s="126">
        <f>SUM(M148:M158)</f>
        <v>0</v>
      </c>
      <c r="N147" s="126"/>
      <c r="O147" s="126">
        <f>SUM(O148:O158)</f>
        <v>0.03</v>
      </c>
      <c r="P147" s="126"/>
      <c r="Q147" s="126">
        <f>SUM(Q148:Q158)</f>
        <v>0</v>
      </c>
      <c r="R147" s="126"/>
      <c r="S147" s="126"/>
      <c r="T147" s="126"/>
      <c r="U147" s="126"/>
      <c r="V147" s="126">
        <f>SUM(V148:V158)</f>
        <v>9.25</v>
      </c>
      <c r="W147" s="126"/>
      <c r="X147" s="126"/>
      <c r="AG147" t="s">
        <v>128</v>
      </c>
    </row>
    <row r="148" spans="1:60" outlineLevel="1" x14ac:dyDescent="0.25">
      <c r="A148" s="139">
        <v>59</v>
      </c>
      <c r="B148" s="140" t="s">
        <v>425</v>
      </c>
      <c r="C148" s="146" t="s">
        <v>602</v>
      </c>
      <c r="D148" s="141" t="s">
        <v>131</v>
      </c>
      <c r="E148" s="142">
        <v>9</v>
      </c>
      <c r="F148" s="143"/>
      <c r="G148" s="144">
        <f>ROUND(E148*F148,2)</f>
        <v>0</v>
      </c>
      <c r="H148" s="121">
        <v>0</v>
      </c>
      <c r="I148" s="121">
        <f>ROUND(E148*H148,2)</f>
        <v>0</v>
      </c>
      <c r="J148" s="121">
        <v>167</v>
      </c>
      <c r="K148" s="121">
        <f>ROUND(E148*J148,2)</f>
        <v>1503</v>
      </c>
      <c r="L148" s="121">
        <v>21</v>
      </c>
      <c r="M148" s="121">
        <f>G148*(1+L148/100)</f>
        <v>0</v>
      </c>
      <c r="N148" s="121">
        <v>0</v>
      </c>
      <c r="O148" s="121">
        <f>ROUND(E148*N148,2)</f>
        <v>0</v>
      </c>
      <c r="P148" s="121">
        <v>0</v>
      </c>
      <c r="Q148" s="121">
        <f>ROUND(E148*P148,2)</f>
        <v>0</v>
      </c>
      <c r="R148" s="121"/>
      <c r="S148" s="121" t="s">
        <v>132</v>
      </c>
      <c r="T148" s="121" t="s">
        <v>146</v>
      </c>
      <c r="U148" s="121">
        <v>0.30567</v>
      </c>
      <c r="V148" s="121">
        <f>ROUND(E148*U148,2)</f>
        <v>2.75</v>
      </c>
      <c r="W148" s="121"/>
      <c r="X148" s="121" t="s">
        <v>133</v>
      </c>
      <c r="Y148" s="116"/>
      <c r="Z148" s="116"/>
      <c r="AA148" s="116"/>
      <c r="AB148" s="116"/>
      <c r="AC148" s="116"/>
      <c r="AD148" s="116"/>
      <c r="AE148" s="116"/>
      <c r="AF148" s="116"/>
      <c r="AG148" s="116" t="s">
        <v>134</v>
      </c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33">
        <v>60</v>
      </c>
      <c r="B149" s="134" t="s">
        <v>427</v>
      </c>
      <c r="C149" s="147" t="s">
        <v>428</v>
      </c>
      <c r="D149" s="135" t="s">
        <v>131</v>
      </c>
      <c r="E149" s="136">
        <v>14</v>
      </c>
      <c r="F149" s="137"/>
      <c r="G149" s="138">
        <f>ROUND(E149*F149,2)</f>
        <v>0</v>
      </c>
      <c r="H149" s="121">
        <v>93.03</v>
      </c>
      <c r="I149" s="121">
        <f>ROUND(E149*H149,2)</f>
        <v>1302.42</v>
      </c>
      <c r="J149" s="121">
        <v>54.97</v>
      </c>
      <c r="K149" s="121">
        <f>ROUND(E149*J149,2)</f>
        <v>769.58</v>
      </c>
      <c r="L149" s="121">
        <v>21</v>
      </c>
      <c r="M149" s="121">
        <f>G149*(1+L149/100)</f>
        <v>0</v>
      </c>
      <c r="N149" s="121">
        <v>1E-4</v>
      </c>
      <c r="O149" s="121">
        <f>ROUND(E149*N149,2)</f>
        <v>0</v>
      </c>
      <c r="P149" s="121">
        <v>0</v>
      </c>
      <c r="Q149" s="121">
        <f>ROUND(E149*P149,2)</f>
        <v>0</v>
      </c>
      <c r="R149" s="121"/>
      <c r="S149" s="121" t="s">
        <v>132</v>
      </c>
      <c r="T149" s="121" t="s">
        <v>146</v>
      </c>
      <c r="U149" s="121">
        <v>0.249</v>
      </c>
      <c r="V149" s="121">
        <f>ROUND(E149*U149,2)</f>
        <v>3.49</v>
      </c>
      <c r="W149" s="121"/>
      <c r="X149" s="121" t="s">
        <v>133</v>
      </c>
      <c r="Y149" s="116"/>
      <c r="Z149" s="116"/>
      <c r="AA149" s="116"/>
      <c r="AB149" s="116"/>
      <c r="AC149" s="116"/>
      <c r="AD149" s="116"/>
      <c r="AE149" s="116"/>
      <c r="AF149" s="116"/>
      <c r="AG149" s="116" t="s">
        <v>134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19"/>
      <c r="B150" s="120"/>
      <c r="C150" s="148" t="s">
        <v>603</v>
      </c>
      <c r="D150" s="122"/>
      <c r="E150" s="123">
        <v>14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140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5">
      <c r="A151" s="119"/>
      <c r="B151" s="120"/>
      <c r="C151" s="148" t="s">
        <v>604</v>
      </c>
      <c r="D151" s="122"/>
      <c r="E151" s="123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16"/>
      <c r="Z151" s="116"/>
      <c r="AA151" s="116"/>
      <c r="AB151" s="116"/>
      <c r="AC151" s="116"/>
      <c r="AD151" s="116"/>
      <c r="AE151" s="116"/>
      <c r="AF151" s="116"/>
      <c r="AG151" s="116" t="s">
        <v>140</v>
      </c>
      <c r="AH151" s="116">
        <v>0</v>
      </c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5">
      <c r="A152" s="139">
        <v>61</v>
      </c>
      <c r="B152" s="140" t="s">
        <v>431</v>
      </c>
      <c r="C152" s="146" t="s">
        <v>432</v>
      </c>
      <c r="D152" s="141" t="s">
        <v>131</v>
      </c>
      <c r="E152" s="142">
        <v>7</v>
      </c>
      <c r="F152" s="143"/>
      <c r="G152" s="144">
        <f>ROUND(E152*F152,2)</f>
        <v>0</v>
      </c>
      <c r="H152" s="121">
        <v>0</v>
      </c>
      <c r="I152" s="121">
        <f>ROUND(E152*H152,2)</f>
        <v>0</v>
      </c>
      <c r="J152" s="121">
        <v>185</v>
      </c>
      <c r="K152" s="121">
        <f>ROUND(E152*J152,2)</f>
        <v>1295</v>
      </c>
      <c r="L152" s="121">
        <v>21</v>
      </c>
      <c r="M152" s="121">
        <f>G152*(1+L152/100)</f>
        <v>0</v>
      </c>
      <c r="N152" s="121">
        <v>0</v>
      </c>
      <c r="O152" s="121">
        <f>ROUND(E152*N152,2)</f>
        <v>0</v>
      </c>
      <c r="P152" s="121">
        <v>0</v>
      </c>
      <c r="Q152" s="121">
        <f>ROUND(E152*P152,2)</f>
        <v>0</v>
      </c>
      <c r="R152" s="121"/>
      <c r="S152" s="121" t="s">
        <v>132</v>
      </c>
      <c r="T152" s="121" t="s">
        <v>146</v>
      </c>
      <c r="U152" s="121">
        <v>0.43</v>
      </c>
      <c r="V152" s="121">
        <f>ROUND(E152*U152,2)</f>
        <v>3.01</v>
      </c>
      <c r="W152" s="121"/>
      <c r="X152" s="121" t="s">
        <v>133</v>
      </c>
      <c r="Y152" s="116"/>
      <c r="Z152" s="116"/>
      <c r="AA152" s="116"/>
      <c r="AB152" s="116"/>
      <c r="AC152" s="116"/>
      <c r="AD152" s="116"/>
      <c r="AE152" s="116"/>
      <c r="AF152" s="116"/>
      <c r="AG152" s="116" t="s">
        <v>134</v>
      </c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39">
        <v>62</v>
      </c>
      <c r="B153" s="140" t="s">
        <v>433</v>
      </c>
      <c r="C153" s="146" t="s">
        <v>434</v>
      </c>
      <c r="D153" s="141" t="s">
        <v>0</v>
      </c>
      <c r="E153" s="142">
        <v>5</v>
      </c>
      <c r="F153" s="143"/>
      <c r="G153" s="144">
        <f>ROUND(E153*F153,2)</f>
        <v>0</v>
      </c>
      <c r="H153" s="121">
        <v>0</v>
      </c>
      <c r="I153" s="121">
        <f>ROUND(E153*H153,2)</f>
        <v>0</v>
      </c>
      <c r="J153" s="121">
        <v>105</v>
      </c>
      <c r="K153" s="121">
        <f>ROUND(E153*J153,2)</f>
        <v>525</v>
      </c>
      <c r="L153" s="121">
        <v>21</v>
      </c>
      <c r="M153" s="121">
        <f>G153*(1+L153/100)</f>
        <v>0</v>
      </c>
      <c r="N153" s="121">
        <v>0</v>
      </c>
      <c r="O153" s="121">
        <f>ROUND(E153*N153,2)</f>
        <v>0</v>
      </c>
      <c r="P153" s="121">
        <v>0</v>
      </c>
      <c r="Q153" s="121">
        <f>ROUND(E153*P153,2)</f>
        <v>0</v>
      </c>
      <c r="R153" s="121"/>
      <c r="S153" s="121" t="s">
        <v>158</v>
      </c>
      <c r="T153" s="121" t="s">
        <v>146</v>
      </c>
      <c r="U153" s="121">
        <v>0</v>
      </c>
      <c r="V153" s="121">
        <f>ROUND(E153*U153,2)</f>
        <v>0</v>
      </c>
      <c r="W153" s="121"/>
      <c r="X153" s="121" t="s">
        <v>133</v>
      </c>
      <c r="Y153" s="116"/>
      <c r="Z153" s="116"/>
      <c r="AA153" s="116"/>
      <c r="AB153" s="116"/>
      <c r="AC153" s="116"/>
      <c r="AD153" s="116"/>
      <c r="AE153" s="116"/>
      <c r="AF153" s="116"/>
      <c r="AG153" s="116" t="s">
        <v>435</v>
      </c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33">
        <v>63</v>
      </c>
      <c r="B154" s="134" t="s">
        <v>97</v>
      </c>
      <c r="C154" s="147" t="s">
        <v>436</v>
      </c>
      <c r="D154" s="135" t="s">
        <v>233</v>
      </c>
      <c r="E154" s="136">
        <v>3</v>
      </c>
      <c r="F154" s="137"/>
      <c r="G154" s="138">
        <f>ROUND(E154*F154,2)</f>
        <v>0</v>
      </c>
      <c r="H154" s="121">
        <v>0</v>
      </c>
      <c r="I154" s="121">
        <f>ROUND(E154*H154,2)</f>
        <v>0</v>
      </c>
      <c r="J154" s="121">
        <v>450</v>
      </c>
      <c r="K154" s="121">
        <f>ROUND(E154*J154,2)</f>
        <v>1350</v>
      </c>
      <c r="L154" s="121">
        <v>21</v>
      </c>
      <c r="M154" s="121">
        <f>G154*(1+L154/100)</f>
        <v>0</v>
      </c>
      <c r="N154" s="121">
        <v>0</v>
      </c>
      <c r="O154" s="121">
        <f>ROUND(E154*N154,2)</f>
        <v>0</v>
      </c>
      <c r="P154" s="121">
        <v>0</v>
      </c>
      <c r="Q154" s="121">
        <f>ROUND(E154*P154,2)</f>
        <v>0</v>
      </c>
      <c r="R154" s="121"/>
      <c r="S154" s="121" t="s">
        <v>158</v>
      </c>
      <c r="T154" s="121" t="s">
        <v>146</v>
      </c>
      <c r="U154" s="121">
        <v>0</v>
      </c>
      <c r="V154" s="121">
        <f>ROUND(E154*U154,2)</f>
        <v>0</v>
      </c>
      <c r="W154" s="121"/>
      <c r="X154" s="121" t="s">
        <v>133</v>
      </c>
      <c r="Y154" s="116"/>
      <c r="Z154" s="116"/>
      <c r="AA154" s="116"/>
      <c r="AB154" s="116"/>
      <c r="AC154" s="116"/>
      <c r="AD154" s="116"/>
      <c r="AE154" s="116"/>
      <c r="AF154" s="116"/>
      <c r="AG154" s="116" t="s">
        <v>134</v>
      </c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outlineLevel="1" x14ac:dyDescent="0.25">
      <c r="A155" s="119"/>
      <c r="B155" s="120"/>
      <c r="C155" s="148" t="s">
        <v>437</v>
      </c>
      <c r="D155" s="122"/>
      <c r="E155" s="123">
        <v>3</v>
      </c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16"/>
      <c r="Z155" s="116"/>
      <c r="AA155" s="116"/>
      <c r="AB155" s="116"/>
      <c r="AC155" s="116"/>
      <c r="AD155" s="116"/>
      <c r="AE155" s="116"/>
      <c r="AF155" s="116"/>
      <c r="AG155" s="116" t="s">
        <v>140</v>
      </c>
      <c r="AH155" s="116">
        <v>0</v>
      </c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5">
      <c r="A156" s="139">
        <v>64</v>
      </c>
      <c r="B156" s="140" t="s">
        <v>438</v>
      </c>
      <c r="C156" s="146" t="s">
        <v>439</v>
      </c>
      <c r="D156" s="141" t="s">
        <v>131</v>
      </c>
      <c r="E156" s="142">
        <v>5</v>
      </c>
      <c r="F156" s="143"/>
      <c r="G156" s="144">
        <f>ROUND(E156*F156,2)</f>
        <v>0</v>
      </c>
      <c r="H156" s="121">
        <v>550</v>
      </c>
      <c r="I156" s="121">
        <f>ROUND(E156*H156,2)</f>
        <v>2750</v>
      </c>
      <c r="J156" s="121">
        <v>0</v>
      </c>
      <c r="K156" s="121">
        <f>ROUND(E156*J156,2)</f>
        <v>0</v>
      </c>
      <c r="L156" s="121">
        <v>21</v>
      </c>
      <c r="M156" s="121">
        <f>G156*(1+L156/100)</f>
        <v>0</v>
      </c>
      <c r="N156" s="121">
        <v>4.0000000000000001E-3</v>
      </c>
      <c r="O156" s="121">
        <f>ROUND(E156*N156,2)</f>
        <v>0.02</v>
      </c>
      <c r="P156" s="121">
        <v>0</v>
      </c>
      <c r="Q156" s="121">
        <f>ROUND(E156*P156,2)</f>
        <v>0</v>
      </c>
      <c r="R156" s="121" t="s">
        <v>175</v>
      </c>
      <c r="S156" s="121" t="s">
        <v>132</v>
      </c>
      <c r="T156" s="121" t="s">
        <v>146</v>
      </c>
      <c r="U156" s="121">
        <v>0</v>
      </c>
      <c r="V156" s="121">
        <f>ROUND(E156*U156,2)</f>
        <v>0</v>
      </c>
      <c r="W156" s="121"/>
      <c r="X156" s="121" t="s">
        <v>176</v>
      </c>
      <c r="Y156" s="116"/>
      <c r="Z156" s="116"/>
      <c r="AA156" s="116"/>
      <c r="AB156" s="116"/>
      <c r="AC156" s="116"/>
      <c r="AD156" s="116"/>
      <c r="AE156" s="116"/>
      <c r="AF156" s="116"/>
      <c r="AG156" s="116" t="s">
        <v>177</v>
      </c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5">
      <c r="A157" s="139">
        <v>65</v>
      </c>
      <c r="B157" s="140" t="s">
        <v>440</v>
      </c>
      <c r="C157" s="146" t="s">
        <v>441</v>
      </c>
      <c r="D157" s="141" t="s">
        <v>131</v>
      </c>
      <c r="E157" s="142">
        <v>2</v>
      </c>
      <c r="F157" s="143"/>
      <c r="G157" s="144">
        <f>ROUND(E157*F157,2)</f>
        <v>0</v>
      </c>
      <c r="H157" s="121">
        <v>1050</v>
      </c>
      <c r="I157" s="121">
        <f>ROUND(E157*H157,2)</f>
        <v>2100</v>
      </c>
      <c r="J157" s="121">
        <v>0</v>
      </c>
      <c r="K157" s="121">
        <f>ROUND(E157*J157,2)</f>
        <v>0</v>
      </c>
      <c r="L157" s="121">
        <v>21</v>
      </c>
      <c r="M157" s="121">
        <f>G157*(1+L157/100)</f>
        <v>0</v>
      </c>
      <c r="N157" s="121">
        <v>4.0000000000000001E-3</v>
      </c>
      <c r="O157" s="121">
        <f>ROUND(E157*N157,2)</f>
        <v>0.01</v>
      </c>
      <c r="P157" s="121">
        <v>0</v>
      </c>
      <c r="Q157" s="121">
        <f>ROUND(E157*P157,2)</f>
        <v>0</v>
      </c>
      <c r="R157" s="121"/>
      <c r="S157" s="121" t="s">
        <v>158</v>
      </c>
      <c r="T157" s="121" t="s">
        <v>146</v>
      </c>
      <c r="U157" s="121">
        <v>0</v>
      </c>
      <c r="V157" s="121">
        <f>ROUND(E157*U157,2)</f>
        <v>0</v>
      </c>
      <c r="W157" s="121"/>
      <c r="X157" s="121" t="s">
        <v>176</v>
      </c>
      <c r="Y157" s="116"/>
      <c r="Z157" s="116"/>
      <c r="AA157" s="116"/>
      <c r="AB157" s="116"/>
      <c r="AC157" s="116"/>
      <c r="AD157" s="116"/>
      <c r="AE157" s="116"/>
      <c r="AF157" s="116"/>
      <c r="AG157" s="116" t="s">
        <v>177</v>
      </c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5">
      <c r="A158" s="139">
        <v>66</v>
      </c>
      <c r="B158" s="140" t="s">
        <v>442</v>
      </c>
      <c r="C158" s="146" t="s">
        <v>443</v>
      </c>
      <c r="D158" s="141" t="s">
        <v>222</v>
      </c>
      <c r="E158" s="142">
        <v>1</v>
      </c>
      <c r="F158" s="143"/>
      <c r="G158" s="144">
        <f>ROUND(E158*F158,2)</f>
        <v>0</v>
      </c>
      <c r="H158" s="121">
        <v>0</v>
      </c>
      <c r="I158" s="121">
        <f>ROUND(E158*H158,2)</f>
        <v>0</v>
      </c>
      <c r="J158" s="121">
        <v>3000</v>
      </c>
      <c r="K158" s="121">
        <f>ROUND(E158*J158,2)</f>
        <v>3000</v>
      </c>
      <c r="L158" s="121">
        <v>21</v>
      </c>
      <c r="M158" s="121">
        <f>G158*(1+L158/100)</f>
        <v>0</v>
      </c>
      <c r="N158" s="121">
        <v>0</v>
      </c>
      <c r="O158" s="121">
        <f>ROUND(E158*N158,2)</f>
        <v>0</v>
      </c>
      <c r="P158" s="121">
        <v>0</v>
      </c>
      <c r="Q158" s="121">
        <f>ROUND(E158*P158,2)</f>
        <v>0</v>
      </c>
      <c r="R158" s="121"/>
      <c r="S158" s="121" t="s">
        <v>158</v>
      </c>
      <c r="T158" s="121" t="s">
        <v>146</v>
      </c>
      <c r="U158" s="121">
        <v>0</v>
      </c>
      <c r="V158" s="121">
        <f>ROUND(E158*U158,2)</f>
        <v>0</v>
      </c>
      <c r="W158" s="121"/>
      <c r="X158" s="121" t="s">
        <v>161</v>
      </c>
      <c r="Y158" s="116"/>
      <c r="Z158" s="116"/>
      <c r="AA158" s="116"/>
      <c r="AB158" s="116"/>
      <c r="AC158" s="116"/>
      <c r="AD158" s="116"/>
      <c r="AE158" s="116"/>
      <c r="AF158" s="116"/>
      <c r="AG158" s="116" t="s">
        <v>162</v>
      </c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x14ac:dyDescent="0.25">
      <c r="A159" s="127" t="s">
        <v>127</v>
      </c>
      <c r="B159" s="128" t="s">
        <v>99</v>
      </c>
      <c r="C159" s="145" t="s">
        <v>100</v>
      </c>
      <c r="D159" s="129"/>
      <c r="E159" s="130"/>
      <c r="F159" s="131"/>
      <c r="G159" s="132">
        <f>SUMIF(AG160:AG166,"&lt;&gt;NOR",G160:G166)</f>
        <v>0</v>
      </c>
      <c r="H159" s="126"/>
      <c r="I159" s="126">
        <f>SUM(I160:I166)</f>
        <v>0</v>
      </c>
      <c r="J159" s="126"/>
      <c r="K159" s="126">
        <f>SUM(K160:K166)</f>
        <v>853.93000000000006</v>
      </c>
      <c r="L159" s="126"/>
      <c r="M159" s="126">
        <f>SUM(M160:M166)</f>
        <v>0</v>
      </c>
      <c r="N159" s="126"/>
      <c r="O159" s="126">
        <f>SUM(O160:O166)</f>
        <v>0</v>
      </c>
      <c r="P159" s="126"/>
      <c r="Q159" s="126">
        <f>SUM(Q160:Q166)</f>
        <v>0</v>
      </c>
      <c r="R159" s="126"/>
      <c r="S159" s="126"/>
      <c r="T159" s="126"/>
      <c r="U159" s="126"/>
      <c r="V159" s="126">
        <f>SUM(V160:V166)</f>
        <v>0.68</v>
      </c>
      <c r="W159" s="126"/>
      <c r="X159" s="126"/>
      <c r="AG159" t="s">
        <v>128</v>
      </c>
    </row>
    <row r="160" spans="1:60" outlineLevel="1" x14ac:dyDescent="0.25">
      <c r="A160" s="139">
        <v>67</v>
      </c>
      <c r="B160" s="140" t="s">
        <v>444</v>
      </c>
      <c r="C160" s="146" t="s">
        <v>445</v>
      </c>
      <c r="D160" s="141" t="s">
        <v>446</v>
      </c>
      <c r="E160" s="142">
        <v>1</v>
      </c>
      <c r="F160" s="143"/>
      <c r="G160" s="144">
        <f t="shared" ref="G160:G166" si="21">ROUND(E160*F160,2)</f>
        <v>0</v>
      </c>
      <c r="H160" s="121">
        <v>0</v>
      </c>
      <c r="I160" s="121">
        <f t="shared" ref="I160:I166" si="22">ROUND(E160*H160,2)</f>
        <v>0</v>
      </c>
      <c r="J160" s="121">
        <v>100</v>
      </c>
      <c r="K160" s="121">
        <f t="shared" ref="K160:K166" si="23">ROUND(E160*J160,2)</f>
        <v>100</v>
      </c>
      <c r="L160" s="121">
        <v>21</v>
      </c>
      <c r="M160" s="121">
        <f t="shared" ref="M160:M166" si="24">G160*(1+L160/100)</f>
        <v>0</v>
      </c>
      <c r="N160" s="121">
        <v>0</v>
      </c>
      <c r="O160" s="121">
        <f t="shared" ref="O160:O166" si="25">ROUND(E160*N160,2)</f>
        <v>0</v>
      </c>
      <c r="P160" s="121">
        <v>0</v>
      </c>
      <c r="Q160" s="121">
        <f t="shared" ref="Q160:Q166" si="26">ROUND(E160*P160,2)</f>
        <v>0</v>
      </c>
      <c r="R160" s="121"/>
      <c r="S160" s="121" t="s">
        <v>132</v>
      </c>
      <c r="T160" s="121" t="s">
        <v>146</v>
      </c>
      <c r="U160" s="121">
        <v>0</v>
      </c>
      <c r="V160" s="121">
        <f t="shared" ref="V160:V166" si="27">ROUND(E160*U160,2)</f>
        <v>0</v>
      </c>
      <c r="W160" s="121"/>
      <c r="X160" s="121" t="s">
        <v>133</v>
      </c>
      <c r="Y160" s="116"/>
      <c r="Z160" s="116"/>
      <c r="AA160" s="116"/>
      <c r="AB160" s="116"/>
      <c r="AC160" s="116"/>
      <c r="AD160" s="116"/>
      <c r="AE160" s="116"/>
      <c r="AF160" s="116"/>
      <c r="AG160" s="116" t="s">
        <v>134</v>
      </c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5">
      <c r="A161" s="139">
        <v>68</v>
      </c>
      <c r="B161" s="140" t="s">
        <v>447</v>
      </c>
      <c r="C161" s="146" t="s">
        <v>448</v>
      </c>
      <c r="D161" s="141" t="s">
        <v>207</v>
      </c>
      <c r="E161" s="142">
        <v>0.24940000000000001</v>
      </c>
      <c r="F161" s="143"/>
      <c r="G161" s="144">
        <f t="shared" si="21"/>
        <v>0</v>
      </c>
      <c r="H161" s="121">
        <v>0</v>
      </c>
      <c r="I161" s="121">
        <f t="shared" si="22"/>
        <v>0</v>
      </c>
      <c r="J161" s="121">
        <v>168.5</v>
      </c>
      <c r="K161" s="121">
        <f t="shared" si="23"/>
        <v>42.02</v>
      </c>
      <c r="L161" s="121">
        <v>21</v>
      </c>
      <c r="M161" s="121">
        <f t="shared" si="24"/>
        <v>0</v>
      </c>
      <c r="N161" s="121">
        <v>0</v>
      </c>
      <c r="O161" s="121">
        <f t="shared" si="25"/>
        <v>0</v>
      </c>
      <c r="P161" s="121">
        <v>0</v>
      </c>
      <c r="Q161" s="121">
        <f t="shared" si="26"/>
        <v>0</v>
      </c>
      <c r="R161" s="121"/>
      <c r="S161" s="121" t="s">
        <v>132</v>
      </c>
      <c r="T161" s="121" t="s">
        <v>132</v>
      </c>
      <c r="U161" s="121">
        <v>0.27700000000000002</v>
      </c>
      <c r="V161" s="121">
        <f t="shared" si="27"/>
        <v>7.0000000000000007E-2</v>
      </c>
      <c r="W161" s="121"/>
      <c r="X161" s="121" t="s">
        <v>449</v>
      </c>
      <c r="Y161" s="116"/>
      <c r="Z161" s="116"/>
      <c r="AA161" s="116"/>
      <c r="AB161" s="116"/>
      <c r="AC161" s="116"/>
      <c r="AD161" s="116"/>
      <c r="AE161" s="116"/>
      <c r="AF161" s="116"/>
      <c r="AG161" s="116" t="s">
        <v>450</v>
      </c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5">
      <c r="A162" s="139">
        <v>69</v>
      </c>
      <c r="B162" s="140" t="s">
        <v>451</v>
      </c>
      <c r="C162" s="146" t="s">
        <v>452</v>
      </c>
      <c r="D162" s="141" t="s">
        <v>207</v>
      </c>
      <c r="E162" s="142">
        <v>0.24940000000000001</v>
      </c>
      <c r="F162" s="143"/>
      <c r="G162" s="144">
        <f t="shared" si="21"/>
        <v>0</v>
      </c>
      <c r="H162" s="121">
        <v>0</v>
      </c>
      <c r="I162" s="121">
        <f t="shared" si="22"/>
        <v>0</v>
      </c>
      <c r="J162" s="121">
        <v>234.5</v>
      </c>
      <c r="K162" s="121">
        <f t="shared" si="23"/>
        <v>58.48</v>
      </c>
      <c r="L162" s="121">
        <v>21</v>
      </c>
      <c r="M162" s="121">
        <f t="shared" si="24"/>
        <v>0</v>
      </c>
      <c r="N162" s="121">
        <v>0</v>
      </c>
      <c r="O162" s="121">
        <f t="shared" si="25"/>
        <v>0</v>
      </c>
      <c r="P162" s="121">
        <v>0</v>
      </c>
      <c r="Q162" s="121">
        <f t="shared" si="26"/>
        <v>0</v>
      </c>
      <c r="R162" s="121"/>
      <c r="S162" s="121" t="s">
        <v>132</v>
      </c>
      <c r="T162" s="121" t="s">
        <v>132</v>
      </c>
      <c r="U162" s="121">
        <v>0.49</v>
      </c>
      <c r="V162" s="121">
        <f t="shared" si="27"/>
        <v>0.12</v>
      </c>
      <c r="W162" s="121"/>
      <c r="X162" s="121" t="s">
        <v>449</v>
      </c>
      <c r="Y162" s="116"/>
      <c r="Z162" s="116"/>
      <c r="AA162" s="116"/>
      <c r="AB162" s="116"/>
      <c r="AC162" s="116"/>
      <c r="AD162" s="116"/>
      <c r="AE162" s="116"/>
      <c r="AF162" s="116"/>
      <c r="AG162" s="116" t="s">
        <v>450</v>
      </c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5">
      <c r="A163" s="139">
        <v>70</v>
      </c>
      <c r="B163" s="140" t="s">
        <v>453</v>
      </c>
      <c r="C163" s="146" t="s">
        <v>454</v>
      </c>
      <c r="D163" s="141" t="s">
        <v>207</v>
      </c>
      <c r="E163" s="142">
        <v>4.9880800000000001</v>
      </c>
      <c r="F163" s="143"/>
      <c r="G163" s="144">
        <f t="shared" si="21"/>
        <v>0</v>
      </c>
      <c r="H163" s="121">
        <v>0</v>
      </c>
      <c r="I163" s="121">
        <f t="shared" si="22"/>
        <v>0</v>
      </c>
      <c r="J163" s="121">
        <v>16</v>
      </c>
      <c r="K163" s="121">
        <f t="shared" si="23"/>
        <v>79.81</v>
      </c>
      <c r="L163" s="121">
        <v>21</v>
      </c>
      <c r="M163" s="121">
        <f t="shared" si="24"/>
        <v>0</v>
      </c>
      <c r="N163" s="121">
        <v>0</v>
      </c>
      <c r="O163" s="121">
        <f t="shared" si="25"/>
        <v>0</v>
      </c>
      <c r="P163" s="121">
        <v>0</v>
      </c>
      <c r="Q163" s="121">
        <f t="shared" si="26"/>
        <v>0</v>
      </c>
      <c r="R163" s="121"/>
      <c r="S163" s="121" t="s">
        <v>132</v>
      </c>
      <c r="T163" s="121" t="s">
        <v>132</v>
      </c>
      <c r="U163" s="121">
        <v>0</v>
      </c>
      <c r="V163" s="121">
        <f t="shared" si="27"/>
        <v>0</v>
      </c>
      <c r="W163" s="121"/>
      <c r="X163" s="121" t="s">
        <v>449</v>
      </c>
      <c r="Y163" s="116"/>
      <c r="Z163" s="116"/>
      <c r="AA163" s="116"/>
      <c r="AB163" s="116"/>
      <c r="AC163" s="116"/>
      <c r="AD163" s="116"/>
      <c r="AE163" s="116"/>
      <c r="AF163" s="116"/>
      <c r="AG163" s="116" t="s">
        <v>450</v>
      </c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5">
      <c r="A164" s="139">
        <v>71</v>
      </c>
      <c r="B164" s="140" t="s">
        <v>455</v>
      </c>
      <c r="C164" s="146" t="s">
        <v>456</v>
      </c>
      <c r="D164" s="141" t="s">
        <v>207</v>
      </c>
      <c r="E164" s="142">
        <v>0.24940000000000001</v>
      </c>
      <c r="F164" s="143"/>
      <c r="G164" s="144">
        <f t="shared" si="21"/>
        <v>0</v>
      </c>
      <c r="H164" s="121">
        <v>0</v>
      </c>
      <c r="I164" s="121">
        <f t="shared" si="22"/>
        <v>0</v>
      </c>
      <c r="J164" s="121">
        <v>331</v>
      </c>
      <c r="K164" s="121">
        <f t="shared" si="23"/>
        <v>82.55</v>
      </c>
      <c r="L164" s="121">
        <v>21</v>
      </c>
      <c r="M164" s="121">
        <f t="shared" si="24"/>
        <v>0</v>
      </c>
      <c r="N164" s="121">
        <v>0</v>
      </c>
      <c r="O164" s="121">
        <f t="shared" si="25"/>
        <v>0</v>
      </c>
      <c r="P164" s="121">
        <v>0</v>
      </c>
      <c r="Q164" s="121">
        <f t="shared" si="26"/>
        <v>0</v>
      </c>
      <c r="R164" s="121"/>
      <c r="S164" s="121" t="s">
        <v>132</v>
      </c>
      <c r="T164" s="121" t="s">
        <v>132</v>
      </c>
      <c r="U164" s="121">
        <v>0.94199999999999995</v>
      </c>
      <c r="V164" s="121">
        <f t="shared" si="27"/>
        <v>0.23</v>
      </c>
      <c r="W164" s="121"/>
      <c r="X164" s="121" t="s">
        <v>449</v>
      </c>
      <c r="Y164" s="116"/>
      <c r="Z164" s="116"/>
      <c r="AA164" s="116"/>
      <c r="AB164" s="116"/>
      <c r="AC164" s="116"/>
      <c r="AD164" s="116"/>
      <c r="AE164" s="116"/>
      <c r="AF164" s="116"/>
      <c r="AG164" s="116" t="s">
        <v>450</v>
      </c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5">
      <c r="A165" s="139">
        <v>72</v>
      </c>
      <c r="B165" s="140" t="s">
        <v>457</v>
      </c>
      <c r="C165" s="146" t="s">
        <v>458</v>
      </c>
      <c r="D165" s="141" t="s">
        <v>207</v>
      </c>
      <c r="E165" s="142">
        <v>2.49404</v>
      </c>
      <c r="F165" s="143"/>
      <c r="G165" s="144">
        <f t="shared" si="21"/>
        <v>0</v>
      </c>
      <c r="H165" s="121">
        <v>0</v>
      </c>
      <c r="I165" s="121">
        <f t="shared" si="22"/>
        <v>0</v>
      </c>
      <c r="J165" s="121">
        <v>36.9</v>
      </c>
      <c r="K165" s="121">
        <f t="shared" si="23"/>
        <v>92.03</v>
      </c>
      <c r="L165" s="121">
        <v>21</v>
      </c>
      <c r="M165" s="121">
        <f t="shared" si="24"/>
        <v>0</v>
      </c>
      <c r="N165" s="121">
        <v>0</v>
      </c>
      <c r="O165" s="121">
        <f t="shared" si="25"/>
        <v>0</v>
      </c>
      <c r="P165" s="121">
        <v>0</v>
      </c>
      <c r="Q165" s="121">
        <f t="shared" si="26"/>
        <v>0</v>
      </c>
      <c r="R165" s="121"/>
      <c r="S165" s="121" t="s">
        <v>132</v>
      </c>
      <c r="T165" s="121" t="s">
        <v>132</v>
      </c>
      <c r="U165" s="121">
        <v>0.105</v>
      </c>
      <c r="V165" s="121">
        <f t="shared" si="27"/>
        <v>0.26</v>
      </c>
      <c r="W165" s="121"/>
      <c r="X165" s="121" t="s">
        <v>449</v>
      </c>
      <c r="Y165" s="116"/>
      <c r="Z165" s="116"/>
      <c r="AA165" s="116"/>
      <c r="AB165" s="116"/>
      <c r="AC165" s="116"/>
      <c r="AD165" s="116"/>
      <c r="AE165" s="116"/>
      <c r="AF165" s="116"/>
      <c r="AG165" s="116" t="s">
        <v>450</v>
      </c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33">
        <v>73</v>
      </c>
      <c r="B166" s="134" t="s">
        <v>459</v>
      </c>
      <c r="C166" s="147" t="s">
        <v>460</v>
      </c>
      <c r="D166" s="135" t="s">
        <v>207</v>
      </c>
      <c r="E166" s="136">
        <v>0.24940000000000001</v>
      </c>
      <c r="F166" s="137"/>
      <c r="G166" s="138">
        <f t="shared" si="21"/>
        <v>0</v>
      </c>
      <c r="H166" s="121">
        <v>0</v>
      </c>
      <c r="I166" s="121">
        <f t="shared" si="22"/>
        <v>0</v>
      </c>
      <c r="J166" s="121">
        <v>1600</v>
      </c>
      <c r="K166" s="121">
        <f t="shared" si="23"/>
        <v>399.04</v>
      </c>
      <c r="L166" s="121">
        <v>21</v>
      </c>
      <c r="M166" s="121">
        <f t="shared" si="24"/>
        <v>0</v>
      </c>
      <c r="N166" s="121">
        <v>0</v>
      </c>
      <c r="O166" s="121">
        <f t="shared" si="25"/>
        <v>0</v>
      </c>
      <c r="P166" s="121">
        <v>0</v>
      </c>
      <c r="Q166" s="121">
        <f t="shared" si="26"/>
        <v>0</v>
      </c>
      <c r="R166" s="121"/>
      <c r="S166" s="121" t="s">
        <v>461</v>
      </c>
      <c r="T166" s="121" t="s">
        <v>146</v>
      </c>
      <c r="U166" s="121">
        <v>0</v>
      </c>
      <c r="V166" s="121">
        <f t="shared" si="27"/>
        <v>0</v>
      </c>
      <c r="W166" s="121"/>
      <c r="X166" s="121" t="s">
        <v>449</v>
      </c>
      <c r="Y166" s="116"/>
      <c r="Z166" s="116"/>
      <c r="AA166" s="116"/>
      <c r="AB166" s="116"/>
      <c r="AC166" s="116"/>
      <c r="AD166" s="116"/>
      <c r="AE166" s="116"/>
      <c r="AF166" s="116"/>
      <c r="AG166" s="116" t="s">
        <v>450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x14ac:dyDescent="0.25">
      <c r="A167" s="3"/>
      <c r="B167" s="4"/>
      <c r="C167" s="151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114</v>
      </c>
    </row>
    <row r="168" spans="1:60" x14ac:dyDescent="0.25">
      <c r="C168" s="152"/>
      <c r="D168" s="10"/>
      <c r="AG168" t="s">
        <v>462</v>
      </c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166" xr:uid="{2BF877DA-283F-4BB2-BBF2-898826E811F4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D4D2-43FB-4188-A928-6CDAB8DF8B99}">
  <sheetPr>
    <outlinePr summaryBelow="0"/>
  </sheetPr>
  <dimension ref="A1:BH5000"/>
  <sheetViews>
    <sheetView workbookViewId="0">
      <pane ySplit="7" topLeftCell="A8" activePane="bottomLeft" state="frozen"/>
      <selection pane="bottomLeft" activeCell="AB236" sqref="AB236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41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53</v>
      </c>
      <c r="C8" s="145" t="s">
        <v>54</v>
      </c>
      <c r="D8" s="129"/>
      <c r="E8" s="130"/>
      <c r="F8" s="131"/>
      <c r="G8" s="132">
        <f>SUMIF(AG9:AG11,"&lt;&gt;NOR",G9:G11)</f>
        <v>0</v>
      </c>
      <c r="H8" s="126"/>
      <c r="I8" s="126">
        <f>SUM(I9:I11)</f>
        <v>109.64</v>
      </c>
      <c r="J8" s="126"/>
      <c r="K8" s="126">
        <f>SUM(K9:K11)</f>
        <v>191.22</v>
      </c>
      <c r="L8" s="126"/>
      <c r="M8" s="126">
        <f>SUM(M9:M11)</f>
        <v>0</v>
      </c>
      <c r="N8" s="126"/>
      <c r="O8" s="126">
        <f>SUM(O9:O11)</f>
        <v>0</v>
      </c>
      <c r="P8" s="126"/>
      <c r="Q8" s="126">
        <f>SUM(Q9:Q11)</f>
        <v>0</v>
      </c>
      <c r="R8" s="126"/>
      <c r="S8" s="126"/>
      <c r="T8" s="126"/>
      <c r="U8" s="126"/>
      <c r="V8" s="126">
        <f>SUM(V9:V11)</f>
        <v>0.38</v>
      </c>
      <c r="W8" s="126"/>
      <c r="X8" s="126"/>
      <c r="AG8" t="s">
        <v>128</v>
      </c>
    </row>
    <row r="9" spans="1:60" ht="20.399999999999999" outlineLevel="1" x14ac:dyDescent="0.25">
      <c r="A9" s="139">
        <v>1</v>
      </c>
      <c r="B9" s="140" t="s">
        <v>129</v>
      </c>
      <c r="C9" s="146" t="s">
        <v>130</v>
      </c>
      <c r="D9" s="141" t="s">
        <v>131</v>
      </c>
      <c r="E9" s="142">
        <v>1</v>
      </c>
      <c r="F9" s="143"/>
      <c r="G9" s="144">
        <f>ROUND(E9*F9,2)</f>
        <v>0</v>
      </c>
      <c r="H9" s="121">
        <v>90.02</v>
      </c>
      <c r="I9" s="121">
        <f>ROUND(E9*H9,2)</f>
        <v>90.02</v>
      </c>
      <c r="J9" s="121">
        <v>181.48</v>
      </c>
      <c r="K9" s="121">
        <f>ROUND(E9*J9,2)</f>
        <v>181.48</v>
      </c>
      <c r="L9" s="121">
        <v>21</v>
      </c>
      <c r="M9" s="121">
        <f>G9*(1+L9/100)</f>
        <v>0</v>
      </c>
      <c r="N9" s="121">
        <v>3.32E-3</v>
      </c>
      <c r="O9" s="121">
        <f>ROUND(E9*N9,2)</f>
        <v>0</v>
      </c>
      <c r="P9" s="121">
        <v>0</v>
      </c>
      <c r="Q9" s="121">
        <f>ROUND(E9*P9,2)</f>
        <v>0</v>
      </c>
      <c r="R9" s="121"/>
      <c r="S9" s="121" t="s">
        <v>132</v>
      </c>
      <c r="T9" s="121" t="s">
        <v>132</v>
      </c>
      <c r="U9" s="121">
        <v>0.36</v>
      </c>
      <c r="V9" s="121">
        <f>ROUND(E9*U9,2)</f>
        <v>0.36</v>
      </c>
      <c r="W9" s="121"/>
      <c r="X9" s="121" t="s">
        <v>133</v>
      </c>
      <c r="Y9" s="116"/>
      <c r="Z9" s="116"/>
      <c r="AA9" s="116"/>
      <c r="AB9" s="116"/>
      <c r="AC9" s="116"/>
      <c r="AD9" s="116"/>
      <c r="AE9" s="116"/>
      <c r="AF9" s="116"/>
      <c r="AG9" s="116" t="s">
        <v>134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ht="20.399999999999999" outlineLevel="1" x14ac:dyDescent="0.25">
      <c r="A10" s="133">
        <v>2</v>
      </c>
      <c r="B10" s="134" t="s">
        <v>135</v>
      </c>
      <c r="C10" s="147" t="s">
        <v>136</v>
      </c>
      <c r="D10" s="135" t="s">
        <v>137</v>
      </c>
      <c r="E10" s="136">
        <v>0.04</v>
      </c>
      <c r="F10" s="137"/>
      <c r="G10" s="138">
        <f>ROUND(E10*F10,2)</f>
        <v>0</v>
      </c>
      <c r="H10" s="121">
        <v>490.43</v>
      </c>
      <c r="I10" s="121">
        <f>ROUND(E10*H10,2)</f>
        <v>19.62</v>
      </c>
      <c r="J10" s="121">
        <v>243.57</v>
      </c>
      <c r="K10" s="121">
        <f>ROUND(E10*J10,2)</f>
        <v>9.74</v>
      </c>
      <c r="L10" s="121">
        <v>21</v>
      </c>
      <c r="M10" s="121">
        <f>G10*(1+L10/100)</f>
        <v>0</v>
      </c>
      <c r="N10" s="121">
        <v>7.4709999999999999E-2</v>
      </c>
      <c r="O10" s="121">
        <f>ROUND(E10*N10,2)</f>
        <v>0</v>
      </c>
      <c r="P10" s="121">
        <v>0</v>
      </c>
      <c r="Q10" s="121">
        <f>ROUND(E10*P10,2)</f>
        <v>0</v>
      </c>
      <c r="R10" s="121"/>
      <c r="S10" s="121" t="s">
        <v>132</v>
      </c>
      <c r="T10" s="121" t="s">
        <v>138</v>
      </c>
      <c r="U10" s="121">
        <v>0.52915000000000001</v>
      </c>
      <c r="V10" s="121">
        <f>ROUND(E10*U10,2)</f>
        <v>0.02</v>
      </c>
      <c r="W10" s="121"/>
      <c r="X10" s="121" t="s">
        <v>133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134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5">
      <c r="A11" s="119"/>
      <c r="B11" s="120"/>
      <c r="C11" s="148" t="s">
        <v>606</v>
      </c>
      <c r="D11" s="122"/>
      <c r="E11" s="123">
        <v>0.04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16"/>
      <c r="Z11" s="116"/>
      <c r="AA11" s="116"/>
      <c r="AB11" s="116"/>
      <c r="AC11" s="116"/>
      <c r="AD11" s="116"/>
      <c r="AE11" s="116"/>
      <c r="AF11" s="116"/>
      <c r="AG11" s="116" t="s">
        <v>140</v>
      </c>
      <c r="AH11" s="116">
        <v>0</v>
      </c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x14ac:dyDescent="0.25">
      <c r="A12" s="127" t="s">
        <v>127</v>
      </c>
      <c r="B12" s="128" t="s">
        <v>55</v>
      </c>
      <c r="C12" s="145" t="s">
        <v>56</v>
      </c>
      <c r="D12" s="129"/>
      <c r="E12" s="130"/>
      <c r="F12" s="131"/>
      <c r="G12" s="132">
        <f>SUMIF(AG13:AG20,"&lt;&gt;NOR",G13:G20)</f>
        <v>0</v>
      </c>
      <c r="H12" s="126"/>
      <c r="I12" s="126">
        <f>SUM(I13:I20)</f>
        <v>600.94000000000005</v>
      </c>
      <c r="J12" s="126"/>
      <c r="K12" s="126">
        <f>SUM(K13:K20)</f>
        <v>1975.08</v>
      </c>
      <c r="L12" s="126"/>
      <c r="M12" s="126">
        <f>SUM(M13:M20)</f>
        <v>0</v>
      </c>
      <c r="N12" s="126"/>
      <c r="O12" s="126">
        <f>SUM(O13:O20)</f>
        <v>0.09</v>
      </c>
      <c r="P12" s="126"/>
      <c r="Q12" s="126">
        <f>SUM(Q13:Q20)</f>
        <v>0</v>
      </c>
      <c r="R12" s="126"/>
      <c r="S12" s="126"/>
      <c r="T12" s="126"/>
      <c r="U12" s="126"/>
      <c r="V12" s="126">
        <f>SUM(V13:V20)</f>
        <v>3.7600000000000007</v>
      </c>
      <c r="W12" s="126"/>
      <c r="X12" s="126"/>
      <c r="AG12" t="s">
        <v>128</v>
      </c>
    </row>
    <row r="13" spans="1:60" outlineLevel="1" x14ac:dyDescent="0.25">
      <c r="A13" s="139">
        <v>3</v>
      </c>
      <c r="B13" s="140" t="s">
        <v>144</v>
      </c>
      <c r="C13" s="146" t="s">
        <v>145</v>
      </c>
      <c r="D13" s="141" t="s">
        <v>131</v>
      </c>
      <c r="E13" s="142">
        <v>10</v>
      </c>
      <c r="F13" s="143"/>
      <c r="G13" s="144">
        <f>ROUND(E13*F13,2)</f>
        <v>0</v>
      </c>
      <c r="H13" s="121">
        <v>10.050000000000001</v>
      </c>
      <c r="I13" s="121">
        <f>ROUND(E13*H13,2)</f>
        <v>100.5</v>
      </c>
      <c r="J13" s="121">
        <v>74.95</v>
      </c>
      <c r="K13" s="121">
        <f>ROUND(E13*J13,2)</f>
        <v>749.5</v>
      </c>
      <c r="L13" s="121">
        <v>21</v>
      </c>
      <c r="M13" s="121">
        <f>G13*(1+L13/100)</f>
        <v>0</v>
      </c>
      <c r="N13" s="121">
        <v>4.5799999999999999E-3</v>
      </c>
      <c r="O13" s="121">
        <f>ROUND(E13*N13,2)</f>
        <v>0.05</v>
      </c>
      <c r="P13" s="121">
        <v>0</v>
      </c>
      <c r="Q13" s="121">
        <f>ROUND(E13*P13,2)</f>
        <v>0</v>
      </c>
      <c r="R13" s="121"/>
      <c r="S13" s="121" t="s">
        <v>132</v>
      </c>
      <c r="T13" s="121" t="s">
        <v>146</v>
      </c>
      <c r="U13" s="121">
        <v>0.22442000000000001</v>
      </c>
      <c r="V13" s="121">
        <f>ROUND(E13*U13,2)</f>
        <v>2.2400000000000002</v>
      </c>
      <c r="W13" s="121"/>
      <c r="X13" s="121" t="s">
        <v>133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134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5">
      <c r="A14" s="133">
        <v>4</v>
      </c>
      <c r="B14" s="134" t="s">
        <v>150</v>
      </c>
      <c r="C14" s="147" t="s">
        <v>151</v>
      </c>
      <c r="D14" s="135" t="s">
        <v>137</v>
      </c>
      <c r="E14" s="136">
        <v>4.8</v>
      </c>
      <c r="F14" s="137"/>
      <c r="G14" s="138">
        <f>ROUND(E14*F14,2)</f>
        <v>0</v>
      </c>
      <c r="H14" s="121">
        <v>62.43</v>
      </c>
      <c r="I14" s="121">
        <f>ROUND(E14*H14,2)</f>
        <v>299.66000000000003</v>
      </c>
      <c r="J14" s="121">
        <v>54.07</v>
      </c>
      <c r="K14" s="121">
        <f>ROUND(E14*J14,2)</f>
        <v>259.54000000000002</v>
      </c>
      <c r="L14" s="121">
        <v>21</v>
      </c>
      <c r="M14" s="121">
        <f>G14*(1+L14/100)</f>
        <v>0</v>
      </c>
      <c r="N14" s="121">
        <v>8.0000000000000002E-3</v>
      </c>
      <c r="O14" s="121">
        <f>ROUND(E14*N14,2)</f>
        <v>0.04</v>
      </c>
      <c r="P14" s="121">
        <v>0</v>
      </c>
      <c r="Q14" s="121">
        <f>ROUND(E14*P14,2)</f>
        <v>0</v>
      </c>
      <c r="R14" s="121"/>
      <c r="S14" s="121" t="s">
        <v>132</v>
      </c>
      <c r="T14" s="121" t="s">
        <v>132</v>
      </c>
      <c r="U14" s="121">
        <v>0.111</v>
      </c>
      <c r="V14" s="121">
        <f>ROUND(E14*U14,2)</f>
        <v>0.53</v>
      </c>
      <c r="W14" s="121"/>
      <c r="X14" s="121" t="s">
        <v>133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134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19"/>
      <c r="B15" s="120"/>
      <c r="C15" s="148" t="s">
        <v>607</v>
      </c>
      <c r="D15" s="122"/>
      <c r="E15" s="123">
        <v>4.8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16"/>
      <c r="Z15" s="116"/>
      <c r="AA15" s="116"/>
      <c r="AB15" s="116"/>
      <c r="AC15" s="116"/>
      <c r="AD15" s="116"/>
      <c r="AE15" s="116"/>
      <c r="AF15" s="116"/>
      <c r="AG15" s="116" t="s">
        <v>140</v>
      </c>
      <c r="AH15" s="116">
        <v>0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33">
        <v>5</v>
      </c>
      <c r="B16" s="134" t="s">
        <v>153</v>
      </c>
      <c r="C16" s="147" t="s">
        <v>154</v>
      </c>
      <c r="D16" s="135" t="s">
        <v>137</v>
      </c>
      <c r="E16" s="136">
        <v>4.8</v>
      </c>
      <c r="F16" s="137"/>
      <c r="G16" s="138">
        <f>ROUND(E16*F16,2)</f>
        <v>0</v>
      </c>
      <c r="H16" s="121">
        <v>41.83</v>
      </c>
      <c r="I16" s="121">
        <f>ROUND(E16*H16,2)</f>
        <v>200.78</v>
      </c>
      <c r="J16" s="121">
        <v>41.37</v>
      </c>
      <c r="K16" s="121">
        <f>ROUND(E16*J16,2)</f>
        <v>198.58</v>
      </c>
      <c r="L16" s="121">
        <v>21</v>
      </c>
      <c r="M16" s="121">
        <f>G16*(1+L16/100)</f>
        <v>0</v>
      </c>
      <c r="N16" s="121">
        <v>2.5999999999999998E-4</v>
      </c>
      <c r="O16" s="121">
        <f>ROUND(E16*N16,2)</f>
        <v>0</v>
      </c>
      <c r="P16" s="121">
        <v>0</v>
      </c>
      <c r="Q16" s="121">
        <f>ROUND(E16*P16,2)</f>
        <v>0</v>
      </c>
      <c r="R16" s="121"/>
      <c r="S16" s="121" t="s">
        <v>132</v>
      </c>
      <c r="T16" s="121" t="s">
        <v>132</v>
      </c>
      <c r="U16" s="121">
        <v>0.09</v>
      </c>
      <c r="V16" s="121">
        <f>ROUND(E16*U16,2)</f>
        <v>0.43</v>
      </c>
      <c r="W16" s="121"/>
      <c r="X16" s="121" t="s">
        <v>133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134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 outlineLevel="1" x14ac:dyDescent="0.25">
      <c r="A17" s="119"/>
      <c r="B17" s="120"/>
      <c r="C17" s="148" t="s">
        <v>607</v>
      </c>
      <c r="D17" s="122"/>
      <c r="E17" s="123">
        <v>4.8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16"/>
      <c r="Z17" s="116"/>
      <c r="AA17" s="116"/>
      <c r="AB17" s="116"/>
      <c r="AC17" s="116"/>
      <c r="AD17" s="116"/>
      <c r="AE17" s="116"/>
      <c r="AF17" s="116"/>
      <c r="AG17" s="116" t="s">
        <v>140</v>
      </c>
      <c r="AH17" s="116">
        <v>0</v>
      </c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 outlineLevel="1" x14ac:dyDescent="0.25">
      <c r="A18" s="139">
        <v>6</v>
      </c>
      <c r="B18" s="140" t="s">
        <v>156</v>
      </c>
      <c r="C18" s="146" t="s">
        <v>157</v>
      </c>
      <c r="D18" s="141" t="s">
        <v>143</v>
      </c>
      <c r="E18" s="142">
        <v>6</v>
      </c>
      <c r="F18" s="143"/>
      <c r="G18" s="144">
        <f>ROUND(E18*F18,2)</f>
        <v>0</v>
      </c>
      <c r="H18" s="121">
        <v>0</v>
      </c>
      <c r="I18" s="121">
        <f>ROUND(E18*H18,2)</f>
        <v>0</v>
      </c>
      <c r="J18" s="121">
        <v>65</v>
      </c>
      <c r="K18" s="121">
        <f>ROUND(E18*J18,2)</f>
        <v>390</v>
      </c>
      <c r="L18" s="121">
        <v>21</v>
      </c>
      <c r="M18" s="121">
        <f>G18*(1+L18/100)</f>
        <v>0</v>
      </c>
      <c r="N18" s="121">
        <v>0</v>
      </c>
      <c r="O18" s="121">
        <f>ROUND(E18*N18,2)</f>
        <v>0</v>
      </c>
      <c r="P18" s="121">
        <v>0</v>
      </c>
      <c r="Q18" s="121">
        <f>ROUND(E18*P18,2)</f>
        <v>0</v>
      </c>
      <c r="R18" s="121"/>
      <c r="S18" s="121" t="s">
        <v>158</v>
      </c>
      <c r="T18" s="121" t="s">
        <v>146</v>
      </c>
      <c r="U18" s="121">
        <v>9.4E-2</v>
      </c>
      <c r="V18" s="121">
        <f>ROUND(E18*U18,2)</f>
        <v>0.56000000000000005</v>
      </c>
      <c r="W18" s="121"/>
      <c r="X18" s="121" t="s">
        <v>133</v>
      </c>
      <c r="Y18" s="116"/>
      <c r="Z18" s="116"/>
      <c r="AA18" s="116"/>
      <c r="AB18" s="116"/>
      <c r="AC18" s="116"/>
      <c r="AD18" s="116"/>
      <c r="AE18" s="116"/>
      <c r="AF18" s="116"/>
      <c r="AG18" s="116" t="s">
        <v>134</v>
      </c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 outlineLevel="1" x14ac:dyDescent="0.25">
      <c r="A19" s="133">
        <v>7</v>
      </c>
      <c r="B19" s="134" t="s">
        <v>159</v>
      </c>
      <c r="C19" s="147" t="s">
        <v>160</v>
      </c>
      <c r="D19" s="135" t="s">
        <v>137</v>
      </c>
      <c r="E19" s="136">
        <v>8.1</v>
      </c>
      <c r="F19" s="137"/>
      <c r="G19" s="138">
        <f>ROUND(E19*F19,2)</f>
        <v>0</v>
      </c>
      <c r="H19" s="121">
        <v>0</v>
      </c>
      <c r="I19" s="121">
        <f>ROUND(E19*H19,2)</f>
        <v>0</v>
      </c>
      <c r="J19" s="121">
        <v>46.6</v>
      </c>
      <c r="K19" s="121">
        <f>ROUND(E19*J19,2)</f>
        <v>377.46</v>
      </c>
      <c r="L19" s="121">
        <v>21</v>
      </c>
      <c r="M19" s="121">
        <f>G19*(1+L19/100)</f>
        <v>0</v>
      </c>
      <c r="N19" s="121">
        <v>4.0000000000000003E-5</v>
      </c>
      <c r="O19" s="121">
        <f>ROUND(E19*N19,2)</f>
        <v>0</v>
      </c>
      <c r="P19" s="121">
        <v>0</v>
      </c>
      <c r="Q19" s="121">
        <f>ROUND(E19*P19,2)</f>
        <v>0</v>
      </c>
      <c r="R19" s="121"/>
      <c r="S19" s="121" t="s">
        <v>132</v>
      </c>
      <c r="T19" s="121" t="s">
        <v>138</v>
      </c>
      <c r="U19" s="121">
        <v>0</v>
      </c>
      <c r="V19" s="121">
        <f>ROUND(E19*U19,2)</f>
        <v>0</v>
      </c>
      <c r="W19" s="121"/>
      <c r="X19" s="121" t="s">
        <v>161</v>
      </c>
      <c r="Y19" s="116"/>
      <c r="Z19" s="116"/>
      <c r="AA19" s="116"/>
      <c r="AB19" s="116"/>
      <c r="AC19" s="116"/>
      <c r="AD19" s="116"/>
      <c r="AE19" s="116"/>
      <c r="AF19" s="116"/>
      <c r="AG19" s="116" t="s">
        <v>162</v>
      </c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 outlineLevel="1" x14ac:dyDescent="0.25">
      <c r="A20" s="119"/>
      <c r="B20" s="120"/>
      <c r="C20" s="148" t="s">
        <v>608</v>
      </c>
      <c r="D20" s="122"/>
      <c r="E20" s="123">
        <v>8.1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6"/>
      <c r="Z20" s="116"/>
      <c r="AA20" s="116"/>
      <c r="AB20" s="116"/>
      <c r="AC20" s="116"/>
      <c r="AD20" s="116"/>
      <c r="AE20" s="116"/>
      <c r="AF20" s="116"/>
      <c r="AG20" s="116" t="s">
        <v>140</v>
      </c>
      <c r="AH20" s="116">
        <v>0</v>
      </c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 x14ac:dyDescent="0.25">
      <c r="A21" s="127" t="s">
        <v>127</v>
      </c>
      <c r="B21" s="128" t="s">
        <v>57</v>
      </c>
      <c r="C21" s="145" t="s">
        <v>58</v>
      </c>
      <c r="D21" s="129"/>
      <c r="E21" s="130"/>
      <c r="F21" s="131"/>
      <c r="G21" s="132">
        <f>SUMIF(AG22:AG25,"&lt;&gt;NOR",G22:G25)</f>
        <v>0</v>
      </c>
      <c r="H21" s="126"/>
      <c r="I21" s="126">
        <f>SUM(I22:I25)</f>
        <v>128.07</v>
      </c>
      <c r="J21" s="126"/>
      <c r="K21" s="126">
        <f>SUM(K22:K25)</f>
        <v>128.94999999999999</v>
      </c>
      <c r="L21" s="126"/>
      <c r="M21" s="126">
        <f>SUM(M22:M25)</f>
        <v>0</v>
      </c>
      <c r="N21" s="126"/>
      <c r="O21" s="126">
        <f>SUM(O22:O25)</f>
        <v>0.13</v>
      </c>
      <c r="P21" s="126"/>
      <c r="Q21" s="126">
        <f>SUM(Q22:Q25)</f>
        <v>0</v>
      </c>
      <c r="R21" s="126"/>
      <c r="S21" s="126"/>
      <c r="T21" s="126"/>
      <c r="U21" s="126"/>
      <c r="V21" s="126">
        <f>SUM(V22:V25)</f>
        <v>0.3</v>
      </c>
      <c r="W21" s="126"/>
      <c r="X21" s="126"/>
      <c r="AG21" t="s">
        <v>128</v>
      </c>
    </row>
    <row r="22" spans="1:60" outlineLevel="1" x14ac:dyDescent="0.25">
      <c r="A22" s="133">
        <v>8</v>
      </c>
      <c r="B22" s="134" t="s">
        <v>164</v>
      </c>
      <c r="C22" s="147" t="s">
        <v>165</v>
      </c>
      <c r="D22" s="135" t="s">
        <v>166</v>
      </c>
      <c r="E22" s="136">
        <v>5.1200000000000002E-2</v>
      </c>
      <c r="F22" s="137"/>
      <c r="G22" s="138">
        <f>ROUND(E22*F22,2)</f>
        <v>0</v>
      </c>
      <c r="H22" s="121">
        <v>1978.6</v>
      </c>
      <c r="I22" s="121">
        <f>ROUND(E22*H22,2)</f>
        <v>101.3</v>
      </c>
      <c r="J22" s="121">
        <v>2001.4</v>
      </c>
      <c r="K22" s="121">
        <f>ROUND(E22*J22,2)</f>
        <v>102.47</v>
      </c>
      <c r="L22" s="121">
        <v>21</v>
      </c>
      <c r="M22" s="121">
        <f>G22*(1+L22/100)</f>
        <v>0</v>
      </c>
      <c r="N22" s="121">
        <v>2.5</v>
      </c>
      <c r="O22" s="121">
        <f>ROUND(E22*N22,2)</f>
        <v>0.13</v>
      </c>
      <c r="P22" s="121">
        <v>0</v>
      </c>
      <c r="Q22" s="121">
        <f>ROUND(E22*P22,2)</f>
        <v>0</v>
      </c>
      <c r="R22" s="121"/>
      <c r="S22" s="121" t="s">
        <v>132</v>
      </c>
      <c r="T22" s="121" t="s">
        <v>132</v>
      </c>
      <c r="U22" s="121">
        <v>4.66</v>
      </c>
      <c r="V22" s="121">
        <f>ROUND(E22*U22,2)</f>
        <v>0.24</v>
      </c>
      <c r="W22" s="121"/>
      <c r="X22" s="121" t="s">
        <v>133</v>
      </c>
      <c r="Y22" s="116"/>
      <c r="Z22" s="116"/>
      <c r="AA22" s="116"/>
      <c r="AB22" s="116"/>
      <c r="AC22" s="116"/>
      <c r="AD22" s="116"/>
      <c r="AE22" s="116"/>
      <c r="AF22" s="116"/>
      <c r="AG22" s="116" t="s">
        <v>134</v>
      </c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 outlineLevel="1" x14ac:dyDescent="0.25">
      <c r="A23" s="119"/>
      <c r="B23" s="120"/>
      <c r="C23" s="148" t="s">
        <v>609</v>
      </c>
      <c r="D23" s="122"/>
      <c r="E23" s="123">
        <v>5.1200000000000002E-2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16"/>
      <c r="Z23" s="116"/>
      <c r="AA23" s="116"/>
      <c r="AB23" s="116"/>
      <c r="AC23" s="116"/>
      <c r="AD23" s="116"/>
      <c r="AE23" s="116"/>
      <c r="AF23" s="116"/>
      <c r="AG23" s="116" t="s">
        <v>140</v>
      </c>
      <c r="AH23" s="116">
        <v>0</v>
      </c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outlineLevel="1" x14ac:dyDescent="0.25">
      <c r="A24" s="133">
        <v>9</v>
      </c>
      <c r="B24" s="134" t="s">
        <v>153</v>
      </c>
      <c r="C24" s="147" t="s">
        <v>154</v>
      </c>
      <c r="D24" s="135" t="s">
        <v>137</v>
      </c>
      <c r="E24" s="136">
        <v>0.64</v>
      </c>
      <c r="F24" s="137"/>
      <c r="G24" s="138">
        <f>ROUND(E24*F24,2)</f>
        <v>0</v>
      </c>
      <c r="H24" s="121">
        <v>41.83</v>
      </c>
      <c r="I24" s="121">
        <f>ROUND(E24*H24,2)</f>
        <v>26.77</v>
      </c>
      <c r="J24" s="121">
        <v>41.37</v>
      </c>
      <c r="K24" s="121">
        <f>ROUND(E24*J24,2)</f>
        <v>26.48</v>
      </c>
      <c r="L24" s="121">
        <v>21</v>
      </c>
      <c r="M24" s="121">
        <f>G24*(1+L24/100)</f>
        <v>0</v>
      </c>
      <c r="N24" s="121">
        <v>2.5999999999999998E-4</v>
      </c>
      <c r="O24" s="121">
        <f>ROUND(E24*N24,2)</f>
        <v>0</v>
      </c>
      <c r="P24" s="121">
        <v>0</v>
      </c>
      <c r="Q24" s="121">
        <f>ROUND(E24*P24,2)</f>
        <v>0</v>
      </c>
      <c r="R24" s="121"/>
      <c r="S24" s="121" t="s">
        <v>132</v>
      </c>
      <c r="T24" s="121" t="s">
        <v>132</v>
      </c>
      <c r="U24" s="121">
        <v>0.09</v>
      </c>
      <c r="V24" s="121">
        <f>ROUND(E24*U24,2)</f>
        <v>0.06</v>
      </c>
      <c r="W24" s="121"/>
      <c r="X24" s="121" t="s">
        <v>133</v>
      </c>
      <c r="Y24" s="116"/>
      <c r="Z24" s="116"/>
      <c r="AA24" s="116"/>
      <c r="AB24" s="116"/>
      <c r="AC24" s="116"/>
      <c r="AD24" s="116"/>
      <c r="AE24" s="116"/>
      <c r="AF24" s="116"/>
      <c r="AG24" s="116" t="s">
        <v>134</v>
      </c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</row>
    <row r="25" spans="1:60" outlineLevel="1" x14ac:dyDescent="0.25">
      <c r="A25" s="119"/>
      <c r="B25" s="120"/>
      <c r="C25" s="148" t="s">
        <v>610</v>
      </c>
      <c r="D25" s="122"/>
      <c r="E25" s="123">
        <v>0.64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6"/>
      <c r="Z25" s="116"/>
      <c r="AA25" s="116"/>
      <c r="AB25" s="116"/>
      <c r="AC25" s="116"/>
      <c r="AD25" s="116"/>
      <c r="AE25" s="116"/>
      <c r="AF25" s="116"/>
      <c r="AG25" s="116" t="s">
        <v>140</v>
      </c>
      <c r="AH25" s="116">
        <v>0</v>
      </c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</row>
    <row r="26" spans="1:60" x14ac:dyDescent="0.25">
      <c r="A26" s="127" t="s">
        <v>127</v>
      </c>
      <c r="B26" s="128" t="s">
        <v>59</v>
      </c>
      <c r="C26" s="145" t="s">
        <v>60</v>
      </c>
      <c r="D26" s="129"/>
      <c r="E26" s="130"/>
      <c r="F26" s="131"/>
      <c r="G26" s="132">
        <f>SUMIF(AG27:AG30,"&lt;&gt;NOR",G27:G30)</f>
        <v>0</v>
      </c>
      <c r="H26" s="126"/>
      <c r="I26" s="126">
        <f>SUM(I27:I30)</f>
        <v>2343.8000000000002</v>
      </c>
      <c r="J26" s="126"/>
      <c r="K26" s="126">
        <f>SUM(K27:K30)</f>
        <v>1827.2</v>
      </c>
      <c r="L26" s="126"/>
      <c r="M26" s="126">
        <f>SUM(M27:M30)</f>
        <v>0</v>
      </c>
      <c r="N26" s="126"/>
      <c r="O26" s="126">
        <f>SUM(O27:O30)</f>
        <v>6.0000000000000005E-2</v>
      </c>
      <c r="P26" s="126"/>
      <c r="Q26" s="126">
        <f>SUM(Q27:Q30)</f>
        <v>0</v>
      </c>
      <c r="R26" s="126"/>
      <c r="S26" s="126"/>
      <c r="T26" s="126"/>
      <c r="U26" s="126"/>
      <c r="V26" s="126">
        <f>SUM(V27:V30)</f>
        <v>3.7800000000000002</v>
      </c>
      <c r="W26" s="126"/>
      <c r="X26" s="126"/>
      <c r="AG26" t="s">
        <v>128</v>
      </c>
    </row>
    <row r="27" spans="1:60" outlineLevel="1" x14ac:dyDescent="0.25">
      <c r="A27" s="139">
        <v>10</v>
      </c>
      <c r="B27" s="140" t="s">
        <v>171</v>
      </c>
      <c r="C27" s="146" t="s">
        <v>172</v>
      </c>
      <c r="D27" s="141" t="s">
        <v>131</v>
      </c>
      <c r="E27" s="142">
        <v>1</v>
      </c>
      <c r="F27" s="143"/>
      <c r="G27" s="144">
        <f>ROUND(E27*F27,2)</f>
        <v>0</v>
      </c>
      <c r="H27" s="121">
        <v>19.52</v>
      </c>
      <c r="I27" s="121">
        <f>ROUND(E27*H27,2)</f>
        <v>19.52</v>
      </c>
      <c r="J27" s="121">
        <v>903.48</v>
      </c>
      <c r="K27" s="121">
        <f>ROUND(E27*J27,2)</f>
        <v>903.48</v>
      </c>
      <c r="L27" s="121">
        <v>21</v>
      </c>
      <c r="M27" s="121">
        <f>G27*(1+L27/100)</f>
        <v>0</v>
      </c>
      <c r="N27" s="121">
        <v>1.8970000000000001E-2</v>
      </c>
      <c r="O27" s="121">
        <f>ROUND(E27*N27,2)</f>
        <v>0.02</v>
      </c>
      <c r="P27" s="121">
        <v>0</v>
      </c>
      <c r="Q27" s="121">
        <f>ROUND(E27*P27,2)</f>
        <v>0</v>
      </c>
      <c r="R27" s="121"/>
      <c r="S27" s="121" t="s">
        <v>132</v>
      </c>
      <c r="T27" s="121" t="s">
        <v>132</v>
      </c>
      <c r="U27" s="121">
        <v>1.86</v>
      </c>
      <c r="V27" s="121">
        <f>ROUND(E27*U27,2)</f>
        <v>1.86</v>
      </c>
      <c r="W27" s="121"/>
      <c r="X27" s="121" t="s">
        <v>133</v>
      </c>
      <c r="Y27" s="116"/>
      <c r="Z27" s="116"/>
      <c r="AA27" s="116"/>
      <c r="AB27" s="116"/>
      <c r="AC27" s="116"/>
      <c r="AD27" s="116"/>
      <c r="AE27" s="116"/>
      <c r="AF27" s="116"/>
      <c r="AG27" s="116" t="s">
        <v>134</v>
      </c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</row>
    <row r="28" spans="1:60" ht="30.6" outlineLevel="1" x14ac:dyDescent="0.25">
      <c r="A28" s="133">
        <v>11</v>
      </c>
      <c r="B28" s="134" t="s">
        <v>611</v>
      </c>
      <c r="C28" s="147" t="s">
        <v>612</v>
      </c>
      <c r="D28" s="135" t="s">
        <v>143</v>
      </c>
      <c r="E28" s="136">
        <v>5.4</v>
      </c>
      <c r="F28" s="137"/>
      <c r="G28" s="138">
        <f>ROUND(E28*F28,2)</f>
        <v>0</v>
      </c>
      <c r="H28" s="121">
        <v>198.94</v>
      </c>
      <c r="I28" s="121">
        <f>ROUND(E28*H28,2)</f>
        <v>1074.28</v>
      </c>
      <c r="J28" s="121">
        <v>171.06</v>
      </c>
      <c r="K28" s="121">
        <f>ROUND(E28*J28,2)</f>
        <v>923.72</v>
      </c>
      <c r="L28" s="121">
        <v>21</v>
      </c>
      <c r="M28" s="121">
        <f>G28*(1+L28/100)</f>
        <v>0</v>
      </c>
      <c r="N28" s="121">
        <v>4.8599999999999997E-3</v>
      </c>
      <c r="O28" s="121">
        <f>ROUND(E28*N28,2)</f>
        <v>0.03</v>
      </c>
      <c r="P28" s="121">
        <v>0</v>
      </c>
      <c r="Q28" s="121">
        <f>ROUND(E28*P28,2)</f>
        <v>0</v>
      </c>
      <c r="R28" s="121"/>
      <c r="S28" s="121" t="s">
        <v>132</v>
      </c>
      <c r="T28" s="121" t="s">
        <v>132</v>
      </c>
      <c r="U28" s="121">
        <v>0.35599999999999998</v>
      </c>
      <c r="V28" s="121">
        <f>ROUND(E28*U28,2)</f>
        <v>1.92</v>
      </c>
      <c r="W28" s="121"/>
      <c r="X28" s="121" t="s">
        <v>133</v>
      </c>
      <c r="Y28" s="116"/>
      <c r="Z28" s="116"/>
      <c r="AA28" s="116"/>
      <c r="AB28" s="116"/>
      <c r="AC28" s="116"/>
      <c r="AD28" s="116"/>
      <c r="AE28" s="116"/>
      <c r="AF28" s="116"/>
      <c r="AG28" s="116" t="s">
        <v>134</v>
      </c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</row>
    <row r="29" spans="1:60" outlineLevel="1" x14ac:dyDescent="0.25">
      <c r="A29" s="119"/>
      <c r="B29" s="120"/>
      <c r="C29" s="148" t="s">
        <v>613</v>
      </c>
      <c r="D29" s="122"/>
      <c r="E29" s="123">
        <v>5.4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6"/>
      <c r="Z29" s="116"/>
      <c r="AA29" s="116"/>
      <c r="AB29" s="116"/>
      <c r="AC29" s="116"/>
      <c r="AD29" s="116"/>
      <c r="AE29" s="116"/>
      <c r="AF29" s="116"/>
      <c r="AG29" s="116" t="s">
        <v>140</v>
      </c>
      <c r="AH29" s="116">
        <v>0</v>
      </c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</row>
    <row r="30" spans="1:60" ht="20.399999999999999" outlineLevel="1" x14ac:dyDescent="0.25">
      <c r="A30" s="139">
        <v>12</v>
      </c>
      <c r="B30" s="140" t="s">
        <v>173</v>
      </c>
      <c r="C30" s="146" t="s">
        <v>174</v>
      </c>
      <c r="D30" s="141" t="s">
        <v>131</v>
      </c>
      <c r="E30" s="142">
        <v>1</v>
      </c>
      <c r="F30" s="143"/>
      <c r="G30" s="144">
        <f>ROUND(E30*F30,2)</f>
        <v>0</v>
      </c>
      <c r="H30" s="121">
        <v>1250</v>
      </c>
      <c r="I30" s="121">
        <f>ROUND(E30*H30,2)</f>
        <v>1250</v>
      </c>
      <c r="J30" s="121">
        <v>0</v>
      </c>
      <c r="K30" s="121">
        <f>ROUND(E30*J30,2)</f>
        <v>0</v>
      </c>
      <c r="L30" s="121">
        <v>21</v>
      </c>
      <c r="M30" s="121">
        <f>G30*(1+L30/100)</f>
        <v>0</v>
      </c>
      <c r="N30" s="121">
        <v>1.2800000000000001E-2</v>
      </c>
      <c r="O30" s="121">
        <f>ROUND(E30*N30,2)</f>
        <v>0.01</v>
      </c>
      <c r="P30" s="121">
        <v>0</v>
      </c>
      <c r="Q30" s="121">
        <f>ROUND(E30*P30,2)</f>
        <v>0</v>
      </c>
      <c r="R30" s="121" t="s">
        <v>175</v>
      </c>
      <c r="S30" s="121" t="s">
        <v>132</v>
      </c>
      <c r="T30" s="121" t="s">
        <v>132</v>
      </c>
      <c r="U30" s="121">
        <v>0</v>
      </c>
      <c r="V30" s="121">
        <f>ROUND(E30*U30,2)</f>
        <v>0</v>
      </c>
      <c r="W30" s="121"/>
      <c r="X30" s="121" t="s">
        <v>176</v>
      </c>
      <c r="Y30" s="116"/>
      <c r="Z30" s="116"/>
      <c r="AA30" s="116"/>
      <c r="AB30" s="116"/>
      <c r="AC30" s="116"/>
      <c r="AD30" s="116"/>
      <c r="AE30" s="116"/>
      <c r="AF30" s="116"/>
      <c r="AG30" s="116" t="s">
        <v>177</v>
      </c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</row>
    <row r="31" spans="1:60" ht="26.4" x14ac:dyDescent="0.25">
      <c r="A31" s="127" t="s">
        <v>127</v>
      </c>
      <c r="B31" s="128" t="s">
        <v>61</v>
      </c>
      <c r="C31" s="145" t="s">
        <v>62</v>
      </c>
      <c r="D31" s="129"/>
      <c r="E31" s="130"/>
      <c r="F31" s="131"/>
      <c r="G31" s="132">
        <f>SUMIF(AG32:AG36,"&lt;&gt;NOR",G32:G36)</f>
        <v>0</v>
      </c>
      <c r="H31" s="126"/>
      <c r="I31" s="126">
        <f>SUM(I32:I36)</f>
        <v>41.26</v>
      </c>
      <c r="J31" s="126"/>
      <c r="K31" s="126">
        <f>SUM(K32:K36)</f>
        <v>3501.54</v>
      </c>
      <c r="L31" s="126"/>
      <c r="M31" s="126">
        <f>SUM(M32:M36)</f>
        <v>0</v>
      </c>
      <c r="N31" s="126"/>
      <c r="O31" s="126">
        <f>SUM(O32:O36)</f>
        <v>0</v>
      </c>
      <c r="P31" s="126"/>
      <c r="Q31" s="126">
        <f>SUM(Q32:Q36)</f>
        <v>0</v>
      </c>
      <c r="R31" s="126"/>
      <c r="S31" s="126"/>
      <c r="T31" s="126"/>
      <c r="U31" s="126"/>
      <c r="V31" s="126">
        <f>SUM(V32:V36)</f>
        <v>12.84</v>
      </c>
      <c r="W31" s="126"/>
      <c r="X31" s="126"/>
      <c r="AG31" t="s">
        <v>128</v>
      </c>
    </row>
    <row r="32" spans="1:60" outlineLevel="1" x14ac:dyDescent="0.25">
      <c r="A32" s="133">
        <v>13</v>
      </c>
      <c r="B32" s="134" t="s">
        <v>178</v>
      </c>
      <c r="C32" s="147" t="s">
        <v>179</v>
      </c>
      <c r="D32" s="135" t="s">
        <v>137</v>
      </c>
      <c r="E32" s="136">
        <v>41.68</v>
      </c>
      <c r="F32" s="137"/>
      <c r="G32" s="138">
        <f>ROUND(E32*F32,2)</f>
        <v>0</v>
      </c>
      <c r="H32" s="121">
        <v>0.99</v>
      </c>
      <c r="I32" s="121">
        <f>ROUND(E32*H32,2)</f>
        <v>41.26</v>
      </c>
      <c r="J32" s="121">
        <v>84.01</v>
      </c>
      <c r="K32" s="121">
        <f>ROUND(E32*J32,2)</f>
        <v>3501.54</v>
      </c>
      <c r="L32" s="121">
        <v>21</v>
      </c>
      <c r="M32" s="121">
        <f>G32*(1+L32/100)</f>
        <v>0</v>
      </c>
      <c r="N32" s="121">
        <v>4.0000000000000003E-5</v>
      </c>
      <c r="O32" s="121">
        <f>ROUND(E32*N32,2)</f>
        <v>0</v>
      </c>
      <c r="P32" s="121">
        <v>0</v>
      </c>
      <c r="Q32" s="121">
        <f>ROUND(E32*P32,2)</f>
        <v>0</v>
      </c>
      <c r="R32" s="121"/>
      <c r="S32" s="121" t="s">
        <v>132</v>
      </c>
      <c r="T32" s="121" t="s">
        <v>146</v>
      </c>
      <c r="U32" s="121">
        <v>0.308</v>
      </c>
      <c r="V32" s="121">
        <f>ROUND(E32*U32,2)</f>
        <v>12.84</v>
      </c>
      <c r="W32" s="121"/>
      <c r="X32" s="121" t="s">
        <v>133</v>
      </c>
      <c r="Y32" s="116"/>
      <c r="Z32" s="116"/>
      <c r="AA32" s="116"/>
      <c r="AB32" s="116"/>
      <c r="AC32" s="116"/>
      <c r="AD32" s="116"/>
      <c r="AE32" s="116"/>
      <c r="AF32" s="116"/>
      <c r="AG32" s="116" t="s">
        <v>134</v>
      </c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</row>
    <row r="33" spans="1:60" outlineLevel="1" x14ac:dyDescent="0.25">
      <c r="A33" s="119"/>
      <c r="B33" s="120"/>
      <c r="C33" s="148" t="s">
        <v>614</v>
      </c>
      <c r="D33" s="122"/>
      <c r="E33" s="123">
        <v>6.12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16"/>
      <c r="Z33" s="116"/>
      <c r="AA33" s="116"/>
      <c r="AB33" s="116"/>
      <c r="AC33" s="116"/>
      <c r="AD33" s="116"/>
      <c r="AE33" s="116"/>
      <c r="AF33" s="116"/>
      <c r="AG33" s="116" t="s">
        <v>140</v>
      </c>
      <c r="AH33" s="116">
        <v>0</v>
      </c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</row>
    <row r="34" spans="1:60" outlineLevel="1" x14ac:dyDescent="0.25">
      <c r="A34" s="119"/>
      <c r="B34" s="120"/>
      <c r="C34" s="148" t="s">
        <v>615</v>
      </c>
      <c r="D34" s="122"/>
      <c r="E34" s="123">
        <v>11.88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16"/>
      <c r="Z34" s="116"/>
      <c r="AA34" s="116"/>
      <c r="AB34" s="116"/>
      <c r="AC34" s="116"/>
      <c r="AD34" s="116"/>
      <c r="AE34" s="116"/>
      <c r="AF34" s="116"/>
      <c r="AG34" s="116" t="s">
        <v>140</v>
      </c>
      <c r="AH34" s="116">
        <v>0</v>
      </c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</row>
    <row r="35" spans="1:60" outlineLevel="1" x14ac:dyDescent="0.25">
      <c r="A35" s="119"/>
      <c r="B35" s="120"/>
      <c r="C35" s="148" t="s">
        <v>616</v>
      </c>
      <c r="D35" s="122"/>
      <c r="E35" s="123">
        <v>18.239999999999998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16"/>
      <c r="Z35" s="116"/>
      <c r="AA35" s="116"/>
      <c r="AB35" s="116"/>
      <c r="AC35" s="116"/>
      <c r="AD35" s="116"/>
      <c r="AE35" s="116"/>
      <c r="AF35" s="116"/>
      <c r="AG35" s="116" t="s">
        <v>140</v>
      </c>
      <c r="AH35" s="116">
        <v>0</v>
      </c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</row>
    <row r="36" spans="1:60" outlineLevel="1" x14ac:dyDescent="0.25">
      <c r="A36" s="119"/>
      <c r="B36" s="120"/>
      <c r="C36" s="148" t="s">
        <v>617</v>
      </c>
      <c r="D36" s="122"/>
      <c r="E36" s="123">
        <v>5.44</v>
      </c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16"/>
      <c r="Z36" s="116"/>
      <c r="AA36" s="116"/>
      <c r="AB36" s="116"/>
      <c r="AC36" s="116"/>
      <c r="AD36" s="116"/>
      <c r="AE36" s="116"/>
      <c r="AF36" s="116"/>
      <c r="AG36" s="116" t="s">
        <v>140</v>
      </c>
      <c r="AH36" s="116">
        <v>0</v>
      </c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</row>
    <row r="37" spans="1:60" x14ac:dyDescent="0.25">
      <c r="A37" s="127" t="s">
        <v>127</v>
      </c>
      <c r="B37" s="128" t="s">
        <v>63</v>
      </c>
      <c r="C37" s="145" t="s">
        <v>64</v>
      </c>
      <c r="D37" s="129"/>
      <c r="E37" s="130"/>
      <c r="F37" s="131"/>
      <c r="G37" s="132">
        <f>SUMIF(AG38:AG45,"&lt;&gt;NOR",G38:G45)</f>
        <v>0</v>
      </c>
      <c r="H37" s="126"/>
      <c r="I37" s="126">
        <f>SUM(I38:I45)</f>
        <v>44.38</v>
      </c>
      <c r="J37" s="126"/>
      <c r="K37" s="126">
        <f>SUM(K38:K45)</f>
        <v>1514.58</v>
      </c>
      <c r="L37" s="126"/>
      <c r="M37" s="126">
        <f>SUM(M38:M45)</f>
        <v>0</v>
      </c>
      <c r="N37" s="126"/>
      <c r="O37" s="126">
        <f>SUM(O38:O45)</f>
        <v>0</v>
      </c>
      <c r="P37" s="126"/>
      <c r="Q37" s="126">
        <f>SUM(Q38:Q45)</f>
        <v>0.48</v>
      </c>
      <c r="R37" s="126"/>
      <c r="S37" s="126"/>
      <c r="T37" s="126"/>
      <c r="U37" s="126"/>
      <c r="V37" s="126">
        <f>SUM(V38:V45)</f>
        <v>3.84</v>
      </c>
      <c r="W37" s="126"/>
      <c r="X37" s="126"/>
      <c r="AG37" t="s">
        <v>128</v>
      </c>
    </row>
    <row r="38" spans="1:60" outlineLevel="1" x14ac:dyDescent="0.25">
      <c r="A38" s="133">
        <v>14</v>
      </c>
      <c r="B38" s="134" t="s">
        <v>187</v>
      </c>
      <c r="C38" s="147" t="s">
        <v>188</v>
      </c>
      <c r="D38" s="135" t="s">
        <v>137</v>
      </c>
      <c r="E38" s="136">
        <v>0.4</v>
      </c>
      <c r="F38" s="137"/>
      <c r="G38" s="138">
        <f>ROUND(E38*F38,2)</f>
        <v>0</v>
      </c>
      <c r="H38" s="121">
        <v>17.68</v>
      </c>
      <c r="I38" s="121">
        <f>ROUND(E38*H38,2)</f>
        <v>7.07</v>
      </c>
      <c r="J38" s="121">
        <v>140.82</v>
      </c>
      <c r="K38" s="121">
        <f>ROUND(E38*J38,2)</f>
        <v>56.33</v>
      </c>
      <c r="L38" s="121">
        <v>21</v>
      </c>
      <c r="M38" s="121">
        <f>G38*(1+L38/100)</f>
        <v>0</v>
      </c>
      <c r="N38" s="121">
        <v>6.7000000000000002E-4</v>
      </c>
      <c r="O38" s="121">
        <f>ROUND(E38*N38,2)</f>
        <v>0</v>
      </c>
      <c r="P38" s="121">
        <v>0.1</v>
      </c>
      <c r="Q38" s="121">
        <f>ROUND(E38*P38,2)</f>
        <v>0.04</v>
      </c>
      <c r="R38" s="121"/>
      <c r="S38" s="121" t="s">
        <v>132</v>
      </c>
      <c r="T38" s="121" t="s">
        <v>132</v>
      </c>
      <c r="U38" s="121">
        <v>0.35799999999999998</v>
      </c>
      <c r="V38" s="121">
        <f>ROUND(E38*U38,2)</f>
        <v>0.14000000000000001</v>
      </c>
      <c r="W38" s="121"/>
      <c r="X38" s="121" t="s">
        <v>133</v>
      </c>
      <c r="Y38" s="116"/>
      <c r="Z38" s="116"/>
      <c r="AA38" s="116"/>
      <c r="AB38" s="116"/>
      <c r="AC38" s="116"/>
      <c r="AD38" s="116"/>
      <c r="AE38" s="116"/>
      <c r="AF38" s="116"/>
      <c r="AG38" s="116" t="s">
        <v>134</v>
      </c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</row>
    <row r="39" spans="1:60" outlineLevel="1" x14ac:dyDescent="0.25">
      <c r="A39" s="119"/>
      <c r="B39" s="120"/>
      <c r="C39" s="148" t="s">
        <v>189</v>
      </c>
      <c r="D39" s="122"/>
      <c r="E39" s="123">
        <v>0.4</v>
      </c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16"/>
      <c r="Z39" s="116"/>
      <c r="AA39" s="116"/>
      <c r="AB39" s="116"/>
      <c r="AC39" s="116"/>
      <c r="AD39" s="116"/>
      <c r="AE39" s="116"/>
      <c r="AF39" s="116"/>
      <c r="AG39" s="116" t="s">
        <v>140</v>
      </c>
      <c r="AH39" s="116">
        <v>0</v>
      </c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</row>
    <row r="40" spans="1:60" outlineLevel="1" x14ac:dyDescent="0.25">
      <c r="A40" s="133">
        <v>15</v>
      </c>
      <c r="B40" s="134" t="s">
        <v>197</v>
      </c>
      <c r="C40" s="147" t="s">
        <v>198</v>
      </c>
      <c r="D40" s="135" t="s">
        <v>137</v>
      </c>
      <c r="E40" s="136">
        <v>1.2</v>
      </c>
      <c r="F40" s="137"/>
      <c r="G40" s="138">
        <f>ROUND(E40*F40,2)</f>
        <v>0</v>
      </c>
      <c r="H40" s="121">
        <v>31.09</v>
      </c>
      <c r="I40" s="121">
        <f>ROUND(E40*H40,2)</f>
        <v>37.31</v>
      </c>
      <c r="J40" s="121">
        <v>367.41</v>
      </c>
      <c r="K40" s="121">
        <f>ROUND(E40*J40,2)</f>
        <v>440.89</v>
      </c>
      <c r="L40" s="121">
        <v>21</v>
      </c>
      <c r="M40" s="121">
        <f>G40*(1+L40/100)</f>
        <v>0</v>
      </c>
      <c r="N40" s="121">
        <v>1.17E-3</v>
      </c>
      <c r="O40" s="121">
        <f>ROUND(E40*N40,2)</f>
        <v>0</v>
      </c>
      <c r="P40" s="121">
        <v>7.5999999999999998E-2</v>
      </c>
      <c r="Q40" s="121">
        <f>ROUND(E40*P40,2)</f>
        <v>0.09</v>
      </c>
      <c r="R40" s="121"/>
      <c r="S40" s="121" t="s">
        <v>132</v>
      </c>
      <c r="T40" s="121" t="s">
        <v>132</v>
      </c>
      <c r="U40" s="121">
        <v>0.93899999999999995</v>
      </c>
      <c r="V40" s="121">
        <f>ROUND(E40*U40,2)</f>
        <v>1.1299999999999999</v>
      </c>
      <c r="W40" s="121"/>
      <c r="X40" s="121" t="s">
        <v>133</v>
      </c>
      <c r="Y40" s="116"/>
      <c r="Z40" s="116"/>
      <c r="AA40" s="116"/>
      <c r="AB40" s="116"/>
      <c r="AC40" s="116"/>
      <c r="AD40" s="116"/>
      <c r="AE40" s="116"/>
      <c r="AF40" s="116"/>
      <c r="AG40" s="116" t="s">
        <v>134</v>
      </c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</row>
    <row r="41" spans="1:60" outlineLevel="1" x14ac:dyDescent="0.25">
      <c r="A41" s="119"/>
      <c r="B41" s="120"/>
      <c r="C41" s="148" t="s">
        <v>199</v>
      </c>
      <c r="D41" s="122"/>
      <c r="E41" s="123">
        <v>1.2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16"/>
      <c r="Z41" s="116"/>
      <c r="AA41" s="116"/>
      <c r="AB41" s="116"/>
      <c r="AC41" s="116"/>
      <c r="AD41" s="116"/>
      <c r="AE41" s="116"/>
      <c r="AF41" s="116"/>
      <c r="AG41" s="116" t="s">
        <v>140</v>
      </c>
      <c r="AH41" s="116">
        <v>0</v>
      </c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</row>
    <row r="42" spans="1:60" outlineLevel="1" x14ac:dyDescent="0.25">
      <c r="A42" s="133">
        <v>16</v>
      </c>
      <c r="B42" s="134" t="s">
        <v>618</v>
      </c>
      <c r="C42" s="147" t="s">
        <v>619</v>
      </c>
      <c r="D42" s="135" t="s">
        <v>143</v>
      </c>
      <c r="E42" s="136">
        <v>5.4</v>
      </c>
      <c r="F42" s="137"/>
      <c r="G42" s="138">
        <f>ROUND(E42*F42,2)</f>
        <v>0</v>
      </c>
      <c r="H42" s="121">
        <v>0</v>
      </c>
      <c r="I42" s="121">
        <f>ROUND(E42*H42,2)</f>
        <v>0</v>
      </c>
      <c r="J42" s="121">
        <v>40</v>
      </c>
      <c r="K42" s="121">
        <f>ROUND(E42*J42,2)</f>
        <v>216</v>
      </c>
      <c r="L42" s="121">
        <v>21</v>
      </c>
      <c r="M42" s="121">
        <f>G42*(1+L42/100)</f>
        <v>0</v>
      </c>
      <c r="N42" s="121">
        <v>0</v>
      </c>
      <c r="O42" s="121">
        <f>ROUND(E42*N42,2)</f>
        <v>0</v>
      </c>
      <c r="P42" s="121">
        <v>1.188E-2</v>
      </c>
      <c r="Q42" s="121">
        <f>ROUND(E42*P42,2)</f>
        <v>0.06</v>
      </c>
      <c r="R42" s="121"/>
      <c r="S42" s="121" t="s">
        <v>132</v>
      </c>
      <c r="T42" s="121" t="s">
        <v>132</v>
      </c>
      <c r="U42" s="121">
        <v>9.2999999999999999E-2</v>
      </c>
      <c r="V42" s="121">
        <f>ROUND(E42*U42,2)</f>
        <v>0.5</v>
      </c>
      <c r="W42" s="121"/>
      <c r="X42" s="121" t="s">
        <v>133</v>
      </c>
      <c r="Y42" s="116"/>
      <c r="Z42" s="116"/>
      <c r="AA42" s="116"/>
      <c r="AB42" s="116"/>
      <c r="AC42" s="116"/>
      <c r="AD42" s="116"/>
      <c r="AE42" s="116"/>
      <c r="AF42" s="116"/>
      <c r="AG42" s="116" t="s">
        <v>134</v>
      </c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</row>
    <row r="43" spans="1:60" outlineLevel="1" x14ac:dyDescent="0.25">
      <c r="A43" s="119"/>
      <c r="B43" s="120"/>
      <c r="C43" s="148" t="s">
        <v>613</v>
      </c>
      <c r="D43" s="122"/>
      <c r="E43" s="123">
        <v>5.4</v>
      </c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16"/>
      <c r="Z43" s="116"/>
      <c r="AA43" s="116"/>
      <c r="AB43" s="116"/>
      <c r="AC43" s="116"/>
      <c r="AD43" s="116"/>
      <c r="AE43" s="116"/>
      <c r="AF43" s="116"/>
      <c r="AG43" s="116" t="s">
        <v>140</v>
      </c>
      <c r="AH43" s="116">
        <v>0</v>
      </c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</row>
    <row r="44" spans="1:60" ht="20.399999999999999" outlineLevel="1" x14ac:dyDescent="0.25">
      <c r="A44" s="133">
        <v>17</v>
      </c>
      <c r="B44" s="134" t="s">
        <v>202</v>
      </c>
      <c r="C44" s="147" t="s">
        <v>203</v>
      </c>
      <c r="D44" s="135" t="s">
        <v>137</v>
      </c>
      <c r="E44" s="136">
        <v>4.32</v>
      </c>
      <c r="F44" s="137"/>
      <c r="G44" s="138">
        <f>ROUND(E44*F44,2)</f>
        <v>0</v>
      </c>
      <c r="H44" s="121">
        <v>0</v>
      </c>
      <c r="I44" s="121">
        <f>ROUND(E44*H44,2)</f>
        <v>0</v>
      </c>
      <c r="J44" s="121">
        <v>185.5</v>
      </c>
      <c r="K44" s="121">
        <f>ROUND(E44*J44,2)</f>
        <v>801.36</v>
      </c>
      <c r="L44" s="121">
        <v>21</v>
      </c>
      <c r="M44" s="121">
        <f>G44*(1+L44/100)</f>
        <v>0</v>
      </c>
      <c r="N44" s="121">
        <v>0</v>
      </c>
      <c r="O44" s="121">
        <f>ROUND(E44*N44,2)</f>
        <v>0</v>
      </c>
      <c r="P44" s="121">
        <v>6.8000000000000005E-2</v>
      </c>
      <c r="Q44" s="121">
        <f>ROUND(E44*P44,2)</f>
        <v>0.28999999999999998</v>
      </c>
      <c r="R44" s="121"/>
      <c r="S44" s="121" t="s">
        <v>132</v>
      </c>
      <c r="T44" s="121" t="s">
        <v>132</v>
      </c>
      <c r="U44" s="121">
        <v>0.48</v>
      </c>
      <c r="V44" s="121">
        <f>ROUND(E44*U44,2)</f>
        <v>2.0699999999999998</v>
      </c>
      <c r="W44" s="121"/>
      <c r="X44" s="121" t="s">
        <v>133</v>
      </c>
      <c r="Y44" s="116"/>
      <c r="Z44" s="116"/>
      <c r="AA44" s="116"/>
      <c r="AB44" s="116"/>
      <c r="AC44" s="116"/>
      <c r="AD44" s="116"/>
      <c r="AE44" s="116"/>
      <c r="AF44" s="116"/>
      <c r="AG44" s="116" t="s">
        <v>134</v>
      </c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</row>
    <row r="45" spans="1:60" outlineLevel="1" x14ac:dyDescent="0.25">
      <c r="A45" s="119"/>
      <c r="B45" s="120"/>
      <c r="C45" s="148" t="s">
        <v>620</v>
      </c>
      <c r="D45" s="122"/>
      <c r="E45" s="123">
        <v>4.32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16"/>
      <c r="Z45" s="116"/>
      <c r="AA45" s="116"/>
      <c r="AB45" s="116"/>
      <c r="AC45" s="116"/>
      <c r="AD45" s="116"/>
      <c r="AE45" s="116"/>
      <c r="AF45" s="116"/>
      <c r="AG45" s="116" t="s">
        <v>140</v>
      </c>
      <c r="AH45" s="116">
        <v>0</v>
      </c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</row>
    <row r="46" spans="1:60" x14ac:dyDescent="0.25">
      <c r="A46" s="127" t="s">
        <v>127</v>
      </c>
      <c r="B46" s="128" t="s">
        <v>65</v>
      </c>
      <c r="C46" s="145" t="s">
        <v>66</v>
      </c>
      <c r="D46" s="129"/>
      <c r="E46" s="130"/>
      <c r="F46" s="131"/>
      <c r="G46" s="132">
        <f>SUMIF(AG47:AG47,"&lt;&gt;NOR",G47:G47)</f>
        <v>0</v>
      </c>
      <c r="H46" s="126"/>
      <c r="I46" s="126">
        <f>SUM(I47:I47)</f>
        <v>0</v>
      </c>
      <c r="J46" s="126"/>
      <c r="K46" s="126">
        <f>SUM(K47:K47)</f>
        <v>109.96</v>
      </c>
      <c r="L46" s="126"/>
      <c r="M46" s="126">
        <f>SUM(M47:M47)</f>
        <v>0</v>
      </c>
      <c r="N46" s="126"/>
      <c r="O46" s="126">
        <f>SUM(O47:O47)</f>
        <v>0</v>
      </c>
      <c r="P46" s="126"/>
      <c r="Q46" s="126">
        <f>SUM(Q47:Q47)</f>
        <v>0</v>
      </c>
      <c r="R46" s="126"/>
      <c r="S46" s="126"/>
      <c r="T46" s="126"/>
      <c r="U46" s="126"/>
      <c r="V46" s="126">
        <f>SUM(V47:V47)</f>
        <v>0.26</v>
      </c>
      <c r="W46" s="126"/>
      <c r="X46" s="126"/>
      <c r="AG46" t="s">
        <v>128</v>
      </c>
    </row>
    <row r="47" spans="1:60" outlineLevel="1" x14ac:dyDescent="0.25">
      <c r="A47" s="139">
        <v>18</v>
      </c>
      <c r="B47" s="140" t="s">
        <v>205</v>
      </c>
      <c r="C47" s="146" t="s">
        <v>206</v>
      </c>
      <c r="D47" s="141" t="s">
        <v>207</v>
      </c>
      <c r="E47" s="142">
        <v>0.28160000000000002</v>
      </c>
      <c r="F47" s="143"/>
      <c r="G47" s="144">
        <f>ROUND(E47*F47,2)</f>
        <v>0</v>
      </c>
      <c r="H47" s="121">
        <v>0</v>
      </c>
      <c r="I47" s="121">
        <f>ROUND(E47*H47,2)</f>
        <v>0</v>
      </c>
      <c r="J47" s="121">
        <v>390.5</v>
      </c>
      <c r="K47" s="121">
        <f>ROUND(E47*J47,2)</f>
        <v>109.96</v>
      </c>
      <c r="L47" s="121">
        <v>21</v>
      </c>
      <c r="M47" s="121">
        <f>G47*(1+L47/100)</f>
        <v>0</v>
      </c>
      <c r="N47" s="121">
        <v>0</v>
      </c>
      <c r="O47" s="121">
        <f>ROUND(E47*N47,2)</f>
        <v>0</v>
      </c>
      <c r="P47" s="121">
        <v>0</v>
      </c>
      <c r="Q47" s="121">
        <f>ROUND(E47*P47,2)</f>
        <v>0</v>
      </c>
      <c r="R47" s="121"/>
      <c r="S47" s="121" t="s">
        <v>132</v>
      </c>
      <c r="T47" s="121" t="s">
        <v>132</v>
      </c>
      <c r="U47" s="121">
        <v>0.9385</v>
      </c>
      <c r="V47" s="121">
        <f>ROUND(E47*U47,2)</f>
        <v>0.26</v>
      </c>
      <c r="W47" s="121"/>
      <c r="X47" s="121" t="s">
        <v>208</v>
      </c>
      <c r="Y47" s="116"/>
      <c r="Z47" s="116"/>
      <c r="AA47" s="116"/>
      <c r="AB47" s="116"/>
      <c r="AC47" s="116"/>
      <c r="AD47" s="116"/>
      <c r="AE47" s="116"/>
      <c r="AF47" s="116"/>
      <c r="AG47" s="116" t="s">
        <v>209</v>
      </c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</row>
    <row r="48" spans="1:60" x14ac:dyDescent="0.25">
      <c r="A48" s="127" t="s">
        <v>127</v>
      </c>
      <c r="B48" s="128" t="s">
        <v>67</v>
      </c>
      <c r="C48" s="145" t="s">
        <v>68</v>
      </c>
      <c r="D48" s="129"/>
      <c r="E48" s="130"/>
      <c r="F48" s="131"/>
      <c r="G48" s="132">
        <f>SUMIF(AG49:AG55,"&lt;&gt;NOR",G49:G55)</f>
        <v>0</v>
      </c>
      <c r="H48" s="126"/>
      <c r="I48" s="126">
        <f>SUM(I49:I55)</f>
        <v>2311.2400000000002</v>
      </c>
      <c r="J48" s="126"/>
      <c r="K48" s="126">
        <f>SUM(K49:K55)</f>
        <v>1565.1399999999999</v>
      </c>
      <c r="L48" s="126"/>
      <c r="M48" s="126">
        <f>SUM(M49:M55)</f>
        <v>0</v>
      </c>
      <c r="N48" s="126"/>
      <c r="O48" s="126">
        <f>SUM(O49:O55)</f>
        <v>0.02</v>
      </c>
      <c r="P48" s="126"/>
      <c r="Q48" s="126">
        <f>SUM(Q49:Q55)</f>
        <v>0</v>
      </c>
      <c r="R48" s="126"/>
      <c r="S48" s="126"/>
      <c r="T48" s="126"/>
      <c r="U48" s="126"/>
      <c r="V48" s="126">
        <f>SUM(V49:V55)</f>
        <v>2.79</v>
      </c>
      <c r="W48" s="126"/>
      <c r="X48" s="126"/>
      <c r="AG48" t="s">
        <v>128</v>
      </c>
    </row>
    <row r="49" spans="1:60" outlineLevel="1" x14ac:dyDescent="0.25">
      <c r="A49" s="133">
        <v>19</v>
      </c>
      <c r="B49" s="134" t="s">
        <v>210</v>
      </c>
      <c r="C49" s="147" t="s">
        <v>211</v>
      </c>
      <c r="D49" s="135" t="s">
        <v>137</v>
      </c>
      <c r="E49" s="136">
        <v>5.44</v>
      </c>
      <c r="F49" s="137"/>
      <c r="G49" s="138">
        <f>ROUND(E49*F49,2)</f>
        <v>0</v>
      </c>
      <c r="H49" s="121">
        <v>318.92</v>
      </c>
      <c r="I49" s="121">
        <f>ROUND(E49*H49,2)</f>
        <v>1734.92</v>
      </c>
      <c r="J49" s="121">
        <v>194.08</v>
      </c>
      <c r="K49" s="121">
        <f>ROUND(E49*J49,2)</f>
        <v>1055.8</v>
      </c>
      <c r="L49" s="121">
        <v>21</v>
      </c>
      <c r="M49" s="121">
        <f>G49*(1+L49/100)</f>
        <v>0</v>
      </c>
      <c r="N49" s="121">
        <v>3.6800000000000001E-3</v>
      </c>
      <c r="O49" s="121">
        <f>ROUND(E49*N49,2)</f>
        <v>0.02</v>
      </c>
      <c r="P49" s="121">
        <v>0</v>
      </c>
      <c r="Q49" s="121">
        <f>ROUND(E49*P49,2)</f>
        <v>0</v>
      </c>
      <c r="R49" s="121"/>
      <c r="S49" s="121" t="s">
        <v>132</v>
      </c>
      <c r="T49" s="121" t="s">
        <v>132</v>
      </c>
      <c r="U49" s="121">
        <v>0.38500000000000001</v>
      </c>
      <c r="V49" s="121">
        <f>ROUND(E49*U49,2)</f>
        <v>2.09</v>
      </c>
      <c r="W49" s="121"/>
      <c r="X49" s="121" t="s">
        <v>133</v>
      </c>
      <c r="Y49" s="116"/>
      <c r="Z49" s="116"/>
      <c r="AA49" s="116"/>
      <c r="AB49" s="116"/>
      <c r="AC49" s="116"/>
      <c r="AD49" s="116"/>
      <c r="AE49" s="116"/>
      <c r="AF49" s="116"/>
      <c r="AG49" s="116" t="s">
        <v>134</v>
      </c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</row>
    <row r="50" spans="1:60" outlineLevel="1" x14ac:dyDescent="0.25">
      <c r="A50" s="119"/>
      <c r="B50" s="120"/>
      <c r="C50" s="148" t="s">
        <v>607</v>
      </c>
      <c r="D50" s="122"/>
      <c r="E50" s="123">
        <v>4.8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16"/>
      <c r="Z50" s="116"/>
      <c r="AA50" s="116"/>
      <c r="AB50" s="116"/>
      <c r="AC50" s="116"/>
      <c r="AD50" s="116"/>
      <c r="AE50" s="116"/>
      <c r="AF50" s="116"/>
      <c r="AG50" s="116" t="s">
        <v>140</v>
      </c>
      <c r="AH50" s="116">
        <v>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</row>
    <row r="51" spans="1:60" outlineLevel="1" x14ac:dyDescent="0.25">
      <c r="A51" s="119"/>
      <c r="B51" s="120"/>
      <c r="C51" s="148" t="s">
        <v>610</v>
      </c>
      <c r="D51" s="122"/>
      <c r="E51" s="123">
        <v>0.64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16"/>
      <c r="Z51" s="116"/>
      <c r="AA51" s="116"/>
      <c r="AB51" s="116"/>
      <c r="AC51" s="116"/>
      <c r="AD51" s="116"/>
      <c r="AE51" s="116"/>
      <c r="AF51" s="116"/>
      <c r="AG51" s="116" t="s">
        <v>140</v>
      </c>
      <c r="AH51" s="116">
        <v>0</v>
      </c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</row>
    <row r="52" spans="1:60" ht="20.399999999999999" outlineLevel="1" x14ac:dyDescent="0.25">
      <c r="A52" s="133">
        <v>20</v>
      </c>
      <c r="B52" s="134" t="s">
        <v>213</v>
      </c>
      <c r="C52" s="147" t="s">
        <v>214</v>
      </c>
      <c r="D52" s="135" t="s">
        <v>143</v>
      </c>
      <c r="E52" s="136">
        <v>6.4</v>
      </c>
      <c r="F52" s="137"/>
      <c r="G52" s="138">
        <f>ROUND(E52*F52,2)</f>
        <v>0</v>
      </c>
      <c r="H52" s="121">
        <v>90.05</v>
      </c>
      <c r="I52" s="121">
        <f>ROUND(E52*H52,2)</f>
        <v>576.32000000000005</v>
      </c>
      <c r="J52" s="121">
        <v>55.45</v>
      </c>
      <c r="K52" s="121">
        <f>ROUND(E52*J52,2)</f>
        <v>354.88</v>
      </c>
      <c r="L52" s="121">
        <v>21</v>
      </c>
      <c r="M52" s="121">
        <f>G52*(1+L52/100)</f>
        <v>0</v>
      </c>
      <c r="N52" s="121">
        <v>3.2000000000000003E-4</v>
      </c>
      <c r="O52" s="121">
        <f>ROUND(E52*N52,2)</f>
        <v>0</v>
      </c>
      <c r="P52" s="121">
        <v>0</v>
      </c>
      <c r="Q52" s="121">
        <f>ROUND(E52*P52,2)</f>
        <v>0</v>
      </c>
      <c r="R52" s="121"/>
      <c r="S52" s="121" t="s">
        <v>132</v>
      </c>
      <c r="T52" s="121" t="s">
        <v>132</v>
      </c>
      <c r="U52" s="121">
        <v>0.11</v>
      </c>
      <c r="V52" s="121">
        <f>ROUND(E52*U52,2)</f>
        <v>0.7</v>
      </c>
      <c r="W52" s="121"/>
      <c r="X52" s="121" t="s">
        <v>133</v>
      </c>
      <c r="Y52" s="116"/>
      <c r="Z52" s="116"/>
      <c r="AA52" s="116"/>
      <c r="AB52" s="116"/>
      <c r="AC52" s="116"/>
      <c r="AD52" s="116"/>
      <c r="AE52" s="116"/>
      <c r="AF52" s="116"/>
      <c r="AG52" s="116" t="s">
        <v>134</v>
      </c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</row>
    <row r="53" spans="1:60" outlineLevel="1" x14ac:dyDescent="0.25">
      <c r="A53" s="119"/>
      <c r="B53" s="120"/>
      <c r="C53" s="148" t="s">
        <v>621</v>
      </c>
      <c r="D53" s="122"/>
      <c r="E53" s="123">
        <v>2.4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16"/>
      <c r="Z53" s="116"/>
      <c r="AA53" s="116"/>
      <c r="AB53" s="116"/>
      <c r="AC53" s="116"/>
      <c r="AD53" s="116"/>
      <c r="AE53" s="116"/>
      <c r="AF53" s="116"/>
      <c r="AG53" s="116" t="s">
        <v>140</v>
      </c>
      <c r="AH53" s="116">
        <v>0</v>
      </c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</row>
    <row r="54" spans="1:60" outlineLevel="1" x14ac:dyDescent="0.25">
      <c r="A54" s="119"/>
      <c r="B54" s="120"/>
      <c r="C54" s="148" t="s">
        <v>216</v>
      </c>
      <c r="D54" s="122"/>
      <c r="E54" s="123">
        <v>4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16"/>
      <c r="Z54" s="116"/>
      <c r="AA54" s="116"/>
      <c r="AB54" s="116"/>
      <c r="AC54" s="116"/>
      <c r="AD54" s="116"/>
      <c r="AE54" s="116"/>
      <c r="AF54" s="116"/>
      <c r="AG54" s="116" t="s">
        <v>140</v>
      </c>
      <c r="AH54" s="116">
        <v>0</v>
      </c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</row>
    <row r="55" spans="1:60" outlineLevel="1" x14ac:dyDescent="0.25">
      <c r="A55" s="139">
        <v>21</v>
      </c>
      <c r="B55" s="140" t="s">
        <v>218</v>
      </c>
      <c r="C55" s="146" t="s">
        <v>219</v>
      </c>
      <c r="D55" s="141" t="s">
        <v>0</v>
      </c>
      <c r="E55" s="142">
        <v>37.219200000000001</v>
      </c>
      <c r="F55" s="143"/>
      <c r="G55" s="144">
        <f>ROUND(E55*F55,2)</f>
        <v>0</v>
      </c>
      <c r="H55" s="121">
        <v>0</v>
      </c>
      <c r="I55" s="121">
        <f>ROUND(E55*H55,2)</f>
        <v>0</v>
      </c>
      <c r="J55" s="121">
        <v>4.1500000000000004</v>
      </c>
      <c r="K55" s="121">
        <f>ROUND(E55*J55,2)</f>
        <v>154.46</v>
      </c>
      <c r="L55" s="121">
        <v>21</v>
      </c>
      <c r="M55" s="121">
        <f>G55*(1+L55/100)</f>
        <v>0</v>
      </c>
      <c r="N55" s="121">
        <v>0</v>
      </c>
      <c r="O55" s="121">
        <f>ROUND(E55*N55,2)</f>
        <v>0</v>
      </c>
      <c r="P55" s="121">
        <v>0</v>
      </c>
      <c r="Q55" s="121">
        <f>ROUND(E55*P55,2)</f>
        <v>0</v>
      </c>
      <c r="R55" s="121"/>
      <c r="S55" s="121" t="s">
        <v>132</v>
      </c>
      <c r="T55" s="121" t="s">
        <v>132</v>
      </c>
      <c r="U55" s="121">
        <v>0</v>
      </c>
      <c r="V55" s="121">
        <f>ROUND(E55*U55,2)</f>
        <v>0</v>
      </c>
      <c r="W55" s="121"/>
      <c r="X55" s="121" t="s">
        <v>208</v>
      </c>
      <c r="Y55" s="116"/>
      <c r="Z55" s="116"/>
      <c r="AA55" s="116"/>
      <c r="AB55" s="116"/>
      <c r="AC55" s="116"/>
      <c r="AD55" s="116"/>
      <c r="AE55" s="116"/>
      <c r="AF55" s="116"/>
      <c r="AG55" s="116" t="s">
        <v>209</v>
      </c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</row>
    <row r="56" spans="1:60" x14ac:dyDescent="0.25">
      <c r="A56" s="127" t="s">
        <v>127</v>
      </c>
      <c r="B56" s="128" t="s">
        <v>69</v>
      </c>
      <c r="C56" s="145" t="s">
        <v>70</v>
      </c>
      <c r="D56" s="129"/>
      <c r="E56" s="130"/>
      <c r="F56" s="131"/>
      <c r="G56" s="132">
        <f>SUMIF(AG57:AG57,"&lt;&gt;NOR",G57:G57)</f>
        <v>0</v>
      </c>
      <c r="H56" s="126"/>
      <c r="I56" s="126">
        <f>SUM(I57:I57)</f>
        <v>0</v>
      </c>
      <c r="J56" s="126"/>
      <c r="K56" s="126">
        <f>SUM(K57:K57)</f>
        <v>1000</v>
      </c>
      <c r="L56" s="126"/>
      <c r="M56" s="126">
        <f>SUM(M57:M57)</f>
        <v>0</v>
      </c>
      <c r="N56" s="126"/>
      <c r="O56" s="126">
        <f>SUM(O57:O57)</f>
        <v>0</v>
      </c>
      <c r="P56" s="126"/>
      <c r="Q56" s="126">
        <f>SUM(Q57:Q57)</f>
        <v>0</v>
      </c>
      <c r="R56" s="126"/>
      <c r="S56" s="126"/>
      <c r="T56" s="126"/>
      <c r="U56" s="126"/>
      <c r="V56" s="126">
        <f>SUM(V57:V57)</f>
        <v>0.16</v>
      </c>
      <c r="W56" s="126"/>
      <c r="X56" s="126"/>
      <c r="AG56" t="s">
        <v>128</v>
      </c>
    </row>
    <row r="57" spans="1:60" outlineLevel="1" x14ac:dyDescent="0.25">
      <c r="A57" s="139">
        <v>22</v>
      </c>
      <c r="B57" s="140" t="s">
        <v>220</v>
      </c>
      <c r="C57" s="146" t="s">
        <v>221</v>
      </c>
      <c r="D57" s="141" t="s">
        <v>222</v>
      </c>
      <c r="E57" s="142">
        <v>1</v>
      </c>
      <c r="F57" s="143"/>
      <c r="G57" s="144">
        <f>ROUND(E57*F57,2)</f>
        <v>0</v>
      </c>
      <c r="H57" s="121">
        <v>0</v>
      </c>
      <c r="I57" s="121">
        <f>ROUND(E57*H57,2)</f>
        <v>0</v>
      </c>
      <c r="J57" s="121">
        <v>1000</v>
      </c>
      <c r="K57" s="121">
        <f>ROUND(E57*J57,2)</f>
        <v>1000</v>
      </c>
      <c r="L57" s="121">
        <v>21</v>
      </c>
      <c r="M57" s="121">
        <f>G57*(1+L57/100)</f>
        <v>0</v>
      </c>
      <c r="N57" s="121">
        <v>0</v>
      </c>
      <c r="O57" s="121">
        <f>ROUND(E57*N57,2)</f>
        <v>0</v>
      </c>
      <c r="P57" s="121">
        <v>0</v>
      </c>
      <c r="Q57" s="121">
        <f>ROUND(E57*P57,2)</f>
        <v>0</v>
      </c>
      <c r="R57" s="121"/>
      <c r="S57" s="121" t="s">
        <v>158</v>
      </c>
      <c r="T57" s="121" t="s">
        <v>146</v>
      </c>
      <c r="U57" s="121">
        <v>0.157</v>
      </c>
      <c r="V57" s="121">
        <f>ROUND(E57*U57,2)</f>
        <v>0.16</v>
      </c>
      <c r="W57" s="121"/>
      <c r="X57" s="121" t="s">
        <v>133</v>
      </c>
      <c r="Y57" s="116"/>
      <c r="Z57" s="116"/>
      <c r="AA57" s="116"/>
      <c r="AB57" s="116"/>
      <c r="AC57" s="116"/>
      <c r="AD57" s="116"/>
      <c r="AE57" s="116"/>
      <c r="AF57" s="116"/>
      <c r="AG57" s="116" t="s">
        <v>134</v>
      </c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</row>
    <row r="58" spans="1:60" x14ac:dyDescent="0.25">
      <c r="A58" s="127" t="s">
        <v>127</v>
      </c>
      <c r="B58" s="128" t="s">
        <v>71</v>
      </c>
      <c r="C58" s="145" t="s">
        <v>72</v>
      </c>
      <c r="D58" s="129"/>
      <c r="E58" s="130"/>
      <c r="F58" s="131"/>
      <c r="G58" s="132">
        <f>SUMIF(AG59:AG60,"&lt;&gt;NOR",G59:G60)</f>
        <v>0</v>
      </c>
      <c r="H58" s="126"/>
      <c r="I58" s="126">
        <f>SUM(I59:I60)</f>
        <v>49.02</v>
      </c>
      <c r="J58" s="126"/>
      <c r="K58" s="126">
        <f>SUM(K59:K60)</f>
        <v>178.19</v>
      </c>
      <c r="L58" s="126"/>
      <c r="M58" s="126">
        <f>SUM(M59:M60)</f>
        <v>0</v>
      </c>
      <c r="N58" s="126"/>
      <c r="O58" s="126">
        <f>SUM(O59:O60)</f>
        <v>0</v>
      </c>
      <c r="P58" s="126"/>
      <c r="Q58" s="126">
        <f>SUM(Q59:Q60)</f>
        <v>0</v>
      </c>
      <c r="R58" s="126"/>
      <c r="S58" s="126"/>
      <c r="T58" s="126"/>
      <c r="U58" s="126"/>
      <c r="V58" s="126">
        <f>SUM(V59:V60)</f>
        <v>0.35</v>
      </c>
      <c r="W58" s="126"/>
      <c r="X58" s="126"/>
      <c r="AG58" t="s">
        <v>128</v>
      </c>
    </row>
    <row r="59" spans="1:60" outlineLevel="1" x14ac:dyDescent="0.25">
      <c r="A59" s="139">
        <v>23</v>
      </c>
      <c r="B59" s="140" t="s">
        <v>622</v>
      </c>
      <c r="C59" s="146" t="s">
        <v>623</v>
      </c>
      <c r="D59" s="141" t="s">
        <v>143</v>
      </c>
      <c r="E59" s="142">
        <v>0.5</v>
      </c>
      <c r="F59" s="143"/>
      <c r="G59" s="144">
        <f>ROUND(E59*F59,2)</f>
        <v>0</v>
      </c>
      <c r="H59" s="121">
        <v>98.03</v>
      </c>
      <c r="I59" s="121">
        <f>ROUND(E59*H59,2)</f>
        <v>49.02</v>
      </c>
      <c r="J59" s="121">
        <v>180.97</v>
      </c>
      <c r="K59" s="121">
        <f>ROUND(E59*J59,2)</f>
        <v>90.49</v>
      </c>
      <c r="L59" s="121">
        <v>21</v>
      </c>
      <c r="M59" s="121">
        <f>G59*(1+L59/100)</f>
        <v>0</v>
      </c>
      <c r="N59" s="121">
        <v>4.6999999999999999E-4</v>
      </c>
      <c r="O59" s="121">
        <f>ROUND(E59*N59,2)</f>
        <v>0</v>
      </c>
      <c r="P59" s="121">
        <v>0</v>
      </c>
      <c r="Q59" s="121">
        <f>ROUND(E59*P59,2)</f>
        <v>0</v>
      </c>
      <c r="R59" s="121"/>
      <c r="S59" s="121" t="s">
        <v>132</v>
      </c>
      <c r="T59" s="121" t="s">
        <v>132</v>
      </c>
      <c r="U59" s="121">
        <v>0.35899999999999999</v>
      </c>
      <c r="V59" s="121">
        <f>ROUND(E59*U59,2)</f>
        <v>0.18</v>
      </c>
      <c r="W59" s="121"/>
      <c r="X59" s="121" t="s">
        <v>133</v>
      </c>
      <c r="Y59" s="116"/>
      <c r="Z59" s="116"/>
      <c r="AA59" s="116"/>
      <c r="AB59" s="116"/>
      <c r="AC59" s="116"/>
      <c r="AD59" s="116"/>
      <c r="AE59" s="116"/>
      <c r="AF59" s="116"/>
      <c r="AG59" s="116" t="s">
        <v>134</v>
      </c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</row>
    <row r="60" spans="1:60" outlineLevel="1" x14ac:dyDescent="0.25">
      <c r="A60" s="139">
        <v>24</v>
      </c>
      <c r="B60" s="140" t="s">
        <v>225</v>
      </c>
      <c r="C60" s="146" t="s">
        <v>226</v>
      </c>
      <c r="D60" s="141" t="s">
        <v>131</v>
      </c>
      <c r="E60" s="142">
        <v>1</v>
      </c>
      <c r="F60" s="143"/>
      <c r="G60" s="144">
        <f>ROUND(E60*F60,2)</f>
        <v>0</v>
      </c>
      <c r="H60" s="121">
        <v>0</v>
      </c>
      <c r="I60" s="121">
        <f>ROUND(E60*H60,2)</f>
        <v>0</v>
      </c>
      <c r="J60" s="121">
        <v>87.7</v>
      </c>
      <c r="K60" s="121">
        <f>ROUND(E60*J60,2)</f>
        <v>87.7</v>
      </c>
      <c r="L60" s="121">
        <v>21</v>
      </c>
      <c r="M60" s="121">
        <f>G60*(1+L60/100)</f>
        <v>0</v>
      </c>
      <c r="N60" s="121">
        <v>0</v>
      </c>
      <c r="O60" s="121">
        <f>ROUND(E60*N60,2)</f>
        <v>0</v>
      </c>
      <c r="P60" s="121">
        <v>0</v>
      </c>
      <c r="Q60" s="121">
        <f>ROUND(E60*P60,2)</f>
        <v>0</v>
      </c>
      <c r="R60" s="121"/>
      <c r="S60" s="121" t="s">
        <v>132</v>
      </c>
      <c r="T60" s="121" t="s">
        <v>132</v>
      </c>
      <c r="U60" s="121">
        <v>0.17399999999999999</v>
      </c>
      <c r="V60" s="121">
        <f>ROUND(E60*U60,2)</f>
        <v>0.17</v>
      </c>
      <c r="W60" s="121"/>
      <c r="X60" s="121" t="s">
        <v>133</v>
      </c>
      <c r="Y60" s="116"/>
      <c r="Z60" s="116"/>
      <c r="AA60" s="116"/>
      <c r="AB60" s="116"/>
      <c r="AC60" s="116"/>
      <c r="AD60" s="116"/>
      <c r="AE60" s="116"/>
      <c r="AF60" s="116"/>
      <c r="AG60" s="116" t="s">
        <v>134</v>
      </c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</row>
    <row r="61" spans="1:60" x14ac:dyDescent="0.25">
      <c r="A61" s="127" t="s">
        <v>127</v>
      </c>
      <c r="B61" s="128" t="s">
        <v>75</v>
      </c>
      <c r="C61" s="145" t="s">
        <v>76</v>
      </c>
      <c r="D61" s="129"/>
      <c r="E61" s="130"/>
      <c r="F61" s="131"/>
      <c r="G61" s="132">
        <f>SUMIF(AG62:AG84,"&lt;&gt;NOR",G62:G84)</f>
        <v>0</v>
      </c>
      <c r="H61" s="126"/>
      <c r="I61" s="126">
        <f>SUM(I62:I84)</f>
        <v>13848.529999999999</v>
      </c>
      <c r="J61" s="126"/>
      <c r="K61" s="126">
        <f>SUM(K62:K84)</f>
        <v>2965.8700000000003</v>
      </c>
      <c r="L61" s="126"/>
      <c r="M61" s="126">
        <f>SUM(M62:M84)</f>
        <v>0</v>
      </c>
      <c r="N61" s="126"/>
      <c r="O61" s="126">
        <f>SUM(O62:O84)</f>
        <v>0.01</v>
      </c>
      <c r="P61" s="126"/>
      <c r="Q61" s="126">
        <f>SUM(Q62:Q84)</f>
        <v>0.03</v>
      </c>
      <c r="R61" s="126"/>
      <c r="S61" s="126"/>
      <c r="T61" s="126"/>
      <c r="U61" s="126"/>
      <c r="V61" s="126">
        <f>SUM(V62:V84)</f>
        <v>6.37</v>
      </c>
      <c r="W61" s="126"/>
      <c r="X61" s="126"/>
      <c r="AG61" t="s">
        <v>128</v>
      </c>
    </row>
    <row r="62" spans="1:60" ht="20.399999999999999" outlineLevel="1" x14ac:dyDescent="0.25">
      <c r="A62" s="139">
        <v>25</v>
      </c>
      <c r="B62" s="140" t="s">
        <v>247</v>
      </c>
      <c r="C62" s="146" t="s">
        <v>248</v>
      </c>
      <c r="D62" s="141" t="s">
        <v>131</v>
      </c>
      <c r="E62" s="142">
        <v>1</v>
      </c>
      <c r="F62" s="143"/>
      <c r="G62" s="144">
        <f t="shared" ref="G62:G73" si="0">ROUND(E62*F62,2)</f>
        <v>0</v>
      </c>
      <c r="H62" s="121">
        <v>3548.86</v>
      </c>
      <c r="I62" s="121">
        <f t="shared" ref="I62:I73" si="1">ROUND(E62*H62,2)</f>
        <v>3548.86</v>
      </c>
      <c r="J62" s="121">
        <v>141.13999999999999</v>
      </c>
      <c r="K62" s="121">
        <f t="shared" ref="K62:K73" si="2">ROUND(E62*J62,2)</f>
        <v>141.13999999999999</v>
      </c>
      <c r="L62" s="121">
        <v>21</v>
      </c>
      <c r="M62" s="121">
        <f t="shared" ref="M62:M73" si="3">G62*(1+L62/100)</f>
        <v>0</v>
      </c>
      <c r="N62" s="121">
        <v>1.1800000000000001E-3</v>
      </c>
      <c r="O62" s="121">
        <f t="shared" ref="O62:O73" si="4">ROUND(E62*N62,2)</f>
        <v>0</v>
      </c>
      <c r="P62" s="121">
        <v>0</v>
      </c>
      <c r="Q62" s="121">
        <f t="shared" ref="Q62:Q73" si="5">ROUND(E62*P62,2)</f>
        <v>0</v>
      </c>
      <c r="R62" s="121"/>
      <c r="S62" s="121" t="s">
        <v>132</v>
      </c>
      <c r="T62" s="121" t="s">
        <v>146</v>
      </c>
      <c r="U62" s="121">
        <v>0.2</v>
      </c>
      <c r="V62" s="121">
        <f t="shared" ref="V62:V73" si="6">ROUND(E62*U62,2)</f>
        <v>0.2</v>
      </c>
      <c r="W62" s="121"/>
      <c r="X62" s="121" t="s">
        <v>133</v>
      </c>
      <c r="Y62" s="116"/>
      <c r="Z62" s="116"/>
      <c r="AA62" s="116"/>
      <c r="AB62" s="116"/>
      <c r="AC62" s="116"/>
      <c r="AD62" s="116"/>
      <c r="AE62" s="116"/>
      <c r="AF62" s="116"/>
      <c r="AG62" s="116" t="s">
        <v>134</v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</row>
    <row r="63" spans="1:60" outlineLevel="1" x14ac:dyDescent="0.25">
      <c r="A63" s="139">
        <v>26</v>
      </c>
      <c r="B63" s="140" t="s">
        <v>252</v>
      </c>
      <c r="C63" s="146" t="s">
        <v>253</v>
      </c>
      <c r="D63" s="141" t="s">
        <v>251</v>
      </c>
      <c r="E63" s="142">
        <v>2</v>
      </c>
      <c r="F63" s="143"/>
      <c r="G63" s="144">
        <f t="shared" si="0"/>
        <v>0</v>
      </c>
      <c r="H63" s="121">
        <v>23.85</v>
      </c>
      <c r="I63" s="121">
        <f t="shared" si="1"/>
        <v>47.7</v>
      </c>
      <c r="J63" s="121">
        <v>166.15</v>
      </c>
      <c r="K63" s="121">
        <f t="shared" si="2"/>
        <v>332.3</v>
      </c>
      <c r="L63" s="121">
        <v>21</v>
      </c>
      <c r="M63" s="121">
        <f t="shared" si="3"/>
        <v>0</v>
      </c>
      <c r="N63" s="121">
        <v>3.0000000000000001E-5</v>
      </c>
      <c r="O63" s="121">
        <f t="shared" si="4"/>
        <v>0</v>
      </c>
      <c r="P63" s="121">
        <v>0</v>
      </c>
      <c r="Q63" s="121">
        <f t="shared" si="5"/>
        <v>0</v>
      </c>
      <c r="R63" s="121"/>
      <c r="S63" s="121" t="s">
        <v>132</v>
      </c>
      <c r="T63" s="121" t="s">
        <v>132</v>
      </c>
      <c r="U63" s="121">
        <v>0.33</v>
      </c>
      <c r="V63" s="121">
        <f t="shared" si="6"/>
        <v>0.66</v>
      </c>
      <c r="W63" s="121"/>
      <c r="X63" s="121" t="s">
        <v>133</v>
      </c>
      <c r="Y63" s="116"/>
      <c r="Z63" s="116"/>
      <c r="AA63" s="116"/>
      <c r="AB63" s="116"/>
      <c r="AC63" s="116"/>
      <c r="AD63" s="116"/>
      <c r="AE63" s="116"/>
      <c r="AF63" s="116"/>
      <c r="AG63" s="116" t="s">
        <v>134</v>
      </c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</row>
    <row r="64" spans="1:60" outlineLevel="1" x14ac:dyDescent="0.25">
      <c r="A64" s="139">
        <v>27</v>
      </c>
      <c r="B64" s="140" t="s">
        <v>254</v>
      </c>
      <c r="C64" s="146" t="s">
        <v>255</v>
      </c>
      <c r="D64" s="141" t="s">
        <v>251</v>
      </c>
      <c r="E64" s="142">
        <v>5</v>
      </c>
      <c r="F64" s="143"/>
      <c r="G64" s="144">
        <f t="shared" si="0"/>
        <v>0</v>
      </c>
      <c r="H64" s="121">
        <v>129.06</v>
      </c>
      <c r="I64" s="121">
        <f t="shared" si="1"/>
        <v>645.29999999999995</v>
      </c>
      <c r="J64" s="121">
        <v>114.44</v>
      </c>
      <c r="K64" s="121">
        <f t="shared" si="2"/>
        <v>572.20000000000005</v>
      </c>
      <c r="L64" s="121">
        <v>21</v>
      </c>
      <c r="M64" s="121">
        <f t="shared" si="3"/>
        <v>0</v>
      </c>
      <c r="N64" s="121">
        <v>1.7000000000000001E-4</v>
      </c>
      <c r="O64" s="121">
        <f t="shared" si="4"/>
        <v>0</v>
      </c>
      <c r="P64" s="121">
        <v>0</v>
      </c>
      <c r="Q64" s="121">
        <f t="shared" si="5"/>
        <v>0</v>
      </c>
      <c r="R64" s="121"/>
      <c r="S64" s="121" t="s">
        <v>132</v>
      </c>
      <c r="T64" s="121" t="s">
        <v>132</v>
      </c>
      <c r="U64" s="121">
        <v>0.22700000000000001</v>
      </c>
      <c r="V64" s="121">
        <f t="shared" si="6"/>
        <v>1.1399999999999999</v>
      </c>
      <c r="W64" s="121"/>
      <c r="X64" s="121" t="s">
        <v>133</v>
      </c>
      <c r="Y64" s="116"/>
      <c r="Z64" s="116"/>
      <c r="AA64" s="116"/>
      <c r="AB64" s="116"/>
      <c r="AC64" s="116"/>
      <c r="AD64" s="116"/>
      <c r="AE64" s="116"/>
      <c r="AF64" s="116"/>
      <c r="AG64" s="116" t="s">
        <v>134</v>
      </c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60" ht="20.399999999999999" outlineLevel="1" x14ac:dyDescent="0.25">
      <c r="A65" s="139">
        <v>28</v>
      </c>
      <c r="B65" s="140" t="s">
        <v>256</v>
      </c>
      <c r="C65" s="146" t="s">
        <v>257</v>
      </c>
      <c r="D65" s="141" t="s">
        <v>251</v>
      </c>
      <c r="E65" s="142">
        <v>1</v>
      </c>
      <c r="F65" s="143"/>
      <c r="G65" s="144">
        <f t="shared" si="0"/>
        <v>0</v>
      </c>
      <c r="H65" s="121">
        <v>196.5</v>
      </c>
      <c r="I65" s="121">
        <f t="shared" si="1"/>
        <v>196.5</v>
      </c>
      <c r="J65" s="121">
        <v>62.5</v>
      </c>
      <c r="K65" s="121">
        <f t="shared" si="2"/>
        <v>62.5</v>
      </c>
      <c r="L65" s="121">
        <v>21</v>
      </c>
      <c r="M65" s="121">
        <f t="shared" si="3"/>
        <v>0</v>
      </c>
      <c r="N65" s="121">
        <v>2.4000000000000001E-4</v>
      </c>
      <c r="O65" s="121">
        <f t="shared" si="4"/>
        <v>0</v>
      </c>
      <c r="P65" s="121">
        <v>0</v>
      </c>
      <c r="Q65" s="121">
        <f t="shared" si="5"/>
        <v>0</v>
      </c>
      <c r="R65" s="121"/>
      <c r="S65" s="121" t="s">
        <v>132</v>
      </c>
      <c r="T65" s="121" t="s">
        <v>132</v>
      </c>
      <c r="U65" s="121">
        <v>0.124</v>
      </c>
      <c r="V65" s="121">
        <f t="shared" si="6"/>
        <v>0.12</v>
      </c>
      <c r="W65" s="121"/>
      <c r="X65" s="121" t="s">
        <v>133</v>
      </c>
      <c r="Y65" s="116"/>
      <c r="Z65" s="116"/>
      <c r="AA65" s="116"/>
      <c r="AB65" s="116"/>
      <c r="AC65" s="116"/>
      <c r="AD65" s="116"/>
      <c r="AE65" s="116"/>
      <c r="AF65" s="116"/>
      <c r="AG65" s="116" t="s">
        <v>134</v>
      </c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60" outlineLevel="1" x14ac:dyDescent="0.25">
      <c r="A66" s="139">
        <v>29</v>
      </c>
      <c r="B66" s="140" t="s">
        <v>486</v>
      </c>
      <c r="C66" s="146" t="s">
        <v>487</v>
      </c>
      <c r="D66" s="141" t="s">
        <v>131</v>
      </c>
      <c r="E66" s="142">
        <v>1</v>
      </c>
      <c r="F66" s="143"/>
      <c r="G66" s="144">
        <f t="shared" si="0"/>
        <v>0</v>
      </c>
      <c r="H66" s="121">
        <v>1300.6500000000001</v>
      </c>
      <c r="I66" s="121">
        <f t="shared" si="1"/>
        <v>1300.6500000000001</v>
      </c>
      <c r="J66" s="121">
        <v>149.35</v>
      </c>
      <c r="K66" s="121">
        <f t="shared" si="2"/>
        <v>149.35</v>
      </c>
      <c r="L66" s="121">
        <v>21</v>
      </c>
      <c r="M66" s="121">
        <f t="shared" si="3"/>
        <v>0</v>
      </c>
      <c r="N66" s="121">
        <v>1.72E-3</v>
      </c>
      <c r="O66" s="121">
        <f t="shared" si="4"/>
        <v>0</v>
      </c>
      <c r="P66" s="121">
        <v>0</v>
      </c>
      <c r="Q66" s="121">
        <f t="shared" si="5"/>
        <v>0</v>
      </c>
      <c r="R66" s="121"/>
      <c r="S66" s="121" t="s">
        <v>132</v>
      </c>
      <c r="T66" s="121" t="s">
        <v>146</v>
      </c>
      <c r="U66" s="121">
        <v>0.47599999999999998</v>
      </c>
      <c r="V66" s="121">
        <f t="shared" si="6"/>
        <v>0.48</v>
      </c>
      <c r="W66" s="121"/>
      <c r="X66" s="121" t="s">
        <v>133</v>
      </c>
      <c r="Y66" s="116"/>
      <c r="Z66" s="116"/>
      <c r="AA66" s="116"/>
      <c r="AB66" s="116"/>
      <c r="AC66" s="116"/>
      <c r="AD66" s="116"/>
      <c r="AE66" s="116"/>
      <c r="AF66" s="116"/>
      <c r="AG66" s="116" t="s">
        <v>134</v>
      </c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</row>
    <row r="67" spans="1:60" outlineLevel="1" x14ac:dyDescent="0.25">
      <c r="A67" s="139">
        <v>30</v>
      </c>
      <c r="B67" s="140" t="s">
        <v>488</v>
      </c>
      <c r="C67" s="146" t="s">
        <v>489</v>
      </c>
      <c r="D67" s="141" t="s">
        <v>131</v>
      </c>
      <c r="E67" s="142">
        <v>1</v>
      </c>
      <c r="F67" s="143"/>
      <c r="G67" s="144">
        <f t="shared" si="0"/>
        <v>0</v>
      </c>
      <c r="H67" s="121">
        <v>112.47</v>
      </c>
      <c r="I67" s="121">
        <f t="shared" si="1"/>
        <v>112.47</v>
      </c>
      <c r="J67" s="121">
        <v>240.03</v>
      </c>
      <c r="K67" s="121">
        <f t="shared" si="2"/>
        <v>240.03</v>
      </c>
      <c r="L67" s="121">
        <v>21</v>
      </c>
      <c r="M67" s="121">
        <f t="shared" si="3"/>
        <v>0</v>
      </c>
      <c r="N67" s="121">
        <v>1.8000000000000001E-4</v>
      </c>
      <c r="O67" s="121">
        <f t="shared" si="4"/>
        <v>0</v>
      </c>
      <c r="P67" s="121">
        <v>0</v>
      </c>
      <c r="Q67" s="121">
        <f t="shared" si="5"/>
        <v>0</v>
      </c>
      <c r="R67" s="121"/>
      <c r="S67" s="121" t="s">
        <v>132</v>
      </c>
      <c r="T67" s="121" t="s">
        <v>132</v>
      </c>
      <c r="U67" s="121">
        <v>0.47599999999999998</v>
      </c>
      <c r="V67" s="121">
        <f t="shared" si="6"/>
        <v>0.48</v>
      </c>
      <c r="W67" s="121"/>
      <c r="X67" s="121" t="s">
        <v>133</v>
      </c>
      <c r="Y67" s="116"/>
      <c r="Z67" s="116"/>
      <c r="AA67" s="116"/>
      <c r="AB67" s="116"/>
      <c r="AC67" s="116"/>
      <c r="AD67" s="116"/>
      <c r="AE67" s="116"/>
      <c r="AF67" s="116"/>
      <c r="AG67" s="116" t="s">
        <v>134</v>
      </c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</row>
    <row r="68" spans="1:60" outlineLevel="1" x14ac:dyDescent="0.25">
      <c r="A68" s="139">
        <v>31</v>
      </c>
      <c r="B68" s="140" t="s">
        <v>262</v>
      </c>
      <c r="C68" s="146" t="s">
        <v>263</v>
      </c>
      <c r="D68" s="141" t="s">
        <v>251</v>
      </c>
      <c r="E68" s="142">
        <v>2</v>
      </c>
      <c r="F68" s="143"/>
      <c r="G68" s="144">
        <f t="shared" si="0"/>
        <v>0</v>
      </c>
      <c r="H68" s="121">
        <v>0</v>
      </c>
      <c r="I68" s="121">
        <f t="shared" si="1"/>
        <v>0</v>
      </c>
      <c r="J68" s="121">
        <v>86</v>
      </c>
      <c r="K68" s="121">
        <f t="shared" si="2"/>
        <v>172</v>
      </c>
      <c r="L68" s="121">
        <v>21</v>
      </c>
      <c r="M68" s="121">
        <f t="shared" si="3"/>
        <v>0</v>
      </c>
      <c r="N68" s="121">
        <v>0</v>
      </c>
      <c r="O68" s="121">
        <f t="shared" si="4"/>
        <v>0</v>
      </c>
      <c r="P68" s="121">
        <v>1.56E-3</v>
      </c>
      <c r="Q68" s="121">
        <f t="shared" si="5"/>
        <v>0</v>
      </c>
      <c r="R68" s="121"/>
      <c r="S68" s="121" t="s">
        <v>132</v>
      </c>
      <c r="T68" s="121" t="s">
        <v>132</v>
      </c>
      <c r="U68" s="121">
        <v>0.217</v>
      </c>
      <c r="V68" s="121">
        <f t="shared" si="6"/>
        <v>0.43</v>
      </c>
      <c r="W68" s="121"/>
      <c r="X68" s="121" t="s">
        <v>133</v>
      </c>
      <c r="Y68" s="116"/>
      <c r="Z68" s="116"/>
      <c r="AA68" s="116"/>
      <c r="AB68" s="116"/>
      <c r="AC68" s="116"/>
      <c r="AD68" s="116"/>
      <c r="AE68" s="116"/>
      <c r="AF68" s="116"/>
      <c r="AG68" s="116" t="s">
        <v>134</v>
      </c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</row>
    <row r="69" spans="1:60" outlineLevel="1" x14ac:dyDescent="0.25">
      <c r="A69" s="139">
        <v>32</v>
      </c>
      <c r="B69" s="140" t="s">
        <v>264</v>
      </c>
      <c r="C69" s="146" t="s">
        <v>265</v>
      </c>
      <c r="D69" s="141" t="s">
        <v>131</v>
      </c>
      <c r="E69" s="142">
        <v>1</v>
      </c>
      <c r="F69" s="143"/>
      <c r="G69" s="144">
        <f t="shared" si="0"/>
        <v>0</v>
      </c>
      <c r="H69" s="121">
        <v>78.97</v>
      </c>
      <c r="I69" s="121">
        <f t="shared" si="1"/>
        <v>78.97</v>
      </c>
      <c r="J69" s="121">
        <v>313.02999999999997</v>
      </c>
      <c r="K69" s="121">
        <f t="shared" si="2"/>
        <v>313.02999999999997</v>
      </c>
      <c r="L69" s="121">
        <v>21</v>
      </c>
      <c r="M69" s="121">
        <f t="shared" si="3"/>
        <v>0</v>
      </c>
      <c r="N69" s="121">
        <v>1.2999999999999999E-4</v>
      </c>
      <c r="O69" s="121">
        <f t="shared" si="4"/>
        <v>0</v>
      </c>
      <c r="P69" s="121">
        <v>0</v>
      </c>
      <c r="Q69" s="121">
        <f t="shared" si="5"/>
        <v>0</v>
      </c>
      <c r="R69" s="121"/>
      <c r="S69" s="121" t="s">
        <v>132</v>
      </c>
      <c r="T69" s="121" t="s">
        <v>132</v>
      </c>
      <c r="U69" s="121">
        <v>0.624</v>
      </c>
      <c r="V69" s="121">
        <f t="shared" si="6"/>
        <v>0.62</v>
      </c>
      <c r="W69" s="121"/>
      <c r="X69" s="121" t="s">
        <v>133</v>
      </c>
      <c r="Y69" s="116"/>
      <c r="Z69" s="116"/>
      <c r="AA69" s="116"/>
      <c r="AB69" s="116"/>
      <c r="AC69" s="116"/>
      <c r="AD69" s="116"/>
      <c r="AE69" s="116"/>
      <c r="AF69" s="116"/>
      <c r="AG69" s="116" t="s">
        <v>134</v>
      </c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</row>
    <row r="70" spans="1:60" ht="20.399999999999999" outlineLevel="1" x14ac:dyDescent="0.25">
      <c r="A70" s="139">
        <v>33</v>
      </c>
      <c r="B70" s="140" t="s">
        <v>266</v>
      </c>
      <c r="C70" s="146" t="s">
        <v>267</v>
      </c>
      <c r="D70" s="141" t="s">
        <v>131</v>
      </c>
      <c r="E70" s="142">
        <v>1</v>
      </c>
      <c r="F70" s="143"/>
      <c r="G70" s="144">
        <f t="shared" si="0"/>
        <v>0</v>
      </c>
      <c r="H70" s="121">
        <v>435.99</v>
      </c>
      <c r="I70" s="121">
        <f t="shared" si="1"/>
        <v>435.99</v>
      </c>
      <c r="J70" s="121">
        <v>124.01</v>
      </c>
      <c r="K70" s="121">
        <f t="shared" si="2"/>
        <v>124.01</v>
      </c>
      <c r="L70" s="121">
        <v>21</v>
      </c>
      <c r="M70" s="121">
        <f t="shared" si="3"/>
        <v>0</v>
      </c>
      <c r="N70" s="121">
        <v>2.0000000000000001E-4</v>
      </c>
      <c r="O70" s="121">
        <f t="shared" si="4"/>
        <v>0</v>
      </c>
      <c r="P70" s="121">
        <v>0</v>
      </c>
      <c r="Q70" s="121">
        <f t="shared" si="5"/>
        <v>0</v>
      </c>
      <c r="R70" s="121"/>
      <c r="S70" s="121" t="s">
        <v>132</v>
      </c>
      <c r="T70" s="121" t="s">
        <v>132</v>
      </c>
      <c r="U70" s="121">
        <v>0.246</v>
      </c>
      <c r="V70" s="121">
        <f t="shared" si="6"/>
        <v>0.25</v>
      </c>
      <c r="W70" s="121"/>
      <c r="X70" s="121" t="s">
        <v>133</v>
      </c>
      <c r="Y70" s="116"/>
      <c r="Z70" s="116"/>
      <c r="AA70" s="116"/>
      <c r="AB70" s="116"/>
      <c r="AC70" s="116"/>
      <c r="AD70" s="116"/>
      <c r="AE70" s="116"/>
      <c r="AF70" s="116"/>
      <c r="AG70" s="116" t="s">
        <v>134</v>
      </c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</row>
    <row r="71" spans="1:60" outlineLevel="1" x14ac:dyDescent="0.25">
      <c r="A71" s="139">
        <v>34</v>
      </c>
      <c r="B71" s="140" t="s">
        <v>268</v>
      </c>
      <c r="C71" s="146" t="s">
        <v>269</v>
      </c>
      <c r="D71" s="141" t="s">
        <v>131</v>
      </c>
      <c r="E71" s="142">
        <v>1</v>
      </c>
      <c r="F71" s="143"/>
      <c r="G71" s="144">
        <f t="shared" si="0"/>
        <v>0</v>
      </c>
      <c r="H71" s="121">
        <v>358.49</v>
      </c>
      <c r="I71" s="121">
        <f t="shared" si="1"/>
        <v>358.49</v>
      </c>
      <c r="J71" s="121">
        <v>124.01</v>
      </c>
      <c r="K71" s="121">
        <f t="shared" si="2"/>
        <v>124.01</v>
      </c>
      <c r="L71" s="121">
        <v>21</v>
      </c>
      <c r="M71" s="121">
        <f t="shared" si="3"/>
        <v>0</v>
      </c>
      <c r="N71" s="121">
        <v>2.5999999999999998E-4</v>
      </c>
      <c r="O71" s="121">
        <f t="shared" si="4"/>
        <v>0</v>
      </c>
      <c r="P71" s="121">
        <v>0</v>
      </c>
      <c r="Q71" s="121">
        <f t="shared" si="5"/>
        <v>0</v>
      </c>
      <c r="R71" s="121"/>
      <c r="S71" s="121" t="s">
        <v>132</v>
      </c>
      <c r="T71" s="121" t="s">
        <v>132</v>
      </c>
      <c r="U71" s="121">
        <v>0.246</v>
      </c>
      <c r="V71" s="121">
        <f t="shared" si="6"/>
        <v>0.25</v>
      </c>
      <c r="W71" s="121"/>
      <c r="X71" s="121" t="s">
        <v>133</v>
      </c>
      <c r="Y71" s="116"/>
      <c r="Z71" s="116"/>
      <c r="AA71" s="116"/>
      <c r="AB71" s="116"/>
      <c r="AC71" s="116"/>
      <c r="AD71" s="116"/>
      <c r="AE71" s="116"/>
      <c r="AF71" s="116"/>
      <c r="AG71" s="116" t="s">
        <v>134</v>
      </c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</row>
    <row r="72" spans="1:60" outlineLevel="1" x14ac:dyDescent="0.25">
      <c r="A72" s="139">
        <v>35</v>
      </c>
      <c r="B72" s="140" t="s">
        <v>270</v>
      </c>
      <c r="C72" s="146" t="s">
        <v>271</v>
      </c>
      <c r="D72" s="141" t="s">
        <v>131</v>
      </c>
      <c r="E72" s="142">
        <v>1</v>
      </c>
      <c r="F72" s="143"/>
      <c r="G72" s="144">
        <f t="shared" si="0"/>
        <v>0</v>
      </c>
      <c r="H72" s="121">
        <v>243.49</v>
      </c>
      <c r="I72" s="121">
        <f t="shared" si="1"/>
        <v>243.49</v>
      </c>
      <c r="J72" s="121">
        <v>124.01</v>
      </c>
      <c r="K72" s="121">
        <f t="shared" si="2"/>
        <v>124.01</v>
      </c>
      <c r="L72" s="121">
        <v>21</v>
      </c>
      <c r="M72" s="121">
        <f t="shared" si="3"/>
        <v>0</v>
      </c>
      <c r="N72" s="121">
        <v>2.0000000000000001E-4</v>
      </c>
      <c r="O72" s="121">
        <f t="shared" si="4"/>
        <v>0</v>
      </c>
      <c r="P72" s="121">
        <v>0</v>
      </c>
      <c r="Q72" s="121">
        <f t="shared" si="5"/>
        <v>0</v>
      </c>
      <c r="R72" s="121"/>
      <c r="S72" s="121" t="s">
        <v>132</v>
      </c>
      <c r="T72" s="121" t="s">
        <v>132</v>
      </c>
      <c r="U72" s="121">
        <v>0.246</v>
      </c>
      <c r="V72" s="121">
        <f t="shared" si="6"/>
        <v>0.25</v>
      </c>
      <c r="W72" s="121"/>
      <c r="X72" s="121" t="s">
        <v>133</v>
      </c>
      <c r="Y72" s="116"/>
      <c r="Z72" s="116"/>
      <c r="AA72" s="116"/>
      <c r="AB72" s="116"/>
      <c r="AC72" s="116"/>
      <c r="AD72" s="116"/>
      <c r="AE72" s="116"/>
      <c r="AF72" s="116"/>
      <c r="AG72" s="116" t="s">
        <v>134</v>
      </c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</row>
    <row r="73" spans="1:60" outlineLevel="1" x14ac:dyDescent="0.25">
      <c r="A73" s="133">
        <v>36</v>
      </c>
      <c r="B73" s="134" t="s">
        <v>272</v>
      </c>
      <c r="C73" s="147" t="s">
        <v>273</v>
      </c>
      <c r="D73" s="135" t="s">
        <v>137</v>
      </c>
      <c r="E73" s="136">
        <v>0.24</v>
      </c>
      <c r="F73" s="137"/>
      <c r="G73" s="138">
        <f t="shared" si="0"/>
        <v>0</v>
      </c>
      <c r="H73" s="121">
        <v>30.35</v>
      </c>
      <c r="I73" s="121">
        <f t="shared" si="1"/>
        <v>7.28</v>
      </c>
      <c r="J73" s="121">
        <v>1075.6500000000001</v>
      </c>
      <c r="K73" s="121">
        <f t="shared" si="2"/>
        <v>258.16000000000003</v>
      </c>
      <c r="L73" s="121">
        <v>21</v>
      </c>
      <c r="M73" s="121">
        <f t="shared" si="3"/>
        <v>0</v>
      </c>
      <c r="N73" s="121">
        <v>8.0000000000000007E-5</v>
      </c>
      <c r="O73" s="121">
        <f t="shared" si="4"/>
        <v>0</v>
      </c>
      <c r="P73" s="121">
        <v>0</v>
      </c>
      <c r="Q73" s="121">
        <f t="shared" si="5"/>
        <v>0</v>
      </c>
      <c r="R73" s="121"/>
      <c r="S73" s="121" t="s">
        <v>132</v>
      </c>
      <c r="T73" s="121" t="s">
        <v>132</v>
      </c>
      <c r="U73" s="121">
        <v>2.1</v>
      </c>
      <c r="V73" s="121">
        <f t="shared" si="6"/>
        <v>0.5</v>
      </c>
      <c r="W73" s="121"/>
      <c r="X73" s="121" t="s">
        <v>133</v>
      </c>
      <c r="Y73" s="116"/>
      <c r="Z73" s="116"/>
      <c r="AA73" s="116"/>
      <c r="AB73" s="116"/>
      <c r="AC73" s="116"/>
      <c r="AD73" s="116"/>
      <c r="AE73" s="116"/>
      <c r="AF73" s="116"/>
      <c r="AG73" s="116" t="s">
        <v>134</v>
      </c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</row>
    <row r="74" spans="1:60" outlineLevel="1" x14ac:dyDescent="0.25">
      <c r="A74" s="119"/>
      <c r="B74" s="120"/>
      <c r="C74" s="148" t="s">
        <v>274</v>
      </c>
      <c r="D74" s="122"/>
      <c r="E74" s="123">
        <v>0.24</v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16"/>
      <c r="Z74" s="116"/>
      <c r="AA74" s="116"/>
      <c r="AB74" s="116"/>
      <c r="AC74" s="116"/>
      <c r="AD74" s="116"/>
      <c r="AE74" s="116"/>
      <c r="AF74" s="116"/>
      <c r="AG74" s="116" t="s">
        <v>140</v>
      </c>
      <c r="AH74" s="116">
        <v>0</v>
      </c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</row>
    <row r="75" spans="1:60" ht="20.399999999999999" outlineLevel="1" x14ac:dyDescent="0.25">
      <c r="A75" s="139">
        <v>37</v>
      </c>
      <c r="B75" s="140" t="s">
        <v>543</v>
      </c>
      <c r="C75" s="146" t="s">
        <v>566</v>
      </c>
      <c r="D75" s="141" t="s">
        <v>251</v>
      </c>
      <c r="E75" s="142">
        <v>3</v>
      </c>
      <c r="F75" s="143"/>
      <c r="G75" s="144">
        <f t="shared" ref="G75:G84" si="7">ROUND(E75*F75,2)</f>
        <v>0</v>
      </c>
      <c r="H75" s="121">
        <v>4.6100000000000003</v>
      </c>
      <c r="I75" s="121">
        <f t="shared" ref="I75:I84" si="8">ROUND(E75*H75,2)</f>
        <v>13.83</v>
      </c>
      <c r="J75" s="121">
        <v>43.39</v>
      </c>
      <c r="K75" s="121">
        <f t="shared" ref="K75:K84" si="9">ROUND(E75*J75,2)</f>
        <v>130.16999999999999</v>
      </c>
      <c r="L75" s="121">
        <v>21</v>
      </c>
      <c r="M75" s="121">
        <f t="shared" ref="M75:M84" si="10">G75*(1+L75/100)</f>
        <v>0</v>
      </c>
      <c r="N75" s="121">
        <v>3.0000000000000001E-5</v>
      </c>
      <c r="O75" s="121">
        <f t="shared" ref="O75:O84" si="11">ROUND(E75*N75,2)</f>
        <v>0</v>
      </c>
      <c r="P75" s="121">
        <v>0</v>
      </c>
      <c r="Q75" s="121">
        <f t="shared" ref="Q75:Q84" si="12">ROUND(E75*P75,2)</f>
        <v>0</v>
      </c>
      <c r="R75" s="121"/>
      <c r="S75" s="121" t="s">
        <v>158</v>
      </c>
      <c r="T75" s="121" t="s">
        <v>146</v>
      </c>
      <c r="U75" s="121">
        <v>0.33</v>
      </c>
      <c r="V75" s="121">
        <f t="shared" ref="V75:V84" si="13">ROUND(E75*U75,2)</f>
        <v>0.99</v>
      </c>
      <c r="W75" s="121"/>
      <c r="X75" s="121" t="s">
        <v>133</v>
      </c>
      <c r="Y75" s="116"/>
      <c r="Z75" s="116"/>
      <c r="AA75" s="116"/>
      <c r="AB75" s="116"/>
      <c r="AC75" s="116"/>
      <c r="AD75" s="116"/>
      <c r="AE75" s="116"/>
      <c r="AF75" s="116"/>
      <c r="AG75" s="116" t="s">
        <v>134</v>
      </c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0" outlineLevel="1" x14ac:dyDescent="0.25">
      <c r="A76" s="139">
        <v>38</v>
      </c>
      <c r="B76" s="140" t="s">
        <v>275</v>
      </c>
      <c r="C76" s="146" t="s">
        <v>276</v>
      </c>
      <c r="D76" s="141" t="s">
        <v>131</v>
      </c>
      <c r="E76" s="142">
        <v>2</v>
      </c>
      <c r="F76" s="143"/>
      <c r="G76" s="144">
        <f t="shared" si="7"/>
        <v>0</v>
      </c>
      <c r="H76" s="121">
        <v>345</v>
      </c>
      <c r="I76" s="121">
        <f t="shared" si="8"/>
        <v>690</v>
      </c>
      <c r="J76" s="121">
        <v>0</v>
      </c>
      <c r="K76" s="121">
        <f t="shared" si="9"/>
        <v>0</v>
      </c>
      <c r="L76" s="121">
        <v>21</v>
      </c>
      <c r="M76" s="121">
        <f t="shared" si="10"/>
        <v>0</v>
      </c>
      <c r="N76" s="121">
        <v>8.9999999999999998E-4</v>
      </c>
      <c r="O76" s="121">
        <f t="shared" si="11"/>
        <v>0</v>
      </c>
      <c r="P76" s="121">
        <v>0</v>
      </c>
      <c r="Q76" s="121">
        <f t="shared" si="12"/>
        <v>0</v>
      </c>
      <c r="R76" s="121"/>
      <c r="S76" s="121" t="s">
        <v>158</v>
      </c>
      <c r="T76" s="121" t="s">
        <v>146</v>
      </c>
      <c r="U76" s="121">
        <v>0</v>
      </c>
      <c r="V76" s="121">
        <f t="shared" si="13"/>
        <v>0</v>
      </c>
      <c r="W76" s="121"/>
      <c r="X76" s="121" t="s">
        <v>176</v>
      </c>
      <c r="Y76" s="116"/>
      <c r="Z76" s="116"/>
      <c r="AA76" s="116"/>
      <c r="AB76" s="116"/>
      <c r="AC76" s="116"/>
      <c r="AD76" s="116"/>
      <c r="AE76" s="116"/>
      <c r="AF76" s="116"/>
      <c r="AG76" s="116" t="s">
        <v>177</v>
      </c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0" outlineLevel="1" x14ac:dyDescent="0.25">
      <c r="A77" s="139">
        <v>39</v>
      </c>
      <c r="B77" s="140" t="s">
        <v>277</v>
      </c>
      <c r="C77" s="146" t="s">
        <v>278</v>
      </c>
      <c r="D77" s="141" t="s">
        <v>131</v>
      </c>
      <c r="E77" s="142">
        <v>1</v>
      </c>
      <c r="F77" s="143"/>
      <c r="G77" s="144">
        <f t="shared" si="7"/>
        <v>0</v>
      </c>
      <c r="H77" s="121">
        <v>1050</v>
      </c>
      <c r="I77" s="121">
        <f t="shared" si="8"/>
        <v>1050</v>
      </c>
      <c r="J77" s="121">
        <v>0</v>
      </c>
      <c r="K77" s="121">
        <f t="shared" si="9"/>
        <v>0</v>
      </c>
      <c r="L77" s="121">
        <v>21</v>
      </c>
      <c r="M77" s="121">
        <f t="shared" si="10"/>
        <v>0</v>
      </c>
      <c r="N77" s="121">
        <v>1E-4</v>
      </c>
      <c r="O77" s="121">
        <f t="shared" si="11"/>
        <v>0</v>
      </c>
      <c r="P77" s="121">
        <v>0</v>
      </c>
      <c r="Q77" s="121">
        <f t="shared" si="12"/>
        <v>0</v>
      </c>
      <c r="R77" s="121"/>
      <c r="S77" s="121" t="s">
        <v>158</v>
      </c>
      <c r="T77" s="121" t="s">
        <v>146</v>
      </c>
      <c r="U77" s="121">
        <v>0</v>
      </c>
      <c r="V77" s="121">
        <f t="shared" si="13"/>
        <v>0</v>
      </c>
      <c r="W77" s="121"/>
      <c r="X77" s="121" t="s">
        <v>176</v>
      </c>
      <c r="Y77" s="116"/>
      <c r="Z77" s="116"/>
      <c r="AA77" s="116"/>
      <c r="AB77" s="116"/>
      <c r="AC77" s="116"/>
      <c r="AD77" s="116"/>
      <c r="AE77" s="116"/>
      <c r="AF77" s="116"/>
      <c r="AG77" s="116" t="s">
        <v>177</v>
      </c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0" outlineLevel="1" x14ac:dyDescent="0.25">
      <c r="A78" s="139">
        <v>40</v>
      </c>
      <c r="B78" s="140" t="s">
        <v>279</v>
      </c>
      <c r="C78" s="146" t="s">
        <v>280</v>
      </c>
      <c r="D78" s="141" t="s">
        <v>131</v>
      </c>
      <c r="E78" s="142">
        <v>1</v>
      </c>
      <c r="F78" s="143"/>
      <c r="G78" s="144">
        <f t="shared" si="7"/>
        <v>0</v>
      </c>
      <c r="H78" s="121">
        <v>1140</v>
      </c>
      <c r="I78" s="121">
        <f t="shared" si="8"/>
        <v>1140</v>
      </c>
      <c r="J78" s="121">
        <v>0</v>
      </c>
      <c r="K78" s="121">
        <f t="shared" si="9"/>
        <v>0</v>
      </c>
      <c r="L78" s="121">
        <v>21</v>
      </c>
      <c r="M78" s="121">
        <f t="shared" si="10"/>
        <v>0</v>
      </c>
      <c r="N78" s="121">
        <v>8.0000000000000004E-4</v>
      </c>
      <c r="O78" s="121">
        <f t="shared" si="11"/>
        <v>0</v>
      </c>
      <c r="P78" s="121">
        <v>0</v>
      </c>
      <c r="Q78" s="121">
        <f t="shared" si="12"/>
        <v>0</v>
      </c>
      <c r="R78" s="121" t="s">
        <v>175</v>
      </c>
      <c r="S78" s="121" t="s">
        <v>132</v>
      </c>
      <c r="T78" s="121" t="s">
        <v>146</v>
      </c>
      <c r="U78" s="121">
        <v>0</v>
      </c>
      <c r="V78" s="121">
        <f t="shared" si="13"/>
        <v>0</v>
      </c>
      <c r="W78" s="121"/>
      <c r="X78" s="121" t="s">
        <v>176</v>
      </c>
      <c r="Y78" s="116"/>
      <c r="Z78" s="116"/>
      <c r="AA78" s="116"/>
      <c r="AB78" s="116"/>
      <c r="AC78" s="116"/>
      <c r="AD78" s="116"/>
      <c r="AE78" s="116"/>
      <c r="AF78" s="116"/>
      <c r="AG78" s="116" t="s">
        <v>177</v>
      </c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</row>
    <row r="79" spans="1:60" outlineLevel="1" x14ac:dyDescent="0.25">
      <c r="A79" s="139">
        <v>41</v>
      </c>
      <c r="B79" s="140" t="s">
        <v>281</v>
      </c>
      <c r="C79" s="146" t="s">
        <v>282</v>
      </c>
      <c r="D79" s="141" t="s">
        <v>131</v>
      </c>
      <c r="E79" s="142">
        <v>1</v>
      </c>
      <c r="F79" s="143"/>
      <c r="G79" s="144">
        <f t="shared" si="7"/>
        <v>0</v>
      </c>
      <c r="H79" s="121">
        <v>2120</v>
      </c>
      <c r="I79" s="121">
        <f t="shared" si="8"/>
        <v>2120</v>
      </c>
      <c r="J79" s="121">
        <v>0</v>
      </c>
      <c r="K79" s="121">
        <f t="shared" si="9"/>
        <v>0</v>
      </c>
      <c r="L79" s="121">
        <v>21</v>
      </c>
      <c r="M79" s="121">
        <f t="shared" si="10"/>
        <v>0</v>
      </c>
      <c r="N79" s="121">
        <v>1E-3</v>
      </c>
      <c r="O79" s="121">
        <f t="shared" si="11"/>
        <v>0</v>
      </c>
      <c r="P79" s="121">
        <v>0</v>
      </c>
      <c r="Q79" s="121">
        <f t="shared" si="12"/>
        <v>0</v>
      </c>
      <c r="R79" s="121" t="s">
        <v>175</v>
      </c>
      <c r="S79" s="121" t="s">
        <v>132</v>
      </c>
      <c r="T79" s="121" t="s">
        <v>146</v>
      </c>
      <c r="U79" s="121">
        <v>0</v>
      </c>
      <c r="V79" s="121">
        <f t="shared" si="13"/>
        <v>0</v>
      </c>
      <c r="W79" s="121"/>
      <c r="X79" s="121" t="s">
        <v>176</v>
      </c>
      <c r="Y79" s="116"/>
      <c r="Z79" s="116"/>
      <c r="AA79" s="116"/>
      <c r="AB79" s="116"/>
      <c r="AC79" s="116"/>
      <c r="AD79" s="116"/>
      <c r="AE79" s="116"/>
      <c r="AF79" s="116"/>
      <c r="AG79" s="116" t="s">
        <v>177</v>
      </c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</row>
    <row r="80" spans="1:60" ht="20.399999999999999" outlineLevel="1" x14ac:dyDescent="0.25">
      <c r="A80" s="139">
        <v>42</v>
      </c>
      <c r="B80" s="140" t="s">
        <v>283</v>
      </c>
      <c r="C80" s="146" t="s">
        <v>284</v>
      </c>
      <c r="D80" s="141" t="s">
        <v>131</v>
      </c>
      <c r="E80" s="142">
        <v>1</v>
      </c>
      <c r="F80" s="143"/>
      <c r="G80" s="144">
        <f t="shared" si="7"/>
        <v>0</v>
      </c>
      <c r="H80" s="121">
        <v>529</v>
      </c>
      <c r="I80" s="121">
        <f t="shared" si="8"/>
        <v>529</v>
      </c>
      <c r="J80" s="121">
        <v>0</v>
      </c>
      <c r="K80" s="121">
        <f t="shared" si="9"/>
        <v>0</v>
      </c>
      <c r="L80" s="121">
        <v>21</v>
      </c>
      <c r="M80" s="121">
        <f t="shared" si="10"/>
        <v>0</v>
      </c>
      <c r="N80" s="121">
        <v>0</v>
      </c>
      <c r="O80" s="121">
        <f t="shared" si="11"/>
        <v>0</v>
      </c>
      <c r="P80" s="121">
        <v>0</v>
      </c>
      <c r="Q80" s="121">
        <f t="shared" si="12"/>
        <v>0</v>
      </c>
      <c r="R80" s="121" t="s">
        <v>175</v>
      </c>
      <c r="S80" s="121" t="s">
        <v>132</v>
      </c>
      <c r="T80" s="121" t="s">
        <v>132</v>
      </c>
      <c r="U80" s="121">
        <v>0</v>
      </c>
      <c r="V80" s="121">
        <f t="shared" si="13"/>
        <v>0</v>
      </c>
      <c r="W80" s="121"/>
      <c r="X80" s="121" t="s">
        <v>176</v>
      </c>
      <c r="Y80" s="116"/>
      <c r="Z80" s="116"/>
      <c r="AA80" s="116"/>
      <c r="AB80" s="116"/>
      <c r="AC80" s="116"/>
      <c r="AD80" s="116"/>
      <c r="AE80" s="116"/>
      <c r="AF80" s="116"/>
      <c r="AG80" s="116" t="s">
        <v>177</v>
      </c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</row>
    <row r="81" spans="1:60" outlineLevel="1" x14ac:dyDescent="0.25">
      <c r="A81" s="139">
        <v>43</v>
      </c>
      <c r="B81" s="140" t="s">
        <v>285</v>
      </c>
      <c r="C81" s="146" t="s">
        <v>286</v>
      </c>
      <c r="D81" s="141" t="s">
        <v>131</v>
      </c>
      <c r="E81" s="142">
        <v>1</v>
      </c>
      <c r="F81" s="143"/>
      <c r="G81" s="144">
        <f t="shared" si="7"/>
        <v>0</v>
      </c>
      <c r="H81" s="121">
        <v>480</v>
      </c>
      <c r="I81" s="121">
        <f t="shared" si="8"/>
        <v>480</v>
      </c>
      <c r="J81" s="121">
        <v>0</v>
      </c>
      <c r="K81" s="121">
        <f t="shared" si="9"/>
        <v>0</v>
      </c>
      <c r="L81" s="121">
        <v>21</v>
      </c>
      <c r="M81" s="121">
        <f t="shared" si="10"/>
        <v>0</v>
      </c>
      <c r="N81" s="121">
        <v>2E-3</v>
      </c>
      <c r="O81" s="121">
        <f t="shared" si="11"/>
        <v>0</v>
      </c>
      <c r="P81" s="121">
        <v>0</v>
      </c>
      <c r="Q81" s="121">
        <f t="shared" si="12"/>
        <v>0</v>
      </c>
      <c r="R81" s="121"/>
      <c r="S81" s="121" t="s">
        <v>158</v>
      </c>
      <c r="T81" s="121" t="s">
        <v>146</v>
      </c>
      <c r="U81" s="121">
        <v>0</v>
      </c>
      <c r="V81" s="121">
        <f t="shared" si="13"/>
        <v>0</v>
      </c>
      <c r="W81" s="121"/>
      <c r="X81" s="121" t="s">
        <v>176</v>
      </c>
      <c r="Y81" s="116"/>
      <c r="Z81" s="116"/>
      <c r="AA81" s="116"/>
      <c r="AB81" s="116"/>
      <c r="AC81" s="116"/>
      <c r="AD81" s="116"/>
      <c r="AE81" s="116"/>
      <c r="AF81" s="116"/>
      <c r="AG81" s="116" t="s">
        <v>177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</row>
    <row r="82" spans="1:60" outlineLevel="1" x14ac:dyDescent="0.25">
      <c r="A82" s="139">
        <v>44</v>
      </c>
      <c r="B82" s="140" t="s">
        <v>287</v>
      </c>
      <c r="C82" s="146" t="s">
        <v>288</v>
      </c>
      <c r="D82" s="141" t="s">
        <v>289</v>
      </c>
      <c r="E82" s="142">
        <v>1</v>
      </c>
      <c r="F82" s="143"/>
      <c r="G82" s="144">
        <f t="shared" si="7"/>
        <v>0</v>
      </c>
      <c r="H82" s="121">
        <v>850</v>
      </c>
      <c r="I82" s="121">
        <f t="shared" si="8"/>
        <v>850</v>
      </c>
      <c r="J82" s="121">
        <v>0</v>
      </c>
      <c r="K82" s="121">
        <f t="shared" si="9"/>
        <v>0</v>
      </c>
      <c r="L82" s="121">
        <v>21</v>
      </c>
      <c r="M82" s="121">
        <f t="shared" si="10"/>
        <v>0</v>
      </c>
      <c r="N82" s="121">
        <v>0.01</v>
      </c>
      <c r="O82" s="121">
        <f t="shared" si="11"/>
        <v>0.01</v>
      </c>
      <c r="P82" s="121">
        <v>0</v>
      </c>
      <c r="Q82" s="121">
        <f t="shared" si="12"/>
        <v>0</v>
      </c>
      <c r="R82" s="121" t="s">
        <v>175</v>
      </c>
      <c r="S82" s="121" t="s">
        <v>132</v>
      </c>
      <c r="T82" s="121" t="s">
        <v>146</v>
      </c>
      <c r="U82" s="121">
        <v>0</v>
      </c>
      <c r="V82" s="121">
        <f t="shared" si="13"/>
        <v>0</v>
      </c>
      <c r="W82" s="121"/>
      <c r="X82" s="121" t="s">
        <v>176</v>
      </c>
      <c r="Y82" s="116"/>
      <c r="Z82" s="116"/>
      <c r="AA82" s="116"/>
      <c r="AB82" s="116"/>
      <c r="AC82" s="116"/>
      <c r="AD82" s="116"/>
      <c r="AE82" s="116"/>
      <c r="AF82" s="116"/>
      <c r="AG82" s="116" t="s">
        <v>177</v>
      </c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</row>
    <row r="83" spans="1:60" outlineLevel="1" x14ac:dyDescent="0.25">
      <c r="A83" s="139">
        <v>45</v>
      </c>
      <c r="B83" s="140" t="s">
        <v>292</v>
      </c>
      <c r="C83" s="146" t="s">
        <v>293</v>
      </c>
      <c r="D83" s="141" t="s">
        <v>251</v>
      </c>
      <c r="E83" s="142">
        <v>1</v>
      </c>
      <c r="F83" s="143"/>
      <c r="G83" s="144">
        <f t="shared" si="7"/>
        <v>0</v>
      </c>
      <c r="H83" s="121">
        <v>0</v>
      </c>
      <c r="I83" s="121">
        <f t="shared" si="8"/>
        <v>0</v>
      </c>
      <c r="J83" s="121">
        <v>171</v>
      </c>
      <c r="K83" s="121">
        <f t="shared" si="9"/>
        <v>171</v>
      </c>
      <c r="L83" s="121">
        <v>21</v>
      </c>
      <c r="M83" s="121">
        <f t="shared" si="10"/>
        <v>0</v>
      </c>
      <c r="N83" s="121">
        <v>0</v>
      </c>
      <c r="O83" s="121">
        <f t="shared" si="11"/>
        <v>0</v>
      </c>
      <c r="P83" s="121">
        <v>3.2899999999999999E-2</v>
      </c>
      <c r="Q83" s="121">
        <f t="shared" si="12"/>
        <v>0.03</v>
      </c>
      <c r="R83" s="121"/>
      <c r="S83" s="121" t="s">
        <v>132</v>
      </c>
      <c r="T83" s="121" t="s">
        <v>132</v>
      </c>
      <c r="U83" s="121">
        <v>0</v>
      </c>
      <c r="V83" s="121">
        <f t="shared" si="13"/>
        <v>0</v>
      </c>
      <c r="W83" s="121"/>
      <c r="X83" s="121" t="s">
        <v>161</v>
      </c>
      <c r="Y83" s="116"/>
      <c r="Z83" s="116"/>
      <c r="AA83" s="116"/>
      <c r="AB83" s="116"/>
      <c r="AC83" s="116"/>
      <c r="AD83" s="116"/>
      <c r="AE83" s="116"/>
      <c r="AF83" s="116"/>
      <c r="AG83" s="116" t="s">
        <v>162</v>
      </c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</row>
    <row r="84" spans="1:60" outlineLevel="1" x14ac:dyDescent="0.25">
      <c r="A84" s="139">
        <v>46</v>
      </c>
      <c r="B84" s="140" t="s">
        <v>294</v>
      </c>
      <c r="C84" s="146" t="s">
        <v>295</v>
      </c>
      <c r="D84" s="141" t="s">
        <v>0</v>
      </c>
      <c r="E84" s="142">
        <v>167.62440000000001</v>
      </c>
      <c r="F84" s="143"/>
      <c r="G84" s="144">
        <f t="shared" si="7"/>
        <v>0</v>
      </c>
      <c r="H84" s="121">
        <v>0</v>
      </c>
      <c r="I84" s="121">
        <f t="shared" si="8"/>
        <v>0</v>
      </c>
      <c r="J84" s="121">
        <v>0.31</v>
      </c>
      <c r="K84" s="121">
        <f t="shared" si="9"/>
        <v>51.96</v>
      </c>
      <c r="L84" s="121">
        <v>21</v>
      </c>
      <c r="M84" s="121">
        <f t="shared" si="10"/>
        <v>0</v>
      </c>
      <c r="N84" s="121">
        <v>0</v>
      </c>
      <c r="O84" s="121">
        <f t="shared" si="11"/>
        <v>0</v>
      </c>
      <c r="P84" s="121">
        <v>0</v>
      </c>
      <c r="Q84" s="121">
        <f t="shared" si="12"/>
        <v>0</v>
      </c>
      <c r="R84" s="121"/>
      <c r="S84" s="121" t="s">
        <v>132</v>
      </c>
      <c r="T84" s="121" t="s">
        <v>138</v>
      </c>
      <c r="U84" s="121">
        <v>0</v>
      </c>
      <c r="V84" s="121">
        <f t="shared" si="13"/>
        <v>0</v>
      </c>
      <c r="W84" s="121"/>
      <c r="X84" s="121" t="s">
        <v>208</v>
      </c>
      <c r="Y84" s="116"/>
      <c r="Z84" s="116"/>
      <c r="AA84" s="116"/>
      <c r="AB84" s="116"/>
      <c r="AC84" s="116"/>
      <c r="AD84" s="116"/>
      <c r="AE84" s="116"/>
      <c r="AF84" s="116"/>
      <c r="AG84" s="116" t="s">
        <v>209</v>
      </c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</row>
    <row r="85" spans="1:60" x14ac:dyDescent="0.25">
      <c r="A85" s="127" t="s">
        <v>127</v>
      </c>
      <c r="B85" s="128" t="s">
        <v>77</v>
      </c>
      <c r="C85" s="145" t="s">
        <v>78</v>
      </c>
      <c r="D85" s="129"/>
      <c r="E85" s="130"/>
      <c r="F85" s="131"/>
      <c r="G85" s="132">
        <f>SUMIF(AG86:AG87,"&lt;&gt;NOR",G86:G87)</f>
        <v>0</v>
      </c>
      <c r="H85" s="126"/>
      <c r="I85" s="126">
        <f>SUM(I86:I87)</f>
        <v>0</v>
      </c>
      <c r="J85" s="126"/>
      <c r="K85" s="126">
        <f>SUM(K86:K87)</f>
        <v>231.24</v>
      </c>
      <c r="L85" s="126"/>
      <c r="M85" s="126">
        <f>SUM(M86:M87)</f>
        <v>0</v>
      </c>
      <c r="N85" s="126"/>
      <c r="O85" s="126">
        <f>SUM(O86:O87)</f>
        <v>0</v>
      </c>
      <c r="P85" s="126"/>
      <c r="Q85" s="126">
        <f>SUM(Q86:Q87)</f>
        <v>0</v>
      </c>
      <c r="R85" s="126"/>
      <c r="S85" s="126"/>
      <c r="T85" s="126"/>
      <c r="U85" s="126"/>
      <c r="V85" s="126">
        <f>SUM(V86:V87)</f>
        <v>0</v>
      </c>
      <c r="W85" s="126"/>
      <c r="X85" s="126"/>
      <c r="AG85" t="s">
        <v>128</v>
      </c>
    </row>
    <row r="86" spans="1:60" outlineLevel="1" x14ac:dyDescent="0.25">
      <c r="A86" s="139">
        <v>47</v>
      </c>
      <c r="B86" s="140" t="s">
        <v>296</v>
      </c>
      <c r="C86" s="146" t="s">
        <v>297</v>
      </c>
      <c r="D86" s="141" t="s">
        <v>131</v>
      </c>
      <c r="E86" s="142">
        <v>1</v>
      </c>
      <c r="F86" s="143"/>
      <c r="G86" s="144">
        <f>ROUND(E86*F86,2)</f>
        <v>0</v>
      </c>
      <c r="H86" s="121">
        <v>0</v>
      </c>
      <c r="I86" s="121">
        <f>ROUND(E86*H86,2)</f>
        <v>0</v>
      </c>
      <c r="J86" s="121">
        <v>230</v>
      </c>
      <c r="K86" s="121">
        <f>ROUND(E86*J86,2)</f>
        <v>230</v>
      </c>
      <c r="L86" s="121">
        <v>21</v>
      </c>
      <c r="M86" s="121">
        <f>G86*(1+L86/100)</f>
        <v>0</v>
      </c>
      <c r="N86" s="121">
        <v>0</v>
      </c>
      <c r="O86" s="121">
        <f>ROUND(E86*N86,2)</f>
        <v>0</v>
      </c>
      <c r="P86" s="121">
        <v>0</v>
      </c>
      <c r="Q86" s="121">
        <f>ROUND(E86*P86,2)</f>
        <v>0</v>
      </c>
      <c r="R86" s="121"/>
      <c r="S86" s="121" t="s">
        <v>132</v>
      </c>
      <c r="T86" s="121" t="s">
        <v>132</v>
      </c>
      <c r="U86" s="121">
        <v>0</v>
      </c>
      <c r="V86" s="121">
        <f>ROUND(E86*U86,2)</f>
        <v>0</v>
      </c>
      <c r="W86" s="121"/>
      <c r="X86" s="121" t="s">
        <v>161</v>
      </c>
      <c r="Y86" s="116"/>
      <c r="Z86" s="116"/>
      <c r="AA86" s="116"/>
      <c r="AB86" s="116"/>
      <c r="AC86" s="116"/>
      <c r="AD86" s="116"/>
      <c r="AE86" s="116"/>
      <c r="AF86" s="116"/>
      <c r="AG86" s="116" t="s">
        <v>162</v>
      </c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</row>
    <row r="87" spans="1:60" outlineLevel="1" x14ac:dyDescent="0.25">
      <c r="A87" s="139">
        <v>48</v>
      </c>
      <c r="B87" s="140" t="s">
        <v>298</v>
      </c>
      <c r="C87" s="146" t="s">
        <v>299</v>
      </c>
      <c r="D87" s="141" t="s">
        <v>0</v>
      </c>
      <c r="E87" s="142">
        <v>2.2999999999999998</v>
      </c>
      <c r="F87" s="143"/>
      <c r="G87" s="144">
        <f>ROUND(E87*F87,2)</f>
        <v>0</v>
      </c>
      <c r="H87" s="121">
        <v>0</v>
      </c>
      <c r="I87" s="121">
        <f>ROUND(E87*H87,2)</f>
        <v>0</v>
      </c>
      <c r="J87" s="121">
        <v>0.54</v>
      </c>
      <c r="K87" s="121">
        <f>ROUND(E87*J87,2)</f>
        <v>1.24</v>
      </c>
      <c r="L87" s="121">
        <v>21</v>
      </c>
      <c r="M87" s="121">
        <f>G87*(1+L87/100)</f>
        <v>0</v>
      </c>
      <c r="N87" s="121">
        <v>0</v>
      </c>
      <c r="O87" s="121">
        <f>ROUND(E87*N87,2)</f>
        <v>0</v>
      </c>
      <c r="P87" s="121">
        <v>0</v>
      </c>
      <c r="Q87" s="121">
        <f>ROUND(E87*P87,2)</f>
        <v>0</v>
      </c>
      <c r="R87" s="121"/>
      <c r="S87" s="121" t="s">
        <v>132</v>
      </c>
      <c r="T87" s="121" t="s">
        <v>132</v>
      </c>
      <c r="U87" s="121">
        <v>0</v>
      </c>
      <c r="V87" s="121">
        <f>ROUND(E87*U87,2)</f>
        <v>0</v>
      </c>
      <c r="W87" s="121"/>
      <c r="X87" s="121" t="s">
        <v>208</v>
      </c>
      <c r="Y87" s="116"/>
      <c r="Z87" s="116"/>
      <c r="AA87" s="116"/>
      <c r="AB87" s="116"/>
      <c r="AC87" s="116"/>
      <c r="AD87" s="116"/>
      <c r="AE87" s="116"/>
      <c r="AF87" s="116"/>
      <c r="AG87" s="116" t="s">
        <v>209</v>
      </c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</row>
    <row r="88" spans="1:60" x14ac:dyDescent="0.25">
      <c r="A88" s="127" t="s">
        <v>127</v>
      </c>
      <c r="B88" s="128" t="s">
        <v>83</v>
      </c>
      <c r="C88" s="145" t="s">
        <v>84</v>
      </c>
      <c r="D88" s="129"/>
      <c r="E88" s="130"/>
      <c r="F88" s="131"/>
      <c r="G88" s="132">
        <f>SUMIF(AG89:AG107,"&lt;&gt;NOR",G89:G107)</f>
        <v>0</v>
      </c>
      <c r="H88" s="126"/>
      <c r="I88" s="126">
        <f>SUM(I89:I107)</f>
        <v>0</v>
      </c>
      <c r="J88" s="126"/>
      <c r="K88" s="126">
        <f>SUM(K89:K107)</f>
        <v>40017.15</v>
      </c>
      <c r="L88" s="126"/>
      <c r="M88" s="126">
        <f>SUM(M89:M107)</f>
        <v>0</v>
      </c>
      <c r="N88" s="126"/>
      <c r="O88" s="126">
        <f>SUM(O89:O107)</f>
        <v>0</v>
      </c>
      <c r="P88" s="126"/>
      <c r="Q88" s="126">
        <f>SUM(Q89:Q107)</f>
        <v>0.17</v>
      </c>
      <c r="R88" s="126"/>
      <c r="S88" s="126"/>
      <c r="T88" s="126"/>
      <c r="U88" s="126"/>
      <c r="V88" s="126">
        <f>SUM(V89:V107)</f>
        <v>5.3</v>
      </c>
      <c r="W88" s="126"/>
      <c r="X88" s="126"/>
      <c r="AG88" t="s">
        <v>128</v>
      </c>
    </row>
    <row r="89" spans="1:60" ht="20.399999999999999" outlineLevel="1" x14ac:dyDescent="0.25">
      <c r="A89" s="139">
        <v>49</v>
      </c>
      <c r="B89" s="140" t="s">
        <v>300</v>
      </c>
      <c r="C89" s="146" t="s">
        <v>301</v>
      </c>
      <c r="D89" s="141" t="s">
        <v>131</v>
      </c>
      <c r="E89" s="142">
        <v>3</v>
      </c>
      <c r="F89" s="143"/>
      <c r="G89" s="144">
        <f t="shared" ref="G89:G94" si="14">ROUND(E89*F89,2)</f>
        <v>0</v>
      </c>
      <c r="H89" s="121">
        <v>0</v>
      </c>
      <c r="I89" s="121">
        <f t="shared" ref="I89:I94" si="15">ROUND(E89*H89,2)</f>
        <v>0</v>
      </c>
      <c r="J89" s="121">
        <v>739</v>
      </c>
      <c r="K89" s="121">
        <f t="shared" ref="K89:K94" si="16">ROUND(E89*J89,2)</f>
        <v>2217</v>
      </c>
      <c r="L89" s="121">
        <v>21</v>
      </c>
      <c r="M89" s="121">
        <f t="shared" ref="M89:M94" si="17">G89*(1+L89/100)</f>
        <v>0</v>
      </c>
      <c r="N89" s="121">
        <v>0</v>
      </c>
      <c r="O89" s="121">
        <f t="shared" ref="O89:O94" si="18">ROUND(E89*N89,2)</f>
        <v>0</v>
      </c>
      <c r="P89" s="121">
        <v>0</v>
      </c>
      <c r="Q89" s="121">
        <f t="shared" ref="Q89:Q94" si="19">ROUND(E89*P89,2)</f>
        <v>0</v>
      </c>
      <c r="R89" s="121"/>
      <c r="S89" s="121" t="s">
        <v>132</v>
      </c>
      <c r="T89" s="121" t="s">
        <v>146</v>
      </c>
      <c r="U89" s="121">
        <v>1.45</v>
      </c>
      <c r="V89" s="121">
        <f t="shared" ref="V89:V94" si="20">ROUND(E89*U89,2)</f>
        <v>4.3499999999999996</v>
      </c>
      <c r="W89" s="121"/>
      <c r="X89" s="121" t="s">
        <v>133</v>
      </c>
      <c r="Y89" s="116"/>
      <c r="Z89" s="116"/>
      <c r="AA89" s="116"/>
      <c r="AB89" s="116"/>
      <c r="AC89" s="116"/>
      <c r="AD89" s="116"/>
      <c r="AE89" s="116"/>
      <c r="AF89" s="116"/>
      <c r="AG89" s="116" t="s">
        <v>134</v>
      </c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</row>
    <row r="90" spans="1:60" outlineLevel="1" x14ac:dyDescent="0.25">
      <c r="A90" s="139">
        <v>50</v>
      </c>
      <c r="B90" s="140" t="s">
        <v>304</v>
      </c>
      <c r="C90" s="146" t="s">
        <v>305</v>
      </c>
      <c r="D90" s="141" t="s">
        <v>131</v>
      </c>
      <c r="E90" s="142">
        <v>1</v>
      </c>
      <c r="F90" s="143"/>
      <c r="G90" s="144">
        <f t="shared" si="14"/>
        <v>0</v>
      </c>
      <c r="H90" s="121">
        <v>0</v>
      </c>
      <c r="I90" s="121">
        <f t="shared" si="15"/>
        <v>0</v>
      </c>
      <c r="J90" s="121">
        <v>436.5</v>
      </c>
      <c r="K90" s="121">
        <f t="shared" si="16"/>
        <v>436.5</v>
      </c>
      <c r="L90" s="121">
        <v>21</v>
      </c>
      <c r="M90" s="121">
        <f t="shared" si="17"/>
        <v>0</v>
      </c>
      <c r="N90" s="121">
        <v>0</v>
      </c>
      <c r="O90" s="121">
        <f t="shared" si="18"/>
        <v>0</v>
      </c>
      <c r="P90" s="121">
        <v>0.17399999999999999</v>
      </c>
      <c r="Q90" s="121">
        <f t="shared" si="19"/>
        <v>0.17</v>
      </c>
      <c r="R90" s="121"/>
      <c r="S90" s="121" t="s">
        <v>132</v>
      </c>
      <c r="T90" s="121" t="s">
        <v>132</v>
      </c>
      <c r="U90" s="121">
        <v>0.95</v>
      </c>
      <c r="V90" s="121">
        <f t="shared" si="20"/>
        <v>0.95</v>
      </c>
      <c r="W90" s="121"/>
      <c r="X90" s="121" t="s">
        <v>133</v>
      </c>
      <c r="Y90" s="116"/>
      <c r="Z90" s="116"/>
      <c r="AA90" s="116"/>
      <c r="AB90" s="116"/>
      <c r="AC90" s="116"/>
      <c r="AD90" s="116"/>
      <c r="AE90" s="116"/>
      <c r="AF90" s="116"/>
      <c r="AG90" s="116" t="s">
        <v>134</v>
      </c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</row>
    <row r="91" spans="1:60" ht="30.6" outlineLevel="1" x14ac:dyDescent="0.25">
      <c r="A91" s="139">
        <v>51</v>
      </c>
      <c r="B91" s="140" t="s">
        <v>306</v>
      </c>
      <c r="C91" s="146" t="s">
        <v>307</v>
      </c>
      <c r="D91" s="141" t="s">
        <v>131</v>
      </c>
      <c r="E91" s="142">
        <v>1</v>
      </c>
      <c r="F91" s="143"/>
      <c r="G91" s="144">
        <f t="shared" si="14"/>
        <v>0</v>
      </c>
      <c r="H91" s="121">
        <v>0</v>
      </c>
      <c r="I91" s="121">
        <f t="shared" si="15"/>
        <v>0</v>
      </c>
      <c r="J91" s="121">
        <v>5279</v>
      </c>
      <c r="K91" s="121">
        <f t="shared" si="16"/>
        <v>5279</v>
      </c>
      <c r="L91" s="121">
        <v>21</v>
      </c>
      <c r="M91" s="121">
        <f t="shared" si="17"/>
        <v>0</v>
      </c>
      <c r="N91" s="121">
        <v>0</v>
      </c>
      <c r="O91" s="121">
        <f t="shared" si="18"/>
        <v>0</v>
      </c>
      <c r="P91" s="121">
        <v>0</v>
      </c>
      <c r="Q91" s="121">
        <f t="shared" si="19"/>
        <v>0</v>
      </c>
      <c r="R91" s="121"/>
      <c r="S91" s="121" t="s">
        <v>158</v>
      </c>
      <c r="T91" s="121" t="s">
        <v>146</v>
      </c>
      <c r="U91" s="121">
        <v>0</v>
      </c>
      <c r="V91" s="121">
        <f t="shared" si="20"/>
        <v>0</v>
      </c>
      <c r="W91" s="121"/>
      <c r="X91" s="121" t="s">
        <v>161</v>
      </c>
      <c r="Y91" s="116"/>
      <c r="Z91" s="116"/>
      <c r="AA91" s="116"/>
      <c r="AB91" s="116"/>
      <c r="AC91" s="116"/>
      <c r="AD91" s="116"/>
      <c r="AE91" s="116"/>
      <c r="AF91" s="116"/>
      <c r="AG91" s="116" t="s">
        <v>162</v>
      </c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60" outlineLevel="1" x14ac:dyDescent="0.25">
      <c r="A92" s="139">
        <v>52</v>
      </c>
      <c r="B92" s="140" t="s">
        <v>311</v>
      </c>
      <c r="C92" s="146" t="s">
        <v>312</v>
      </c>
      <c r="D92" s="141" t="s">
        <v>131</v>
      </c>
      <c r="E92" s="142">
        <v>1</v>
      </c>
      <c r="F92" s="143"/>
      <c r="G92" s="144">
        <f t="shared" si="14"/>
        <v>0</v>
      </c>
      <c r="H92" s="121">
        <v>0</v>
      </c>
      <c r="I92" s="121">
        <f t="shared" si="15"/>
        <v>0</v>
      </c>
      <c r="J92" s="121">
        <v>2500</v>
      </c>
      <c r="K92" s="121">
        <f t="shared" si="16"/>
        <v>2500</v>
      </c>
      <c r="L92" s="121">
        <v>21</v>
      </c>
      <c r="M92" s="121">
        <f t="shared" si="17"/>
        <v>0</v>
      </c>
      <c r="N92" s="121">
        <v>0</v>
      </c>
      <c r="O92" s="121">
        <f t="shared" si="18"/>
        <v>0</v>
      </c>
      <c r="P92" s="121">
        <v>0</v>
      </c>
      <c r="Q92" s="121">
        <f t="shared" si="19"/>
        <v>0</v>
      </c>
      <c r="R92" s="121"/>
      <c r="S92" s="121" t="s">
        <v>158</v>
      </c>
      <c r="T92" s="121" t="s">
        <v>146</v>
      </c>
      <c r="U92" s="121">
        <v>0</v>
      </c>
      <c r="V92" s="121">
        <f t="shared" si="20"/>
        <v>0</v>
      </c>
      <c r="W92" s="121"/>
      <c r="X92" s="121" t="s">
        <v>161</v>
      </c>
      <c r="Y92" s="116"/>
      <c r="Z92" s="116"/>
      <c r="AA92" s="116"/>
      <c r="AB92" s="116"/>
      <c r="AC92" s="116"/>
      <c r="AD92" s="116"/>
      <c r="AE92" s="116"/>
      <c r="AF92" s="116"/>
      <c r="AG92" s="116" t="s">
        <v>162</v>
      </c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</row>
    <row r="93" spans="1:60" ht="20.399999999999999" outlineLevel="1" x14ac:dyDescent="0.25">
      <c r="A93" s="139">
        <v>53</v>
      </c>
      <c r="B93" s="140" t="s">
        <v>313</v>
      </c>
      <c r="C93" s="146" t="s">
        <v>546</v>
      </c>
      <c r="D93" s="141" t="s">
        <v>222</v>
      </c>
      <c r="E93" s="142">
        <v>1</v>
      </c>
      <c r="F93" s="143"/>
      <c r="G93" s="144">
        <f t="shared" si="14"/>
        <v>0</v>
      </c>
      <c r="H93" s="121">
        <v>0</v>
      </c>
      <c r="I93" s="121">
        <f t="shared" si="15"/>
        <v>0</v>
      </c>
      <c r="J93" s="121">
        <v>3000</v>
      </c>
      <c r="K93" s="121">
        <f t="shared" si="16"/>
        <v>3000</v>
      </c>
      <c r="L93" s="121">
        <v>21</v>
      </c>
      <c r="M93" s="121">
        <f t="shared" si="17"/>
        <v>0</v>
      </c>
      <c r="N93" s="121">
        <v>0</v>
      </c>
      <c r="O93" s="121">
        <f t="shared" si="18"/>
        <v>0</v>
      </c>
      <c r="P93" s="121">
        <v>0</v>
      </c>
      <c r="Q93" s="121">
        <f t="shared" si="19"/>
        <v>0</v>
      </c>
      <c r="R93" s="121"/>
      <c r="S93" s="121" t="s">
        <v>158</v>
      </c>
      <c r="T93" s="121" t="s">
        <v>146</v>
      </c>
      <c r="U93" s="121">
        <v>0</v>
      </c>
      <c r="V93" s="121">
        <f t="shared" si="20"/>
        <v>0</v>
      </c>
      <c r="W93" s="121"/>
      <c r="X93" s="121" t="s">
        <v>161</v>
      </c>
      <c r="Y93" s="116"/>
      <c r="Z93" s="116"/>
      <c r="AA93" s="116"/>
      <c r="AB93" s="116"/>
      <c r="AC93" s="116"/>
      <c r="AD93" s="116"/>
      <c r="AE93" s="116"/>
      <c r="AF93" s="116"/>
      <c r="AG93" s="116" t="s">
        <v>162</v>
      </c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</row>
    <row r="94" spans="1:60" ht="20.399999999999999" outlineLevel="1" x14ac:dyDescent="0.25">
      <c r="A94" s="133">
        <v>54</v>
      </c>
      <c r="B94" s="134" t="s">
        <v>315</v>
      </c>
      <c r="C94" s="147" t="s">
        <v>547</v>
      </c>
      <c r="D94" s="135" t="s">
        <v>143</v>
      </c>
      <c r="E94" s="136">
        <v>2</v>
      </c>
      <c r="F94" s="137"/>
      <c r="G94" s="138">
        <f t="shared" si="14"/>
        <v>0</v>
      </c>
      <c r="H94" s="121">
        <v>0</v>
      </c>
      <c r="I94" s="121">
        <f t="shared" si="15"/>
        <v>0</v>
      </c>
      <c r="J94" s="121">
        <v>12900</v>
      </c>
      <c r="K94" s="121">
        <f t="shared" si="16"/>
        <v>25800</v>
      </c>
      <c r="L94" s="121">
        <v>21</v>
      </c>
      <c r="M94" s="121">
        <f t="shared" si="17"/>
        <v>0</v>
      </c>
      <c r="N94" s="121">
        <v>0</v>
      </c>
      <c r="O94" s="121">
        <f t="shared" si="18"/>
        <v>0</v>
      </c>
      <c r="P94" s="121">
        <v>0</v>
      </c>
      <c r="Q94" s="121">
        <f t="shared" si="19"/>
        <v>0</v>
      </c>
      <c r="R94" s="121"/>
      <c r="S94" s="121" t="s">
        <v>158</v>
      </c>
      <c r="T94" s="121" t="s">
        <v>146</v>
      </c>
      <c r="U94" s="121">
        <v>0</v>
      </c>
      <c r="V94" s="121">
        <f t="shared" si="20"/>
        <v>0</v>
      </c>
      <c r="W94" s="121"/>
      <c r="X94" s="121" t="s">
        <v>161</v>
      </c>
      <c r="Y94" s="116"/>
      <c r="Z94" s="116"/>
      <c r="AA94" s="116"/>
      <c r="AB94" s="116"/>
      <c r="AC94" s="116"/>
      <c r="AD94" s="116"/>
      <c r="AE94" s="116"/>
      <c r="AF94" s="116"/>
      <c r="AG94" s="116" t="s">
        <v>162</v>
      </c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</row>
    <row r="95" spans="1:60" outlineLevel="1" x14ac:dyDescent="0.25">
      <c r="A95" s="119"/>
      <c r="B95" s="120"/>
      <c r="C95" s="148" t="s">
        <v>548</v>
      </c>
      <c r="D95" s="122"/>
      <c r="E95" s="123">
        <v>2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16"/>
      <c r="Z95" s="116"/>
      <c r="AA95" s="116"/>
      <c r="AB95" s="116"/>
      <c r="AC95" s="116"/>
      <c r="AD95" s="116"/>
      <c r="AE95" s="116"/>
      <c r="AF95" s="116"/>
      <c r="AG95" s="116" t="s">
        <v>140</v>
      </c>
      <c r="AH95" s="116">
        <v>0</v>
      </c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</row>
    <row r="96" spans="1:60" outlineLevel="1" x14ac:dyDescent="0.25">
      <c r="A96" s="119"/>
      <c r="B96" s="120"/>
      <c r="C96" s="148" t="s">
        <v>318</v>
      </c>
      <c r="D96" s="122"/>
      <c r="E96" s="123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16"/>
      <c r="Z96" s="116"/>
      <c r="AA96" s="116"/>
      <c r="AB96" s="116"/>
      <c r="AC96" s="116"/>
      <c r="AD96" s="116"/>
      <c r="AE96" s="116"/>
      <c r="AF96" s="116"/>
      <c r="AG96" s="116" t="s">
        <v>140</v>
      </c>
      <c r="AH96" s="116">
        <v>0</v>
      </c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outlineLevel="1" x14ac:dyDescent="0.25">
      <c r="A97" s="119"/>
      <c r="B97" s="120"/>
      <c r="C97" s="148" t="s">
        <v>319</v>
      </c>
      <c r="D97" s="122"/>
      <c r="E97" s="123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16"/>
      <c r="Z97" s="116"/>
      <c r="AA97" s="116"/>
      <c r="AB97" s="116"/>
      <c r="AC97" s="116"/>
      <c r="AD97" s="116"/>
      <c r="AE97" s="116"/>
      <c r="AF97" s="116"/>
      <c r="AG97" s="116" t="s">
        <v>140</v>
      </c>
      <c r="AH97" s="116">
        <v>0</v>
      </c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ht="20.399999999999999" outlineLevel="1" x14ac:dyDescent="0.25">
      <c r="A98" s="119"/>
      <c r="B98" s="120"/>
      <c r="C98" s="148" t="s">
        <v>320</v>
      </c>
      <c r="D98" s="122"/>
      <c r="E98" s="123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16"/>
      <c r="Z98" s="116"/>
      <c r="AA98" s="116"/>
      <c r="AB98" s="116"/>
      <c r="AC98" s="116"/>
      <c r="AD98" s="116"/>
      <c r="AE98" s="116"/>
      <c r="AF98" s="116"/>
      <c r="AG98" s="116" t="s">
        <v>140</v>
      </c>
      <c r="AH98" s="116">
        <v>0</v>
      </c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outlineLevel="1" x14ac:dyDescent="0.25">
      <c r="A99" s="119"/>
      <c r="B99" s="120"/>
      <c r="C99" s="148" t="s">
        <v>321</v>
      </c>
      <c r="D99" s="122"/>
      <c r="E99" s="123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16"/>
      <c r="Z99" s="116"/>
      <c r="AA99" s="116"/>
      <c r="AB99" s="116"/>
      <c r="AC99" s="116"/>
      <c r="AD99" s="116"/>
      <c r="AE99" s="116"/>
      <c r="AF99" s="116"/>
      <c r="AG99" s="116" t="s">
        <v>140</v>
      </c>
      <c r="AH99" s="116">
        <v>0</v>
      </c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ht="20.399999999999999" outlineLevel="1" x14ac:dyDescent="0.25">
      <c r="A100" s="119"/>
      <c r="B100" s="120"/>
      <c r="C100" s="148" t="s">
        <v>322</v>
      </c>
      <c r="D100" s="122"/>
      <c r="E100" s="123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16"/>
      <c r="Z100" s="116"/>
      <c r="AA100" s="116"/>
      <c r="AB100" s="116"/>
      <c r="AC100" s="116"/>
      <c r="AD100" s="116"/>
      <c r="AE100" s="116"/>
      <c r="AF100" s="116"/>
      <c r="AG100" s="116" t="s">
        <v>140</v>
      </c>
      <c r="AH100" s="116">
        <v>0</v>
      </c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outlineLevel="1" x14ac:dyDescent="0.25">
      <c r="A101" s="119"/>
      <c r="B101" s="120"/>
      <c r="C101" s="148" t="s">
        <v>323</v>
      </c>
      <c r="D101" s="122"/>
      <c r="E101" s="123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16"/>
      <c r="Z101" s="116"/>
      <c r="AA101" s="116"/>
      <c r="AB101" s="116"/>
      <c r="AC101" s="116"/>
      <c r="AD101" s="116"/>
      <c r="AE101" s="116"/>
      <c r="AF101" s="116"/>
      <c r="AG101" s="116" t="s">
        <v>140</v>
      </c>
      <c r="AH101" s="116">
        <v>0</v>
      </c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outlineLevel="1" x14ac:dyDescent="0.25">
      <c r="A102" s="119"/>
      <c r="B102" s="120"/>
      <c r="C102" s="148" t="s">
        <v>324</v>
      </c>
      <c r="D102" s="122"/>
      <c r="E102" s="123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16"/>
      <c r="Z102" s="116"/>
      <c r="AA102" s="116"/>
      <c r="AB102" s="116"/>
      <c r="AC102" s="116"/>
      <c r="AD102" s="116"/>
      <c r="AE102" s="116"/>
      <c r="AF102" s="116"/>
      <c r="AG102" s="116" t="s">
        <v>140</v>
      </c>
      <c r="AH102" s="116">
        <v>0</v>
      </c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outlineLevel="1" x14ac:dyDescent="0.25">
      <c r="A103" s="119"/>
      <c r="B103" s="120"/>
      <c r="C103" s="148" t="s">
        <v>325</v>
      </c>
      <c r="D103" s="122"/>
      <c r="E103" s="123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16"/>
      <c r="Z103" s="116"/>
      <c r="AA103" s="116"/>
      <c r="AB103" s="116"/>
      <c r="AC103" s="116"/>
      <c r="AD103" s="116"/>
      <c r="AE103" s="116"/>
      <c r="AF103" s="116"/>
      <c r="AG103" s="116" t="s">
        <v>140</v>
      </c>
      <c r="AH103" s="116">
        <v>0</v>
      </c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outlineLevel="1" x14ac:dyDescent="0.25">
      <c r="A104" s="119"/>
      <c r="B104" s="120"/>
      <c r="C104" s="148" t="s">
        <v>326</v>
      </c>
      <c r="D104" s="122"/>
      <c r="E104" s="123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16"/>
      <c r="Z104" s="116"/>
      <c r="AA104" s="116"/>
      <c r="AB104" s="116"/>
      <c r="AC104" s="116"/>
      <c r="AD104" s="116"/>
      <c r="AE104" s="116"/>
      <c r="AF104" s="116"/>
      <c r="AG104" s="116" t="s">
        <v>140</v>
      </c>
      <c r="AH104" s="116">
        <v>0</v>
      </c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ht="20.399999999999999" outlineLevel="1" x14ac:dyDescent="0.25">
      <c r="A105" s="119"/>
      <c r="B105" s="120"/>
      <c r="C105" s="148" t="s">
        <v>327</v>
      </c>
      <c r="D105" s="122"/>
      <c r="E105" s="123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16"/>
      <c r="Z105" s="116"/>
      <c r="AA105" s="116"/>
      <c r="AB105" s="116"/>
      <c r="AC105" s="116"/>
      <c r="AD105" s="116"/>
      <c r="AE105" s="116"/>
      <c r="AF105" s="116"/>
      <c r="AG105" s="116" t="s">
        <v>140</v>
      </c>
      <c r="AH105" s="116">
        <v>0</v>
      </c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ht="20.399999999999999" outlineLevel="1" x14ac:dyDescent="0.25">
      <c r="A106" s="119"/>
      <c r="B106" s="120"/>
      <c r="C106" s="148" t="s">
        <v>328</v>
      </c>
      <c r="D106" s="122"/>
      <c r="E106" s="123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16"/>
      <c r="Z106" s="116"/>
      <c r="AA106" s="116"/>
      <c r="AB106" s="116"/>
      <c r="AC106" s="116"/>
      <c r="AD106" s="116"/>
      <c r="AE106" s="116"/>
      <c r="AF106" s="116"/>
      <c r="AG106" s="116" t="s">
        <v>140</v>
      </c>
      <c r="AH106" s="116">
        <v>0</v>
      </c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outlineLevel="1" x14ac:dyDescent="0.25">
      <c r="A107" s="139">
        <v>55</v>
      </c>
      <c r="B107" s="140" t="s">
        <v>329</v>
      </c>
      <c r="C107" s="146" t="s">
        <v>330</v>
      </c>
      <c r="D107" s="141" t="s">
        <v>0</v>
      </c>
      <c r="E107" s="142">
        <v>392.32499999999999</v>
      </c>
      <c r="F107" s="143"/>
      <c r="G107" s="144">
        <f>ROUND(E107*F107,2)</f>
        <v>0</v>
      </c>
      <c r="H107" s="121">
        <v>0</v>
      </c>
      <c r="I107" s="121">
        <f>ROUND(E107*H107,2)</f>
        <v>0</v>
      </c>
      <c r="J107" s="121">
        <v>2</v>
      </c>
      <c r="K107" s="121">
        <f>ROUND(E107*J107,2)</f>
        <v>784.65</v>
      </c>
      <c r="L107" s="121">
        <v>21</v>
      </c>
      <c r="M107" s="121">
        <f>G107*(1+L107/100)</f>
        <v>0</v>
      </c>
      <c r="N107" s="121">
        <v>0</v>
      </c>
      <c r="O107" s="121">
        <f>ROUND(E107*N107,2)</f>
        <v>0</v>
      </c>
      <c r="P107" s="121">
        <v>0</v>
      </c>
      <c r="Q107" s="121">
        <f>ROUND(E107*P107,2)</f>
        <v>0</v>
      </c>
      <c r="R107" s="121"/>
      <c r="S107" s="121" t="s">
        <v>132</v>
      </c>
      <c r="T107" s="121" t="s">
        <v>146</v>
      </c>
      <c r="U107" s="121">
        <v>0</v>
      </c>
      <c r="V107" s="121">
        <f>ROUND(E107*U107,2)</f>
        <v>0</v>
      </c>
      <c r="W107" s="121"/>
      <c r="X107" s="121" t="s">
        <v>208</v>
      </c>
      <c r="Y107" s="116"/>
      <c r="Z107" s="116"/>
      <c r="AA107" s="116"/>
      <c r="AB107" s="116"/>
      <c r="AC107" s="116"/>
      <c r="AD107" s="116"/>
      <c r="AE107" s="116"/>
      <c r="AF107" s="116"/>
      <c r="AG107" s="116" t="s">
        <v>209</v>
      </c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x14ac:dyDescent="0.25">
      <c r="A108" s="127" t="s">
        <v>127</v>
      </c>
      <c r="B108" s="128" t="s">
        <v>85</v>
      </c>
      <c r="C108" s="145" t="s">
        <v>86</v>
      </c>
      <c r="D108" s="129"/>
      <c r="E108" s="130"/>
      <c r="F108" s="131"/>
      <c r="G108" s="132">
        <f>SUMIF(AG109:AG135,"&lt;&gt;NOR",G109:G135)</f>
        <v>0</v>
      </c>
      <c r="H108" s="126"/>
      <c r="I108" s="126">
        <f>SUM(I109:I135)</f>
        <v>715.98</v>
      </c>
      <c r="J108" s="126"/>
      <c r="K108" s="126">
        <f>SUM(K109:K135)</f>
        <v>752.19999999999993</v>
      </c>
      <c r="L108" s="126"/>
      <c r="M108" s="126">
        <f>SUM(M109:M135)</f>
        <v>0</v>
      </c>
      <c r="N108" s="126"/>
      <c r="O108" s="126">
        <f>SUM(O109:O135)</f>
        <v>0</v>
      </c>
      <c r="P108" s="126"/>
      <c r="Q108" s="126">
        <f>SUM(Q109:Q135)</f>
        <v>0</v>
      </c>
      <c r="R108" s="126"/>
      <c r="S108" s="126"/>
      <c r="T108" s="126"/>
      <c r="U108" s="126"/>
      <c r="V108" s="126">
        <f>SUM(V109:V135)</f>
        <v>1.31</v>
      </c>
      <c r="W108" s="126"/>
      <c r="X108" s="126"/>
      <c r="AG108" t="s">
        <v>128</v>
      </c>
    </row>
    <row r="109" spans="1:60" outlineLevel="1" x14ac:dyDescent="0.25">
      <c r="A109" s="133">
        <v>56</v>
      </c>
      <c r="B109" s="134" t="s">
        <v>331</v>
      </c>
      <c r="C109" s="147" t="s">
        <v>332</v>
      </c>
      <c r="D109" s="135" t="s">
        <v>137</v>
      </c>
      <c r="E109" s="136">
        <v>0.74</v>
      </c>
      <c r="F109" s="137"/>
      <c r="G109" s="138">
        <f>ROUND(E109*F109,2)</f>
        <v>0</v>
      </c>
      <c r="H109" s="121">
        <v>0</v>
      </c>
      <c r="I109" s="121">
        <f>ROUND(E109*H109,2)</f>
        <v>0</v>
      </c>
      <c r="J109" s="121">
        <v>7.1</v>
      </c>
      <c r="K109" s="121">
        <f>ROUND(E109*J109,2)</f>
        <v>5.25</v>
      </c>
      <c r="L109" s="121">
        <v>21</v>
      </c>
      <c r="M109" s="121">
        <f>G109*(1+L109/100)</f>
        <v>0</v>
      </c>
      <c r="N109" s="121">
        <v>0</v>
      </c>
      <c r="O109" s="121">
        <f>ROUND(E109*N109,2)</f>
        <v>0</v>
      </c>
      <c r="P109" s="121">
        <v>0</v>
      </c>
      <c r="Q109" s="121">
        <f>ROUND(E109*P109,2)</f>
        <v>0</v>
      </c>
      <c r="R109" s="121"/>
      <c r="S109" s="121" t="s">
        <v>132</v>
      </c>
      <c r="T109" s="121" t="s">
        <v>132</v>
      </c>
      <c r="U109" s="121">
        <v>1.6E-2</v>
      </c>
      <c r="V109" s="121">
        <f>ROUND(E109*U109,2)</f>
        <v>0.01</v>
      </c>
      <c r="W109" s="121"/>
      <c r="X109" s="121" t="s">
        <v>133</v>
      </c>
      <c r="Y109" s="116"/>
      <c r="Z109" s="116"/>
      <c r="AA109" s="116"/>
      <c r="AB109" s="116"/>
      <c r="AC109" s="116"/>
      <c r="AD109" s="116"/>
      <c r="AE109" s="116"/>
      <c r="AF109" s="116"/>
      <c r="AG109" s="116" t="s">
        <v>134</v>
      </c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outlineLevel="1" x14ac:dyDescent="0.25">
      <c r="A110" s="119"/>
      <c r="B110" s="120"/>
      <c r="C110" s="148" t="s">
        <v>587</v>
      </c>
      <c r="D110" s="122"/>
      <c r="E110" s="123">
        <v>0.64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16"/>
      <c r="Z110" s="116"/>
      <c r="AA110" s="116"/>
      <c r="AB110" s="116"/>
      <c r="AC110" s="116"/>
      <c r="AD110" s="116"/>
      <c r="AE110" s="116"/>
      <c r="AF110" s="116"/>
      <c r="AG110" s="116" t="s">
        <v>140</v>
      </c>
      <c r="AH110" s="116">
        <v>0</v>
      </c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outlineLevel="1" x14ac:dyDescent="0.25">
      <c r="A111" s="119"/>
      <c r="B111" s="120"/>
      <c r="C111" s="148" t="s">
        <v>333</v>
      </c>
      <c r="D111" s="122"/>
      <c r="E111" s="123">
        <v>0.1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16"/>
      <c r="Z111" s="116"/>
      <c r="AA111" s="116"/>
      <c r="AB111" s="116"/>
      <c r="AC111" s="116"/>
      <c r="AD111" s="116"/>
      <c r="AE111" s="116"/>
      <c r="AF111" s="116"/>
      <c r="AG111" s="116" t="s">
        <v>140</v>
      </c>
      <c r="AH111" s="116">
        <v>0</v>
      </c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outlineLevel="1" x14ac:dyDescent="0.25">
      <c r="A112" s="133">
        <v>57</v>
      </c>
      <c r="B112" s="134" t="s">
        <v>334</v>
      </c>
      <c r="C112" s="147" t="s">
        <v>335</v>
      </c>
      <c r="D112" s="135" t="s">
        <v>137</v>
      </c>
      <c r="E112" s="136">
        <v>0.74</v>
      </c>
      <c r="F112" s="137"/>
      <c r="G112" s="138">
        <f>ROUND(E112*F112,2)</f>
        <v>0</v>
      </c>
      <c r="H112" s="121">
        <v>24.89</v>
      </c>
      <c r="I112" s="121">
        <f>ROUND(E112*H112,2)</f>
        <v>18.420000000000002</v>
      </c>
      <c r="J112" s="121">
        <v>25.21</v>
      </c>
      <c r="K112" s="121">
        <f>ROUND(E112*J112,2)</f>
        <v>18.66</v>
      </c>
      <c r="L112" s="121">
        <v>21</v>
      </c>
      <c r="M112" s="121">
        <f>G112*(1+L112/100)</f>
        <v>0</v>
      </c>
      <c r="N112" s="121">
        <v>2.1000000000000001E-4</v>
      </c>
      <c r="O112" s="121">
        <f>ROUND(E112*N112,2)</f>
        <v>0</v>
      </c>
      <c r="P112" s="121">
        <v>0</v>
      </c>
      <c r="Q112" s="121">
        <f>ROUND(E112*P112,2)</f>
        <v>0</v>
      </c>
      <c r="R112" s="121"/>
      <c r="S112" s="121" t="s">
        <v>132</v>
      </c>
      <c r="T112" s="121" t="s">
        <v>132</v>
      </c>
      <c r="U112" s="121">
        <v>0.05</v>
      </c>
      <c r="V112" s="121">
        <f>ROUND(E112*U112,2)</f>
        <v>0.04</v>
      </c>
      <c r="W112" s="121"/>
      <c r="X112" s="121" t="s">
        <v>133</v>
      </c>
      <c r="Y112" s="116"/>
      <c r="Z112" s="116"/>
      <c r="AA112" s="116"/>
      <c r="AB112" s="116"/>
      <c r="AC112" s="116"/>
      <c r="AD112" s="116"/>
      <c r="AE112" s="116"/>
      <c r="AF112" s="116"/>
      <c r="AG112" s="116" t="s">
        <v>134</v>
      </c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outlineLevel="1" x14ac:dyDescent="0.25">
      <c r="A113" s="119"/>
      <c r="B113" s="120"/>
      <c r="C113" s="148" t="s">
        <v>587</v>
      </c>
      <c r="D113" s="122"/>
      <c r="E113" s="123">
        <v>0.64</v>
      </c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16"/>
      <c r="Z113" s="116"/>
      <c r="AA113" s="116"/>
      <c r="AB113" s="116"/>
      <c r="AC113" s="116"/>
      <c r="AD113" s="116"/>
      <c r="AE113" s="116"/>
      <c r="AF113" s="116"/>
      <c r="AG113" s="116" t="s">
        <v>140</v>
      </c>
      <c r="AH113" s="116">
        <v>0</v>
      </c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outlineLevel="1" x14ac:dyDescent="0.25">
      <c r="A114" s="119"/>
      <c r="B114" s="120"/>
      <c r="C114" s="148" t="s">
        <v>333</v>
      </c>
      <c r="D114" s="122"/>
      <c r="E114" s="123">
        <v>0.1</v>
      </c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16"/>
      <c r="Z114" s="116"/>
      <c r="AA114" s="116"/>
      <c r="AB114" s="116"/>
      <c r="AC114" s="116"/>
      <c r="AD114" s="116"/>
      <c r="AE114" s="116"/>
      <c r="AF114" s="116"/>
      <c r="AG114" s="116" t="s">
        <v>140</v>
      </c>
      <c r="AH114" s="116">
        <v>0</v>
      </c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outlineLevel="1" x14ac:dyDescent="0.25">
      <c r="A115" s="133">
        <v>58</v>
      </c>
      <c r="B115" s="134" t="s">
        <v>336</v>
      </c>
      <c r="C115" s="147" t="s">
        <v>337</v>
      </c>
      <c r="D115" s="135" t="s">
        <v>137</v>
      </c>
      <c r="E115" s="136">
        <v>0.74</v>
      </c>
      <c r="F115" s="137"/>
      <c r="G115" s="138">
        <f>ROUND(E115*F115,2)</f>
        <v>0</v>
      </c>
      <c r="H115" s="121">
        <v>137.32</v>
      </c>
      <c r="I115" s="121">
        <f>ROUND(E115*H115,2)</f>
        <v>101.62</v>
      </c>
      <c r="J115" s="121">
        <v>524.67999999999995</v>
      </c>
      <c r="K115" s="121">
        <f>ROUND(E115*J115,2)</f>
        <v>388.26</v>
      </c>
      <c r="L115" s="121">
        <v>21</v>
      </c>
      <c r="M115" s="121">
        <f>G115*(1+L115/100)</f>
        <v>0</v>
      </c>
      <c r="N115" s="121">
        <v>5.1500000000000001E-3</v>
      </c>
      <c r="O115" s="121">
        <f>ROUND(E115*N115,2)</f>
        <v>0</v>
      </c>
      <c r="P115" s="121">
        <v>0</v>
      </c>
      <c r="Q115" s="121">
        <f>ROUND(E115*P115,2)</f>
        <v>0</v>
      </c>
      <c r="R115" s="121"/>
      <c r="S115" s="121" t="s">
        <v>132</v>
      </c>
      <c r="T115" s="121" t="s">
        <v>132</v>
      </c>
      <c r="U115" s="121">
        <v>1.04</v>
      </c>
      <c r="V115" s="121">
        <f>ROUND(E115*U115,2)</f>
        <v>0.77</v>
      </c>
      <c r="W115" s="121"/>
      <c r="X115" s="121" t="s">
        <v>133</v>
      </c>
      <c r="Y115" s="116"/>
      <c r="Z115" s="116"/>
      <c r="AA115" s="116"/>
      <c r="AB115" s="116"/>
      <c r="AC115" s="116"/>
      <c r="AD115" s="116"/>
      <c r="AE115" s="116"/>
      <c r="AF115" s="116"/>
      <c r="AG115" s="116" t="s">
        <v>134</v>
      </c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outlineLevel="1" x14ac:dyDescent="0.25">
      <c r="A116" s="119"/>
      <c r="B116" s="120"/>
      <c r="C116" s="148" t="s">
        <v>587</v>
      </c>
      <c r="D116" s="122"/>
      <c r="E116" s="123">
        <v>0.64</v>
      </c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16"/>
      <c r="Z116" s="116"/>
      <c r="AA116" s="116"/>
      <c r="AB116" s="116"/>
      <c r="AC116" s="116"/>
      <c r="AD116" s="116"/>
      <c r="AE116" s="116"/>
      <c r="AF116" s="116"/>
      <c r="AG116" s="116" t="s">
        <v>140</v>
      </c>
      <c r="AH116" s="116">
        <v>0</v>
      </c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outlineLevel="1" x14ac:dyDescent="0.25">
      <c r="A117" s="119"/>
      <c r="B117" s="120"/>
      <c r="C117" s="148" t="s">
        <v>333</v>
      </c>
      <c r="D117" s="122"/>
      <c r="E117" s="123">
        <v>0.1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16"/>
      <c r="Z117" s="116"/>
      <c r="AA117" s="116"/>
      <c r="AB117" s="116"/>
      <c r="AC117" s="116"/>
      <c r="AD117" s="116"/>
      <c r="AE117" s="116"/>
      <c r="AF117" s="116"/>
      <c r="AG117" s="116" t="s">
        <v>140</v>
      </c>
      <c r="AH117" s="116">
        <v>0</v>
      </c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outlineLevel="1" x14ac:dyDescent="0.25">
      <c r="A118" s="133">
        <v>59</v>
      </c>
      <c r="B118" s="134" t="s">
        <v>338</v>
      </c>
      <c r="C118" s="147" t="s">
        <v>339</v>
      </c>
      <c r="D118" s="135" t="s">
        <v>143</v>
      </c>
      <c r="E118" s="136">
        <v>4</v>
      </c>
      <c r="F118" s="137"/>
      <c r="G118" s="138">
        <f>ROUND(E118*F118,2)</f>
        <v>0</v>
      </c>
      <c r="H118" s="121">
        <v>21.81</v>
      </c>
      <c r="I118" s="121">
        <f>ROUND(E118*H118,2)</f>
        <v>87.24</v>
      </c>
      <c r="J118" s="121">
        <v>35.29</v>
      </c>
      <c r="K118" s="121">
        <f>ROUND(E118*J118,2)</f>
        <v>141.16</v>
      </c>
      <c r="L118" s="121">
        <v>21</v>
      </c>
      <c r="M118" s="121">
        <f>G118*(1+L118/100)</f>
        <v>0</v>
      </c>
      <c r="N118" s="121">
        <v>4.0000000000000003E-5</v>
      </c>
      <c r="O118" s="121">
        <f>ROUND(E118*N118,2)</f>
        <v>0</v>
      </c>
      <c r="P118" s="121">
        <v>0</v>
      </c>
      <c r="Q118" s="121">
        <f>ROUND(E118*P118,2)</f>
        <v>0</v>
      </c>
      <c r="R118" s="121"/>
      <c r="S118" s="121" t="s">
        <v>132</v>
      </c>
      <c r="T118" s="121" t="s">
        <v>132</v>
      </c>
      <c r="U118" s="121">
        <v>7.0000000000000007E-2</v>
      </c>
      <c r="V118" s="121">
        <f>ROUND(E118*U118,2)</f>
        <v>0.28000000000000003</v>
      </c>
      <c r="W118" s="121"/>
      <c r="X118" s="121" t="s">
        <v>133</v>
      </c>
      <c r="Y118" s="116"/>
      <c r="Z118" s="116"/>
      <c r="AA118" s="116"/>
      <c r="AB118" s="116"/>
      <c r="AC118" s="116"/>
      <c r="AD118" s="116"/>
      <c r="AE118" s="116"/>
      <c r="AF118" s="116"/>
      <c r="AG118" s="116" t="s">
        <v>134</v>
      </c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outlineLevel="1" x14ac:dyDescent="0.25">
      <c r="A119" s="119"/>
      <c r="B119" s="120"/>
      <c r="C119" s="148" t="s">
        <v>624</v>
      </c>
      <c r="D119" s="122"/>
      <c r="E119" s="123">
        <v>4</v>
      </c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16"/>
      <c r="Z119" s="116"/>
      <c r="AA119" s="116"/>
      <c r="AB119" s="116"/>
      <c r="AC119" s="116"/>
      <c r="AD119" s="116"/>
      <c r="AE119" s="116"/>
      <c r="AF119" s="116"/>
      <c r="AG119" s="116" t="s">
        <v>140</v>
      </c>
      <c r="AH119" s="116">
        <v>0</v>
      </c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outlineLevel="1" x14ac:dyDescent="0.25">
      <c r="A120" s="133">
        <v>60</v>
      </c>
      <c r="B120" s="134" t="s">
        <v>342</v>
      </c>
      <c r="C120" s="147" t="s">
        <v>343</v>
      </c>
      <c r="D120" s="135" t="s">
        <v>137</v>
      </c>
      <c r="E120" s="136">
        <v>0.74</v>
      </c>
      <c r="F120" s="137"/>
      <c r="G120" s="138">
        <f>ROUND(E120*F120,2)</f>
        <v>0</v>
      </c>
      <c r="H120" s="121">
        <v>0</v>
      </c>
      <c r="I120" s="121">
        <f>ROUND(E120*H120,2)</f>
        <v>0</v>
      </c>
      <c r="J120" s="121">
        <v>15.1</v>
      </c>
      <c r="K120" s="121">
        <f>ROUND(E120*J120,2)</f>
        <v>11.17</v>
      </c>
      <c r="L120" s="121">
        <v>21</v>
      </c>
      <c r="M120" s="121">
        <f>G120*(1+L120/100)</f>
        <v>0</v>
      </c>
      <c r="N120" s="121">
        <v>0</v>
      </c>
      <c r="O120" s="121">
        <f>ROUND(E120*N120,2)</f>
        <v>0</v>
      </c>
      <c r="P120" s="121">
        <v>0</v>
      </c>
      <c r="Q120" s="121">
        <f>ROUND(E120*P120,2)</f>
        <v>0</v>
      </c>
      <c r="R120" s="121"/>
      <c r="S120" s="121" t="s">
        <v>132</v>
      </c>
      <c r="T120" s="121" t="s">
        <v>132</v>
      </c>
      <c r="U120" s="121">
        <v>0.03</v>
      </c>
      <c r="V120" s="121">
        <f>ROUND(E120*U120,2)</f>
        <v>0.02</v>
      </c>
      <c r="W120" s="121"/>
      <c r="X120" s="121" t="s">
        <v>133</v>
      </c>
      <c r="Y120" s="116"/>
      <c r="Z120" s="116"/>
      <c r="AA120" s="116"/>
      <c r="AB120" s="116"/>
      <c r="AC120" s="116"/>
      <c r="AD120" s="116"/>
      <c r="AE120" s="116"/>
      <c r="AF120" s="116"/>
      <c r="AG120" s="116" t="s">
        <v>134</v>
      </c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outlineLevel="1" x14ac:dyDescent="0.25">
      <c r="A121" s="119"/>
      <c r="B121" s="120"/>
      <c r="C121" s="148" t="s">
        <v>587</v>
      </c>
      <c r="D121" s="122"/>
      <c r="E121" s="123">
        <v>0.64</v>
      </c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16"/>
      <c r="Z121" s="116"/>
      <c r="AA121" s="116"/>
      <c r="AB121" s="116"/>
      <c r="AC121" s="116"/>
      <c r="AD121" s="116"/>
      <c r="AE121" s="116"/>
      <c r="AF121" s="116"/>
      <c r="AG121" s="116" t="s">
        <v>140</v>
      </c>
      <c r="AH121" s="116">
        <v>0</v>
      </c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outlineLevel="1" x14ac:dyDescent="0.25">
      <c r="A122" s="119"/>
      <c r="B122" s="120"/>
      <c r="C122" s="148" t="s">
        <v>333</v>
      </c>
      <c r="D122" s="122"/>
      <c r="E122" s="123">
        <v>0.1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16"/>
      <c r="Z122" s="116"/>
      <c r="AA122" s="116"/>
      <c r="AB122" s="116"/>
      <c r="AC122" s="116"/>
      <c r="AD122" s="116"/>
      <c r="AE122" s="116"/>
      <c r="AF122" s="116"/>
      <c r="AG122" s="116" t="s">
        <v>140</v>
      </c>
      <c r="AH122" s="116">
        <v>0</v>
      </c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outlineLevel="1" x14ac:dyDescent="0.25">
      <c r="A123" s="133">
        <v>61</v>
      </c>
      <c r="B123" s="134" t="s">
        <v>344</v>
      </c>
      <c r="C123" s="147" t="s">
        <v>345</v>
      </c>
      <c r="D123" s="135" t="s">
        <v>137</v>
      </c>
      <c r="E123" s="136">
        <v>0.74</v>
      </c>
      <c r="F123" s="137"/>
      <c r="G123" s="138">
        <f>ROUND(E123*F123,2)</f>
        <v>0</v>
      </c>
      <c r="H123" s="121">
        <v>12.3</v>
      </c>
      <c r="I123" s="121">
        <f>ROUND(E123*H123,2)</f>
        <v>9.1</v>
      </c>
      <c r="J123" s="121">
        <v>0</v>
      </c>
      <c r="K123" s="121">
        <f>ROUND(E123*J123,2)</f>
        <v>0</v>
      </c>
      <c r="L123" s="121">
        <v>21</v>
      </c>
      <c r="M123" s="121">
        <f>G123*(1+L123/100)</f>
        <v>0</v>
      </c>
      <c r="N123" s="121">
        <v>1.1999999999999999E-3</v>
      </c>
      <c r="O123" s="121">
        <f>ROUND(E123*N123,2)</f>
        <v>0</v>
      </c>
      <c r="P123" s="121">
        <v>0</v>
      </c>
      <c r="Q123" s="121">
        <f>ROUND(E123*P123,2)</f>
        <v>0</v>
      </c>
      <c r="R123" s="121"/>
      <c r="S123" s="121" t="s">
        <v>132</v>
      </c>
      <c r="T123" s="121" t="s">
        <v>132</v>
      </c>
      <c r="U123" s="121">
        <v>0</v>
      </c>
      <c r="V123" s="121">
        <f>ROUND(E123*U123,2)</f>
        <v>0</v>
      </c>
      <c r="W123" s="121"/>
      <c r="X123" s="121" t="s">
        <v>133</v>
      </c>
      <c r="Y123" s="116"/>
      <c r="Z123" s="116"/>
      <c r="AA123" s="116"/>
      <c r="AB123" s="116"/>
      <c r="AC123" s="116"/>
      <c r="AD123" s="116"/>
      <c r="AE123" s="116"/>
      <c r="AF123" s="116"/>
      <c r="AG123" s="116" t="s">
        <v>134</v>
      </c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outlineLevel="1" x14ac:dyDescent="0.25">
      <c r="A124" s="119"/>
      <c r="B124" s="120"/>
      <c r="C124" s="148" t="s">
        <v>587</v>
      </c>
      <c r="D124" s="122"/>
      <c r="E124" s="123">
        <v>0.64</v>
      </c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16"/>
      <c r="Z124" s="116"/>
      <c r="AA124" s="116"/>
      <c r="AB124" s="116"/>
      <c r="AC124" s="116"/>
      <c r="AD124" s="116"/>
      <c r="AE124" s="116"/>
      <c r="AF124" s="116"/>
      <c r="AG124" s="116" t="s">
        <v>140</v>
      </c>
      <c r="AH124" s="116">
        <v>0</v>
      </c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outlineLevel="1" x14ac:dyDescent="0.25">
      <c r="A125" s="119"/>
      <c r="B125" s="120"/>
      <c r="C125" s="148" t="s">
        <v>333</v>
      </c>
      <c r="D125" s="122"/>
      <c r="E125" s="123">
        <v>0.1</v>
      </c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16"/>
      <c r="Z125" s="116"/>
      <c r="AA125" s="116"/>
      <c r="AB125" s="116"/>
      <c r="AC125" s="116"/>
      <c r="AD125" s="116"/>
      <c r="AE125" s="116"/>
      <c r="AF125" s="116"/>
      <c r="AG125" s="116" t="s">
        <v>140</v>
      </c>
      <c r="AH125" s="116">
        <v>0</v>
      </c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outlineLevel="1" x14ac:dyDescent="0.25">
      <c r="A126" s="133">
        <v>62</v>
      </c>
      <c r="B126" s="134" t="s">
        <v>346</v>
      </c>
      <c r="C126" s="147" t="s">
        <v>347</v>
      </c>
      <c r="D126" s="135" t="s">
        <v>143</v>
      </c>
      <c r="E126" s="136">
        <v>1.6</v>
      </c>
      <c r="F126" s="137"/>
      <c r="G126" s="138">
        <f>ROUND(E126*F126,2)</f>
        <v>0</v>
      </c>
      <c r="H126" s="121">
        <v>0</v>
      </c>
      <c r="I126" s="121">
        <f>ROUND(E126*H126,2)</f>
        <v>0</v>
      </c>
      <c r="J126" s="121">
        <v>60.5</v>
      </c>
      <c r="K126" s="121">
        <f>ROUND(E126*J126,2)</f>
        <v>96.8</v>
      </c>
      <c r="L126" s="121">
        <v>21</v>
      </c>
      <c r="M126" s="121">
        <f>G126*(1+L126/100)</f>
        <v>0</v>
      </c>
      <c r="N126" s="121">
        <v>0</v>
      </c>
      <c r="O126" s="121">
        <f>ROUND(E126*N126,2)</f>
        <v>0</v>
      </c>
      <c r="P126" s="121">
        <v>0</v>
      </c>
      <c r="Q126" s="121">
        <f>ROUND(E126*P126,2)</f>
        <v>0</v>
      </c>
      <c r="R126" s="121"/>
      <c r="S126" s="121" t="s">
        <v>158</v>
      </c>
      <c r="T126" s="121" t="s">
        <v>132</v>
      </c>
      <c r="U126" s="121">
        <v>0.12</v>
      </c>
      <c r="V126" s="121">
        <f>ROUND(E126*U126,2)</f>
        <v>0.19</v>
      </c>
      <c r="W126" s="121"/>
      <c r="X126" s="121" t="s">
        <v>133</v>
      </c>
      <c r="Y126" s="116"/>
      <c r="Z126" s="116"/>
      <c r="AA126" s="116"/>
      <c r="AB126" s="116"/>
      <c r="AC126" s="116"/>
      <c r="AD126" s="116"/>
      <c r="AE126" s="116"/>
      <c r="AF126" s="116"/>
      <c r="AG126" s="116" t="s">
        <v>134</v>
      </c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outlineLevel="1" x14ac:dyDescent="0.25">
      <c r="A127" s="119"/>
      <c r="B127" s="120"/>
      <c r="C127" s="148" t="s">
        <v>625</v>
      </c>
      <c r="D127" s="122"/>
      <c r="E127" s="123">
        <v>1.6</v>
      </c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16"/>
      <c r="Z127" s="116"/>
      <c r="AA127" s="116"/>
      <c r="AB127" s="116"/>
      <c r="AC127" s="116"/>
      <c r="AD127" s="116"/>
      <c r="AE127" s="116"/>
      <c r="AF127" s="116"/>
      <c r="AG127" s="116" t="s">
        <v>140</v>
      </c>
      <c r="AH127" s="116">
        <v>0</v>
      </c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outlineLevel="1" x14ac:dyDescent="0.25">
      <c r="A128" s="139">
        <v>63</v>
      </c>
      <c r="B128" s="140" t="s">
        <v>348</v>
      </c>
      <c r="C128" s="146" t="s">
        <v>349</v>
      </c>
      <c r="D128" s="141" t="s">
        <v>143</v>
      </c>
      <c r="E128" s="142">
        <v>2</v>
      </c>
      <c r="F128" s="143"/>
      <c r="G128" s="144">
        <f>ROUND(E128*F128,2)</f>
        <v>0</v>
      </c>
      <c r="H128" s="121">
        <v>87</v>
      </c>
      <c r="I128" s="121">
        <f>ROUND(E128*H128,2)</f>
        <v>174</v>
      </c>
      <c r="J128" s="121">
        <v>0</v>
      </c>
      <c r="K128" s="121">
        <f>ROUND(E128*J128,2)</f>
        <v>0</v>
      </c>
      <c r="L128" s="121">
        <v>21</v>
      </c>
      <c r="M128" s="121">
        <f>G128*(1+L128/100)</f>
        <v>0</v>
      </c>
      <c r="N128" s="121">
        <v>2.2000000000000001E-4</v>
      </c>
      <c r="O128" s="121">
        <f>ROUND(E128*N128,2)</f>
        <v>0</v>
      </c>
      <c r="P128" s="121">
        <v>0</v>
      </c>
      <c r="Q128" s="121">
        <f>ROUND(E128*P128,2)</f>
        <v>0</v>
      </c>
      <c r="R128" s="121"/>
      <c r="S128" s="121" t="s">
        <v>158</v>
      </c>
      <c r="T128" s="121" t="s">
        <v>146</v>
      </c>
      <c r="U128" s="121">
        <v>0</v>
      </c>
      <c r="V128" s="121">
        <f>ROUND(E128*U128,2)</f>
        <v>0</v>
      </c>
      <c r="W128" s="121"/>
      <c r="X128" s="121" t="s">
        <v>161</v>
      </c>
      <c r="Y128" s="116"/>
      <c r="Z128" s="116"/>
      <c r="AA128" s="116"/>
      <c r="AB128" s="116"/>
      <c r="AC128" s="116"/>
      <c r="AD128" s="116"/>
      <c r="AE128" s="116"/>
      <c r="AF128" s="116"/>
      <c r="AG128" s="116" t="s">
        <v>310</v>
      </c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outlineLevel="1" x14ac:dyDescent="0.25">
      <c r="A129" s="133">
        <v>64</v>
      </c>
      <c r="B129" s="134" t="s">
        <v>350</v>
      </c>
      <c r="C129" s="147" t="s">
        <v>351</v>
      </c>
      <c r="D129" s="135" t="s">
        <v>137</v>
      </c>
      <c r="E129" s="136">
        <v>0.81399999999999995</v>
      </c>
      <c r="F129" s="137"/>
      <c r="G129" s="138">
        <f>ROUND(E129*F129,2)</f>
        <v>0</v>
      </c>
      <c r="H129" s="121">
        <v>400</v>
      </c>
      <c r="I129" s="121">
        <f>ROUND(E129*H129,2)</f>
        <v>325.60000000000002</v>
      </c>
      <c r="J129" s="121">
        <v>0</v>
      </c>
      <c r="K129" s="121">
        <f>ROUND(E129*J129,2)</f>
        <v>0</v>
      </c>
      <c r="L129" s="121">
        <v>21</v>
      </c>
      <c r="M129" s="121">
        <f>G129*(1+L129/100)</f>
        <v>0</v>
      </c>
      <c r="N129" s="121">
        <v>0</v>
      </c>
      <c r="O129" s="121">
        <f>ROUND(E129*N129,2)</f>
        <v>0</v>
      </c>
      <c r="P129" s="121">
        <v>0</v>
      </c>
      <c r="Q129" s="121">
        <f>ROUND(E129*P129,2)</f>
        <v>0</v>
      </c>
      <c r="R129" s="121"/>
      <c r="S129" s="121" t="s">
        <v>158</v>
      </c>
      <c r="T129" s="121" t="s">
        <v>146</v>
      </c>
      <c r="U129" s="121">
        <v>0</v>
      </c>
      <c r="V129" s="121">
        <f>ROUND(E129*U129,2)</f>
        <v>0</v>
      </c>
      <c r="W129" s="121"/>
      <c r="X129" s="121" t="s">
        <v>176</v>
      </c>
      <c r="Y129" s="116"/>
      <c r="Z129" s="116"/>
      <c r="AA129" s="116"/>
      <c r="AB129" s="116"/>
      <c r="AC129" s="116"/>
      <c r="AD129" s="116"/>
      <c r="AE129" s="116"/>
      <c r="AF129" s="116"/>
      <c r="AG129" s="116" t="s">
        <v>177</v>
      </c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outlineLevel="1" x14ac:dyDescent="0.25">
      <c r="A130" s="119"/>
      <c r="B130" s="120"/>
      <c r="C130" s="149" t="s">
        <v>372</v>
      </c>
      <c r="D130" s="124"/>
      <c r="E130" s="125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16"/>
      <c r="Z130" s="116"/>
      <c r="AA130" s="116"/>
      <c r="AB130" s="116"/>
      <c r="AC130" s="116"/>
      <c r="AD130" s="116"/>
      <c r="AE130" s="116"/>
      <c r="AF130" s="116"/>
      <c r="AG130" s="116" t="s">
        <v>140</v>
      </c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</row>
    <row r="131" spans="1:60" outlineLevel="1" x14ac:dyDescent="0.25">
      <c r="A131" s="119"/>
      <c r="B131" s="120"/>
      <c r="C131" s="150" t="s">
        <v>626</v>
      </c>
      <c r="D131" s="124"/>
      <c r="E131" s="125">
        <v>0.64</v>
      </c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16"/>
      <c r="Z131" s="116"/>
      <c r="AA131" s="116"/>
      <c r="AB131" s="116"/>
      <c r="AC131" s="116"/>
      <c r="AD131" s="116"/>
      <c r="AE131" s="116"/>
      <c r="AF131" s="116"/>
      <c r="AG131" s="116" t="s">
        <v>140</v>
      </c>
      <c r="AH131" s="116">
        <v>2</v>
      </c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</row>
    <row r="132" spans="1:60" outlineLevel="1" x14ac:dyDescent="0.25">
      <c r="A132" s="119"/>
      <c r="B132" s="120"/>
      <c r="C132" s="150" t="s">
        <v>627</v>
      </c>
      <c r="D132" s="124"/>
      <c r="E132" s="125">
        <v>0.1</v>
      </c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16"/>
      <c r="Z132" s="116"/>
      <c r="AA132" s="116"/>
      <c r="AB132" s="116"/>
      <c r="AC132" s="116"/>
      <c r="AD132" s="116"/>
      <c r="AE132" s="116"/>
      <c r="AF132" s="116"/>
      <c r="AG132" s="116" t="s">
        <v>140</v>
      </c>
      <c r="AH132" s="116">
        <v>2</v>
      </c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0" outlineLevel="1" x14ac:dyDescent="0.25">
      <c r="A133" s="119"/>
      <c r="B133" s="120"/>
      <c r="C133" s="149" t="s">
        <v>376</v>
      </c>
      <c r="D133" s="124"/>
      <c r="E133" s="125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16"/>
      <c r="Z133" s="116"/>
      <c r="AA133" s="116"/>
      <c r="AB133" s="116"/>
      <c r="AC133" s="116"/>
      <c r="AD133" s="116"/>
      <c r="AE133" s="116"/>
      <c r="AF133" s="116"/>
      <c r="AG133" s="116" t="s">
        <v>140</v>
      </c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</row>
    <row r="134" spans="1:60" outlineLevel="1" x14ac:dyDescent="0.25">
      <c r="A134" s="119"/>
      <c r="B134" s="120"/>
      <c r="C134" s="148" t="s">
        <v>628</v>
      </c>
      <c r="D134" s="122"/>
      <c r="E134" s="123">
        <v>0.81399999999999995</v>
      </c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16"/>
      <c r="Z134" s="116"/>
      <c r="AA134" s="116"/>
      <c r="AB134" s="116"/>
      <c r="AC134" s="116"/>
      <c r="AD134" s="116"/>
      <c r="AE134" s="116"/>
      <c r="AF134" s="116"/>
      <c r="AG134" s="116" t="s">
        <v>140</v>
      </c>
      <c r="AH134" s="116">
        <v>0</v>
      </c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outlineLevel="1" x14ac:dyDescent="0.25">
      <c r="A135" s="139">
        <v>65</v>
      </c>
      <c r="B135" s="140" t="s">
        <v>354</v>
      </c>
      <c r="C135" s="146" t="s">
        <v>355</v>
      </c>
      <c r="D135" s="141" t="s">
        <v>0</v>
      </c>
      <c r="E135" s="142">
        <v>13.7727</v>
      </c>
      <c r="F135" s="143"/>
      <c r="G135" s="144">
        <f>ROUND(E135*F135,2)</f>
        <v>0</v>
      </c>
      <c r="H135" s="121">
        <v>0</v>
      </c>
      <c r="I135" s="121">
        <f>ROUND(E135*H135,2)</f>
        <v>0</v>
      </c>
      <c r="J135" s="121">
        <v>6.6</v>
      </c>
      <c r="K135" s="121">
        <f>ROUND(E135*J135,2)</f>
        <v>90.9</v>
      </c>
      <c r="L135" s="121">
        <v>21</v>
      </c>
      <c r="M135" s="121">
        <f>G135*(1+L135/100)</f>
        <v>0</v>
      </c>
      <c r="N135" s="121">
        <v>0</v>
      </c>
      <c r="O135" s="121">
        <f>ROUND(E135*N135,2)</f>
        <v>0</v>
      </c>
      <c r="P135" s="121">
        <v>0</v>
      </c>
      <c r="Q135" s="121">
        <f>ROUND(E135*P135,2)</f>
        <v>0</v>
      </c>
      <c r="R135" s="121"/>
      <c r="S135" s="121" t="s">
        <v>132</v>
      </c>
      <c r="T135" s="121" t="s">
        <v>138</v>
      </c>
      <c r="U135" s="121">
        <v>0</v>
      </c>
      <c r="V135" s="121">
        <f>ROUND(E135*U135,2)</f>
        <v>0</v>
      </c>
      <c r="W135" s="121"/>
      <c r="X135" s="121" t="s">
        <v>208</v>
      </c>
      <c r="Y135" s="116"/>
      <c r="Z135" s="116"/>
      <c r="AA135" s="116"/>
      <c r="AB135" s="116"/>
      <c r="AC135" s="116"/>
      <c r="AD135" s="116"/>
      <c r="AE135" s="116"/>
      <c r="AF135" s="116"/>
      <c r="AG135" s="116" t="s">
        <v>209</v>
      </c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x14ac:dyDescent="0.25">
      <c r="A136" s="127" t="s">
        <v>127</v>
      </c>
      <c r="B136" s="128" t="s">
        <v>87</v>
      </c>
      <c r="C136" s="145" t="s">
        <v>88</v>
      </c>
      <c r="D136" s="129"/>
      <c r="E136" s="130"/>
      <c r="F136" s="131"/>
      <c r="G136" s="132">
        <f>SUMIF(AG137:AG171,"&lt;&gt;NOR",G137:G171)</f>
        <v>0</v>
      </c>
      <c r="H136" s="126"/>
      <c r="I136" s="126">
        <f>SUM(I137:I171)</f>
        <v>1907.04</v>
      </c>
      <c r="J136" s="126"/>
      <c r="K136" s="126">
        <f>SUM(K137:K171)</f>
        <v>27423.48</v>
      </c>
      <c r="L136" s="126"/>
      <c r="M136" s="126">
        <f>SUM(M137:M171)</f>
        <v>0</v>
      </c>
      <c r="N136" s="126"/>
      <c r="O136" s="126">
        <f>SUM(O137:O171)</f>
        <v>0.13</v>
      </c>
      <c r="P136" s="126"/>
      <c r="Q136" s="126">
        <f>SUM(Q137:Q171)</f>
        <v>0.04</v>
      </c>
      <c r="R136" s="126"/>
      <c r="S136" s="126"/>
      <c r="T136" s="126"/>
      <c r="U136" s="126"/>
      <c r="V136" s="126">
        <f>SUM(V137:V171)</f>
        <v>15.280000000000001</v>
      </c>
      <c r="W136" s="126"/>
      <c r="X136" s="126"/>
      <c r="AG136" t="s">
        <v>128</v>
      </c>
    </row>
    <row r="137" spans="1:60" outlineLevel="1" x14ac:dyDescent="0.25">
      <c r="A137" s="133">
        <v>66</v>
      </c>
      <c r="B137" s="134" t="s">
        <v>356</v>
      </c>
      <c r="C137" s="147" t="s">
        <v>357</v>
      </c>
      <c r="D137" s="135" t="s">
        <v>137</v>
      </c>
      <c r="E137" s="136">
        <v>36.24</v>
      </c>
      <c r="F137" s="137"/>
      <c r="G137" s="138">
        <f>ROUND(E137*F137,2)</f>
        <v>0</v>
      </c>
      <c r="H137" s="121">
        <v>0</v>
      </c>
      <c r="I137" s="121">
        <f>ROUND(E137*H137,2)</f>
        <v>0</v>
      </c>
      <c r="J137" s="121">
        <v>6.8</v>
      </c>
      <c r="K137" s="121">
        <f>ROUND(E137*J137,2)</f>
        <v>246.43</v>
      </c>
      <c r="L137" s="121">
        <v>21</v>
      </c>
      <c r="M137" s="121">
        <f>G137*(1+L137/100)</f>
        <v>0</v>
      </c>
      <c r="N137" s="121">
        <v>0</v>
      </c>
      <c r="O137" s="121">
        <f>ROUND(E137*N137,2)</f>
        <v>0</v>
      </c>
      <c r="P137" s="121">
        <v>0</v>
      </c>
      <c r="Q137" s="121">
        <f>ROUND(E137*P137,2)</f>
        <v>0</v>
      </c>
      <c r="R137" s="121"/>
      <c r="S137" s="121" t="s">
        <v>132</v>
      </c>
      <c r="T137" s="121" t="s">
        <v>138</v>
      </c>
      <c r="U137" s="121">
        <v>1.6E-2</v>
      </c>
      <c r="V137" s="121">
        <f>ROUND(E137*U137,2)</f>
        <v>0.57999999999999996</v>
      </c>
      <c r="W137" s="121"/>
      <c r="X137" s="121" t="s">
        <v>133</v>
      </c>
      <c r="Y137" s="116"/>
      <c r="Z137" s="116"/>
      <c r="AA137" s="116"/>
      <c r="AB137" s="116"/>
      <c r="AC137" s="116"/>
      <c r="AD137" s="116"/>
      <c r="AE137" s="116"/>
      <c r="AF137" s="116"/>
      <c r="AG137" s="116" t="s">
        <v>134</v>
      </c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outlineLevel="1" x14ac:dyDescent="0.25">
      <c r="A138" s="119"/>
      <c r="B138" s="120"/>
      <c r="C138" s="148" t="s">
        <v>614</v>
      </c>
      <c r="D138" s="122"/>
      <c r="E138" s="123">
        <v>6.12</v>
      </c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16"/>
      <c r="Z138" s="116"/>
      <c r="AA138" s="116"/>
      <c r="AB138" s="116"/>
      <c r="AC138" s="116"/>
      <c r="AD138" s="116"/>
      <c r="AE138" s="116"/>
      <c r="AF138" s="116"/>
      <c r="AG138" s="116" t="s">
        <v>140</v>
      </c>
      <c r="AH138" s="116">
        <v>0</v>
      </c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outlineLevel="1" x14ac:dyDescent="0.25">
      <c r="A139" s="119"/>
      <c r="B139" s="120"/>
      <c r="C139" s="148" t="s">
        <v>615</v>
      </c>
      <c r="D139" s="122"/>
      <c r="E139" s="123">
        <v>11.88</v>
      </c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16"/>
      <c r="Z139" s="116"/>
      <c r="AA139" s="116"/>
      <c r="AB139" s="116"/>
      <c r="AC139" s="116"/>
      <c r="AD139" s="116"/>
      <c r="AE139" s="116"/>
      <c r="AF139" s="116"/>
      <c r="AG139" s="116" t="s">
        <v>140</v>
      </c>
      <c r="AH139" s="116">
        <v>0</v>
      </c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outlineLevel="1" x14ac:dyDescent="0.25">
      <c r="A140" s="119"/>
      <c r="B140" s="120"/>
      <c r="C140" s="148" t="s">
        <v>616</v>
      </c>
      <c r="D140" s="122"/>
      <c r="E140" s="123">
        <v>18.239999999999998</v>
      </c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16"/>
      <c r="Z140" s="116"/>
      <c r="AA140" s="116"/>
      <c r="AB140" s="116"/>
      <c r="AC140" s="116"/>
      <c r="AD140" s="116"/>
      <c r="AE140" s="116"/>
      <c r="AF140" s="116"/>
      <c r="AG140" s="116" t="s">
        <v>140</v>
      </c>
      <c r="AH140" s="116">
        <v>0</v>
      </c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ht="20.399999999999999" outlineLevel="1" x14ac:dyDescent="0.25">
      <c r="A141" s="133">
        <v>67</v>
      </c>
      <c r="B141" s="134" t="s">
        <v>358</v>
      </c>
      <c r="C141" s="147" t="s">
        <v>359</v>
      </c>
      <c r="D141" s="135" t="s">
        <v>143</v>
      </c>
      <c r="E141" s="136">
        <v>42.4</v>
      </c>
      <c r="F141" s="137"/>
      <c r="G141" s="138">
        <f>ROUND(E141*F141,2)</f>
        <v>0</v>
      </c>
      <c r="H141" s="121">
        <v>0</v>
      </c>
      <c r="I141" s="121">
        <f>ROUND(E141*H141,2)</f>
        <v>0</v>
      </c>
      <c r="J141" s="121">
        <v>13.9</v>
      </c>
      <c r="K141" s="121">
        <f>ROUND(E141*J141,2)</f>
        <v>589.36</v>
      </c>
      <c r="L141" s="121">
        <v>21</v>
      </c>
      <c r="M141" s="121">
        <f>G141*(1+L141/100)</f>
        <v>0</v>
      </c>
      <c r="N141" s="121">
        <v>0</v>
      </c>
      <c r="O141" s="121">
        <f>ROUND(E141*N141,2)</f>
        <v>0</v>
      </c>
      <c r="P141" s="121">
        <v>8.0000000000000007E-5</v>
      </c>
      <c r="Q141" s="121">
        <f>ROUND(E141*P141,2)</f>
        <v>0</v>
      </c>
      <c r="R141" s="121"/>
      <c r="S141" s="121" t="s">
        <v>132</v>
      </c>
      <c r="T141" s="121" t="s">
        <v>132</v>
      </c>
      <c r="U141" s="121">
        <v>3.5000000000000003E-2</v>
      </c>
      <c r="V141" s="121">
        <f>ROUND(E141*U141,2)</f>
        <v>1.48</v>
      </c>
      <c r="W141" s="121"/>
      <c r="X141" s="121" t="s">
        <v>133</v>
      </c>
      <c r="Y141" s="116"/>
      <c r="Z141" s="116"/>
      <c r="AA141" s="116"/>
      <c r="AB141" s="116"/>
      <c r="AC141" s="116"/>
      <c r="AD141" s="116"/>
      <c r="AE141" s="116"/>
      <c r="AF141" s="116"/>
      <c r="AG141" s="116" t="s">
        <v>134</v>
      </c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outlineLevel="1" x14ac:dyDescent="0.25">
      <c r="A142" s="119"/>
      <c r="B142" s="120"/>
      <c r="C142" s="148" t="s">
        <v>629</v>
      </c>
      <c r="D142" s="122"/>
      <c r="E142" s="123">
        <v>7.4</v>
      </c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16"/>
      <c r="Z142" s="116"/>
      <c r="AA142" s="116"/>
      <c r="AB142" s="116"/>
      <c r="AC142" s="116"/>
      <c r="AD142" s="116"/>
      <c r="AE142" s="116"/>
      <c r="AF142" s="116"/>
      <c r="AG142" s="116" t="s">
        <v>140</v>
      </c>
      <c r="AH142" s="116">
        <v>0</v>
      </c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outlineLevel="1" x14ac:dyDescent="0.25">
      <c r="A143" s="119"/>
      <c r="B143" s="120"/>
      <c r="C143" s="148" t="s">
        <v>630</v>
      </c>
      <c r="D143" s="122"/>
      <c r="E143" s="123">
        <v>13.4</v>
      </c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16"/>
      <c r="Z143" s="116"/>
      <c r="AA143" s="116"/>
      <c r="AB143" s="116"/>
      <c r="AC143" s="116"/>
      <c r="AD143" s="116"/>
      <c r="AE143" s="116"/>
      <c r="AF143" s="116"/>
      <c r="AG143" s="116" t="s">
        <v>140</v>
      </c>
      <c r="AH143" s="116">
        <v>0</v>
      </c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outlineLevel="1" x14ac:dyDescent="0.25">
      <c r="A144" s="119"/>
      <c r="B144" s="120"/>
      <c r="C144" s="148" t="s">
        <v>631</v>
      </c>
      <c r="D144" s="122"/>
      <c r="E144" s="123">
        <v>21.6</v>
      </c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16"/>
      <c r="Z144" s="116"/>
      <c r="AA144" s="116"/>
      <c r="AB144" s="116"/>
      <c r="AC144" s="116"/>
      <c r="AD144" s="116"/>
      <c r="AE144" s="116"/>
      <c r="AF144" s="116"/>
      <c r="AG144" s="116" t="s">
        <v>140</v>
      </c>
      <c r="AH144" s="116">
        <v>0</v>
      </c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ht="20.399999999999999" outlineLevel="1" x14ac:dyDescent="0.25">
      <c r="A145" s="133">
        <v>68</v>
      </c>
      <c r="B145" s="134" t="s">
        <v>363</v>
      </c>
      <c r="C145" s="147" t="s">
        <v>364</v>
      </c>
      <c r="D145" s="135" t="s">
        <v>143</v>
      </c>
      <c r="E145" s="136">
        <v>42.4</v>
      </c>
      <c r="F145" s="137"/>
      <c r="G145" s="138">
        <f>ROUND(E145*F145,2)</f>
        <v>0</v>
      </c>
      <c r="H145" s="121">
        <v>31.22</v>
      </c>
      <c r="I145" s="121">
        <f>ROUND(E145*H145,2)</f>
        <v>1323.73</v>
      </c>
      <c r="J145" s="121">
        <v>66.78</v>
      </c>
      <c r="K145" s="121">
        <f>ROUND(E145*J145,2)</f>
        <v>2831.47</v>
      </c>
      <c r="L145" s="121">
        <v>21</v>
      </c>
      <c r="M145" s="121">
        <f>G145*(1+L145/100)</f>
        <v>0</v>
      </c>
      <c r="N145" s="121">
        <v>8.0000000000000007E-5</v>
      </c>
      <c r="O145" s="121">
        <f>ROUND(E145*N145,2)</f>
        <v>0</v>
      </c>
      <c r="P145" s="121">
        <v>0</v>
      </c>
      <c r="Q145" s="121">
        <f>ROUND(E145*P145,2)</f>
        <v>0</v>
      </c>
      <c r="R145" s="121"/>
      <c r="S145" s="121" t="s">
        <v>132</v>
      </c>
      <c r="T145" s="121" t="s">
        <v>138</v>
      </c>
      <c r="U145" s="121">
        <v>0.13719999999999999</v>
      </c>
      <c r="V145" s="121">
        <f>ROUND(E145*U145,2)</f>
        <v>5.82</v>
      </c>
      <c r="W145" s="121"/>
      <c r="X145" s="121" t="s">
        <v>133</v>
      </c>
      <c r="Y145" s="116"/>
      <c r="Z145" s="116"/>
      <c r="AA145" s="116"/>
      <c r="AB145" s="116"/>
      <c r="AC145" s="116"/>
      <c r="AD145" s="116"/>
      <c r="AE145" s="116"/>
      <c r="AF145" s="116"/>
      <c r="AG145" s="116" t="s">
        <v>134</v>
      </c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outlineLevel="1" x14ac:dyDescent="0.25">
      <c r="A146" s="119"/>
      <c r="B146" s="120"/>
      <c r="C146" s="148" t="s">
        <v>629</v>
      </c>
      <c r="D146" s="122"/>
      <c r="E146" s="123">
        <v>7.4</v>
      </c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16"/>
      <c r="Z146" s="116"/>
      <c r="AA146" s="116"/>
      <c r="AB146" s="116"/>
      <c r="AC146" s="116"/>
      <c r="AD146" s="116"/>
      <c r="AE146" s="116"/>
      <c r="AF146" s="116"/>
      <c r="AG146" s="116" t="s">
        <v>140</v>
      </c>
      <c r="AH146" s="116">
        <v>0</v>
      </c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outlineLevel="1" x14ac:dyDescent="0.25">
      <c r="A147" s="119"/>
      <c r="B147" s="120"/>
      <c r="C147" s="148" t="s">
        <v>630</v>
      </c>
      <c r="D147" s="122"/>
      <c r="E147" s="123">
        <v>13.4</v>
      </c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16"/>
      <c r="Z147" s="116"/>
      <c r="AA147" s="116"/>
      <c r="AB147" s="116"/>
      <c r="AC147" s="116"/>
      <c r="AD147" s="116"/>
      <c r="AE147" s="116"/>
      <c r="AF147" s="116"/>
      <c r="AG147" s="116" t="s">
        <v>140</v>
      </c>
      <c r="AH147" s="116">
        <v>0</v>
      </c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outlineLevel="1" x14ac:dyDescent="0.25">
      <c r="A148" s="119"/>
      <c r="B148" s="120"/>
      <c r="C148" s="148" t="s">
        <v>631</v>
      </c>
      <c r="D148" s="122"/>
      <c r="E148" s="123">
        <v>21.6</v>
      </c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16"/>
      <c r="Z148" s="116"/>
      <c r="AA148" s="116"/>
      <c r="AB148" s="116"/>
      <c r="AC148" s="116"/>
      <c r="AD148" s="116"/>
      <c r="AE148" s="116"/>
      <c r="AF148" s="116"/>
      <c r="AG148" s="116" t="s">
        <v>140</v>
      </c>
      <c r="AH148" s="116">
        <v>0</v>
      </c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outlineLevel="1" x14ac:dyDescent="0.25">
      <c r="A149" s="133">
        <v>69</v>
      </c>
      <c r="B149" s="134" t="s">
        <v>365</v>
      </c>
      <c r="C149" s="147" t="s">
        <v>366</v>
      </c>
      <c r="D149" s="135" t="s">
        <v>137</v>
      </c>
      <c r="E149" s="136">
        <v>36.24</v>
      </c>
      <c r="F149" s="137"/>
      <c r="G149" s="138">
        <f>ROUND(E149*F149,2)</f>
        <v>0</v>
      </c>
      <c r="H149" s="121">
        <v>0</v>
      </c>
      <c r="I149" s="121">
        <f>ROUND(E149*H149,2)</f>
        <v>0</v>
      </c>
      <c r="J149" s="121">
        <v>41.6</v>
      </c>
      <c r="K149" s="121">
        <f>ROUND(E149*J149,2)</f>
        <v>1507.58</v>
      </c>
      <c r="L149" s="121">
        <v>21</v>
      </c>
      <c r="M149" s="121">
        <f>G149*(1+L149/100)</f>
        <v>0</v>
      </c>
      <c r="N149" s="121">
        <v>0</v>
      </c>
      <c r="O149" s="121">
        <f>ROUND(E149*N149,2)</f>
        <v>0</v>
      </c>
      <c r="P149" s="121">
        <v>1E-3</v>
      </c>
      <c r="Q149" s="121">
        <f>ROUND(E149*P149,2)</f>
        <v>0.04</v>
      </c>
      <c r="R149" s="121"/>
      <c r="S149" s="121" t="s">
        <v>132</v>
      </c>
      <c r="T149" s="121" t="s">
        <v>132</v>
      </c>
      <c r="U149" s="121">
        <v>0.105</v>
      </c>
      <c r="V149" s="121">
        <f>ROUND(E149*U149,2)</f>
        <v>3.81</v>
      </c>
      <c r="W149" s="121"/>
      <c r="X149" s="121" t="s">
        <v>133</v>
      </c>
      <c r="Y149" s="116"/>
      <c r="Z149" s="116"/>
      <c r="AA149" s="116"/>
      <c r="AB149" s="116"/>
      <c r="AC149" s="116"/>
      <c r="AD149" s="116"/>
      <c r="AE149" s="116"/>
      <c r="AF149" s="116"/>
      <c r="AG149" s="116" t="s">
        <v>134</v>
      </c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outlineLevel="1" x14ac:dyDescent="0.25">
      <c r="A150" s="119"/>
      <c r="B150" s="120"/>
      <c r="C150" s="148" t="s">
        <v>614</v>
      </c>
      <c r="D150" s="122"/>
      <c r="E150" s="123">
        <v>6.12</v>
      </c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16"/>
      <c r="Z150" s="116"/>
      <c r="AA150" s="116"/>
      <c r="AB150" s="116"/>
      <c r="AC150" s="116"/>
      <c r="AD150" s="116"/>
      <c r="AE150" s="116"/>
      <c r="AF150" s="116"/>
      <c r="AG150" s="116" t="s">
        <v>140</v>
      </c>
      <c r="AH150" s="116">
        <v>0</v>
      </c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outlineLevel="1" x14ac:dyDescent="0.25">
      <c r="A151" s="119"/>
      <c r="B151" s="120"/>
      <c r="C151" s="148" t="s">
        <v>615</v>
      </c>
      <c r="D151" s="122"/>
      <c r="E151" s="123">
        <v>11.88</v>
      </c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16"/>
      <c r="Z151" s="116"/>
      <c r="AA151" s="116"/>
      <c r="AB151" s="116"/>
      <c r="AC151" s="116"/>
      <c r="AD151" s="116"/>
      <c r="AE151" s="116"/>
      <c r="AF151" s="116"/>
      <c r="AG151" s="116" t="s">
        <v>140</v>
      </c>
      <c r="AH151" s="116">
        <v>0</v>
      </c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outlineLevel="1" x14ac:dyDescent="0.25">
      <c r="A152" s="119"/>
      <c r="B152" s="120"/>
      <c r="C152" s="148" t="s">
        <v>616</v>
      </c>
      <c r="D152" s="122"/>
      <c r="E152" s="123">
        <v>18.239999999999998</v>
      </c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16"/>
      <c r="Z152" s="116"/>
      <c r="AA152" s="116"/>
      <c r="AB152" s="116"/>
      <c r="AC152" s="116"/>
      <c r="AD152" s="116"/>
      <c r="AE152" s="116"/>
      <c r="AF152" s="116"/>
      <c r="AG152" s="116" t="s">
        <v>140</v>
      </c>
      <c r="AH152" s="116">
        <v>0</v>
      </c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outlineLevel="1" x14ac:dyDescent="0.25">
      <c r="A153" s="133">
        <v>70</v>
      </c>
      <c r="B153" s="134" t="s">
        <v>367</v>
      </c>
      <c r="C153" s="147" t="s">
        <v>368</v>
      </c>
      <c r="D153" s="135" t="s">
        <v>143</v>
      </c>
      <c r="E153" s="136">
        <v>2.4</v>
      </c>
      <c r="F153" s="137"/>
      <c r="G153" s="138">
        <f>ROUND(E153*F153,2)</f>
        <v>0</v>
      </c>
      <c r="H153" s="121">
        <v>0</v>
      </c>
      <c r="I153" s="121">
        <f>ROUND(E153*H153,2)</f>
        <v>0</v>
      </c>
      <c r="J153" s="121">
        <v>74</v>
      </c>
      <c r="K153" s="121">
        <f>ROUND(E153*J153,2)</f>
        <v>177.6</v>
      </c>
      <c r="L153" s="121">
        <v>21</v>
      </c>
      <c r="M153" s="121">
        <f>G153*(1+L153/100)</f>
        <v>0</v>
      </c>
      <c r="N153" s="121">
        <v>0</v>
      </c>
      <c r="O153" s="121">
        <f>ROUND(E153*N153,2)</f>
        <v>0</v>
      </c>
      <c r="P153" s="121">
        <v>0</v>
      </c>
      <c r="Q153" s="121">
        <f>ROUND(E153*P153,2)</f>
        <v>0</v>
      </c>
      <c r="R153" s="121"/>
      <c r="S153" s="121" t="s">
        <v>132</v>
      </c>
      <c r="T153" s="121" t="s">
        <v>138</v>
      </c>
      <c r="U153" s="121">
        <v>0.152</v>
      </c>
      <c r="V153" s="121">
        <f>ROUND(E153*U153,2)</f>
        <v>0.36</v>
      </c>
      <c r="W153" s="121"/>
      <c r="X153" s="121" t="s">
        <v>133</v>
      </c>
      <c r="Y153" s="116"/>
      <c r="Z153" s="116"/>
      <c r="AA153" s="116"/>
      <c r="AB153" s="116"/>
      <c r="AC153" s="116"/>
      <c r="AD153" s="116"/>
      <c r="AE153" s="116"/>
      <c r="AF153" s="116"/>
      <c r="AG153" s="116" t="s">
        <v>134</v>
      </c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outlineLevel="1" x14ac:dyDescent="0.25">
      <c r="A154" s="119"/>
      <c r="B154" s="120"/>
      <c r="C154" s="148" t="s">
        <v>369</v>
      </c>
      <c r="D154" s="122"/>
      <c r="E154" s="123">
        <v>2.4</v>
      </c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16"/>
      <c r="Z154" s="116"/>
      <c r="AA154" s="116"/>
      <c r="AB154" s="116"/>
      <c r="AC154" s="116"/>
      <c r="AD154" s="116"/>
      <c r="AE154" s="116"/>
      <c r="AF154" s="116"/>
      <c r="AG154" s="116" t="s">
        <v>140</v>
      </c>
      <c r="AH154" s="116">
        <v>0</v>
      </c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ht="20.399999999999999" outlineLevel="1" x14ac:dyDescent="0.25">
      <c r="A155" s="133">
        <v>71</v>
      </c>
      <c r="B155" s="134" t="s">
        <v>370</v>
      </c>
      <c r="C155" s="147" t="s">
        <v>371</v>
      </c>
      <c r="D155" s="135" t="s">
        <v>143</v>
      </c>
      <c r="E155" s="136">
        <v>18.12</v>
      </c>
      <c r="F155" s="137"/>
      <c r="G155" s="138">
        <f>ROUND(E155*F155,2)</f>
        <v>0</v>
      </c>
      <c r="H155" s="121">
        <v>10.42</v>
      </c>
      <c r="I155" s="121">
        <f>ROUND(E155*H155,2)</f>
        <v>188.81</v>
      </c>
      <c r="J155" s="121">
        <v>38.08</v>
      </c>
      <c r="K155" s="121">
        <f>ROUND(E155*J155,2)</f>
        <v>690.01</v>
      </c>
      <c r="L155" s="121">
        <v>21</v>
      </c>
      <c r="M155" s="121">
        <f>G155*(1+L155/100)</f>
        <v>0</v>
      </c>
      <c r="N155" s="121">
        <v>4.0000000000000003E-5</v>
      </c>
      <c r="O155" s="121">
        <f>ROUND(E155*N155,2)</f>
        <v>0</v>
      </c>
      <c r="P155" s="121">
        <v>0</v>
      </c>
      <c r="Q155" s="121">
        <f>ROUND(E155*P155,2)</f>
        <v>0</v>
      </c>
      <c r="R155" s="121"/>
      <c r="S155" s="121" t="s">
        <v>132</v>
      </c>
      <c r="T155" s="121" t="s">
        <v>138</v>
      </c>
      <c r="U155" s="121">
        <v>7.8200000000000006E-2</v>
      </c>
      <c r="V155" s="121">
        <f>ROUND(E155*U155,2)</f>
        <v>1.42</v>
      </c>
      <c r="W155" s="121"/>
      <c r="X155" s="121" t="s">
        <v>133</v>
      </c>
      <c r="Y155" s="116"/>
      <c r="Z155" s="116"/>
      <c r="AA155" s="116"/>
      <c r="AB155" s="116"/>
      <c r="AC155" s="116"/>
      <c r="AD155" s="116"/>
      <c r="AE155" s="116"/>
      <c r="AF155" s="116"/>
      <c r="AG155" s="116" t="s">
        <v>134</v>
      </c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outlineLevel="1" x14ac:dyDescent="0.25">
      <c r="A156" s="119"/>
      <c r="B156" s="120"/>
      <c r="C156" s="149" t="s">
        <v>372</v>
      </c>
      <c r="D156" s="124"/>
      <c r="E156" s="125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16"/>
      <c r="Z156" s="116"/>
      <c r="AA156" s="116"/>
      <c r="AB156" s="116"/>
      <c r="AC156" s="116"/>
      <c r="AD156" s="116"/>
      <c r="AE156" s="116"/>
      <c r="AF156" s="116"/>
      <c r="AG156" s="116" t="s">
        <v>140</v>
      </c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</row>
    <row r="157" spans="1:60" outlineLevel="1" x14ac:dyDescent="0.25">
      <c r="A157" s="119"/>
      <c r="B157" s="120"/>
      <c r="C157" s="150" t="s">
        <v>632</v>
      </c>
      <c r="D157" s="124"/>
      <c r="E157" s="125">
        <v>6.12</v>
      </c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16"/>
      <c r="Z157" s="116"/>
      <c r="AA157" s="116"/>
      <c r="AB157" s="116"/>
      <c r="AC157" s="116"/>
      <c r="AD157" s="116"/>
      <c r="AE157" s="116"/>
      <c r="AF157" s="116"/>
      <c r="AG157" s="116" t="s">
        <v>140</v>
      </c>
      <c r="AH157" s="116">
        <v>2</v>
      </c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</row>
    <row r="158" spans="1:60" outlineLevel="1" x14ac:dyDescent="0.25">
      <c r="A158" s="119"/>
      <c r="B158" s="120"/>
      <c r="C158" s="150" t="s">
        <v>633</v>
      </c>
      <c r="D158" s="124"/>
      <c r="E158" s="125">
        <v>11.88</v>
      </c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16"/>
      <c r="Z158" s="116"/>
      <c r="AA158" s="116"/>
      <c r="AB158" s="116"/>
      <c r="AC158" s="116"/>
      <c r="AD158" s="116"/>
      <c r="AE158" s="116"/>
      <c r="AF158" s="116"/>
      <c r="AG158" s="116" t="s">
        <v>140</v>
      </c>
      <c r="AH158" s="116">
        <v>2</v>
      </c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</row>
    <row r="159" spans="1:60" outlineLevel="1" x14ac:dyDescent="0.25">
      <c r="A159" s="119"/>
      <c r="B159" s="120"/>
      <c r="C159" s="150" t="s">
        <v>634</v>
      </c>
      <c r="D159" s="124"/>
      <c r="E159" s="125">
        <v>18.239999999999998</v>
      </c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16"/>
      <c r="Z159" s="116"/>
      <c r="AA159" s="116"/>
      <c r="AB159" s="116"/>
      <c r="AC159" s="116"/>
      <c r="AD159" s="116"/>
      <c r="AE159" s="116"/>
      <c r="AF159" s="116"/>
      <c r="AG159" s="116" t="s">
        <v>140</v>
      </c>
      <c r="AH159" s="116">
        <v>2</v>
      </c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</row>
    <row r="160" spans="1:60" outlineLevel="1" x14ac:dyDescent="0.25">
      <c r="A160" s="119"/>
      <c r="B160" s="120"/>
      <c r="C160" s="149" t="s">
        <v>376</v>
      </c>
      <c r="D160" s="124"/>
      <c r="E160" s="125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16"/>
      <c r="Z160" s="116"/>
      <c r="AA160" s="116"/>
      <c r="AB160" s="116"/>
      <c r="AC160" s="116"/>
      <c r="AD160" s="116"/>
      <c r="AE160" s="116"/>
      <c r="AF160" s="116"/>
      <c r="AG160" s="116" t="s">
        <v>140</v>
      </c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</row>
    <row r="161" spans="1:60" outlineLevel="1" x14ac:dyDescent="0.25">
      <c r="A161" s="119"/>
      <c r="B161" s="120"/>
      <c r="C161" s="148" t="s">
        <v>635</v>
      </c>
      <c r="D161" s="122"/>
      <c r="E161" s="123">
        <v>18.12</v>
      </c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16"/>
      <c r="Z161" s="116"/>
      <c r="AA161" s="116"/>
      <c r="AB161" s="116"/>
      <c r="AC161" s="116"/>
      <c r="AD161" s="116"/>
      <c r="AE161" s="116"/>
      <c r="AF161" s="116"/>
      <c r="AG161" s="116" t="s">
        <v>140</v>
      </c>
      <c r="AH161" s="116">
        <v>0</v>
      </c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</row>
    <row r="162" spans="1:60" outlineLevel="1" x14ac:dyDescent="0.25">
      <c r="A162" s="133">
        <v>72</v>
      </c>
      <c r="B162" s="134" t="s">
        <v>378</v>
      </c>
      <c r="C162" s="147" t="s">
        <v>379</v>
      </c>
      <c r="D162" s="135" t="s">
        <v>137</v>
      </c>
      <c r="E162" s="136">
        <v>36.24</v>
      </c>
      <c r="F162" s="137"/>
      <c r="G162" s="138">
        <f>ROUND(E162*F162,2)</f>
        <v>0</v>
      </c>
      <c r="H162" s="121">
        <v>0</v>
      </c>
      <c r="I162" s="121">
        <f>ROUND(E162*H162,2)</f>
        <v>0</v>
      </c>
      <c r="J162" s="121">
        <v>42.8</v>
      </c>
      <c r="K162" s="121">
        <f>ROUND(E162*J162,2)</f>
        <v>1551.07</v>
      </c>
      <c r="L162" s="121">
        <v>21</v>
      </c>
      <c r="M162" s="121">
        <f>G162*(1+L162/100)</f>
        <v>0</v>
      </c>
      <c r="N162" s="121">
        <v>0</v>
      </c>
      <c r="O162" s="121">
        <f>ROUND(E162*N162,2)</f>
        <v>0</v>
      </c>
      <c r="P162" s="121">
        <v>0</v>
      </c>
      <c r="Q162" s="121">
        <f>ROUND(E162*P162,2)</f>
        <v>0</v>
      </c>
      <c r="R162" s="121"/>
      <c r="S162" s="121" t="s">
        <v>158</v>
      </c>
      <c r="T162" s="121" t="s">
        <v>132</v>
      </c>
      <c r="U162" s="121">
        <v>0.05</v>
      </c>
      <c r="V162" s="121">
        <f>ROUND(E162*U162,2)</f>
        <v>1.81</v>
      </c>
      <c r="W162" s="121"/>
      <c r="X162" s="121" t="s">
        <v>133</v>
      </c>
      <c r="Y162" s="116"/>
      <c r="Z162" s="116"/>
      <c r="AA162" s="116"/>
      <c r="AB162" s="116"/>
      <c r="AC162" s="116"/>
      <c r="AD162" s="116"/>
      <c r="AE162" s="116"/>
      <c r="AF162" s="116"/>
      <c r="AG162" s="116" t="s">
        <v>134</v>
      </c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</row>
    <row r="163" spans="1:60" outlineLevel="1" x14ac:dyDescent="0.25">
      <c r="A163" s="119"/>
      <c r="B163" s="120"/>
      <c r="C163" s="148" t="s">
        <v>614</v>
      </c>
      <c r="D163" s="122"/>
      <c r="E163" s="123">
        <v>6.12</v>
      </c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16"/>
      <c r="Z163" s="116"/>
      <c r="AA163" s="116"/>
      <c r="AB163" s="116"/>
      <c r="AC163" s="116"/>
      <c r="AD163" s="116"/>
      <c r="AE163" s="116"/>
      <c r="AF163" s="116"/>
      <c r="AG163" s="116" t="s">
        <v>140</v>
      </c>
      <c r="AH163" s="116">
        <v>0</v>
      </c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</row>
    <row r="164" spans="1:60" outlineLevel="1" x14ac:dyDescent="0.25">
      <c r="A164" s="119"/>
      <c r="B164" s="120"/>
      <c r="C164" s="148" t="s">
        <v>615</v>
      </c>
      <c r="D164" s="122"/>
      <c r="E164" s="123">
        <v>11.88</v>
      </c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16"/>
      <c r="Z164" s="116"/>
      <c r="AA164" s="116"/>
      <c r="AB164" s="116"/>
      <c r="AC164" s="116"/>
      <c r="AD164" s="116"/>
      <c r="AE164" s="116"/>
      <c r="AF164" s="116"/>
      <c r="AG164" s="116" t="s">
        <v>140</v>
      </c>
      <c r="AH164" s="116">
        <v>0</v>
      </c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</row>
    <row r="165" spans="1:60" outlineLevel="1" x14ac:dyDescent="0.25">
      <c r="A165" s="119"/>
      <c r="B165" s="120"/>
      <c r="C165" s="148" t="s">
        <v>616</v>
      </c>
      <c r="D165" s="122"/>
      <c r="E165" s="123">
        <v>18.239999999999998</v>
      </c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16"/>
      <c r="Z165" s="116"/>
      <c r="AA165" s="116"/>
      <c r="AB165" s="116"/>
      <c r="AC165" s="116"/>
      <c r="AD165" s="116"/>
      <c r="AE165" s="116"/>
      <c r="AF165" s="116"/>
      <c r="AG165" s="116" t="s">
        <v>140</v>
      </c>
      <c r="AH165" s="116">
        <v>0</v>
      </c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</row>
    <row r="166" spans="1:60" outlineLevel="1" x14ac:dyDescent="0.25">
      <c r="A166" s="139">
        <v>73</v>
      </c>
      <c r="B166" s="140" t="s">
        <v>380</v>
      </c>
      <c r="C166" s="146" t="s">
        <v>381</v>
      </c>
      <c r="D166" s="141" t="s">
        <v>131</v>
      </c>
      <c r="E166" s="142">
        <v>3</v>
      </c>
      <c r="F166" s="143"/>
      <c r="G166" s="144">
        <f>ROUND(E166*F166,2)</f>
        <v>0</v>
      </c>
      <c r="H166" s="121">
        <v>131.5</v>
      </c>
      <c r="I166" s="121">
        <f>ROUND(E166*H166,2)</f>
        <v>394.5</v>
      </c>
      <c r="J166" s="121">
        <v>0</v>
      </c>
      <c r="K166" s="121">
        <f>ROUND(E166*J166,2)</f>
        <v>0</v>
      </c>
      <c r="L166" s="121">
        <v>21</v>
      </c>
      <c r="M166" s="121">
        <f>G166*(1+L166/100)</f>
        <v>0</v>
      </c>
      <c r="N166" s="121">
        <v>1.3999999999999999E-4</v>
      </c>
      <c r="O166" s="121">
        <f>ROUND(E166*N166,2)</f>
        <v>0</v>
      </c>
      <c r="P166" s="121">
        <v>0</v>
      </c>
      <c r="Q166" s="121">
        <f>ROUND(E166*P166,2)</f>
        <v>0</v>
      </c>
      <c r="R166" s="121" t="s">
        <v>175</v>
      </c>
      <c r="S166" s="121" t="s">
        <v>132</v>
      </c>
      <c r="T166" s="121" t="s">
        <v>132</v>
      </c>
      <c r="U166" s="121">
        <v>0</v>
      </c>
      <c r="V166" s="121">
        <f>ROUND(E166*U166,2)</f>
        <v>0</v>
      </c>
      <c r="W166" s="121"/>
      <c r="X166" s="121" t="s">
        <v>176</v>
      </c>
      <c r="Y166" s="116"/>
      <c r="Z166" s="116"/>
      <c r="AA166" s="116"/>
      <c r="AB166" s="116"/>
      <c r="AC166" s="116"/>
      <c r="AD166" s="116"/>
      <c r="AE166" s="116"/>
      <c r="AF166" s="116"/>
      <c r="AG166" s="116" t="s">
        <v>177</v>
      </c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</row>
    <row r="167" spans="1:60" ht="20.399999999999999" outlineLevel="1" x14ac:dyDescent="0.25">
      <c r="A167" s="133">
        <v>74</v>
      </c>
      <c r="B167" s="134" t="s">
        <v>382</v>
      </c>
      <c r="C167" s="147" t="s">
        <v>383</v>
      </c>
      <c r="D167" s="135" t="s">
        <v>137</v>
      </c>
      <c r="E167" s="136">
        <v>36.24</v>
      </c>
      <c r="F167" s="137"/>
      <c r="G167" s="138">
        <f>ROUND(E167*F167,2)</f>
        <v>0</v>
      </c>
      <c r="H167" s="121">
        <v>0</v>
      </c>
      <c r="I167" s="121">
        <f>ROUND(E167*H167,2)</f>
        <v>0</v>
      </c>
      <c r="J167" s="121">
        <v>541</v>
      </c>
      <c r="K167" s="121">
        <f>ROUND(E167*J167,2)</f>
        <v>19605.84</v>
      </c>
      <c r="L167" s="121">
        <v>21</v>
      </c>
      <c r="M167" s="121">
        <f>G167*(1+L167/100)</f>
        <v>0</v>
      </c>
      <c r="N167" s="121">
        <v>3.63E-3</v>
      </c>
      <c r="O167" s="121">
        <f>ROUND(E167*N167,2)</f>
        <v>0.13</v>
      </c>
      <c r="P167" s="121">
        <v>0</v>
      </c>
      <c r="Q167" s="121">
        <f>ROUND(E167*P167,2)</f>
        <v>0</v>
      </c>
      <c r="R167" s="121"/>
      <c r="S167" s="121" t="s">
        <v>132</v>
      </c>
      <c r="T167" s="121" t="s">
        <v>138</v>
      </c>
      <c r="U167" s="121">
        <v>0</v>
      </c>
      <c r="V167" s="121">
        <f>ROUND(E167*U167,2)</f>
        <v>0</v>
      </c>
      <c r="W167" s="121"/>
      <c r="X167" s="121" t="s">
        <v>161</v>
      </c>
      <c r="Y167" s="116"/>
      <c r="Z167" s="116"/>
      <c r="AA167" s="116"/>
      <c r="AB167" s="116"/>
      <c r="AC167" s="116"/>
      <c r="AD167" s="116"/>
      <c r="AE167" s="116"/>
      <c r="AF167" s="116"/>
      <c r="AG167" s="116" t="s">
        <v>162</v>
      </c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</row>
    <row r="168" spans="1:60" outlineLevel="1" x14ac:dyDescent="0.25">
      <c r="A168" s="119"/>
      <c r="B168" s="120"/>
      <c r="C168" s="148" t="s">
        <v>614</v>
      </c>
      <c r="D168" s="122"/>
      <c r="E168" s="123">
        <v>6.12</v>
      </c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16"/>
      <c r="Z168" s="116"/>
      <c r="AA168" s="116"/>
      <c r="AB168" s="116"/>
      <c r="AC168" s="116"/>
      <c r="AD168" s="116"/>
      <c r="AE168" s="116"/>
      <c r="AF168" s="116"/>
      <c r="AG168" s="116" t="s">
        <v>140</v>
      </c>
      <c r="AH168" s="116">
        <v>0</v>
      </c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</row>
    <row r="169" spans="1:60" outlineLevel="1" x14ac:dyDescent="0.25">
      <c r="A169" s="119"/>
      <c r="B169" s="120"/>
      <c r="C169" s="148" t="s">
        <v>615</v>
      </c>
      <c r="D169" s="122"/>
      <c r="E169" s="123">
        <v>11.88</v>
      </c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16"/>
      <c r="Z169" s="116"/>
      <c r="AA169" s="116"/>
      <c r="AB169" s="116"/>
      <c r="AC169" s="116"/>
      <c r="AD169" s="116"/>
      <c r="AE169" s="116"/>
      <c r="AF169" s="116"/>
      <c r="AG169" s="116" t="s">
        <v>140</v>
      </c>
      <c r="AH169" s="116">
        <v>0</v>
      </c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</row>
    <row r="170" spans="1:60" outlineLevel="1" x14ac:dyDescent="0.25">
      <c r="A170" s="119"/>
      <c r="B170" s="120"/>
      <c r="C170" s="148" t="s">
        <v>616</v>
      </c>
      <c r="D170" s="122"/>
      <c r="E170" s="123">
        <v>18.239999999999998</v>
      </c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16"/>
      <c r="Z170" s="116"/>
      <c r="AA170" s="116"/>
      <c r="AB170" s="116"/>
      <c r="AC170" s="116"/>
      <c r="AD170" s="116"/>
      <c r="AE170" s="116"/>
      <c r="AF170" s="116"/>
      <c r="AG170" s="116" t="s">
        <v>140</v>
      </c>
      <c r="AH170" s="116">
        <v>0</v>
      </c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</row>
    <row r="171" spans="1:60" outlineLevel="1" x14ac:dyDescent="0.25">
      <c r="A171" s="139">
        <v>75</v>
      </c>
      <c r="B171" s="140" t="s">
        <v>384</v>
      </c>
      <c r="C171" s="146" t="s">
        <v>385</v>
      </c>
      <c r="D171" s="141" t="s">
        <v>0</v>
      </c>
      <c r="E171" s="142">
        <v>291.06400000000002</v>
      </c>
      <c r="F171" s="143"/>
      <c r="G171" s="144">
        <f>ROUND(E171*F171,2)</f>
        <v>0</v>
      </c>
      <c r="H171" s="121">
        <v>0</v>
      </c>
      <c r="I171" s="121">
        <f>ROUND(E171*H171,2)</f>
        <v>0</v>
      </c>
      <c r="J171" s="121">
        <v>0.77</v>
      </c>
      <c r="K171" s="121">
        <f>ROUND(E171*J171,2)</f>
        <v>224.12</v>
      </c>
      <c r="L171" s="121">
        <v>21</v>
      </c>
      <c r="M171" s="121">
        <f>G171*(1+L171/100)</f>
        <v>0</v>
      </c>
      <c r="N171" s="121">
        <v>0</v>
      </c>
      <c r="O171" s="121">
        <f>ROUND(E171*N171,2)</f>
        <v>0</v>
      </c>
      <c r="P171" s="121">
        <v>0</v>
      </c>
      <c r="Q171" s="121">
        <f>ROUND(E171*P171,2)</f>
        <v>0</v>
      </c>
      <c r="R171" s="121"/>
      <c r="S171" s="121" t="s">
        <v>132</v>
      </c>
      <c r="T171" s="121" t="s">
        <v>138</v>
      </c>
      <c r="U171" s="121">
        <v>0</v>
      </c>
      <c r="V171" s="121">
        <f>ROUND(E171*U171,2)</f>
        <v>0</v>
      </c>
      <c r="W171" s="121"/>
      <c r="X171" s="121" t="s">
        <v>208</v>
      </c>
      <c r="Y171" s="116"/>
      <c r="Z171" s="116"/>
      <c r="AA171" s="116"/>
      <c r="AB171" s="116"/>
      <c r="AC171" s="116"/>
      <c r="AD171" s="116"/>
      <c r="AE171" s="116"/>
      <c r="AF171" s="116"/>
      <c r="AG171" s="116" t="s">
        <v>209</v>
      </c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</row>
    <row r="172" spans="1:60" x14ac:dyDescent="0.25">
      <c r="A172" s="127" t="s">
        <v>127</v>
      </c>
      <c r="B172" s="128" t="s">
        <v>89</v>
      </c>
      <c r="C172" s="145" t="s">
        <v>90</v>
      </c>
      <c r="D172" s="129"/>
      <c r="E172" s="130"/>
      <c r="F172" s="131"/>
      <c r="G172" s="132">
        <f>SUMIF(AG173:AG186,"&lt;&gt;NOR",G173:G186)</f>
        <v>0</v>
      </c>
      <c r="H172" s="126"/>
      <c r="I172" s="126">
        <f>SUM(I173:I186)</f>
        <v>3044.4</v>
      </c>
      <c r="J172" s="126"/>
      <c r="K172" s="126">
        <f>SUM(K173:K186)</f>
        <v>3982.1600000000003</v>
      </c>
      <c r="L172" s="126"/>
      <c r="M172" s="126">
        <f>SUM(M173:M186)</f>
        <v>0</v>
      </c>
      <c r="N172" s="126"/>
      <c r="O172" s="126">
        <f>SUM(O173:O186)</f>
        <v>0.03</v>
      </c>
      <c r="P172" s="126"/>
      <c r="Q172" s="126">
        <f>SUM(Q173:Q186)</f>
        <v>0</v>
      </c>
      <c r="R172" s="126"/>
      <c r="S172" s="126"/>
      <c r="T172" s="126"/>
      <c r="U172" s="126"/>
      <c r="V172" s="126">
        <f>SUM(V173:V186)</f>
        <v>7.379999999999999</v>
      </c>
      <c r="W172" s="126"/>
      <c r="X172" s="126"/>
      <c r="AG172" t="s">
        <v>128</v>
      </c>
    </row>
    <row r="173" spans="1:60" outlineLevel="1" x14ac:dyDescent="0.25">
      <c r="A173" s="133">
        <v>76</v>
      </c>
      <c r="B173" s="134" t="s">
        <v>386</v>
      </c>
      <c r="C173" s="147" t="s">
        <v>387</v>
      </c>
      <c r="D173" s="135" t="s">
        <v>137</v>
      </c>
      <c r="E173" s="136">
        <v>4.8</v>
      </c>
      <c r="F173" s="137"/>
      <c r="G173" s="138">
        <f>ROUND(E173*F173,2)</f>
        <v>0</v>
      </c>
      <c r="H173" s="121">
        <v>24.89</v>
      </c>
      <c r="I173" s="121">
        <f>ROUND(E173*H173,2)</f>
        <v>119.47</v>
      </c>
      <c r="J173" s="121">
        <v>25.21</v>
      </c>
      <c r="K173" s="121">
        <f>ROUND(E173*J173,2)</f>
        <v>121.01</v>
      </c>
      <c r="L173" s="121">
        <v>21</v>
      </c>
      <c r="M173" s="121">
        <f>G173*(1+L173/100)</f>
        <v>0</v>
      </c>
      <c r="N173" s="121">
        <v>2.1000000000000001E-4</v>
      </c>
      <c r="O173" s="121">
        <f>ROUND(E173*N173,2)</f>
        <v>0</v>
      </c>
      <c r="P173" s="121">
        <v>0</v>
      </c>
      <c r="Q173" s="121">
        <f>ROUND(E173*P173,2)</f>
        <v>0</v>
      </c>
      <c r="R173" s="121"/>
      <c r="S173" s="121" t="s">
        <v>132</v>
      </c>
      <c r="T173" s="121" t="s">
        <v>132</v>
      </c>
      <c r="U173" s="121">
        <v>0.05</v>
      </c>
      <c r="V173" s="121">
        <f>ROUND(E173*U173,2)</f>
        <v>0.24</v>
      </c>
      <c r="W173" s="121"/>
      <c r="X173" s="121" t="s">
        <v>133</v>
      </c>
      <c r="Y173" s="116"/>
      <c r="Z173" s="116"/>
      <c r="AA173" s="116"/>
      <c r="AB173" s="116"/>
      <c r="AC173" s="116"/>
      <c r="AD173" s="116"/>
      <c r="AE173" s="116"/>
      <c r="AF173" s="116"/>
      <c r="AG173" s="116" t="s">
        <v>134</v>
      </c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</row>
    <row r="174" spans="1:60" outlineLevel="1" x14ac:dyDescent="0.25">
      <c r="A174" s="119"/>
      <c r="B174" s="120"/>
      <c r="C174" s="148" t="s">
        <v>636</v>
      </c>
      <c r="D174" s="122"/>
      <c r="E174" s="123">
        <v>4.8</v>
      </c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16"/>
      <c r="Z174" s="116"/>
      <c r="AA174" s="116"/>
      <c r="AB174" s="116"/>
      <c r="AC174" s="116"/>
      <c r="AD174" s="116"/>
      <c r="AE174" s="116"/>
      <c r="AF174" s="116"/>
      <c r="AG174" s="116" t="s">
        <v>140</v>
      </c>
      <c r="AH174" s="116">
        <v>0</v>
      </c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</row>
    <row r="175" spans="1:60" outlineLevel="1" x14ac:dyDescent="0.25">
      <c r="A175" s="133">
        <v>77</v>
      </c>
      <c r="B175" s="134" t="s">
        <v>389</v>
      </c>
      <c r="C175" s="147" t="s">
        <v>390</v>
      </c>
      <c r="D175" s="135" t="s">
        <v>137</v>
      </c>
      <c r="E175" s="136">
        <v>4.8</v>
      </c>
      <c r="F175" s="137"/>
      <c r="G175" s="138">
        <f>ROUND(E175*F175,2)</f>
        <v>0</v>
      </c>
      <c r="H175" s="121">
        <v>0</v>
      </c>
      <c r="I175" s="121">
        <f>ROUND(E175*H175,2)</f>
        <v>0</v>
      </c>
      <c r="J175" s="121">
        <v>49.1</v>
      </c>
      <c r="K175" s="121">
        <f>ROUND(E175*J175,2)</f>
        <v>235.68</v>
      </c>
      <c r="L175" s="121">
        <v>21</v>
      </c>
      <c r="M175" s="121">
        <f>G175*(1+L175/100)</f>
        <v>0</v>
      </c>
      <c r="N175" s="121">
        <v>0</v>
      </c>
      <c r="O175" s="121">
        <f>ROUND(E175*N175,2)</f>
        <v>0</v>
      </c>
      <c r="P175" s="121">
        <v>0</v>
      </c>
      <c r="Q175" s="121">
        <f>ROUND(E175*P175,2)</f>
        <v>0</v>
      </c>
      <c r="R175" s="121"/>
      <c r="S175" s="121" t="s">
        <v>132</v>
      </c>
      <c r="T175" s="121" t="s">
        <v>138</v>
      </c>
      <c r="U175" s="121">
        <v>0.1</v>
      </c>
      <c r="V175" s="121">
        <f>ROUND(E175*U175,2)</f>
        <v>0.48</v>
      </c>
      <c r="W175" s="121"/>
      <c r="X175" s="121" t="s">
        <v>133</v>
      </c>
      <c r="Y175" s="116"/>
      <c r="Z175" s="116"/>
      <c r="AA175" s="116"/>
      <c r="AB175" s="116"/>
      <c r="AC175" s="116"/>
      <c r="AD175" s="116"/>
      <c r="AE175" s="116"/>
      <c r="AF175" s="116"/>
      <c r="AG175" s="116" t="s">
        <v>134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</row>
    <row r="176" spans="1:60" outlineLevel="1" x14ac:dyDescent="0.25">
      <c r="A176" s="119"/>
      <c r="B176" s="120"/>
      <c r="C176" s="148" t="s">
        <v>636</v>
      </c>
      <c r="D176" s="122"/>
      <c r="E176" s="123">
        <v>4.8</v>
      </c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16"/>
      <c r="Z176" s="116"/>
      <c r="AA176" s="116"/>
      <c r="AB176" s="116"/>
      <c r="AC176" s="116"/>
      <c r="AD176" s="116"/>
      <c r="AE176" s="116"/>
      <c r="AF176" s="116"/>
      <c r="AG176" s="116" t="s">
        <v>140</v>
      </c>
      <c r="AH176" s="116">
        <v>0</v>
      </c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</row>
    <row r="177" spans="1:60" outlineLevel="1" x14ac:dyDescent="0.25">
      <c r="A177" s="133">
        <v>78</v>
      </c>
      <c r="B177" s="134" t="s">
        <v>391</v>
      </c>
      <c r="C177" s="147" t="s">
        <v>392</v>
      </c>
      <c r="D177" s="135" t="s">
        <v>137</v>
      </c>
      <c r="E177" s="136">
        <v>4.8</v>
      </c>
      <c r="F177" s="137"/>
      <c r="G177" s="138">
        <f>ROUND(E177*F177,2)</f>
        <v>0</v>
      </c>
      <c r="H177" s="121">
        <v>142.66</v>
      </c>
      <c r="I177" s="121">
        <f>ROUND(E177*H177,2)</f>
        <v>684.77</v>
      </c>
      <c r="J177" s="121">
        <v>653.34</v>
      </c>
      <c r="K177" s="121">
        <f>ROUND(E177*J177,2)</f>
        <v>3136.03</v>
      </c>
      <c r="L177" s="121">
        <v>21</v>
      </c>
      <c r="M177" s="121">
        <f>G177*(1+L177/100)</f>
        <v>0</v>
      </c>
      <c r="N177" s="121">
        <v>5.3499999999999997E-3</v>
      </c>
      <c r="O177" s="121">
        <f>ROUND(E177*N177,2)</f>
        <v>0.03</v>
      </c>
      <c r="P177" s="121">
        <v>0</v>
      </c>
      <c r="Q177" s="121">
        <f>ROUND(E177*P177,2)</f>
        <v>0</v>
      </c>
      <c r="R177" s="121"/>
      <c r="S177" s="121" t="s">
        <v>132</v>
      </c>
      <c r="T177" s="121" t="s">
        <v>132</v>
      </c>
      <c r="U177" s="121">
        <v>1.288</v>
      </c>
      <c r="V177" s="121">
        <f>ROUND(E177*U177,2)</f>
        <v>6.18</v>
      </c>
      <c r="W177" s="121"/>
      <c r="X177" s="121" t="s">
        <v>133</v>
      </c>
      <c r="Y177" s="116"/>
      <c r="Z177" s="116"/>
      <c r="AA177" s="116"/>
      <c r="AB177" s="116"/>
      <c r="AC177" s="116"/>
      <c r="AD177" s="116"/>
      <c r="AE177" s="116"/>
      <c r="AF177" s="116"/>
      <c r="AG177" s="116" t="s">
        <v>134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</row>
    <row r="178" spans="1:60" outlineLevel="1" x14ac:dyDescent="0.25">
      <c r="A178" s="119"/>
      <c r="B178" s="120"/>
      <c r="C178" s="148" t="s">
        <v>636</v>
      </c>
      <c r="D178" s="122"/>
      <c r="E178" s="123">
        <v>4.8</v>
      </c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16"/>
      <c r="Z178" s="116"/>
      <c r="AA178" s="116"/>
      <c r="AB178" s="116"/>
      <c r="AC178" s="116"/>
      <c r="AD178" s="116"/>
      <c r="AE178" s="116"/>
      <c r="AF178" s="116"/>
      <c r="AG178" s="116" t="s">
        <v>140</v>
      </c>
      <c r="AH178" s="116">
        <v>0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</row>
    <row r="179" spans="1:60" outlineLevel="1" x14ac:dyDescent="0.25">
      <c r="A179" s="133">
        <v>79</v>
      </c>
      <c r="B179" s="134" t="s">
        <v>393</v>
      </c>
      <c r="C179" s="147" t="s">
        <v>394</v>
      </c>
      <c r="D179" s="135" t="s">
        <v>137</v>
      </c>
      <c r="E179" s="136">
        <v>4.8</v>
      </c>
      <c r="F179" s="137"/>
      <c r="G179" s="138">
        <f>ROUND(E179*F179,2)</f>
        <v>0</v>
      </c>
      <c r="H179" s="121">
        <v>9.1999999999999993</v>
      </c>
      <c r="I179" s="121">
        <f>ROUND(E179*H179,2)</f>
        <v>44.16</v>
      </c>
      <c r="J179" s="121">
        <v>0</v>
      </c>
      <c r="K179" s="121">
        <f>ROUND(E179*J179,2)</f>
        <v>0</v>
      </c>
      <c r="L179" s="121">
        <v>21</v>
      </c>
      <c r="M179" s="121">
        <f>G179*(1+L179/100)</f>
        <v>0</v>
      </c>
      <c r="N179" s="121">
        <v>8.9999999999999998E-4</v>
      </c>
      <c r="O179" s="121">
        <f>ROUND(E179*N179,2)</f>
        <v>0</v>
      </c>
      <c r="P179" s="121">
        <v>0</v>
      </c>
      <c r="Q179" s="121">
        <f>ROUND(E179*P179,2)</f>
        <v>0</v>
      </c>
      <c r="R179" s="121"/>
      <c r="S179" s="121" t="s">
        <v>132</v>
      </c>
      <c r="T179" s="121" t="s">
        <v>132</v>
      </c>
      <c r="U179" s="121">
        <v>0</v>
      </c>
      <c r="V179" s="121">
        <f>ROUND(E179*U179,2)</f>
        <v>0</v>
      </c>
      <c r="W179" s="121"/>
      <c r="X179" s="121" t="s">
        <v>133</v>
      </c>
      <c r="Y179" s="116"/>
      <c r="Z179" s="116"/>
      <c r="AA179" s="116"/>
      <c r="AB179" s="116"/>
      <c r="AC179" s="116"/>
      <c r="AD179" s="116"/>
      <c r="AE179" s="116"/>
      <c r="AF179" s="116"/>
      <c r="AG179" s="116" t="s">
        <v>134</v>
      </c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</row>
    <row r="180" spans="1:60" outlineLevel="1" x14ac:dyDescent="0.25">
      <c r="A180" s="119"/>
      <c r="B180" s="120"/>
      <c r="C180" s="148" t="s">
        <v>636</v>
      </c>
      <c r="D180" s="122"/>
      <c r="E180" s="123">
        <v>4.8</v>
      </c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16"/>
      <c r="Z180" s="116"/>
      <c r="AA180" s="116"/>
      <c r="AB180" s="116"/>
      <c r="AC180" s="116"/>
      <c r="AD180" s="116"/>
      <c r="AE180" s="116"/>
      <c r="AF180" s="116"/>
      <c r="AG180" s="116" t="s">
        <v>140</v>
      </c>
      <c r="AH180" s="116">
        <v>0</v>
      </c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</row>
    <row r="181" spans="1:60" outlineLevel="1" x14ac:dyDescent="0.25">
      <c r="A181" s="133">
        <v>80</v>
      </c>
      <c r="B181" s="134" t="s">
        <v>395</v>
      </c>
      <c r="C181" s="147" t="s">
        <v>396</v>
      </c>
      <c r="D181" s="135" t="s">
        <v>143</v>
      </c>
      <c r="E181" s="136">
        <v>4</v>
      </c>
      <c r="F181" s="137"/>
      <c r="G181" s="138">
        <f>ROUND(E181*F181,2)</f>
        <v>0</v>
      </c>
      <c r="H181" s="121">
        <v>0</v>
      </c>
      <c r="I181" s="121">
        <f>ROUND(E181*H181,2)</f>
        <v>0</v>
      </c>
      <c r="J181" s="121">
        <v>60.5</v>
      </c>
      <c r="K181" s="121">
        <f>ROUND(E181*J181,2)</f>
        <v>242</v>
      </c>
      <c r="L181" s="121">
        <v>21</v>
      </c>
      <c r="M181" s="121">
        <f>G181*(1+L181/100)</f>
        <v>0</v>
      </c>
      <c r="N181" s="121">
        <v>0</v>
      </c>
      <c r="O181" s="121">
        <f>ROUND(E181*N181,2)</f>
        <v>0</v>
      </c>
      <c r="P181" s="121">
        <v>0</v>
      </c>
      <c r="Q181" s="121">
        <f>ROUND(E181*P181,2)</f>
        <v>0</v>
      </c>
      <c r="R181" s="121"/>
      <c r="S181" s="121" t="s">
        <v>132</v>
      </c>
      <c r="T181" s="121" t="s">
        <v>132</v>
      </c>
      <c r="U181" s="121">
        <v>0.12</v>
      </c>
      <c r="V181" s="121">
        <f>ROUND(E181*U181,2)</f>
        <v>0.48</v>
      </c>
      <c r="W181" s="121"/>
      <c r="X181" s="121" t="s">
        <v>133</v>
      </c>
      <c r="Y181" s="116"/>
      <c r="Z181" s="116"/>
      <c r="AA181" s="116"/>
      <c r="AB181" s="116"/>
      <c r="AC181" s="116"/>
      <c r="AD181" s="116"/>
      <c r="AE181" s="116"/>
      <c r="AF181" s="116"/>
      <c r="AG181" s="116" t="s">
        <v>134</v>
      </c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</row>
    <row r="182" spans="1:60" outlineLevel="1" x14ac:dyDescent="0.25">
      <c r="A182" s="119"/>
      <c r="B182" s="120"/>
      <c r="C182" s="148" t="s">
        <v>216</v>
      </c>
      <c r="D182" s="122"/>
      <c r="E182" s="123">
        <v>4</v>
      </c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16"/>
      <c r="Z182" s="116"/>
      <c r="AA182" s="116"/>
      <c r="AB182" s="116"/>
      <c r="AC182" s="116"/>
      <c r="AD182" s="116"/>
      <c r="AE182" s="116"/>
      <c r="AF182" s="116"/>
      <c r="AG182" s="116" t="s">
        <v>140</v>
      </c>
      <c r="AH182" s="116">
        <v>0</v>
      </c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</row>
    <row r="183" spans="1:60" outlineLevel="1" x14ac:dyDescent="0.25">
      <c r="A183" s="133">
        <v>81</v>
      </c>
      <c r="B183" s="134" t="s">
        <v>398</v>
      </c>
      <c r="C183" s="147" t="s">
        <v>399</v>
      </c>
      <c r="D183" s="135" t="s">
        <v>137</v>
      </c>
      <c r="E183" s="136">
        <v>5.28</v>
      </c>
      <c r="F183" s="137"/>
      <c r="G183" s="138">
        <f>ROUND(E183*F183,2)</f>
        <v>0</v>
      </c>
      <c r="H183" s="121">
        <v>350</v>
      </c>
      <c r="I183" s="121">
        <f>ROUND(E183*H183,2)</f>
        <v>1848</v>
      </c>
      <c r="J183" s="121">
        <v>0</v>
      </c>
      <c r="K183" s="121">
        <f>ROUND(E183*J183,2)</f>
        <v>0</v>
      </c>
      <c r="L183" s="121">
        <v>21</v>
      </c>
      <c r="M183" s="121">
        <f>G183*(1+L183/100)</f>
        <v>0</v>
      </c>
      <c r="N183" s="121">
        <v>0</v>
      </c>
      <c r="O183" s="121">
        <f>ROUND(E183*N183,2)</f>
        <v>0</v>
      </c>
      <c r="P183" s="121">
        <v>0</v>
      </c>
      <c r="Q183" s="121">
        <f>ROUND(E183*P183,2)</f>
        <v>0</v>
      </c>
      <c r="R183" s="121"/>
      <c r="S183" s="121" t="s">
        <v>158</v>
      </c>
      <c r="T183" s="121" t="s">
        <v>146</v>
      </c>
      <c r="U183" s="121">
        <v>0</v>
      </c>
      <c r="V183" s="121">
        <f>ROUND(E183*U183,2)</f>
        <v>0</v>
      </c>
      <c r="W183" s="121"/>
      <c r="X183" s="121" t="s">
        <v>161</v>
      </c>
      <c r="Y183" s="116"/>
      <c r="Z183" s="116"/>
      <c r="AA183" s="116"/>
      <c r="AB183" s="116"/>
      <c r="AC183" s="116"/>
      <c r="AD183" s="116"/>
      <c r="AE183" s="116"/>
      <c r="AF183" s="116"/>
      <c r="AG183" s="116" t="s">
        <v>310</v>
      </c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</row>
    <row r="184" spans="1:60" outlineLevel="1" x14ac:dyDescent="0.25">
      <c r="A184" s="119"/>
      <c r="B184" s="120"/>
      <c r="C184" s="148" t="s">
        <v>637</v>
      </c>
      <c r="D184" s="122"/>
      <c r="E184" s="123">
        <v>5.28</v>
      </c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16"/>
      <c r="Z184" s="116"/>
      <c r="AA184" s="116"/>
      <c r="AB184" s="116"/>
      <c r="AC184" s="116"/>
      <c r="AD184" s="116"/>
      <c r="AE184" s="116"/>
      <c r="AF184" s="116"/>
      <c r="AG184" s="116" t="s">
        <v>140</v>
      </c>
      <c r="AH184" s="116">
        <v>0</v>
      </c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</row>
    <row r="185" spans="1:60" outlineLevel="1" x14ac:dyDescent="0.25">
      <c r="A185" s="139">
        <v>82</v>
      </c>
      <c r="B185" s="140" t="s">
        <v>348</v>
      </c>
      <c r="C185" s="146" t="s">
        <v>401</v>
      </c>
      <c r="D185" s="141" t="s">
        <v>143</v>
      </c>
      <c r="E185" s="142">
        <v>4</v>
      </c>
      <c r="F185" s="143"/>
      <c r="G185" s="144">
        <f>ROUND(E185*F185,2)</f>
        <v>0</v>
      </c>
      <c r="H185" s="121">
        <v>87</v>
      </c>
      <c r="I185" s="121">
        <f>ROUND(E185*H185,2)</f>
        <v>348</v>
      </c>
      <c r="J185" s="121">
        <v>0</v>
      </c>
      <c r="K185" s="121">
        <f>ROUND(E185*J185,2)</f>
        <v>0</v>
      </c>
      <c r="L185" s="121">
        <v>21</v>
      </c>
      <c r="M185" s="121">
        <f>G185*(1+L185/100)</f>
        <v>0</v>
      </c>
      <c r="N185" s="121">
        <v>2.2000000000000001E-4</v>
      </c>
      <c r="O185" s="121">
        <f>ROUND(E185*N185,2)</f>
        <v>0</v>
      </c>
      <c r="P185" s="121">
        <v>0</v>
      </c>
      <c r="Q185" s="121">
        <f>ROUND(E185*P185,2)</f>
        <v>0</v>
      </c>
      <c r="R185" s="121"/>
      <c r="S185" s="121" t="s">
        <v>158</v>
      </c>
      <c r="T185" s="121" t="s">
        <v>146</v>
      </c>
      <c r="U185" s="121">
        <v>0</v>
      </c>
      <c r="V185" s="121">
        <f>ROUND(E185*U185,2)</f>
        <v>0</v>
      </c>
      <c r="W185" s="121"/>
      <c r="X185" s="121" t="s">
        <v>161</v>
      </c>
      <c r="Y185" s="116"/>
      <c r="Z185" s="116"/>
      <c r="AA185" s="116"/>
      <c r="AB185" s="116"/>
      <c r="AC185" s="116"/>
      <c r="AD185" s="116"/>
      <c r="AE185" s="116"/>
      <c r="AF185" s="116"/>
      <c r="AG185" s="116" t="s">
        <v>310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</row>
    <row r="186" spans="1:60" outlineLevel="1" x14ac:dyDescent="0.25">
      <c r="A186" s="139">
        <v>83</v>
      </c>
      <c r="B186" s="140" t="s">
        <v>402</v>
      </c>
      <c r="C186" s="146" t="s">
        <v>403</v>
      </c>
      <c r="D186" s="141" t="s">
        <v>0</v>
      </c>
      <c r="E186" s="142">
        <v>67.791200000000003</v>
      </c>
      <c r="F186" s="143"/>
      <c r="G186" s="144">
        <f>ROUND(E186*F186,2)</f>
        <v>0</v>
      </c>
      <c r="H186" s="121">
        <v>0</v>
      </c>
      <c r="I186" s="121">
        <f>ROUND(E186*H186,2)</f>
        <v>0</v>
      </c>
      <c r="J186" s="121">
        <v>3.65</v>
      </c>
      <c r="K186" s="121">
        <f>ROUND(E186*J186,2)</f>
        <v>247.44</v>
      </c>
      <c r="L186" s="121">
        <v>21</v>
      </c>
      <c r="M186" s="121">
        <f>G186*(1+L186/100)</f>
        <v>0</v>
      </c>
      <c r="N186" s="121">
        <v>0</v>
      </c>
      <c r="O186" s="121">
        <f>ROUND(E186*N186,2)</f>
        <v>0</v>
      </c>
      <c r="P186" s="121">
        <v>0</v>
      </c>
      <c r="Q186" s="121">
        <f>ROUND(E186*P186,2)</f>
        <v>0</v>
      </c>
      <c r="R186" s="121"/>
      <c r="S186" s="121" t="s">
        <v>132</v>
      </c>
      <c r="T186" s="121" t="s">
        <v>138</v>
      </c>
      <c r="U186" s="121">
        <v>0</v>
      </c>
      <c r="V186" s="121">
        <f>ROUND(E186*U186,2)</f>
        <v>0</v>
      </c>
      <c r="W186" s="121"/>
      <c r="X186" s="121" t="s">
        <v>208</v>
      </c>
      <c r="Y186" s="116"/>
      <c r="Z186" s="116"/>
      <c r="AA186" s="116"/>
      <c r="AB186" s="116"/>
      <c r="AC186" s="116"/>
      <c r="AD186" s="116"/>
      <c r="AE186" s="116"/>
      <c r="AF186" s="116"/>
      <c r="AG186" s="116" t="s">
        <v>209</v>
      </c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</row>
    <row r="187" spans="1:60" x14ac:dyDescent="0.25">
      <c r="A187" s="127" t="s">
        <v>127</v>
      </c>
      <c r="B187" s="128" t="s">
        <v>91</v>
      </c>
      <c r="C187" s="145" t="s">
        <v>92</v>
      </c>
      <c r="D187" s="129"/>
      <c r="E187" s="130"/>
      <c r="F187" s="131"/>
      <c r="G187" s="132">
        <f>SUMIF(AG188:AG190,"&lt;&gt;NOR",G188:G190)</f>
        <v>0</v>
      </c>
      <c r="H187" s="126"/>
      <c r="I187" s="126">
        <f>SUM(I188:I190)</f>
        <v>560.65</v>
      </c>
      <c r="J187" s="126"/>
      <c r="K187" s="126">
        <f>SUM(K188:K190)</f>
        <v>2148.85</v>
      </c>
      <c r="L187" s="126"/>
      <c r="M187" s="126">
        <f>SUM(M188:M190)</f>
        <v>0</v>
      </c>
      <c r="N187" s="126"/>
      <c r="O187" s="126">
        <f>SUM(O188:O190)</f>
        <v>0</v>
      </c>
      <c r="P187" s="126"/>
      <c r="Q187" s="126">
        <f>SUM(Q188:Q190)</f>
        <v>0</v>
      </c>
      <c r="R187" s="126"/>
      <c r="S187" s="126"/>
      <c r="T187" s="126"/>
      <c r="U187" s="126"/>
      <c r="V187" s="126">
        <f>SUM(V188:V190)</f>
        <v>4.3899999999999997</v>
      </c>
      <c r="W187" s="126"/>
      <c r="X187" s="126"/>
      <c r="AG187" t="s">
        <v>128</v>
      </c>
    </row>
    <row r="188" spans="1:60" outlineLevel="1" x14ac:dyDescent="0.25">
      <c r="A188" s="139">
        <v>84</v>
      </c>
      <c r="B188" s="140" t="s">
        <v>404</v>
      </c>
      <c r="C188" s="146" t="s">
        <v>405</v>
      </c>
      <c r="D188" s="141" t="s">
        <v>143</v>
      </c>
      <c r="E188" s="142">
        <v>20</v>
      </c>
      <c r="F188" s="143"/>
      <c r="G188" s="144">
        <f>ROUND(E188*F188,2)</f>
        <v>0</v>
      </c>
      <c r="H188" s="121">
        <v>16.11</v>
      </c>
      <c r="I188" s="121">
        <f>ROUND(E188*H188,2)</f>
        <v>322.2</v>
      </c>
      <c r="J188" s="121">
        <v>58.49</v>
      </c>
      <c r="K188" s="121">
        <f>ROUND(E188*J188,2)</f>
        <v>1169.8</v>
      </c>
      <c r="L188" s="121">
        <v>21</v>
      </c>
      <c r="M188" s="121">
        <f>G188*(1+L188/100)</f>
        <v>0</v>
      </c>
      <c r="N188" s="121">
        <v>9.0000000000000006E-5</v>
      </c>
      <c r="O188" s="121">
        <f>ROUND(E188*N188,2)</f>
        <v>0</v>
      </c>
      <c r="P188" s="121">
        <v>0</v>
      </c>
      <c r="Q188" s="121">
        <f>ROUND(E188*P188,2)</f>
        <v>0</v>
      </c>
      <c r="R188" s="121"/>
      <c r="S188" s="121" t="s">
        <v>132</v>
      </c>
      <c r="T188" s="121" t="s">
        <v>132</v>
      </c>
      <c r="U188" s="121">
        <v>0.11600000000000001</v>
      </c>
      <c r="V188" s="121">
        <f>ROUND(E188*U188,2)</f>
        <v>2.3199999999999998</v>
      </c>
      <c r="W188" s="121"/>
      <c r="X188" s="121" t="s">
        <v>133</v>
      </c>
      <c r="Y188" s="116"/>
      <c r="Z188" s="116"/>
      <c r="AA188" s="116"/>
      <c r="AB188" s="116"/>
      <c r="AC188" s="116"/>
      <c r="AD188" s="116"/>
      <c r="AE188" s="116"/>
      <c r="AF188" s="116"/>
      <c r="AG188" s="116" t="s">
        <v>134</v>
      </c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</row>
    <row r="189" spans="1:60" outlineLevel="1" x14ac:dyDescent="0.25">
      <c r="A189" s="133">
        <v>85</v>
      </c>
      <c r="B189" s="134" t="s">
        <v>406</v>
      </c>
      <c r="C189" s="147" t="s">
        <v>407</v>
      </c>
      <c r="D189" s="135" t="s">
        <v>137</v>
      </c>
      <c r="E189" s="136">
        <v>5</v>
      </c>
      <c r="F189" s="137"/>
      <c r="G189" s="138">
        <f>ROUND(E189*F189,2)</f>
        <v>0</v>
      </c>
      <c r="H189" s="121">
        <v>47.69</v>
      </c>
      <c r="I189" s="121">
        <f>ROUND(E189*H189,2)</f>
        <v>238.45</v>
      </c>
      <c r="J189" s="121">
        <v>195.81</v>
      </c>
      <c r="K189" s="121">
        <f>ROUND(E189*J189,2)</f>
        <v>979.05</v>
      </c>
      <c r="L189" s="121">
        <v>21</v>
      </c>
      <c r="M189" s="121">
        <f>G189*(1+L189/100)</f>
        <v>0</v>
      </c>
      <c r="N189" s="121">
        <v>3.6000000000000002E-4</v>
      </c>
      <c r="O189" s="121">
        <f>ROUND(E189*N189,2)</f>
        <v>0</v>
      </c>
      <c r="P189" s="121">
        <v>0</v>
      </c>
      <c r="Q189" s="121">
        <f>ROUND(E189*P189,2)</f>
        <v>0</v>
      </c>
      <c r="R189" s="121"/>
      <c r="S189" s="121" t="s">
        <v>158</v>
      </c>
      <c r="T189" s="121" t="s">
        <v>146</v>
      </c>
      <c r="U189" s="121">
        <v>0.41299999999999998</v>
      </c>
      <c r="V189" s="121">
        <f>ROUND(E189*U189,2)</f>
        <v>2.0699999999999998</v>
      </c>
      <c r="W189" s="121"/>
      <c r="X189" s="121" t="s">
        <v>133</v>
      </c>
      <c r="Y189" s="116"/>
      <c r="Z189" s="116"/>
      <c r="AA189" s="116"/>
      <c r="AB189" s="116"/>
      <c r="AC189" s="116"/>
      <c r="AD189" s="116"/>
      <c r="AE189" s="116"/>
      <c r="AF189" s="116"/>
      <c r="AG189" s="116" t="s">
        <v>134</v>
      </c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</row>
    <row r="190" spans="1:60" outlineLevel="1" x14ac:dyDescent="0.25">
      <c r="A190" s="119"/>
      <c r="B190" s="120"/>
      <c r="C190" s="148" t="s">
        <v>408</v>
      </c>
      <c r="D190" s="122"/>
      <c r="E190" s="123">
        <v>5</v>
      </c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16"/>
      <c r="Z190" s="116"/>
      <c r="AA190" s="116"/>
      <c r="AB190" s="116"/>
      <c r="AC190" s="116"/>
      <c r="AD190" s="116"/>
      <c r="AE190" s="116"/>
      <c r="AF190" s="116"/>
      <c r="AG190" s="116" t="s">
        <v>140</v>
      </c>
      <c r="AH190" s="116">
        <v>0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</row>
    <row r="191" spans="1:60" x14ac:dyDescent="0.25">
      <c r="A191" s="127" t="s">
        <v>127</v>
      </c>
      <c r="B191" s="128" t="s">
        <v>93</v>
      </c>
      <c r="C191" s="145" t="s">
        <v>94</v>
      </c>
      <c r="D191" s="129"/>
      <c r="E191" s="130"/>
      <c r="F191" s="131"/>
      <c r="G191" s="132">
        <f>SUMIF(AG192:AG218,"&lt;&gt;NOR",G192:G218)</f>
        <v>0</v>
      </c>
      <c r="H191" s="126"/>
      <c r="I191" s="126">
        <f>SUM(I192:I218)</f>
        <v>1059.8899999999999</v>
      </c>
      <c r="J191" s="126"/>
      <c r="K191" s="126">
        <f>SUM(K192:K218)</f>
        <v>11991.55</v>
      </c>
      <c r="L191" s="126"/>
      <c r="M191" s="126">
        <f>SUM(M192:M218)</f>
        <v>0</v>
      </c>
      <c r="N191" s="126"/>
      <c r="O191" s="126">
        <f>SUM(O192:O218)</f>
        <v>0.03</v>
      </c>
      <c r="P191" s="126"/>
      <c r="Q191" s="126">
        <f>SUM(Q192:Q218)</f>
        <v>0</v>
      </c>
      <c r="R191" s="126"/>
      <c r="S191" s="126"/>
      <c r="T191" s="126"/>
      <c r="U191" s="126"/>
      <c r="V191" s="126">
        <f>SUM(V192:V218)</f>
        <v>24.61</v>
      </c>
      <c r="W191" s="126"/>
      <c r="X191" s="126"/>
      <c r="AG191" t="s">
        <v>128</v>
      </c>
    </row>
    <row r="192" spans="1:60" outlineLevel="1" x14ac:dyDescent="0.25">
      <c r="A192" s="133">
        <v>86</v>
      </c>
      <c r="B192" s="134" t="s">
        <v>409</v>
      </c>
      <c r="C192" s="147" t="s">
        <v>410</v>
      </c>
      <c r="D192" s="135" t="s">
        <v>137</v>
      </c>
      <c r="E192" s="136">
        <v>165.64</v>
      </c>
      <c r="F192" s="137"/>
      <c r="G192" s="138">
        <f>ROUND(E192*F192,2)</f>
        <v>0</v>
      </c>
      <c r="H192" s="121">
        <v>0.1</v>
      </c>
      <c r="I192" s="121">
        <f>ROUND(E192*H192,2)</f>
        <v>16.559999999999999</v>
      </c>
      <c r="J192" s="121">
        <v>21.1</v>
      </c>
      <c r="K192" s="121">
        <f>ROUND(E192*J192,2)</f>
        <v>3495</v>
      </c>
      <c r="L192" s="121">
        <v>21</v>
      </c>
      <c r="M192" s="121">
        <f>G192*(1+L192/100)</f>
        <v>0</v>
      </c>
      <c r="N192" s="121">
        <v>0</v>
      </c>
      <c r="O192" s="121">
        <f>ROUND(E192*N192,2)</f>
        <v>0</v>
      </c>
      <c r="P192" s="121">
        <v>0</v>
      </c>
      <c r="Q192" s="121">
        <f>ROUND(E192*P192,2)</f>
        <v>0</v>
      </c>
      <c r="R192" s="121"/>
      <c r="S192" s="121" t="s">
        <v>132</v>
      </c>
      <c r="T192" s="121" t="s">
        <v>132</v>
      </c>
      <c r="U192" s="121">
        <v>4.3220000000000001E-2</v>
      </c>
      <c r="V192" s="121">
        <f>ROUND(E192*U192,2)</f>
        <v>7.16</v>
      </c>
      <c r="W192" s="121"/>
      <c r="X192" s="121" t="s">
        <v>133</v>
      </c>
      <c r="Y192" s="116"/>
      <c r="Z192" s="116"/>
      <c r="AA192" s="116"/>
      <c r="AB192" s="116"/>
      <c r="AC192" s="116"/>
      <c r="AD192" s="116"/>
      <c r="AE192" s="116"/>
      <c r="AF192" s="116"/>
      <c r="AG192" s="116" t="s">
        <v>134</v>
      </c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</row>
    <row r="193" spans="1:60" outlineLevel="1" x14ac:dyDescent="0.25">
      <c r="A193" s="119"/>
      <c r="B193" s="120"/>
      <c r="C193" s="148" t="s">
        <v>411</v>
      </c>
      <c r="D193" s="122"/>
      <c r="E193" s="123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16"/>
      <c r="Z193" s="116"/>
      <c r="AA193" s="116"/>
      <c r="AB193" s="116"/>
      <c r="AC193" s="116"/>
      <c r="AD193" s="116"/>
      <c r="AE193" s="116"/>
      <c r="AF193" s="116"/>
      <c r="AG193" s="116" t="s">
        <v>140</v>
      </c>
      <c r="AH193" s="116">
        <v>0</v>
      </c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</row>
    <row r="194" spans="1:60" outlineLevel="1" x14ac:dyDescent="0.25">
      <c r="A194" s="119"/>
      <c r="B194" s="120"/>
      <c r="C194" s="148" t="s">
        <v>638</v>
      </c>
      <c r="D194" s="122"/>
      <c r="E194" s="123">
        <v>27.56</v>
      </c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16"/>
      <c r="Z194" s="116"/>
      <c r="AA194" s="116"/>
      <c r="AB194" s="116"/>
      <c r="AC194" s="116"/>
      <c r="AD194" s="116"/>
      <c r="AE194" s="116"/>
      <c r="AF194" s="116"/>
      <c r="AG194" s="116" t="s">
        <v>140</v>
      </c>
      <c r="AH194" s="116">
        <v>0</v>
      </c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</row>
    <row r="195" spans="1:60" outlineLevel="1" x14ac:dyDescent="0.25">
      <c r="A195" s="119"/>
      <c r="B195" s="120"/>
      <c r="C195" s="148" t="s">
        <v>639</v>
      </c>
      <c r="D195" s="122"/>
      <c r="E195" s="123">
        <v>36.92</v>
      </c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16"/>
      <c r="Z195" s="116"/>
      <c r="AA195" s="116"/>
      <c r="AB195" s="116"/>
      <c r="AC195" s="116"/>
      <c r="AD195" s="116"/>
      <c r="AE195" s="116"/>
      <c r="AF195" s="116"/>
      <c r="AG195" s="116" t="s">
        <v>140</v>
      </c>
      <c r="AH195" s="116">
        <v>0</v>
      </c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</row>
    <row r="196" spans="1:60" outlineLevel="1" x14ac:dyDescent="0.25">
      <c r="A196" s="119"/>
      <c r="B196" s="120"/>
      <c r="C196" s="148" t="s">
        <v>640</v>
      </c>
      <c r="D196" s="122"/>
      <c r="E196" s="123">
        <v>49.92</v>
      </c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16"/>
      <c r="Z196" s="116"/>
      <c r="AA196" s="116"/>
      <c r="AB196" s="116"/>
      <c r="AC196" s="116"/>
      <c r="AD196" s="116"/>
      <c r="AE196" s="116"/>
      <c r="AF196" s="116"/>
      <c r="AG196" s="116" t="s">
        <v>140</v>
      </c>
      <c r="AH196" s="116">
        <v>0</v>
      </c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</row>
    <row r="197" spans="1:60" outlineLevel="1" x14ac:dyDescent="0.25">
      <c r="A197" s="119"/>
      <c r="B197" s="120"/>
      <c r="C197" s="148" t="s">
        <v>641</v>
      </c>
      <c r="D197" s="122"/>
      <c r="E197" s="123">
        <v>8.8800000000000008</v>
      </c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16"/>
      <c r="Z197" s="116"/>
      <c r="AA197" s="116"/>
      <c r="AB197" s="116"/>
      <c r="AC197" s="116"/>
      <c r="AD197" s="116"/>
      <c r="AE197" s="116"/>
      <c r="AF197" s="116"/>
      <c r="AG197" s="116" t="s">
        <v>140</v>
      </c>
      <c r="AH197" s="116">
        <v>0</v>
      </c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</row>
    <row r="198" spans="1:60" outlineLevel="1" x14ac:dyDescent="0.25">
      <c r="A198" s="119"/>
      <c r="B198" s="120"/>
      <c r="C198" s="148" t="s">
        <v>416</v>
      </c>
      <c r="D198" s="122"/>
      <c r="E198" s="123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16"/>
      <c r="Z198" s="116"/>
      <c r="AA198" s="116"/>
      <c r="AB198" s="116"/>
      <c r="AC198" s="116"/>
      <c r="AD198" s="116"/>
      <c r="AE198" s="116"/>
      <c r="AF198" s="116"/>
      <c r="AG198" s="116" t="s">
        <v>140</v>
      </c>
      <c r="AH198" s="116">
        <v>0</v>
      </c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</row>
    <row r="199" spans="1:60" outlineLevel="1" x14ac:dyDescent="0.25">
      <c r="A199" s="119"/>
      <c r="B199" s="120"/>
      <c r="C199" s="148" t="s">
        <v>614</v>
      </c>
      <c r="D199" s="122"/>
      <c r="E199" s="123">
        <v>6.12</v>
      </c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16"/>
      <c r="Z199" s="116"/>
      <c r="AA199" s="116"/>
      <c r="AB199" s="116"/>
      <c r="AC199" s="116"/>
      <c r="AD199" s="116"/>
      <c r="AE199" s="116"/>
      <c r="AF199" s="116"/>
      <c r="AG199" s="116" t="s">
        <v>140</v>
      </c>
      <c r="AH199" s="116">
        <v>0</v>
      </c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</row>
    <row r="200" spans="1:60" outlineLevel="1" x14ac:dyDescent="0.25">
      <c r="A200" s="119"/>
      <c r="B200" s="120"/>
      <c r="C200" s="148" t="s">
        <v>615</v>
      </c>
      <c r="D200" s="122"/>
      <c r="E200" s="123">
        <v>11.88</v>
      </c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16"/>
      <c r="Z200" s="116"/>
      <c r="AA200" s="116"/>
      <c r="AB200" s="116"/>
      <c r="AC200" s="116"/>
      <c r="AD200" s="116"/>
      <c r="AE200" s="116"/>
      <c r="AF200" s="116"/>
      <c r="AG200" s="116" t="s">
        <v>140</v>
      </c>
      <c r="AH200" s="116">
        <v>0</v>
      </c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</row>
    <row r="201" spans="1:60" outlineLevel="1" x14ac:dyDescent="0.25">
      <c r="A201" s="119"/>
      <c r="B201" s="120"/>
      <c r="C201" s="148" t="s">
        <v>642</v>
      </c>
      <c r="D201" s="122"/>
      <c r="E201" s="123">
        <v>18.239999999999998</v>
      </c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16"/>
      <c r="Z201" s="116"/>
      <c r="AA201" s="116"/>
      <c r="AB201" s="116"/>
      <c r="AC201" s="116"/>
      <c r="AD201" s="116"/>
      <c r="AE201" s="116"/>
      <c r="AF201" s="116"/>
      <c r="AG201" s="116" t="s">
        <v>140</v>
      </c>
      <c r="AH201" s="116">
        <v>0</v>
      </c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</row>
    <row r="202" spans="1:60" outlineLevel="1" x14ac:dyDescent="0.25">
      <c r="A202" s="119"/>
      <c r="B202" s="120"/>
      <c r="C202" s="148" t="s">
        <v>643</v>
      </c>
      <c r="D202" s="122"/>
      <c r="E202" s="123">
        <v>6.12</v>
      </c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16"/>
      <c r="Z202" s="116"/>
      <c r="AA202" s="116"/>
      <c r="AB202" s="116"/>
      <c r="AC202" s="116"/>
      <c r="AD202" s="116"/>
      <c r="AE202" s="116"/>
      <c r="AF202" s="116"/>
      <c r="AG202" s="116" t="s">
        <v>140</v>
      </c>
      <c r="AH202" s="116">
        <v>0</v>
      </c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</row>
    <row r="203" spans="1:60" outlineLevel="1" x14ac:dyDescent="0.25">
      <c r="A203" s="133">
        <v>87</v>
      </c>
      <c r="B203" s="134" t="s">
        <v>419</v>
      </c>
      <c r="C203" s="147" t="s">
        <v>420</v>
      </c>
      <c r="D203" s="135" t="s">
        <v>137</v>
      </c>
      <c r="E203" s="136">
        <v>165.64</v>
      </c>
      <c r="F203" s="137"/>
      <c r="G203" s="138">
        <f>ROUND(E203*F203,2)</f>
        <v>0</v>
      </c>
      <c r="H203" s="121">
        <v>3.79</v>
      </c>
      <c r="I203" s="121">
        <f>ROUND(E203*H203,2)</f>
        <v>627.78</v>
      </c>
      <c r="J203" s="121">
        <v>49.61</v>
      </c>
      <c r="K203" s="121">
        <f>ROUND(E203*J203,2)</f>
        <v>8217.4</v>
      </c>
      <c r="L203" s="121">
        <v>21</v>
      </c>
      <c r="M203" s="121">
        <f>G203*(1+L203/100)</f>
        <v>0</v>
      </c>
      <c r="N203" s="121">
        <v>1.3999999999999999E-4</v>
      </c>
      <c r="O203" s="121">
        <f>ROUND(E203*N203,2)</f>
        <v>0.02</v>
      </c>
      <c r="P203" s="121">
        <v>0</v>
      </c>
      <c r="Q203" s="121">
        <f>ROUND(E203*P203,2)</f>
        <v>0</v>
      </c>
      <c r="R203" s="121"/>
      <c r="S203" s="121" t="s">
        <v>132</v>
      </c>
      <c r="T203" s="121" t="s">
        <v>138</v>
      </c>
      <c r="U203" s="121">
        <v>0.10191</v>
      </c>
      <c r="V203" s="121">
        <f>ROUND(E203*U203,2)</f>
        <v>16.88</v>
      </c>
      <c r="W203" s="121"/>
      <c r="X203" s="121" t="s">
        <v>133</v>
      </c>
      <c r="Y203" s="116"/>
      <c r="Z203" s="116"/>
      <c r="AA203" s="116"/>
      <c r="AB203" s="116"/>
      <c r="AC203" s="116"/>
      <c r="AD203" s="116"/>
      <c r="AE203" s="116"/>
      <c r="AF203" s="116"/>
      <c r="AG203" s="116" t="s">
        <v>134</v>
      </c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</row>
    <row r="204" spans="1:60" outlineLevel="1" x14ac:dyDescent="0.25">
      <c r="A204" s="119"/>
      <c r="B204" s="120"/>
      <c r="C204" s="148" t="s">
        <v>411</v>
      </c>
      <c r="D204" s="122"/>
      <c r="E204" s="123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16"/>
      <c r="Z204" s="116"/>
      <c r="AA204" s="116"/>
      <c r="AB204" s="116"/>
      <c r="AC204" s="116"/>
      <c r="AD204" s="116"/>
      <c r="AE204" s="116"/>
      <c r="AF204" s="116"/>
      <c r="AG204" s="116" t="s">
        <v>140</v>
      </c>
      <c r="AH204" s="116">
        <v>0</v>
      </c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</row>
    <row r="205" spans="1:60" outlineLevel="1" x14ac:dyDescent="0.25">
      <c r="A205" s="119"/>
      <c r="B205" s="120"/>
      <c r="C205" s="148" t="s">
        <v>638</v>
      </c>
      <c r="D205" s="122"/>
      <c r="E205" s="123">
        <v>27.56</v>
      </c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16"/>
      <c r="Z205" s="116"/>
      <c r="AA205" s="116"/>
      <c r="AB205" s="116"/>
      <c r="AC205" s="116"/>
      <c r="AD205" s="116"/>
      <c r="AE205" s="116"/>
      <c r="AF205" s="116"/>
      <c r="AG205" s="116" t="s">
        <v>140</v>
      </c>
      <c r="AH205" s="116">
        <v>0</v>
      </c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</row>
    <row r="206" spans="1:60" outlineLevel="1" x14ac:dyDescent="0.25">
      <c r="A206" s="119"/>
      <c r="B206" s="120"/>
      <c r="C206" s="148" t="s">
        <v>639</v>
      </c>
      <c r="D206" s="122"/>
      <c r="E206" s="123">
        <v>36.92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16"/>
      <c r="Z206" s="116"/>
      <c r="AA206" s="116"/>
      <c r="AB206" s="116"/>
      <c r="AC206" s="116"/>
      <c r="AD206" s="116"/>
      <c r="AE206" s="116"/>
      <c r="AF206" s="116"/>
      <c r="AG206" s="116" t="s">
        <v>140</v>
      </c>
      <c r="AH206" s="116">
        <v>0</v>
      </c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</row>
    <row r="207" spans="1:60" outlineLevel="1" x14ac:dyDescent="0.25">
      <c r="A207" s="119"/>
      <c r="B207" s="120"/>
      <c r="C207" s="148" t="s">
        <v>640</v>
      </c>
      <c r="D207" s="122"/>
      <c r="E207" s="123">
        <v>49.92</v>
      </c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16"/>
      <c r="Z207" s="116"/>
      <c r="AA207" s="116"/>
      <c r="AB207" s="116"/>
      <c r="AC207" s="116"/>
      <c r="AD207" s="116"/>
      <c r="AE207" s="116"/>
      <c r="AF207" s="116"/>
      <c r="AG207" s="116" t="s">
        <v>140</v>
      </c>
      <c r="AH207" s="116">
        <v>0</v>
      </c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</row>
    <row r="208" spans="1:60" outlineLevel="1" x14ac:dyDescent="0.25">
      <c r="A208" s="119"/>
      <c r="B208" s="120"/>
      <c r="C208" s="148" t="s">
        <v>641</v>
      </c>
      <c r="D208" s="122"/>
      <c r="E208" s="123">
        <v>8.8800000000000008</v>
      </c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16"/>
      <c r="Z208" s="116"/>
      <c r="AA208" s="116"/>
      <c r="AB208" s="116"/>
      <c r="AC208" s="116"/>
      <c r="AD208" s="116"/>
      <c r="AE208" s="116"/>
      <c r="AF208" s="116"/>
      <c r="AG208" s="116" t="s">
        <v>140</v>
      </c>
      <c r="AH208" s="116">
        <v>0</v>
      </c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</row>
    <row r="209" spans="1:60" outlineLevel="1" x14ac:dyDescent="0.25">
      <c r="A209" s="119"/>
      <c r="B209" s="120"/>
      <c r="C209" s="148" t="s">
        <v>416</v>
      </c>
      <c r="D209" s="122"/>
      <c r="E209" s="123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16"/>
      <c r="Z209" s="116"/>
      <c r="AA209" s="116"/>
      <c r="AB209" s="116"/>
      <c r="AC209" s="116"/>
      <c r="AD209" s="116"/>
      <c r="AE209" s="116"/>
      <c r="AF209" s="116"/>
      <c r="AG209" s="116" t="s">
        <v>140</v>
      </c>
      <c r="AH209" s="116">
        <v>0</v>
      </c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</row>
    <row r="210" spans="1:60" outlineLevel="1" x14ac:dyDescent="0.25">
      <c r="A210" s="119"/>
      <c r="B210" s="120"/>
      <c r="C210" s="148" t="s">
        <v>614</v>
      </c>
      <c r="D210" s="122"/>
      <c r="E210" s="123">
        <v>6.12</v>
      </c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16"/>
      <c r="Z210" s="116"/>
      <c r="AA210" s="116"/>
      <c r="AB210" s="116"/>
      <c r="AC210" s="116"/>
      <c r="AD210" s="116"/>
      <c r="AE210" s="116"/>
      <c r="AF210" s="116"/>
      <c r="AG210" s="116" t="s">
        <v>140</v>
      </c>
      <c r="AH210" s="116">
        <v>0</v>
      </c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</row>
    <row r="211" spans="1:60" outlineLevel="1" x14ac:dyDescent="0.25">
      <c r="A211" s="119"/>
      <c r="B211" s="120"/>
      <c r="C211" s="148" t="s">
        <v>615</v>
      </c>
      <c r="D211" s="122"/>
      <c r="E211" s="123">
        <v>11.88</v>
      </c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16"/>
      <c r="Z211" s="116"/>
      <c r="AA211" s="116"/>
      <c r="AB211" s="116"/>
      <c r="AC211" s="116"/>
      <c r="AD211" s="116"/>
      <c r="AE211" s="116"/>
      <c r="AF211" s="116"/>
      <c r="AG211" s="116" t="s">
        <v>140</v>
      </c>
      <c r="AH211" s="116">
        <v>0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</row>
    <row r="212" spans="1:60" outlineLevel="1" x14ac:dyDescent="0.25">
      <c r="A212" s="119"/>
      <c r="B212" s="120"/>
      <c r="C212" s="148" t="s">
        <v>642</v>
      </c>
      <c r="D212" s="122"/>
      <c r="E212" s="123">
        <v>18.239999999999998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16"/>
      <c r="Z212" s="116"/>
      <c r="AA212" s="116"/>
      <c r="AB212" s="116"/>
      <c r="AC212" s="116"/>
      <c r="AD212" s="116"/>
      <c r="AE212" s="116"/>
      <c r="AF212" s="116"/>
      <c r="AG212" s="116" t="s">
        <v>140</v>
      </c>
      <c r="AH212" s="116">
        <v>0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</row>
    <row r="213" spans="1:60" outlineLevel="1" x14ac:dyDescent="0.25">
      <c r="A213" s="119"/>
      <c r="B213" s="120"/>
      <c r="C213" s="148" t="s">
        <v>643</v>
      </c>
      <c r="D213" s="122"/>
      <c r="E213" s="123">
        <v>6.12</v>
      </c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16"/>
      <c r="Z213" s="116"/>
      <c r="AA213" s="116"/>
      <c r="AB213" s="116"/>
      <c r="AC213" s="116"/>
      <c r="AD213" s="116"/>
      <c r="AE213" s="116"/>
      <c r="AF213" s="116"/>
      <c r="AG213" s="116" t="s">
        <v>140</v>
      </c>
      <c r="AH213" s="116">
        <v>0</v>
      </c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</row>
    <row r="214" spans="1:60" outlineLevel="1" x14ac:dyDescent="0.25">
      <c r="A214" s="133">
        <v>88</v>
      </c>
      <c r="B214" s="134" t="s">
        <v>421</v>
      </c>
      <c r="C214" s="147" t="s">
        <v>422</v>
      </c>
      <c r="D214" s="135" t="s">
        <v>137</v>
      </c>
      <c r="E214" s="136">
        <v>42.36</v>
      </c>
      <c r="F214" s="137"/>
      <c r="G214" s="138">
        <f>ROUND(E214*F214,2)</f>
        <v>0</v>
      </c>
      <c r="H214" s="121">
        <v>9.81</v>
      </c>
      <c r="I214" s="121">
        <f>ROUND(E214*H214,2)</f>
        <v>415.55</v>
      </c>
      <c r="J214" s="121">
        <v>6.59</v>
      </c>
      <c r="K214" s="121">
        <f>ROUND(E214*J214,2)</f>
        <v>279.14999999999998</v>
      </c>
      <c r="L214" s="121">
        <v>21</v>
      </c>
      <c r="M214" s="121">
        <f>G214*(1+L214/100)</f>
        <v>0</v>
      </c>
      <c r="N214" s="121">
        <v>3.5E-4</v>
      </c>
      <c r="O214" s="121">
        <f>ROUND(E214*N214,2)</f>
        <v>0.01</v>
      </c>
      <c r="P214" s="121">
        <v>0</v>
      </c>
      <c r="Q214" s="121">
        <f>ROUND(E214*P214,2)</f>
        <v>0</v>
      </c>
      <c r="R214" s="121"/>
      <c r="S214" s="121" t="s">
        <v>132</v>
      </c>
      <c r="T214" s="121" t="s">
        <v>132</v>
      </c>
      <c r="U214" s="121">
        <v>1.35E-2</v>
      </c>
      <c r="V214" s="121">
        <f>ROUND(E214*U214,2)</f>
        <v>0.56999999999999995</v>
      </c>
      <c r="W214" s="121"/>
      <c r="X214" s="121" t="s">
        <v>133</v>
      </c>
      <c r="Y214" s="116"/>
      <c r="Z214" s="116"/>
      <c r="AA214" s="116"/>
      <c r="AB214" s="116"/>
      <c r="AC214" s="116"/>
      <c r="AD214" s="116"/>
      <c r="AE214" s="116"/>
      <c r="AF214" s="116"/>
      <c r="AG214" s="116" t="s">
        <v>134</v>
      </c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</row>
    <row r="215" spans="1:60" outlineLevel="1" x14ac:dyDescent="0.25">
      <c r="A215" s="119"/>
      <c r="B215" s="120"/>
      <c r="C215" s="148" t="s">
        <v>614</v>
      </c>
      <c r="D215" s="122"/>
      <c r="E215" s="123">
        <v>6.12</v>
      </c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16"/>
      <c r="Z215" s="116"/>
      <c r="AA215" s="116"/>
      <c r="AB215" s="116"/>
      <c r="AC215" s="116"/>
      <c r="AD215" s="116"/>
      <c r="AE215" s="116"/>
      <c r="AF215" s="116"/>
      <c r="AG215" s="116" t="s">
        <v>140</v>
      </c>
      <c r="AH215" s="116">
        <v>0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</row>
    <row r="216" spans="1:60" outlineLevel="1" x14ac:dyDescent="0.25">
      <c r="A216" s="119"/>
      <c r="B216" s="120"/>
      <c r="C216" s="148" t="s">
        <v>615</v>
      </c>
      <c r="D216" s="122"/>
      <c r="E216" s="123">
        <v>11.88</v>
      </c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16"/>
      <c r="Z216" s="116"/>
      <c r="AA216" s="116"/>
      <c r="AB216" s="116"/>
      <c r="AC216" s="116"/>
      <c r="AD216" s="116"/>
      <c r="AE216" s="116"/>
      <c r="AF216" s="116"/>
      <c r="AG216" s="116" t="s">
        <v>140</v>
      </c>
      <c r="AH216" s="116">
        <v>0</v>
      </c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</row>
    <row r="217" spans="1:60" outlineLevel="1" x14ac:dyDescent="0.25">
      <c r="A217" s="119"/>
      <c r="B217" s="120"/>
      <c r="C217" s="148" t="s">
        <v>642</v>
      </c>
      <c r="D217" s="122"/>
      <c r="E217" s="123">
        <v>18.239999999999998</v>
      </c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16"/>
      <c r="Z217" s="116"/>
      <c r="AA217" s="116"/>
      <c r="AB217" s="116"/>
      <c r="AC217" s="116"/>
      <c r="AD217" s="116"/>
      <c r="AE217" s="116"/>
      <c r="AF217" s="116"/>
      <c r="AG217" s="116" t="s">
        <v>140</v>
      </c>
      <c r="AH217" s="116">
        <v>0</v>
      </c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</row>
    <row r="218" spans="1:60" outlineLevel="1" x14ac:dyDescent="0.25">
      <c r="A218" s="119"/>
      <c r="B218" s="120"/>
      <c r="C218" s="148" t="s">
        <v>643</v>
      </c>
      <c r="D218" s="122"/>
      <c r="E218" s="123">
        <v>6.12</v>
      </c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16"/>
      <c r="Z218" s="116"/>
      <c r="AA218" s="116"/>
      <c r="AB218" s="116"/>
      <c r="AC218" s="116"/>
      <c r="AD218" s="116"/>
      <c r="AE218" s="116"/>
      <c r="AF218" s="116"/>
      <c r="AG218" s="116" t="s">
        <v>140</v>
      </c>
      <c r="AH218" s="116">
        <v>0</v>
      </c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</row>
    <row r="219" spans="1:60" x14ac:dyDescent="0.25">
      <c r="A219" s="127" t="s">
        <v>127</v>
      </c>
      <c r="B219" s="128" t="s">
        <v>95</v>
      </c>
      <c r="C219" s="145" t="s">
        <v>96</v>
      </c>
      <c r="D219" s="129"/>
      <c r="E219" s="130"/>
      <c r="F219" s="131"/>
      <c r="G219" s="132">
        <f>SUMIF(AG220:AG222,"&lt;&gt;NOR",G220:G222)</f>
        <v>0</v>
      </c>
      <c r="H219" s="126"/>
      <c r="I219" s="126">
        <f>SUM(I220:I222)</f>
        <v>0</v>
      </c>
      <c r="J219" s="126"/>
      <c r="K219" s="126">
        <f>SUM(K220:K222)</f>
        <v>4586.1000000000004</v>
      </c>
      <c r="L219" s="126"/>
      <c r="M219" s="126">
        <f>SUM(M220:M222)</f>
        <v>0</v>
      </c>
      <c r="N219" s="126"/>
      <c r="O219" s="126">
        <f>SUM(O220:O222)</f>
        <v>0.03</v>
      </c>
      <c r="P219" s="126"/>
      <c r="Q219" s="126">
        <f>SUM(Q220:Q222)</f>
        <v>0.03</v>
      </c>
      <c r="R219" s="126"/>
      <c r="S219" s="126"/>
      <c r="T219" s="126"/>
      <c r="U219" s="126"/>
      <c r="V219" s="126">
        <f>SUM(V220:V222)</f>
        <v>1.27</v>
      </c>
      <c r="W219" s="126"/>
      <c r="X219" s="126"/>
      <c r="AG219" t="s">
        <v>128</v>
      </c>
    </row>
    <row r="220" spans="1:60" ht="20.399999999999999" outlineLevel="1" x14ac:dyDescent="0.25">
      <c r="A220" s="139">
        <v>89</v>
      </c>
      <c r="B220" s="140" t="s">
        <v>517</v>
      </c>
      <c r="C220" s="146" t="s">
        <v>568</v>
      </c>
      <c r="D220" s="141" t="s">
        <v>131</v>
      </c>
      <c r="E220" s="142">
        <v>2</v>
      </c>
      <c r="F220" s="143"/>
      <c r="G220" s="144">
        <f>ROUND(E220*F220,2)</f>
        <v>0</v>
      </c>
      <c r="H220" s="121">
        <v>0</v>
      </c>
      <c r="I220" s="121">
        <f>ROUND(E220*H220,2)</f>
        <v>0</v>
      </c>
      <c r="J220" s="121">
        <v>102</v>
      </c>
      <c r="K220" s="121">
        <f>ROUND(E220*J220,2)</f>
        <v>204</v>
      </c>
      <c r="L220" s="121">
        <v>21</v>
      </c>
      <c r="M220" s="121">
        <f>G220*(1+L220/100)</f>
        <v>0</v>
      </c>
      <c r="N220" s="121">
        <v>0</v>
      </c>
      <c r="O220" s="121">
        <f>ROUND(E220*N220,2)</f>
        <v>0</v>
      </c>
      <c r="P220" s="121">
        <v>1.6E-2</v>
      </c>
      <c r="Q220" s="121">
        <f>ROUND(E220*P220,2)</f>
        <v>0.03</v>
      </c>
      <c r="R220" s="121"/>
      <c r="S220" s="121" t="s">
        <v>132</v>
      </c>
      <c r="T220" s="121" t="s">
        <v>146</v>
      </c>
      <c r="U220" s="121">
        <v>0.63390000000000002</v>
      </c>
      <c r="V220" s="121">
        <f>ROUND(E220*U220,2)</f>
        <v>1.27</v>
      </c>
      <c r="W220" s="121"/>
      <c r="X220" s="121" t="s">
        <v>133</v>
      </c>
      <c r="Y220" s="116"/>
      <c r="Z220" s="116"/>
      <c r="AA220" s="116"/>
      <c r="AB220" s="116"/>
      <c r="AC220" s="116"/>
      <c r="AD220" s="116"/>
      <c r="AE220" s="116"/>
      <c r="AF220" s="116"/>
      <c r="AG220" s="116" t="s">
        <v>134</v>
      </c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</row>
    <row r="221" spans="1:60" ht="20.399999999999999" outlineLevel="1" x14ac:dyDescent="0.25">
      <c r="A221" s="133">
        <v>90</v>
      </c>
      <c r="B221" s="134" t="s">
        <v>601</v>
      </c>
      <c r="C221" s="147" t="s">
        <v>424</v>
      </c>
      <c r="D221" s="135" t="s">
        <v>137</v>
      </c>
      <c r="E221" s="136">
        <v>8.1</v>
      </c>
      <c r="F221" s="137"/>
      <c r="G221" s="138">
        <f>ROUND(E221*F221,2)</f>
        <v>0</v>
      </c>
      <c r="H221" s="121">
        <v>0</v>
      </c>
      <c r="I221" s="121">
        <f>ROUND(E221*H221,2)</f>
        <v>0</v>
      </c>
      <c r="J221" s="121">
        <v>541</v>
      </c>
      <c r="K221" s="121">
        <f>ROUND(E221*J221,2)</f>
        <v>4382.1000000000004</v>
      </c>
      <c r="L221" s="121">
        <v>21</v>
      </c>
      <c r="M221" s="121">
        <f>G221*(1+L221/100)</f>
        <v>0</v>
      </c>
      <c r="N221" s="121">
        <v>3.82E-3</v>
      </c>
      <c r="O221" s="121">
        <f>ROUND(E221*N221,2)</f>
        <v>0.03</v>
      </c>
      <c r="P221" s="121">
        <v>0</v>
      </c>
      <c r="Q221" s="121">
        <f>ROUND(E221*P221,2)</f>
        <v>0</v>
      </c>
      <c r="R221" s="121"/>
      <c r="S221" s="121" t="s">
        <v>132</v>
      </c>
      <c r="T221" s="121" t="s">
        <v>132</v>
      </c>
      <c r="U221" s="121">
        <v>0</v>
      </c>
      <c r="V221" s="121">
        <f>ROUND(E221*U221,2)</f>
        <v>0</v>
      </c>
      <c r="W221" s="121"/>
      <c r="X221" s="121" t="s">
        <v>161</v>
      </c>
      <c r="Y221" s="116"/>
      <c r="Z221" s="116"/>
      <c r="AA221" s="116"/>
      <c r="AB221" s="116"/>
      <c r="AC221" s="116"/>
      <c r="AD221" s="116"/>
      <c r="AE221" s="116"/>
      <c r="AF221" s="116"/>
      <c r="AG221" s="116" t="s">
        <v>162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</row>
    <row r="222" spans="1:60" outlineLevel="1" x14ac:dyDescent="0.25">
      <c r="A222" s="119"/>
      <c r="B222" s="120"/>
      <c r="C222" s="148" t="s">
        <v>608</v>
      </c>
      <c r="D222" s="122"/>
      <c r="E222" s="123">
        <v>8.1</v>
      </c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16"/>
      <c r="Z222" s="116"/>
      <c r="AA222" s="116"/>
      <c r="AB222" s="116"/>
      <c r="AC222" s="116"/>
      <c r="AD222" s="116"/>
      <c r="AE222" s="116"/>
      <c r="AF222" s="116"/>
      <c r="AG222" s="116" t="s">
        <v>140</v>
      </c>
      <c r="AH222" s="116">
        <v>0</v>
      </c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</row>
    <row r="223" spans="1:60" x14ac:dyDescent="0.25">
      <c r="A223" s="127" t="s">
        <v>127</v>
      </c>
      <c r="B223" s="128" t="s">
        <v>97</v>
      </c>
      <c r="C223" s="145" t="s">
        <v>98</v>
      </c>
      <c r="D223" s="129"/>
      <c r="E223" s="130"/>
      <c r="F223" s="131"/>
      <c r="G223" s="132">
        <f>SUMIF(AG224:AG234,"&lt;&gt;NOR",G224:G234)</f>
        <v>0</v>
      </c>
      <c r="H223" s="126"/>
      <c r="I223" s="126">
        <f>SUM(I224:I234)</f>
        <v>5602.42</v>
      </c>
      <c r="J223" s="126"/>
      <c r="K223" s="126">
        <f>SUM(K224:K234)</f>
        <v>7923.58</v>
      </c>
      <c r="L223" s="126"/>
      <c r="M223" s="126">
        <f>SUM(M224:M234)</f>
        <v>0</v>
      </c>
      <c r="N223" s="126"/>
      <c r="O223" s="126">
        <f>SUM(O224:O234)</f>
        <v>0.03</v>
      </c>
      <c r="P223" s="126"/>
      <c r="Q223" s="126">
        <f>SUM(Q224:Q234)</f>
        <v>0</v>
      </c>
      <c r="R223" s="126"/>
      <c r="S223" s="126"/>
      <c r="T223" s="126"/>
      <c r="U223" s="126"/>
      <c r="V223" s="126">
        <f>SUM(V224:V234)</f>
        <v>8.2100000000000009</v>
      </c>
      <c r="W223" s="126"/>
      <c r="X223" s="126"/>
      <c r="AG223" t="s">
        <v>128</v>
      </c>
    </row>
    <row r="224" spans="1:60" outlineLevel="1" x14ac:dyDescent="0.25">
      <c r="A224" s="139">
        <v>91</v>
      </c>
      <c r="B224" s="140" t="s">
        <v>425</v>
      </c>
      <c r="C224" s="146" t="s">
        <v>426</v>
      </c>
      <c r="D224" s="141" t="s">
        <v>131</v>
      </c>
      <c r="E224" s="142">
        <v>7</v>
      </c>
      <c r="F224" s="143"/>
      <c r="G224" s="144">
        <f>ROUND(E224*F224,2)</f>
        <v>0</v>
      </c>
      <c r="H224" s="121">
        <v>0</v>
      </c>
      <c r="I224" s="121">
        <f>ROUND(E224*H224,2)</f>
        <v>0</v>
      </c>
      <c r="J224" s="121">
        <v>167</v>
      </c>
      <c r="K224" s="121">
        <f>ROUND(E224*J224,2)</f>
        <v>1169</v>
      </c>
      <c r="L224" s="121">
        <v>21</v>
      </c>
      <c r="M224" s="121">
        <f>G224*(1+L224/100)</f>
        <v>0</v>
      </c>
      <c r="N224" s="121">
        <v>0</v>
      </c>
      <c r="O224" s="121">
        <f>ROUND(E224*N224,2)</f>
        <v>0</v>
      </c>
      <c r="P224" s="121">
        <v>0</v>
      </c>
      <c r="Q224" s="121">
        <f>ROUND(E224*P224,2)</f>
        <v>0</v>
      </c>
      <c r="R224" s="121"/>
      <c r="S224" s="121" t="s">
        <v>132</v>
      </c>
      <c r="T224" s="121" t="s">
        <v>146</v>
      </c>
      <c r="U224" s="121">
        <v>0.30567</v>
      </c>
      <c r="V224" s="121">
        <f>ROUND(E224*U224,2)</f>
        <v>2.14</v>
      </c>
      <c r="W224" s="121"/>
      <c r="X224" s="121" t="s">
        <v>133</v>
      </c>
      <c r="Y224" s="116"/>
      <c r="Z224" s="116"/>
      <c r="AA224" s="116"/>
      <c r="AB224" s="116"/>
      <c r="AC224" s="116"/>
      <c r="AD224" s="116"/>
      <c r="AE224" s="116"/>
      <c r="AF224" s="116"/>
      <c r="AG224" s="116" t="s">
        <v>134</v>
      </c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</row>
    <row r="225" spans="1:60" outlineLevel="1" x14ac:dyDescent="0.25">
      <c r="A225" s="133">
        <v>92</v>
      </c>
      <c r="B225" s="134" t="s">
        <v>427</v>
      </c>
      <c r="C225" s="147" t="s">
        <v>428</v>
      </c>
      <c r="D225" s="135" t="s">
        <v>131</v>
      </c>
      <c r="E225" s="136">
        <v>14</v>
      </c>
      <c r="F225" s="137"/>
      <c r="G225" s="138">
        <f>ROUND(E225*F225,2)</f>
        <v>0</v>
      </c>
      <c r="H225" s="121">
        <v>93.03</v>
      </c>
      <c r="I225" s="121">
        <f>ROUND(E225*H225,2)</f>
        <v>1302.42</v>
      </c>
      <c r="J225" s="121">
        <v>54.97</v>
      </c>
      <c r="K225" s="121">
        <f>ROUND(E225*J225,2)</f>
        <v>769.58</v>
      </c>
      <c r="L225" s="121">
        <v>21</v>
      </c>
      <c r="M225" s="121">
        <f>G225*(1+L225/100)</f>
        <v>0</v>
      </c>
      <c r="N225" s="121">
        <v>1E-4</v>
      </c>
      <c r="O225" s="121">
        <f>ROUND(E225*N225,2)</f>
        <v>0</v>
      </c>
      <c r="P225" s="121">
        <v>0</v>
      </c>
      <c r="Q225" s="121">
        <f>ROUND(E225*P225,2)</f>
        <v>0</v>
      </c>
      <c r="R225" s="121"/>
      <c r="S225" s="121" t="s">
        <v>132</v>
      </c>
      <c r="T225" s="121" t="s">
        <v>146</v>
      </c>
      <c r="U225" s="121">
        <v>0.249</v>
      </c>
      <c r="V225" s="121">
        <f>ROUND(E225*U225,2)</f>
        <v>3.49</v>
      </c>
      <c r="W225" s="121"/>
      <c r="X225" s="121" t="s">
        <v>133</v>
      </c>
      <c r="Y225" s="116"/>
      <c r="Z225" s="116"/>
      <c r="AA225" s="116"/>
      <c r="AB225" s="116"/>
      <c r="AC225" s="116"/>
      <c r="AD225" s="116"/>
      <c r="AE225" s="116"/>
      <c r="AF225" s="116"/>
      <c r="AG225" s="116" t="s">
        <v>134</v>
      </c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</row>
    <row r="226" spans="1:60" outlineLevel="1" x14ac:dyDescent="0.25">
      <c r="A226" s="119"/>
      <c r="B226" s="120"/>
      <c r="C226" s="148" t="s">
        <v>644</v>
      </c>
      <c r="D226" s="122"/>
      <c r="E226" s="123">
        <v>14</v>
      </c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16"/>
      <c r="Z226" s="116"/>
      <c r="AA226" s="116"/>
      <c r="AB226" s="116"/>
      <c r="AC226" s="116"/>
      <c r="AD226" s="116"/>
      <c r="AE226" s="116"/>
      <c r="AF226" s="116"/>
      <c r="AG226" s="116" t="s">
        <v>140</v>
      </c>
      <c r="AH226" s="116">
        <v>0</v>
      </c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</row>
    <row r="227" spans="1:60" outlineLevel="1" x14ac:dyDescent="0.25">
      <c r="A227" s="119"/>
      <c r="B227" s="120"/>
      <c r="C227" s="148" t="s">
        <v>645</v>
      </c>
      <c r="D227" s="122"/>
      <c r="E227" s="123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16"/>
      <c r="Z227" s="116"/>
      <c r="AA227" s="116"/>
      <c r="AB227" s="116"/>
      <c r="AC227" s="116"/>
      <c r="AD227" s="116"/>
      <c r="AE227" s="116"/>
      <c r="AF227" s="116"/>
      <c r="AG227" s="116" t="s">
        <v>140</v>
      </c>
      <c r="AH227" s="116">
        <v>0</v>
      </c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</row>
    <row r="228" spans="1:60" outlineLevel="1" x14ac:dyDescent="0.25">
      <c r="A228" s="139">
        <v>93</v>
      </c>
      <c r="B228" s="140" t="s">
        <v>431</v>
      </c>
      <c r="C228" s="146" t="s">
        <v>432</v>
      </c>
      <c r="D228" s="141" t="s">
        <v>131</v>
      </c>
      <c r="E228" s="142">
        <v>6</v>
      </c>
      <c r="F228" s="143"/>
      <c r="G228" s="144">
        <f>ROUND(E228*F228,2)</f>
        <v>0</v>
      </c>
      <c r="H228" s="121">
        <v>0</v>
      </c>
      <c r="I228" s="121">
        <f>ROUND(E228*H228,2)</f>
        <v>0</v>
      </c>
      <c r="J228" s="121">
        <v>185</v>
      </c>
      <c r="K228" s="121">
        <f>ROUND(E228*J228,2)</f>
        <v>1110</v>
      </c>
      <c r="L228" s="121">
        <v>21</v>
      </c>
      <c r="M228" s="121">
        <f>G228*(1+L228/100)</f>
        <v>0</v>
      </c>
      <c r="N228" s="121">
        <v>0</v>
      </c>
      <c r="O228" s="121">
        <f>ROUND(E228*N228,2)</f>
        <v>0</v>
      </c>
      <c r="P228" s="121">
        <v>0</v>
      </c>
      <c r="Q228" s="121">
        <f>ROUND(E228*P228,2)</f>
        <v>0</v>
      </c>
      <c r="R228" s="121"/>
      <c r="S228" s="121" t="s">
        <v>132</v>
      </c>
      <c r="T228" s="121" t="s">
        <v>146</v>
      </c>
      <c r="U228" s="121">
        <v>0.43</v>
      </c>
      <c r="V228" s="121">
        <f>ROUND(E228*U228,2)</f>
        <v>2.58</v>
      </c>
      <c r="W228" s="121"/>
      <c r="X228" s="121" t="s">
        <v>133</v>
      </c>
      <c r="Y228" s="116"/>
      <c r="Z228" s="116"/>
      <c r="AA228" s="116"/>
      <c r="AB228" s="116"/>
      <c r="AC228" s="116"/>
      <c r="AD228" s="116"/>
      <c r="AE228" s="116"/>
      <c r="AF228" s="116"/>
      <c r="AG228" s="116" t="s">
        <v>134</v>
      </c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</row>
    <row r="229" spans="1:60" outlineLevel="1" x14ac:dyDescent="0.25">
      <c r="A229" s="139">
        <v>94</v>
      </c>
      <c r="B229" s="140" t="s">
        <v>433</v>
      </c>
      <c r="C229" s="146" t="s">
        <v>434</v>
      </c>
      <c r="D229" s="141" t="s">
        <v>0</v>
      </c>
      <c r="E229" s="142">
        <v>5</v>
      </c>
      <c r="F229" s="143"/>
      <c r="G229" s="144">
        <f>ROUND(E229*F229,2)</f>
        <v>0</v>
      </c>
      <c r="H229" s="121">
        <v>0</v>
      </c>
      <c r="I229" s="121">
        <f>ROUND(E229*H229,2)</f>
        <v>0</v>
      </c>
      <c r="J229" s="121">
        <v>105</v>
      </c>
      <c r="K229" s="121">
        <f>ROUND(E229*J229,2)</f>
        <v>525</v>
      </c>
      <c r="L229" s="121">
        <v>21</v>
      </c>
      <c r="M229" s="121">
        <f>G229*(1+L229/100)</f>
        <v>0</v>
      </c>
      <c r="N229" s="121">
        <v>0</v>
      </c>
      <c r="O229" s="121">
        <f>ROUND(E229*N229,2)</f>
        <v>0</v>
      </c>
      <c r="P229" s="121">
        <v>0</v>
      </c>
      <c r="Q229" s="121">
        <f>ROUND(E229*P229,2)</f>
        <v>0</v>
      </c>
      <c r="R229" s="121"/>
      <c r="S229" s="121" t="s">
        <v>158</v>
      </c>
      <c r="T229" s="121" t="s">
        <v>146</v>
      </c>
      <c r="U229" s="121">
        <v>0</v>
      </c>
      <c r="V229" s="121">
        <f>ROUND(E229*U229,2)</f>
        <v>0</v>
      </c>
      <c r="W229" s="121"/>
      <c r="X229" s="121" t="s">
        <v>133</v>
      </c>
      <c r="Y229" s="116"/>
      <c r="Z229" s="116"/>
      <c r="AA229" s="116"/>
      <c r="AB229" s="116"/>
      <c r="AC229" s="116"/>
      <c r="AD229" s="116"/>
      <c r="AE229" s="116"/>
      <c r="AF229" s="116"/>
      <c r="AG229" s="116" t="s">
        <v>435</v>
      </c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</row>
    <row r="230" spans="1:60" outlineLevel="1" x14ac:dyDescent="0.25">
      <c r="A230" s="133">
        <v>95</v>
      </c>
      <c r="B230" s="134" t="s">
        <v>97</v>
      </c>
      <c r="C230" s="147" t="s">
        <v>436</v>
      </c>
      <c r="D230" s="135" t="s">
        <v>233</v>
      </c>
      <c r="E230" s="136">
        <v>3</v>
      </c>
      <c r="F230" s="137"/>
      <c r="G230" s="138">
        <f>ROUND(E230*F230,2)</f>
        <v>0</v>
      </c>
      <c r="H230" s="121">
        <v>0</v>
      </c>
      <c r="I230" s="121">
        <f>ROUND(E230*H230,2)</f>
        <v>0</v>
      </c>
      <c r="J230" s="121">
        <v>450</v>
      </c>
      <c r="K230" s="121">
        <f>ROUND(E230*J230,2)</f>
        <v>1350</v>
      </c>
      <c r="L230" s="121">
        <v>21</v>
      </c>
      <c r="M230" s="121">
        <f>G230*(1+L230/100)</f>
        <v>0</v>
      </c>
      <c r="N230" s="121">
        <v>0</v>
      </c>
      <c r="O230" s="121">
        <f>ROUND(E230*N230,2)</f>
        <v>0</v>
      </c>
      <c r="P230" s="121">
        <v>0</v>
      </c>
      <c r="Q230" s="121">
        <f>ROUND(E230*P230,2)</f>
        <v>0</v>
      </c>
      <c r="R230" s="121"/>
      <c r="S230" s="121" t="s">
        <v>158</v>
      </c>
      <c r="T230" s="121" t="s">
        <v>146</v>
      </c>
      <c r="U230" s="121">
        <v>0</v>
      </c>
      <c r="V230" s="121">
        <f>ROUND(E230*U230,2)</f>
        <v>0</v>
      </c>
      <c r="W230" s="121"/>
      <c r="X230" s="121" t="s">
        <v>133</v>
      </c>
      <c r="Y230" s="116"/>
      <c r="Z230" s="116"/>
      <c r="AA230" s="116"/>
      <c r="AB230" s="116"/>
      <c r="AC230" s="116"/>
      <c r="AD230" s="116"/>
      <c r="AE230" s="116"/>
      <c r="AF230" s="116"/>
      <c r="AG230" s="116" t="s">
        <v>134</v>
      </c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</row>
    <row r="231" spans="1:60" outlineLevel="1" x14ac:dyDescent="0.25">
      <c r="A231" s="119"/>
      <c r="B231" s="120"/>
      <c r="C231" s="148" t="s">
        <v>437</v>
      </c>
      <c r="D231" s="122"/>
      <c r="E231" s="123">
        <v>3</v>
      </c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16"/>
      <c r="Z231" s="116"/>
      <c r="AA231" s="116"/>
      <c r="AB231" s="116"/>
      <c r="AC231" s="116"/>
      <c r="AD231" s="116"/>
      <c r="AE231" s="116"/>
      <c r="AF231" s="116"/>
      <c r="AG231" s="116" t="s">
        <v>140</v>
      </c>
      <c r="AH231" s="116">
        <v>0</v>
      </c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</row>
    <row r="232" spans="1:60" outlineLevel="1" x14ac:dyDescent="0.25">
      <c r="A232" s="139">
        <v>96</v>
      </c>
      <c r="B232" s="140" t="s">
        <v>438</v>
      </c>
      <c r="C232" s="146" t="s">
        <v>439</v>
      </c>
      <c r="D232" s="141" t="s">
        <v>131</v>
      </c>
      <c r="E232" s="142">
        <v>4</v>
      </c>
      <c r="F232" s="143"/>
      <c r="G232" s="144">
        <f>ROUND(E232*F232,2)</f>
        <v>0</v>
      </c>
      <c r="H232" s="121">
        <v>550</v>
      </c>
      <c r="I232" s="121">
        <f>ROUND(E232*H232,2)</f>
        <v>2200</v>
      </c>
      <c r="J232" s="121">
        <v>0</v>
      </c>
      <c r="K232" s="121">
        <f>ROUND(E232*J232,2)</f>
        <v>0</v>
      </c>
      <c r="L232" s="121">
        <v>21</v>
      </c>
      <c r="M232" s="121">
        <f>G232*(1+L232/100)</f>
        <v>0</v>
      </c>
      <c r="N232" s="121">
        <v>4.0000000000000001E-3</v>
      </c>
      <c r="O232" s="121">
        <f>ROUND(E232*N232,2)</f>
        <v>0.02</v>
      </c>
      <c r="P232" s="121">
        <v>0</v>
      </c>
      <c r="Q232" s="121">
        <f>ROUND(E232*P232,2)</f>
        <v>0</v>
      </c>
      <c r="R232" s="121" t="s">
        <v>175</v>
      </c>
      <c r="S232" s="121" t="s">
        <v>132</v>
      </c>
      <c r="T232" s="121" t="s">
        <v>146</v>
      </c>
      <c r="U232" s="121">
        <v>0</v>
      </c>
      <c r="V232" s="121">
        <f>ROUND(E232*U232,2)</f>
        <v>0</v>
      </c>
      <c r="W232" s="121"/>
      <c r="X232" s="121" t="s">
        <v>176</v>
      </c>
      <c r="Y232" s="116"/>
      <c r="Z232" s="116"/>
      <c r="AA232" s="116"/>
      <c r="AB232" s="116"/>
      <c r="AC232" s="116"/>
      <c r="AD232" s="116"/>
      <c r="AE232" s="116"/>
      <c r="AF232" s="116"/>
      <c r="AG232" s="116" t="s">
        <v>177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</row>
    <row r="233" spans="1:60" outlineLevel="1" x14ac:dyDescent="0.25">
      <c r="A233" s="139">
        <v>97</v>
      </c>
      <c r="B233" s="140" t="s">
        <v>440</v>
      </c>
      <c r="C233" s="146" t="s">
        <v>441</v>
      </c>
      <c r="D233" s="141" t="s">
        <v>131</v>
      </c>
      <c r="E233" s="142">
        <v>2</v>
      </c>
      <c r="F233" s="143"/>
      <c r="G233" s="144">
        <f>ROUND(E233*F233,2)</f>
        <v>0</v>
      </c>
      <c r="H233" s="121">
        <v>1050</v>
      </c>
      <c r="I233" s="121">
        <f>ROUND(E233*H233,2)</f>
        <v>2100</v>
      </c>
      <c r="J233" s="121">
        <v>0</v>
      </c>
      <c r="K233" s="121">
        <f>ROUND(E233*J233,2)</f>
        <v>0</v>
      </c>
      <c r="L233" s="121">
        <v>21</v>
      </c>
      <c r="M233" s="121">
        <f>G233*(1+L233/100)</f>
        <v>0</v>
      </c>
      <c r="N233" s="121">
        <v>4.0000000000000001E-3</v>
      </c>
      <c r="O233" s="121">
        <f>ROUND(E233*N233,2)</f>
        <v>0.01</v>
      </c>
      <c r="P233" s="121">
        <v>0</v>
      </c>
      <c r="Q233" s="121">
        <f>ROUND(E233*P233,2)</f>
        <v>0</v>
      </c>
      <c r="R233" s="121"/>
      <c r="S233" s="121" t="s">
        <v>158</v>
      </c>
      <c r="T233" s="121" t="s">
        <v>146</v>
      </c>
      <c r="U233" s="121">
        <v>0</v>
      </c>
      <c r="V233" s="121">
        <f>ROUND(E233*U233,2)</f>
        <v>0</v>
      </c>
      <c r="W233" s="121"/>
      <c r="X233" s="121" t="s">
        <v>176</v>
      </c>
      <c r="Y233" s="116"/>
      <c r="Z233" s="116"/>
      <c r="AA233" s="116"/>
      <c r="AB233" s="116"/>
      <c r="AC233" s="116"/>
      <c r="AD233" s="116"/>
      <c r="AE233" s="116"/>
      <c r="AF233" s="116"/>
      <c r="AG233" s="116" t="s">
        <v>177</v>
      </c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</row>
    <row r="234" spans="1:60" outlineLevel="1" x14ac:dyDescent="0.25">
      <c r="A234" s="139">
        <v>98</v>
      </c>
      <c r="B234" s="140" t="s">
        <v>442</v>
      </c>
      <c r="C234" s="146" t="s">
        <v>443</v>
      </c>
      <c r="D234" s="141" t="s">
        <v>222</v>
      </c>
      <c r="E234" s="142">
        <v>1</v>
      </c>
      <c r="F234" s="143"/>
      <c r="G234" s="144">
        <f>ROUND(E234*F234,2)</f>
        <v>0</v>
      </c>
      <c r="H234" s="121">
        <v>0</v>
      </c>
      <c r="I234" s="121">
        <f>ROUND(E234*H234,2)</f>
        <v>0</v>
      </c>
      <c r="J234" s="121">
        <v>3000</v>
      </c>
      <c r="K234" s="121">
        <f>ROUND(E234*J234,2)</f>
        <v>3000</v>
      </c>
      <c r="L234" s="121">
        <v>21</v>
      </c>
      <c r="M234" s="121">
        <f>G234*(1+L234/100)</f>
        <v>0</v>
      </c>
      <c r="N234" s="121">
        <v>0</v>
      </c>
      <c r="O234" s="121">
        <f>ROUND(E234*N234,2)</f>
        <v>0</v>
      </c>
      <c r="P234" s="121">
        <v>0</v>
      </c>
      <c r="Q234" s="121">
        <f>ROUND(E234*P234,2)</f>
        <v>0</v>
      </c>
      <c r="R234" s="121"/>
      <c r="S234" s="121" t="s">
        <v>158</v>
      </c>
      <c r="T234" s="121" t="s">
        <v>146</v>
      </c>
      <c r="U234" s="121">
        <v>0</v>
      </c>
      <c r="V234" s="121">
        <f>ROUND(E234*U234,2)</f>
        <v>0</v>
      </c>
      <c r="W234" s="121"/>
      <c r="X234" s="121" t="s">
        <v>161</v>
      </c>
      <c r="Y234" s="116"/>
      <c r="Z234" s="116"/>
      <c r="AA234" s="116"/>
      <c r="AB234" s="116"/>
      <c r="AC234" s="116"/>
      <c r="AD234" s="116"/>
      <c r="AE234" s="116"/>
      <c r="AF234" s="116"/>
      <c r="AG234" s="116" t="s">
        <v>162</v>
      </c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</row>
    <row r="235" spans="1:60" x14ac:dyDescent="0.25">
      <c r="A235" s="127" t="s">
        <v>127</v>
      </c>
      <c r="B235" s="128" t="s">
        <v>99</v>
      </c>
      <c r="C235" s="145" t="s">
        <v>100</v>
      </c>
      <c r="D235" s="129"/>
      <c r="E235" s="130"/>
      <c r="F235" s="131"/>
      <c r="G235" s="132">
        <f>SUMIF(AG236:AG242,"&lt;&gt;NOR",G236:G242)</f>
        <v>0</v>
      </c>
      <c r="H235" s="126"/>
      <c r="I235" s="126">
        <f>SUM(I236:I242)</f>
        <v>0</v>
      </c>
      <c r="J235" s="126"/>
      <c r="K235" s="126">
        <f>SUM(K236:K242)</f>
        <v>2430</v>
      </c>
      <c r="L235" s="126"/>
      <c r="M235" s="126">
        <f>SUM(M236:M242)</f>
        <v>0</v>
      </c>
      <c r="N235" s="126"/>
      <c r="O235" s="126">
        <f>SUM(O236:O242)</f>
        <v>0</v>
      </c>
      <c r="P235" s="126"/>
      <c r="Q235" s="126">
        <f>SUM(Q236:Q242)</f>
        <v>0</v>
      </c>
      <c r="R235" s="126"/>
      <c r="S235" s="126"/>
      <c r="T235" s="126"/>
      <c r="U235" s="126"/>
      <c r="V235" s="126">
        <f>SUM(V236:V242)</f>
        <v>2.13</v>
      </c>
      <c r="W235" s="126"/>
      <c r="X235" s="126"/>
      <c r="AG235" t="s">
        <v>128</v>
      </c>
    </row>
    <row r="236" spans="1:60" outlineLevel="1" x14ac:dyDescent="0.25">
      <c r="A236" s="139">
        <v>99</v>
      </c>
      <c r="B236" s="140" t="s">
        <v>444</v>
      </c>
      <c r="C236" s="146" t="s">
        <v>445</v>
      </c>
      <c r="D236" s="141" t="s">
        <v>446</v>
      </c>
      <c r="E236" s="142">
        <v>1</v>
      </c>
      <c r="F236" s="143"/>
      <c r="G236" s="144">
        <f t="shared" ref="G236:G242" si="21">ROUND(E236*F236,2)</f>
        <v>0</v>
      </c>
      <c r="H236" s="121">
        <v>0</v>
      </c>
      <c r="I236" s="121">
        <f t="shared" ref="I236:I242" si="22">ROUND(E236*H236,2)</f>
        <v>0</v>
      </c>
      <c r="J236" s="121">
        <v>100</v>
      </c>
      <c r="K236" s="121">
        <f t="shared" ref="K236:K242" si="23">ROUND(E236*J236,2)</f>
        <v>100</v>
      </c>
      <c r="L236" s="121">
        <v>21</v>
      </c>
      <c r="M236" s="121">
        <f t="shared" ref="M236:M242" si="24">G236*(1+L236/100)</f>
        <v>0</v>
      </c>
      <c r="N236" s="121">
        <v>0</v>
      </c>
      <c r="O236" s="121">
        <f t="shared" ref="O236:O242" si="25">ROUND(E236*N236,2)</f>
        <v>0</v>
      </c>
      <c r="P236" s="121">
        <v>0</v>
      </c>
      <c r="Q236" s="121">
        <f t="shared" ref="Q236:Q242" si="26">ROUND(E236*P236,2)</f>
        <v>0</v>
      </c>
      <c r="R236" s="121"/>
      <c r="S236" s="121" t="s">
        <v>132</v>
      </c>
      <c r="T236" s="121" t="s">
        <v>146</v>
      </c>
      <c r="U236" s="121">
        <v>0</v>
      </c>
      <c r="V236" s="121">
        <f t="shared" ref="V236:V242" si="27">ROUND(E236*U236,2)</f>
        <v>0</v>
      </c>
      <c r="W236" s="121"/>
      <c r="X236" s="121" t="s">
        <v>133</v>
      </c>
      <c r="Y236" s="116"/>
      <c r="Z236" s="116"/>
      <c r="AA236" s="116"/>
      <c r="AB236" s="116"/>
      <c r="AC236" s="116"/>
      <c r="AD236" s="116"/>
      <c r="AE236" s="116"/>
      <c r="AF236" s="116"/>
      <c r="AG236" s="116" t="s">
        <v>134</v>
      </c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</row>
    <row r="237" spans="1:60" outlineLevel="1" x14ac:dyDescent="0.25">
      <c r="A237" s="139">
        <v>100</v>
      </c>
      <c r="B237" s="140" t="s">
        <v>447</v>
      </c>
      <c r="C237" s="146" t="s">
        <v>448</v>
      </c>
      <c r="D237" s="141" t="s">
        <v>207</v>
      </c>
      <c r="E237" s="142">
        <v>0.77076</v>
      </c>
      <c r="F237" s="143"/>
      <c r="G237" s="144">
        <f t="shared" si="21"/>
        <v>0</v>
      </c>
      <c r="H237" s="121">
        <v>0</v>
      </c>
      <c r="I237" s="121">
        <f t="shared" si="22"/>
        <v>0</v>
      </c>
      <c r="J237" s="121">
        <v>168.5</v>
      </c>
      <c r="K237" s="121">
        <f t="shared" si="23"/>
        <v>129.87</v>
      </c>
      <c r="L237" s="121">
        <v>21</v>
      </c>
      <c r="M237" s="121">
        <f t="shared" si="24"/>
        <v>0</v>
      </c>
      <c r="N237" s="121">
        <v>0</v>
      </c>
      <c r="O237" s="121">
        <f t="shared" si="25"/>
        <v>0</v>
      </c>
      <c r="P237" s="121">
        <v>0</v>
      </c>
      <c r="Q237" s="121">
        <f t="shared" si="26"/>
        <v>0</v>
      </c>
      <c r="R237" s="121"/>
      <c r="S237" s="121" t="s">
        <v>132</v>
      </c>
      <c r="T237" s="121" t="s">
        <v>132</v>
      </c>
      <c r="U237" s="121">
        <v>0.27700000000000002</v>
      </c>
      <c r="V237" s="121">
        <f t="shared" si="27"/>
        <v>0.21</v>
      </c>
      <c r="W237" s="121"/>
      <c r="X237" s="121" t="s">
        <v>449</v>
      </c>
      <c r="Y237" s="116"/>
      <c r="Z237" s="116"/>
      <c r="AA237" s="116"/>
      <c r="AB237" s="116"/>
      <c r="AC237" s="116"/>
      <c r="AD237" s="116"/>
      <c r="AE237" s="116"/>
      <c r="AF237" s="116"/>
      <c r="AG237" s="116" t="s">
        <v>450</v>
      </c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</row>
    <row r="238" spans="1:60" outlineLevel="1" x14ac:dyDescent="0.25">
      <c r="A238" s="139">
        <v>101</v>
      </c>
      <c r="B238" s="140" t="s">
        <v>451</v>
      </c>
      <c r="C238" s="146" t="s">
        <v>452</v>
      </c>
      <c r="D238" s="141" t="s">
        <v>207</v>
      </c>
      <c r="E238" s="142">
        <v>0.77076</v>
      </c>
      <c r="F238" s="143"/>
      <c r="G238" s="144">
        <f t="shared" si="21"/>
        <v>0</v>
      </c>
      <c r="H238" s="121">
        <v>0</v>
      </c>
      <c r="I238" s="121">
        <f t="shared" si="22"/>
        <v>0</v>
      </c>
      <c r="J238" s="121">
        <v>234.5</v>
      </c>
      <c r="K238" s="121">
        <f t="shared" si="23"/>
        <v>180.74</v>
      </c>
      <c r="L238" s="121">
        <v>21</v>
      </c>
      <c r="M238" s="121">
        <f t="shared" si="24"/>
        <v>0</v>
      </c>
      <c r="N238" s="121">
        <v>0</v>
      </c>
      <c r="O238" s="121">
        <f t="shared" si="25"/>
        <v>0</v>
      </c>
      <c r="P238" s="121">
        <v>0</v>
      </c>
      <c r="Q238" s="121">
        <f t="shared" si="26"/>
        <v>0</v>
      </c>
      <c r="R238" s="121"/>
      <c r="S238" s="121" t="s">
        <v>132</v>
      </c>
      <c r="T238" s="121" t="s">
        <v>132</v>
      </c>
      <c r="U238" s="121">
        <v>0.49</v>
      </c>
      <c r="V238" s="121">
        <f t="shared" si="27"/>
        <v>0.38</v>
      </c>
      <c r="W238" s="121"/>
      <c r="X238" s="121" t="s">
        <v>449</v>
      </c>
      <c r="Y238" s="116"/>
      <c r="Z238" s="116"/>
      <c r="AA238" s="116"/>
      <c r="AB238" s="116"/>
      <c r="AC238" s="116"/>
      <c r="AD238" s="116"/>
      <c r="AE238" s="116"/>
      <c r="AF238" s="116"/>
      <c r="AG238" s="116" t="s">
        <v>450</v>
      </c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</row>
    <row r="239" spans="1:60" outlineLevel="1" x14ac:dyDescent="0.25">
      <c r="A239" s="139">
        <v>102</v>
      </c>
      <c r="B239" s="140" t="s">
        <v>453</v>
      </c>
      <c r="C239" s="146" t="s">
        <v>454</v>
      </c>
      <c r="D239" s="141" t="s">
        <v>207</v>
      </c>
      <c r="E239" s="142">
        <v>15.415279999999999</v>
      </c>
      <c r="F239" s="143"/>
      <c r="G239" s="144">
        <f t="shared" si="21"/>
        <v>0</v>
      </c>
      <c r="H239" s="121">
        <v>0</v>
      </c>
      <c r="I239" s="121">
        <f t="shared" si="22"/>
        <v>0</v>
      </c>
      <c r="J239" s="121">
        <v>16</v>
      </c>
      <c r="K239" s="121">
        <f t="shared" si="23"/>
        <v>246.64</v>
      </c>
      <c r="L239" s="121">
        <v>21</v>
      </c>
      <c r="M239" s="121">
        <f t="shared" si="24"/>
        <v>0</v>
      </c>
      <c r="N239" s="121">
        <v>0</v>
      </c>
      <c r="O239" s="121">
        <f t="shared" si="25"/>
        <v>0</v>
      </c>
      <c r="P239" s="121">
        <v>0</v>
      </c>
      <c r="Q239" s="121">
        <f t="shared" si="26"/>
        <v>0</v>
      </c>
      <c r="R239" s="121"/>
      <c r="S239" s="121" t="s">
        <v>132</v>
      </c>
      <c r="T239" s="121" t="s">
        <v>132</v>
      </c>
      <c r="U239" s="121">
        <v>0</v>
      </c>
      <c r="V239" s="121">
        <f t="shared" si="27"/>
        <v>0</v>
      </c>
      <c r="W239" s="121"/>
      <c r="X239" s="121" t="s">
        <v>449</v>
      </c>
      <c r="Y239" s="116"/>
      <c r="Z239" s="116"/>
      <c r="AA239" s="116"/>
      <c r="AB239" s="116"/>
      <c r="AC239" s="116"/>
      <c r="AD239" s="116"/>
      <c r="AE239" s="116"/>
      <c r="AF239" s="116"/>
      <c r="AG239" s="116" t="s">
        <v>450</v>
      </c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</row>
    <row r="240" spans="1:60" outlineLevel="1" x14ac:dyDescent="0.25">
      <c r="A240" s="139">
        <v>103</v>
      </c>
      <c r="B240" s="140" t="s">
        <v>455</v>
      </c>
      <c r="C240" s="146" t="s">
        <v>456</v>
      </c>
      <c r="D240" s="141" t="s">
        <v>207</v>
      </c>
      <c r="E240" s="142">
        <v>0.77076</v>
      </c>
      <c r="F240" s="143"/>
      <c r="G240" s="144">
        <f t="shared" si="21"/>
        <v>0</v>
      </c>
      <c r="H240" s="121">
        <v>0</v>
      </c>
      <c r="I240" s="121">
        <f t="shared" si="22"/>
        <v>0</v>
      </c>
      <c r="J240" s="121">
        <v>331</v>
      </c>
      <c r="K240" s="121">
        <f t="shared" si="23"/>
        <v>255.12</v>
      </c>
      <c r="L240" s="121">
        <v>21</v>
      </c>
      <c r="M240" s="121">
        <f t="shared" si="24"/>
        <v>0</v>
      </c>
      <c r="N240" s="121">
        <v>0</v>
      </c>
      <c r="O240" s="121">
        <f t="shared" si="25"/>
        <v>0</v>
      </c>
      <c r="P240" s="121">
        <v>0</v>
      </c>
      <c r="Q240" s="121">
        <f t="shared" si="26"/>
        <v>0</v>
      </c>
      <c r="R240" s="121"/>
      <c r="S240" s="121" t="s">
        <v>132</v>
      </c>
      <c r="T240" s="121" t="s">
        <v>132</v>
      </c>
      <c r="U240" s="121">
        <v>0.94199999999999995</v>
      </c>
      <c r="V240" s="121">
        <f t="shared" si="27"/>
        <v>0.73</v>
      </c>
      <c r="W240" s="121"/>
      <c r="X240" s="121" t="s">
        <v>449</v>
      </c>
      <c r="Y240" s="116"/>
      <c r="Z240" s="116"/>
      <c r="AA240" s="116"/>
      <c r="AB240" s="116"/>
      <c r="AC240" s="116"/>
      <c r="AD240" s="116"/>
      <c r="AE240" s="116"/>
      <c r="AF240" s="116"/>
      <c r="AG240" s="116" t="s">
        <v>450</v>
      </c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</row>
    <row r="241" spans="1:60" outlineLevel="1" x14ac:dyDescent="0.25">
      <c r="A241" s="139">
        <v>104</v>
      </c>
      <c r="B241" s="140" t="s">
        <v>457</v>
      </c>
      <c r="C241" s="146" t="s">
        <v>458</v>
      </c>
      <c r="D241" s="141" t="s">
        <v>207</v>
      </c>
      <c r="E241" s="142">
        <v>7.7076399999999996</v>
      </c>
      <c r="F241" s="143"/>
      <c r="G241" s="144">
        <f t="shared" si="21"/>
        <v>0</v>
      </c>
      <c r="H241" s="121">
        <v>0</v>
      </c>
      <c r="I241" s="121">
        <f t="shared" si="22"/>
        <v>0</v>
      </c>
      <c r="J241" s="121">
        <v>36.9</v>
      </c>
      <c r="K241" s="121">
        <f t="shared" si="23"/>
        <v>284.41000000000003</v>
      </c>
      <c r="L241" s="121">
        <v>21</v>
      </c>
      <c r="M241" s="121">
        <f t="shared" si="24"/>
        <v>0</v>
      </c>
      <c r="N241" s="121">
        <v>0</v>
      </c>
      <c r="O241" s="121">
        <f t="shared" si="25"/>
        <v>0</v>
      </c>
      <c r="P241" s="121">
        <v>0</v>
      </c>
      <c r="Q241" s="121">
        <f t="shared" si="26"/>
        <v>0</v>
      </c>
      <c r="R241" s="121"/>
      <c r="S241" s="121" t="s">
        <v>132</v>
      </c>
      <c r="T241" s="121" t="s">
        <v>132</v>
      </c>
      <c r="U241" s="121">
        <v>0.105</v>
      </c>
      <c r="V241" s="121">
        <f t="shared" si="27"/>
        <v>0.81</v>
      </c>
      <c r="W241" s="121"/>
      <c r="X241" s="121" t="s">
        <v>449</v>
      </c>
      <c r="Y241" s="116"/>
      <c r="Z241" s="116"/>
      <c r="AA241" s="116"/>
      <c r="AB241" s="116"/>
      <c r="AC241" s="116"/>
      <c r="AD241" s="116"/>
      <c r="AE241" s="116"/>
      <c r="AF241" s="116"/>
      <c r="AG241" s="116" t="s">
        <v>450</v>
      </c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</row>
    <row r="242" spans="1:60" outlineLevel="1" x14ac:dyDescent="0.25">
      <c r="A242" s="133">
        <v>105</v>
      </c>
      <c r="B242" s="134" t="s">
        <v>459</v>
      </c>
      <c r="C242" s="147" t="s">
        <v>460</v>
      </c>
      <c r="D242" s="135" t="s">
        <v>207</v>
      </c>
      <c r="E242" s="136">
        <v>0.77076</v>
      </c>
      <c r="F242" s="137"/>
      <c r="G242" s="138">
        <f t="shared" si="21"/>
        <v>0</v>
      </c>
      <c r="H242" s="121">
        <v>0</v>
      </c>
      <c r="I242" s="121">
        <f t="shared" si="22"/>
        <v>0</v>
      </c>
      <c r="J242" s="121">
        <v>1600</v>
      </c>
      <c r="K242" s="121">
        <f t="shared" si="23"/>
        <v>1233.22</v>
      </c>
      <c r="L242" s="121">
        <v>21</v>
      </c>
      <c r="M242" s="121">
        <f t="shared" si="24"/>
        <v>0</v>
      </c>
      <c r="N242" s="121">
        <v>0</v>
      </c>
      <c r="O242" s="121">
        <f t="shared" si="25"/>
        <v>0</v>
      </c>
      <c r="P242" s="121">
        <v>0</v>
      </c>
      <c r="Q242" s="121">
        <f t="shared" si="26"/>
        <v>0</v>
      </c>
      <c r="R242" s="121"/>
      <c r="S242" s="121" t="s">
        <v>461</v>
      </c>
      <c r="T242" s="121" t="s">
        <v>146</v>
      </c>
      <c r="U242" s="121">
        <v>0</v>
      </c>
      <c r="V242" s="121">
        <f t="shared" si="27"/>
        <v>0</v>
      </c>
      <c r="W242" s="121"/>
      <c r="X242" s="121" t="s">
        <v>449</v>
      </c>
      <c r="Y242" s="116"/>
      <c r="Z242" s="116"/>
      <c r="AA242" s="116"/>
      <c r="AB242" s="116"/>
      <c r="AC242" s="116"/>
      <c r="AD242" s="116"/>
      <c r="AE242" s="116"/>
      <c r="AF242" s="116"/>
      <c r="AG242" s="116" t="s">
        <v>450</v>
      </c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</row>
    <row r="243" spans="1:60" x14ac:dyDescent="0.25">
      <c r="A243" s="3"/>
      <c r="B243" s="4"/>
      <c r="C243" s="151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AE243">
        <v>15</v>
      </c>
      <c r="AF243">
        <v>21</v>
      </c>
      <c r="AG243" t="s">
        <v>114</v>
      </c>
    </row>
    <row r="244" spans="1:60" x14ac:dyDescent="0.25">
      <c r="C244" s="152"/>
      <c r="D244" s="10"/>
      <c r="AG244" t="s">
        <v>462</v>
      </c>
    </row>
    <row r="245" spans="1:60" x14ac:dyDescent="0.25">
      <c r="D245" s="10"/>
    </row>
    <row r="246" spans="1:60" x14ac:dyDescent="0.25">
      <c r="D246" s="10"/>
    </row>
    <row r="247" spans="1:60" x14ac:dyDescent="0.25">
      <c r="D247" s="10"/>
    </row>
    <row r="248" spans="1:60" x14ac:dyDescent="0.25">
      <c r="D248" s="10"/>
    </row>
    <row r="249" spans="1:60" x14ac:dyDescent="0.25">
      <c r="D249" s="10"/>
    </row>
    <row r="250" spans="1:60" x14ac:dyDescent="0.25">
      <c r="D250" s="10"/>
    </row>
    <row r="251" spans="1:60" x14ac:dyDescent="0.25">
      <c r="D251" s="10"/>
    </row>
    <row r="252" spans="1:60" x14ac:dyDescent="0.25">
      <c r="D252" s="10"/>
    </row>
    <row r="253" spans="1:60" x14ac:dyDescent="0.25">
      <c r="D253" s="10"/>
    </row>
    <row r="254" spans="1:60" x14ac:dyDescent="0.25">
      <c r="D254" s="10"/>
    </row>
    <row r="255" spans="1:60" x14ac:dyDescent="0.25">
      <c r="D255" s="10"/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242" xr:uid="{FA13D4D2-43FB-4188-A928-6CDAB8DF8B99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0484-8F0F-42D6-8C0A-769F3E30228F}">
  <sheetPr>
    <outlinePr summaryBelow="0"/>
  </sheetPr>
  <dimension ref="A1:BH5000"/>
  <sheetViews>
    <sheetView workbookViewId="0">
      <pane ySplit="7" topLeftCell="A8" activePane="bottomLeft" state="frozen"/>
      <selection pane="bottomLeft" activeCell="Y13" sqref="Y13"/>
    </sheetView>
  </sheetViews>
  <sheetFormatPr defaultRowHeight="13.2" outlineLevelRow="1" x14ac:dyDescent="0.25"/>
  <cols>
    <col min="1" max="1" width="3.44140625" customWidth="1"/>
    <col min="2" max="2" width="12.6640625" style="106" customWidth="1"/>
    <col min="3" max="3" width="38.33203125" style="10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3" t="s">
        <v>7</v>
      </c>
      <c r="B1" s="203"/>
      <c r="C1" s="203"/>
      <c r="D1" s="203"/>
      <c r="E1" s="203"/>
      <c r="F1" s="203"/>
      <c r="G1" s="203"/>
      <c r="AG1" t="s">
        <v>102</v>
      </c>
    </row>
    <row r="2" spans="1:60" ht="25.05" customHeight="1" x14ac:dyDescent="0.25">
      <c r="A2" s="108" t="s">
        <v>8</v>
      </c>
      <c r="B2" s="44"/>
      <c r="C2" s="204" t="s">
        <v>665</v>
      </c>
      <c r="D2" s="205"/>
      <c r="E2" s="205"/>
      <c r="F2" s="205"/>
      <c r="G2" s="206"/>
      <c r="AG2" t="s">
        <v>103</v>
      </c>
    </row>
    <row r="3" spans="1:60" ht="25.05" customHeight="1" x14ac:dyDescent="0.25">
      <c r="A3" s="108" t="s">
        <v>9</v>
      </c>
      <c r="B3" s="44"/>
      <c r="C3" s="207" t="s">
        <v>39</v>
      </c>
      <c r="D3" s="205"/>
      <c r="E3" s="205"/>
      <c r="F3" s="205"/>
      <c r="G3" s="206"/>
      <c r="AC3" s="106" t="s">
        <v>103</v>
      </c>
      <c r="AG3" t="s">
        <v>104</v>
      </c>
    </row>
    <row r="4" spans="1:60" ht="25.05" customHeight="1" x14ac:dyDescent="0.25">
      <c r="A4" s="109" t="s">
        <v>10</v>
      </c>
      <c r="B4" s="110"/>
      <c r="C4" s="211" t="s">
        <v>50</v>
      </c>
      <c r="D4" s="209"/>
      <c r="E4" s="209"/>
      <c r="F4" s="209"/>
      <c r="G4" s="210"/>
      <c r="AG4" t="s">
        <v>105</v>
      </c>
    </row>
    <row r="5" spans="1:60" x14ac:dyDescent="0.25">
      <c r="D5" s="10"/>
    </row>
    <row r="6" spans="1:60" ht="39.6" x14ac:dyDescent="0.25">
      <c r="A6" s="112" t="s">
        <v>106</v>
      </c>
      <c r="B6" s="114" t="s">
        <v>107</v>
      </c>
      <c r="C6" s="114" t="s">
        <v>108</v>
      </c>
      <c r="D6" s="113" t="s">
        <v>109</v>
      </c>
      <c r="E6" s="112" t="s">
        <v>110</v>
      </c>
      <c r="F6" s="111" t="s">
        <v>111</v>
      </c>
      <c r="G6" s="112" t="s">
        <v>26</v>
      </c>
      <c r="H6" s="115" t="s">
        <v>27</v>
      </c>
      <c r="I6" s="115" t="s">
        <v>112</v>
      </c>
      <c r="J6" s="115" t="s">
        <v>28</v>
      </c>
      <c r="K6" s="115" t="s">
        <v>113</v>
      </c>
      <c r="L6" s="115" t="s">
        <v>114</v>
      </c>
      <c r="M6" s="115" t="s">
        <v>115</v>
      </c>
      <c r="N6" s="115" t="s">
        <v>116</v>
      </c>
      <c r="O6" s="115" t="s">
        <v>117</v>
      </c>
      <c r="P6" s="115" t="s">
        <v>118</v>
      </c>
      <c r="Q6" s="115" t="s">
        <v>119</v>
      </c>
      <c r="R6" s="115" t="s">
        <v>120</v>
      </c>
      <c r="S6" s="115" t="s">
        <v>121</v>
      </c>
      <c r="T6" s="115" t="s">
        <v>122</v>
      </c>
      <c r="U6" s="115" t="s">
        <v>123</v>
      </c>
      <c r="V6" s="115" t="s">
        <v>124</v>
      </c>
      <c r="W6" s="115" t="s">
        <v>125</v>
      </c>
      <c r="X6" s="115" t="s">
        <v>126</v>
      </c>
    </row>
    <row r="7" spans="1:60" hidden="1" x14ac:dyDescent="0.25">
      <c r="A7" s="3"/>
      <c r="B7" s="4"/>
      <c r="C7" s="4"/>
      <c r="D7" s="6"/>
      <c r="E7" s="117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60" x14ac:dyDescent="0.25">
      <c r="A8" s="127" t="s">
        <v>127</v>
      </c>
      <c r="B8" s="128" t="s">
        <v>101</v>
      </c>
      <c r="C8" s="145" t="s">
        <v>25</v>
      </c>
      <c r="D8" s="129"/>
      <c r="E8" s="130"/>
      <c r="F8" s="131"/>
      <c r="G8" s="132">
        <f>SUMIF(AG9:AG16,"&lt;&gt;NOR",G9:G16)</f>
        <v>0</v>
      </c>
      <c r="H8" s="126"/>
      <c r="I8" s="126">
        <f>SUM(I9:I16)</f>
        <v>0</v>
      </c>
      <c r="J8" s="126"/>
      <c r="K8" s="126">
        <f>SUM(K9:K16)</f>
        <v>20500</v>
      </c>
      <c r="L8" s="126"/>
      <c r="M8" s="126">
        <f>SUM(M9:M16)</f>
        <v>0</v>
      </c>
      <c r="N8" s="126"/>
      <c r="O8" s="126">
        <f>SUM(O9:O16)</f>
        <v>0</v>
      </c>
      <c r="P8" s="126"/>
      <c r="Q8" s="126">
        <f>SUM(Q9:Q16)</f>
        <v>0</v>
      </c>
      <c r="R8" s="126"/>
      <c r="S8" s="126"/>
      <c r="T8" s="126"/>
      <c r="U8" s="126"/>
      <c r="V8" s="126">
        <f>SUM(V9:V16)</f>
        <v>0</v>
      </c>
      <c r="W8" s="126"/>
      <c r="X8" s="126"/>
      <c r="AG8" t="s">
        <v>128</v>
      </c>
    </row>
    <row r="9" spans="1:60" outlineLevel="1" x14ac:dyDescent="0.25">
      <c r="A9" s="139">
        <v>1</v>
      </c>
      <c r="B9" s="140" t="s">
        <v>646</v>
      </c>
      <c r="C9" s="146" t="s">
        <v>647</v>
      </c>
      <c r="D9" s="141" t="s">
        <v>648</v>
      </c>
      <c r="E9" s="142">
        <v>1</v>
      </c>
      <c r="F9" s="143"/>
      <c r="G9" s="144">
        <f t="shared" ref="G9:G16" si="0">ROUND(E9*F9,2)</f>
        <v>0</v>
      </c>
      <c r="H9" s="121">
        <v>0</v>
      </c>
      <c r="I9" s="121">
        <f t="shared" ref="I9:I16" si="1">ROUND(E9*H9,2)</f>
        <v>0</v>
      </c>
      <c r="J9" s="121">
        <v>2500</v>
      </c>
      <c r="K9" s="121">
        <f t="shared" ref="K9:K16" si="2">ROUND(E9*J9,2)</f>
        <v>2500</v>
      </c>
      <c r="L9" s="121">
        <v>15</v>
      </c>
      <c r="M9" s="121">
        <f t="shared" ref="M9:M16" si="3">G9*(1+L9/100)</f>
        <v>0</v>
      </c>
      <c r="N9" s="121">
        <v>0</v>
      </c>
      <c r="O9" s="121">
        <f t="shared" ref="O9:O16" si="4">ROUND(E9*N9,2)</f>
        <v>0</v>
      </c>
      <c r="P9" s="121">
        <v>0</v>
      </c>
      <c r="Q9" s="121">
        <f t="shared" ref="Q9:Q16" si="5">ROUND(E9*P9,2)</f>
        <v>0</v>
      </c>
      <c r="R9" s="121"/>
      <c r="S9" s="121" t="s">
        <v>132</v>
      </c>
      <c r="T9" s="121" t="s">
        <v>146</v>
      </c>
      <c r="U9" s="121">
        <v>0</v>
      </c>
      <c r="V9" s="121">
        <f t="shared" ref="V9:V16" si="6">ROUND(E9*U9,2)</f>
        <v>0</v>
      </c>
      <c r="W9" s="121"/>
      <c r="X9" s="121" t="s">
        <v>649</v>
      </c>
      <c r="Y9" s="116"/>
      <c r="Z9" s="116"/>
      <c r="AA9" s="116"/>
      <c r="AB9" s="116"/>
      <c r="AC9" s="116"/>
      <c r="AD9" s="116"/>
      <c r="AE9" s="116"/>
      <c r="AF9" s="116"/>
      <c r="AG9" s="116" t="s">
        <v>650</v>
      </c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 outlineLevel="1" x14ac:dyDescent="0.25">
      <c r="A10" s="139">
        <v>2</v>
      </c>
      <c r="B10" s="140" t="s">
        <v>651</v>
      </c>
      <c r="C10" s="146" t="s">
        <v>652</v>
      </c>
      <c r="D10" s="141" t="s">
        <v>648</v>
      </c>
      <c r="E10" s="142">
        <v>1</v>
      </c>
      <c r="F10" s="143"/>
      <c r="G10" s="144">
        <f t="shared" si="0"/>
        <v>0</v>
      </c>
      <c r="H10" s="121">
        <v>0</v>
      </c>
      <c r="I10" s="121">
        <f t="shared" si="1"/>
        <v>0</v>
      </c>
      <c r="J10" s="121">
        <v>3000</v>
      </c>
      <c r="K10" s="121">
        <f t="shared" si="2"/>
        <v>3000</v>
      </c>
      <c r="L10" s="121">
        <v>15</v>
      </c>
      <c r="M10" s="121">
        <f t="shared" si="3"/>
        <v>0</v>
      </c>
      <c r="N10" s="121">
        <v>0</v>
      </c>
      <c r="O10" s="121">
        <f t="shared" si="4"/>
        <v>0</v>
      </c>
      <c r="P10" s="121">
        <v>0</v>
      </c>
      <c r="Q10" s="121">
        <f t="shared" si="5"/>
        <v>0</v>
      </c>
      <c r="R10" s="121"/>
      <c r="S10" s="121" t="s">
        <v>132</v>
      </c>
      <c r="T10" s="121" t="s">
        <v>146</v>
      </c>
      <c r="U10" s="121">
        <v>0</v>
      </c>
      <c r="V10" s="121">
        <f t="shared" si="6"/>
        <v>0</v>
      </c>
      <c r="W10" s="121"/>
      <c r="X10" s="121" t="s">
        <v>649</v>
      </c>
      <c r="Y10" s="116"/>
      <c r="Z10" s="116"/>
      <c r="AA10" s="116"/>
      <c r="AB10" s="116"/>
      <c r="AC10" s="116"/>
      <c r="AD10" s="116"/>
      <c r="AE10" s="116"/>
      <c r="AF10" s="116"/>
      <c r="AG10" s="116" t="s">
        <v>650</v>
      </c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 outlineLevel="1" x14ac:dyDescent="0.25">
      <c r="A11" s="139">
        <v>3</v>
      </c>
      <c r="B11" s="140" t="s">
        <v>653</v>
      </c>
      <c r="C11" s="146" t="s">
        <v>654</v>
      </c>
      <c r="D11" s="141" t="s">
        <v>648</v>
      </c>
      <c r="E11" s="142">
        <v>1</v>
      </c>
      <c r="F11" s="143"/>
      <c r="G11" s="144">
        <f t="shared" si="0"/>
        <v>0</v>
      </c>
      <c r="H11" s="121">
        <v>0</v>
      </c>
      <c r="I11" s="121">
        <f t="shared" si="1"/>
        <v>0</v>
      </c>
      <c r="J11" s="121">
        <v>2000</v>
      </c>
      <c r="K11" s="121">
        <f t="shared" si="2"/>
        <v>2000</v>
      </c>
      <c r="L11" s="121">
        <v>15</v>
      </c>
      <c r="M11" s="121">
        <f t="shared" si="3"/>
        <v>0</v>
      </c>
      <c r="N11" s="121">
        <v>0</v>
      </c>
      <c r="O11" s="121">
        <f t="shared" si="4"/>
        <v>0</v>
      </c>
      <c r="P11" s="121">
        <v>0</v>
      </c>
      <c r="Q11" s="121">
        <f t="shared" si="5"/>
        <v>0</v>
      </c>
      <c r="R11" s="121"/>
      <c r="S11" s="121" t="s">
        <v>132</v>
      </c>
      <c r="T11" s="121" t="s">
        <v>146</v>
      </c>
      <c r="U11" s="121">
        <v>0</v>
      </c>
      <c r="V11" s="121">
        <f t="shared" si="6"/>
        <v>0</v>
      </c>
      <c r="W11" s="121"/>
      <c r="X11" s="121" t="s">
        <v>649</v>
      </c>
      <c r="Y11" s="116"/>
      <c r="Z11" s="116"/>
      <c r="AA11" s="116"/>
      <c r="AB11" s="116"/>
      <c r="AC11" s="116"/>
      <c r="AD11" s="116"/>
      <c r="AE11" s="116"/>
      <c r="AF11" s="116"/>
      <c r="AG11" s="116" t="s">
        <v>650</v>
      </c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 outlineLevel="1" x14ac:dyDescent="0.25">
      <c r="A12" s="139">
        <v>4</v>
      </c>
      <c r="B12" s="140" t="s">
        <v>655</v>
      </c>
      <c r="C12" s="146" t="s">
        <v>656</v>
      </c>
      <c r="D12" s="141" t="s">
        <v>648</v>
      </c>
      <c r="E12" s="142">
        <v>1</v>
      </c>
      <c r="F12" s="143"/>
      <c r="G12" s="144">
        <f t="shared" si="0"/>
        <v>0</v>
      </c>
      <c r="H12" s="121">
        <v>0</v>
      </c>
      <c r="I12" s="121">
        <f t="shared" si="1"/>
        <v>0</v>
      </c>
      <c r="J12" s="121">
        <v>3000</v>
      </c>
      <c r="K12" s="121">
        <f t="shared" si="2"/>
        <v>3000</v>
      </c>
      <c r="L12" s="121">
        <v>15</v>
      </c>
      <c r="M12" s="121">
        <f t="shared" si="3"/>
        <v>0</v>
      </c>
      <c r="N12" s="121">
        <v>0</v>
      </c>
      <c r="O12" s="121">
        <f t="shared" si="4"/>
        <v>0</v>
      </c>
      <c r="P12" s="121">
        <v>0</v>
      </c>
      <c r="Q12" s="121">
        <f t="shared" si="5"/>
        <v>0</v>
      </c>
      <c r="R12" s="121"/>
      <c r="S12" s="121" t="s">
        <v>132</v>
      </c>
      <c r="T12" s="121" t="s">
        <v>146</v>
      </c>
      <c r="U12" s="121">
        <v>0</v>
      </c>
      <c r="V12" s="121">
        <f t="shared" si="6"/>
        <v>0</v>
      </c>
      <c r="W12" s="121"/>
      <c r="X12" s="121" t="s">
        <v>649</v>
      </c>
      <c r="Y12" s="116"/>
      <c r="Z12" s="116"/>
      <c r="AA12" s="116"/>
      <c r="AB12" s="116"/>
      <c r="AC12" s="116"/>
      <c r="AD12" s="116"/>
      <c r="AE12" s="116"/>
      <c r="AF12" s="116"/>
      <c r="AG12" s="116" t="s">
        <v>650</v>
      </c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 outlineLevel="1" x14ac:dyDescent="0.25">
      <c r="A13" s="139">
        <v>5</v>
      </c>
      <c r="B13" s="140" t="s">
        <v>657</v>
      </c>
      <c r="C13" s="146" t="s">
        <v>658</v>
      </c>
      <c r="D13" s="141" t="s">
        <v>648</v>
      </c>
      <c r="E13" s="142">
        <v>1</v>
      </c>
      <c r="F13" s="143"/>
      <c r="G13" s="144">
        <f t="shared" si="0"/>
        <v>0</v>
      </c>
      <c r="H13" s="121">
        <v>0</v>
      </c>
      <c r="I13" s="121">
        <f t="shared" si="1"/>
        <v>0</v>
      </c>
      <c r="J13" s="121">
        <v>500</v>
      </c>
      <c r="K13" s="121">
        <f t="shared" si="2"/>
        <v>500</v>
      </c>
      <c r="L13" s="121">
        <v>15</v>
      </c>
      <c r="M13" s="121">
        <f t="shared" si="3"/>
        <v>0</v>
      </c>
      <c r="N13" s="121">
        <v>0</v>
      </c>
      <c r="O13" s="121">
        <f t="shared" si="4"/>
        <v>0</v>
      </c>
      <c r="P13" s="121">
        <v>0</v>
      </c>
      <c r="Q13" s="121">
        <f t="shared" si="5"/>
        <v>0</v>
      </c>
      <c r="R13" s="121"/>
      <c r="S13" s="121" t="s">
        <v>158</v>
      </c>
      <c r="T13" s="121" t="s">
        <v>146</v>
      </c>
      <c r="U13" s="121">
        <v>0</v>
      </c>
      <c r="V13" s="121">
        <f t="shared" si="6"/>
        <v>0</v>
      </c>
      <c r="W13" s="121"/>
      <c r="X13" s="121" t="s">
        <v>649</v>
      </c>
      <c r="Y13" s="116"/>
      <c r="Z13" s="116"/>
      <c r="AA13" s="116"/>
      <c r="AB13" s="116"/>
      <c r="AC13" s="116"/>
      <c r="AD13" s="116"/>
      <c r="AE13" s="116"/>
      <c r="AF13" s="116"/>
      <c r="AG13" s="116" t="s">
        <v>650</v>
      </c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 outlineLevel="1" x14ac:dyDescent="0.25">
      <c r="A14" s="139">
        <v>6</v>
      </c>
      <c r="B14" s="140" t="s">
        <v>659</v>
      </c>
      <c r="C14" s="146" t="s">
        <v>660</v>
      </c>
      <c r="D14" s="141" t="s">
        <v>648</v>
      </c>
      <c r="E14" s="142">
        <v>1</v>
      </c>
      <c r="F14" s="143"/>
      <c r="G14" s="144">
        <f t="shared" si="0"/>
        <v>0</v>
      </c>
      <c r="H14" s="121">
        <v>0</v>
      </c>
      <c r="I14" s="121">
        <f t="shared" si="1"/>
        <v>0</v>
      </c>
      <c r="J14" s="121">
        <v>3000</v>
      </c>
      <c r="K14" s="121">
        <f t="shared" si="2"/>
        <v>3000</v>
      </c>
      <c r="L14" s="121">
        <v>15</v>
      </c>
      <c r="M14" s="121">
        <f t="shared" si="3"/>
        <v>0</v>
      </c>
      <c r="N14" s="121">
        <v>0</v>
      </c>
      <c r="O14" s="121">
        <f t="shared" si="4"/>
        <v>0</v>
      </c>
      <c r="P14" s="121">
        <v>0</v>
      </c>
      <c r="Q14" s="121">
        <f t="shared" si="5"/>
        <v>0</v>
      </c>
      <c r="R14" s="121"/>
      <c r="S14" s="121" t="s">
        <v>158</v>
      </c>
      <c r="T14" s="121" t="s">
        <v>146</v>
      </c>
      <c r="U14" s="121">
        <v>0</v>
      </c>
      <c r="V14" s="121">
        <f t="shared" si="6"/>
        <v>0</v>
      </c>
      <c r="W14" s="121"/>
      <c r="X14" s="121" t="s">
        <v>649</v>
      </c>
      <c r="Y14" s="116"/>
      <c r="Z14" s="116"/>
      <c r="AA14" s="116"/>
      <c r="AB14" s="116"/>
      <c r="AC14" s="116"/>
      <c r="AD14" s="116"/>
      <c r="AE14" s="116"/>
      <c r="AF14" s="116"/>
      <c r="AG14" s="116" t="s">
        <v>650</v>
      </c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 outlineLevel="1" x14ac:dyDescent="0.25">
      <c r="A15" s="139">
        <v>7</v>
      </c>
      <c r="B15" s="140" t="s">
        <v>661</v>
      </c>
      <c r="C15" s="146" t="s">
        <v>662</v>
      </c>
      <c r="D15" s="141" t="s">
        <v>648</v>
      </c>
      <c r="E15" s="142">
        <v>1</v>
      </c>
      <c r="F15" s="143"/>
      <c r="G15" s="144">
        <f t="shared" si="0"/>
        <v>0</v>
      </c>
      <c r="H15" s="121">
        <v>0</v>
      </c>
      <c r="I15" s="121">
        <f t="shared" si="1"/>
        <v>0</v>
      </c>
      <c r="J15" s="121">
        <v>6000</v>
      </c>
      <c r="K15" s="121">
        <f t="shared" si="2"/>
        <v>6000</v>
      </c>
      <c r="L15" s="121">
        <v>15</v>
      </c>
      <c r="M15" s="121">
        <f t="shared" si="3"/>
        <v>0</v>
      </c>
      <c r="N15" s="121">
        <v>0</v>
      </c>
      <c r="O15" s="121">
        <f t="shared" si="4"/>
        <v>0</v>
      </c>
      <c r="P15" s="121">
        <v>0</v>
      </c>
      <c r="Q15" s="121">
        <f t="shared" si="5"/>
        <v>0</v>
      </c>
      <c r="R15" s="121"/>
      <c r="S15" s="121" t="s">
        <v>158</v>
      </c>
      <c r="T15" s="121" t="s">
        <v>146</v>
      </c>
      <c r="U15" s="121">
        <v>0</v>
      </c>
      <c r="V15" s="121">
        <f t="shared" si="6"/>
        <v>0</v>
      </c>
      <c r="W15" s="121"/>
      <c r="X15" s="121" t="s">
        <v>649</v>
      </c>
      <c r="Y15" s="116"/>
      <c r="Z15" s="116"/>
      <c r="AA15" s="116"/>
      <c r="AB15" s="116"/>
      <c r="AC15" s="116"/>
      <c r="AD15" s="116"/>
      <c r="AE15" s="116"/>
      <c r="AF15" s="116"/>
      <c r="AG15" s="116" t="s">
        <v>650</v>
      </c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 outlineLevel="1" x14ac:dyDescent="0.25">
      <c r="A16" s="133">
        <v>8</v>
      </c>
      <c r="B16" s="134" t="s">
        <v>663</v>
      </c>
      <c r="C16" s="147" t="s">
        <v>664</v>
      </c>
      <c r="D16" s="135" t="s">
        <v>648</v>
      </c>
      <c r="E16" s="136">
        <v>1</v>
      </c>
      <c r="F16" s="137"/>
      <c r="G16" s="138">
        <f t="shared" si="0"/>
        <v>0</v>
      </c>
      <c r="H16" s="121">
        <v>0</v>
      </c>
      <c r="I16" s="121">
        <f t="shared" si="1"/>
        <v>0</v>
      </c>
      <c r="J16" s="121">
        <v>500</v>
      </c>
      <c r="K16" s="121">
        <f t="shared" si="2"/>
        <v>500</v>
      </c>
      <c r="L16" s="121">
        <v>15</v>
      </c>
      <c r="M16" s="121">
        <f t="shared" si="3"/>
        <v>0</v>
      </c>
      <c r="N16" s="121">
        <v>0</v>
      </c>
      <c r="O16" s="121">
        <f t="shared" si="4"/>
        <v>0</v>
      </c>
      <c r="P16" s="121">
        <v>0</v>
      </c>
      <c r="Q16" s="121">
        <f t="shared" si="5"/>
        <v>0</v>
      </c>
      <c r="R16" s="121"/>
      <c r="S16" s="121" t="s">
        <v>158</v>
      </c>
      <c r="T16" s="121" t="s">
        <v>146</v>
      </c>
      <c r="U16" s="121">
        <v>0</v>
      </c>
      <c r="V16" s="121">
        <f t="shared" si="6"/>
        <v>0</v>
      </c>
      <c r="W16" s="121"/>
      <c r="X16" s="121" t="s">
        <v>649</v>
      </c>
      <c r="Y16" s="116"/>
      <c r="Z16" s="116"/>
      <c r="AA16" s="116"/>
      <c r="AB16" s="116"/>
      <c r="AC16" s="116"/>
      <c r="AD16" s="116"/>
      <c r="AE16" s="116"/>
      <c r="AF16" s="116"/>
      <c r="AG16" s="116" t="s">
        <v>650</v>
      </c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33" x14ac:dyDescent="0.25">
      <c r="A17" s="3"/>
      <c r="B17" s="4"/>
      <c r="C17" s="15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114</v>
      </c>
    </row>
    <row r="18" spans="1:33" x14ac:dyDescent="0.25">
      <c r="C18" s="152"/>
      <c r="D18" s="10"/>
      <c r="AG18" t="s">
        <v>462</v>
      </c>
    </row>
    <row r="19" spans="1:33" x14ac:dyDescent="0.25">
      <c r="D19" s="10"/>
    </row>
    <row r="20" spans="1:33" x14ac:dyDescent="0.25">
      <c r="D20" s="10"/>
    </row>
    <row r="21" spans="1:33" x14ac:dyDescent="0.25">
      <c r="D21" s="10"/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65</vt:i4>
      </vt:variant>
    </vt:vector>
  </HeadingPairs>
  <TitlesOfParts>
    <vt:vector size="78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SO 01 P4</vt:lpstr>
      <vt:lpstr>SO 01 P5</vt:lpstr>
      <vt:lpstr>SO 01 P6</vt:lpstr>
      <vt:lpstr>SO 01 P7</vt:lpstr>
      <vt:lpstr>SO 01 P8</vt:lpstr>
      <vt:lpstr>SO 01 P9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P4'!Názvy_tisku</vt:lpstr>
      <vt:lpstr>'SO 01 P5'!Názvy_tisku</vt:lpstr>
      <vt:lpstr>'SO 01 P6'!Názvy_tisku</vt:lpstr>
      <vt:lpstr>'SO 01 P7'!Názvy_tisku</vt:lpstr>
      <vt:lpstr>'SO 01 P8'!Názvy_tisku</vt:lpstr>
      <vt:lpstr>'SO 01 P9'!Názvy_tisku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P4'!Oblast_tisku</vt:lpstr>
      <vt:lpstr>'SO 01 P5'!Oblast_tisku</vt:lpstr>
      <vt:lpstr>'SO 01 P6'!Oblast_tisku</vt:lpstr>
      <vt:lpstr>'SO 01 P7'!Oblast_tisku</vt:lpstr>
      <vt:lpstr>'SO 01 P8'!Oblast_tisku</vt:lpstr>
      <vt:lpstr>'SO 01 P9'!Oblast_tisku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2023-01-04T16:11:21Z</dcterms:modified>
</cp:coreProperties>
</file>