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xr:revisionPtr revIDLastSave="0" documentId="13_ncr:11_{4682E2B2-8616-4341-A803-EAD503701C4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SO 01 Pol" sheetId="12" r:id="rId4"/>
  </sheets>
  <externalReferences>
    <externalReference r:id="rId5"/>
  </externalReferences>
  <definedNames>
    <definedName name="_xlnm._FilterDatabase" localSheetId="3" hidden="1">'SO 01 Pol'!$A$9:$V$352</definedName>
    <definedName name="CelkemDPHVypocet" localSheetId="1">Stavba!$H$34</definedName>
    <definedName name="CenaCelkem">Stavba!$G$21</definedName>
    <definedName name="CenaCelkemBezDPH">Stavba!$G$20</definedName>
    <definedName name="CenaCelkemVypocet" localSheetId="1">Stavba!$I$34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Stavba!$G$16</definedName>
    <definedName name="DPHZakl">Stavba!$G$18</definedName>
    <definedName name="dpsc" localSheetId="1">Stavba!$D$13</definedName>
    <definedName name="IČO" localSheetId="1">Stavba!$I$11</definedName>
    <definedName name="Mena">Stavba!$J$21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Pol'!$1:$7</definedName>
    <definedName name="oadresa">Stavba!$D$6</definedName>
    <definedName name="Objednatel" localSheetId="1">Stavba!$D$5</definedName>
    <definedName name="Objekt" localSheetId="1">Stavba!$B$30</definedName>
    <definedName name="_xlnm.Print_Area" localSheetId="3">'SO 01 Pol'!$A$1:$X$354</definedName>
    <definedName name="_xlnm.Print_Area" localSheetId="1">Stavba!$A$1:$J$36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Stavba!$E$15</definedName>
    <definedName name="SazbaDPH1">'[1]Krycí list'!$C$30</definedName>
    <definedName name="SazbaDPH2" localSheetId="1">Stavba!$E$17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Stavba!#REF!</definedName>
    <definedName name="Z_B7E7C763_C459_487D_8ABA_5CFDDFBD5A84_.wvu.Cols" localSheetId="1" hidden="1">Stavba!$A:$A</definedName>
    <definedName name="Z_B7E7C763_C459_487D_8ABA_5CFDDFBD5A84_.wvu.PrintArea" localSheetId="1" hidden="1">Stavba!$B$1:$J$28</definedName>
    <definedName name="ZakladDPHSni">Stavba!$G$15</definedName>
    <definedName name="ZakladDPHSniVypocet" localSheetId="1">Stavba!$F$34</definedName>
    <definedName name="ZakladDPHZakl">Stavba!$G$17</definedName>
    <definedName name="ZakladDPHZaklVypocet" localSheetId="1">Stavba!$G$34</definedName>
    <definedName name="ZaObjednatele">Stavba!$G$26</definedName>
    <definedName name="Zaokrouhleni">Stavba!$G$19</definedName>
    <definedName name="ZaZhotovitele">Stavba!$D$26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2" i="12"/>
  <c r="M12" i="12" s="1"/>
  <c r="I12" i="12"/>
  <c r="K12" i="12"/>
  <c r="O12" i="12"/>
  <c r="Q12" i="12"/>
  <c r="V12" i="12"/>
  <c r="G14" i="12"/>
  <c r="M14" i="12" s="1"/>
  <c r="I14" i="12"/>
  <c r="K14" i="12"/>
  <c r="O14" i="12"/>
  <c r="O8" i="12" s="1"/>
  <c r="Q14" i="12"/>
  <c r="V14" i="12"/>
  <c r="G16" i="12"/>
  <c r="M16" i="12" s="1"/>
  <c r="I16" i="12"/>
  <c r="K16" i="12"/>
  <c r="O16" i="12"/>
  <c r="Q16" i="12"/>
  <c r="V16" i="12"/>
  <c r="G20" i="12"/>
  <c r="M20" i="12" s="1"/>
  <c r="I20" i="12"/>
  <c r="K20" i="12"/>
  <c r="O20" i="12"/>
  <c r="Q20" i="12"/>
  <c r="V20" i="12"/>
  <c r="G22" i="12"/>
  <c r="I22" i="12"/>
  <c r="K22" i="12"/>
  <c r="O22" i="12"/>
  <c r="Q22" i="12"/>
  <c r="V22" i="12"/>
  <c r="G27" i="12"/>
  <c r="M27" i="12" s="1"/>
  <c r="I27" i="12"/>
  <c r="K27" i="12"/>
  <c r="O27" i="12"/>
  <c r="Q27" i="12"/>
  <c r="V27" i="12"/>
  <c r="G32" i="12"/>
  <c r="M32" i="12" s="1"/>
  <c r="I32" i="12"/>
  <c r="K32" i="12"/>
  <c r="O32" i="12"/>
  <c r="Q32" i="12"/>
  <c r="V32" i="12"/>
  <c r="G37" i="12"/>
  <c r="M37" i="12" s="1"/>
  <c r="I37" i="12"/>
  <c r="K37" i="12"/>
  <c r="O37" i="12"/>
  <c r="Q37" i="12"/>
  <c r="V37" i="12"/>
  <c r="G41" i="12"/>
  <c r="M41" i="12" s="1"/>
  <c r="I41" i="12"/>
  <c r="K41" i="12"/>
  <c r="O41" i="12"/>
  <c r="Q41" i="12"/>
  <c r="V41" i="12"/>
  <c r="G44" i="12"/>
  <c r="M44" i="12" s="1"/>
  <c r="I44" i="12"/>
  <c r="K44" i="12"/>
  <c r="O44" i="12"/>
  <c r="Q44" i="12"/>
  <c r="V44" i="12"/>
  <c r="G48" i="12"/>
  <c r="M48" i="12" s="1"/>
  <c r="I48" i="12"/>
  <c r="K48" i="12"/>
  <c r="O48" i="12"/>
  <c r="Q48" i="12"/>
  <c r="V48" i="12"/>
  <c r="G50" i="12"/>
  <c r="G49" i="12" s="1"/>
  <c r="I50" i="12"/>
  <c r="I49" i="12" s="1"/>
  <c r="K50" i="12"/>
  <c r="K49" i="12" s="1"/>
  <c r="O50" i="12"/>
  <c r="O49" i="12" s="1"/>
  <c r="Q50" i="12"/>
  <c r="Q49" i="12" s="1"/>
  <c r="V50" i="12"/>
  <c r="V49" i="12" s="1"/>
  <c r="G56" i="12"/>
  <c r="M56" i="12" s="1"/>
  <c r="I56" i="12"/>
  <c r="K56" i="12"/>
  <c r="O56" i="12"/>
  <c r="Q56" i="12"/>
  <c r="V56" i="12"/>
  <c r="G61" i="12"/>
  <c r="M61" i="12" s="1"/>
  <c r="I61" i="12"/>
  <c r="K61" i="12"/>
  <c r="O61" i="12"/>
  <c r="Q61" i="12"/>
  <c r="V61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4" i="12"/>
  <c r="M74" i="12" s="1"/>
  <c r="I74" i="12"/>
  <c r="K74" i="12"/>
  <c r="O74" i="12"/>
  <c r="Q74" i="12"/>
  <c r="V74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3" i="12"/>
  <c r="Q83" i="12"/>
  <c r="G84" i="12"/>
  <c r="M84" i="12" s="1"/>
  <c r="M83" i="12" s="1"/>
  <c r="I84" i="12"/>
  <c r="I83" i="12" s="1"/>
  <c r="K84" i="12"/>
  <c r="K83" i="12" s="1"/>
  <c r="O84" i="12"/>
  <c r="O83" i="12" s="1"/>
  <c r="Q84" i="12"/>
  <c r="V84" i="12"/>
  <c r="V83" i="12" s="1"/>
  <c r="G86" i="12"/>
  <c r="I86" i="12"/>
  <c r="K86" i="12"/>
  <c r="O86" i="12"/>
  <c r="O85" i="12" s="1"/>
  <c r="Q86" i="12"/>
  <c r="V86" i="12"/>
  <c r="G89" i="12"/>
  <c r="I89" i="12"/>
  <c r="K89" i="12"/>
  <c r="M89" i="12"/>
  <c r="O89" i="12"/>
  <c r="Q89" i="12"/>
  <c r="V89" i="12"/>
  <c r="G92" i="12"/>
  <c r="M92" i="12" s="1"/>
  <c r="I92" i="12"/>
  <c r="K92" i="12"/>
  <c r="O92" i="12"/>
  <c r="Q92" i="12"/>
  <c r="V92" i="12"/>
  <c r="G94" i="12"/>
  <c r="M94" i="12" s="1"/>
  <c r="M93" i="12" s="1"/>
  <c r="I94" i="12"/>
  <c r="I93" i="12" s="1"/>
  <c r="K94" i="12"/>
  <c r="K93" i="12" s="1"/>
  <c r="O94" i="12"/>
  <c r="O93" i="12" s="1"/>
  <c r="Q94" i="12"/>
  <c r="Q93" i="12" s="1"/>
  <c r="V94" i="12"/>
  <c r="V93" i="12" s="1"/>
  <c r="G96" i="12"/>
  <c r="M96" i="12" s="1"/>
  <c r="I96" i="12"/>
  <c r="K96" i="12"/>
  <c r="O96" i="12"/>
  <c r="Q96" i="12"/>
  <c r="V96" i="12"/>
  <c r="G97" i="12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Q95" i="12" s="1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4" i="12"/>
  <c r="M104" i="12" s="1"/>
  <c r="I104" i="12"/>
  <c r="K104" i="12"/>
  <c r="O104" i="12"/>
  <c r="Q104" i="12"/>
  <c r="V104" i="12"/>
  <c r="G105" i="12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1" i="12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I116" i="12"/>
  <c r="K116" i="12"/>
  <c r="M116" i="12"/>
  <c r="O116" i="12"/>
  <c r="Q116" i="12"/>
  <c r="V116" i="12"/>
  <c r="G117" i="12"/>
  <c r="M117" i="12" s="1"/>
  <c r="I117" i="12"/>
  <c r="K117" i="12"/>
  <c r="O117" i="12"/>
  <c r="Q117" i="12"/>
  <c r="V117" i="12"/>
  <c r="G119" i="12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M136" i="12" s="1"/>
  <c r="I136" i="12"/>
  <c r="K136" i="12"/>
  <c r="O136" i="12"/>
  <c r="Q136" i="12"/>
  <c r="V136" i="12"/>
  <c r="G138" i="12"/>
  <c r="M138" i="12" s="1"/>
  <c r="I138" i="12"/>
  <c r="K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M141" i="12" s="1"/>
  <c r="I141" i="12"/>
  <c r="K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M147" i="12" s="1"/>
  <c r="I147" i="12"/>
  <c r="K147" i="12"/>
  <c r="O147" i="12"/>
  <c r="Q147" i="12"/>
  <c r="V147" i="12"/>
  <c r="G149" i="12"/>
  <c r="M149" i="12" s="1"/>
  <c r="M148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Q148" i="12" s="1"/>
  <c r="V150" i="12"/>
  <c r="G152" i="12"/>
  <c r="M152" i="12" s="1"/>
  <c r="I152" i="12"/>
  <c r="K152" i="12"/>
  <c r="O152" i="12"/>
  <c r="O151" i="12" s="1"/>
  <c r="Q152" i="12"/>
  <c r="V152" i="12"/>
  <c r="G153" i="12"/>
  <c r="M153" i="12" s="1"/>
  <c r="I153" i="12"/>
  <c r="I151" i="12" s="1"/>
  <c r="K153" i="12"/>
  <c r="O153" i="12"/>
  <c r="Q153" i="12"/>
  <c r="V153" i="12"/>
  <c r="G155" i="12"/>
  <c r="I155" i="12"/>
  <c r="K155" i="12"/>
  <c r="O155" i="12"/>
  <c r="O154" i="12" s="1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9" i="12"/>
  <c r="M159" i="12" s="1"/>
  <c r="I159" i="12"/>
  <c r="K159" i="12"/>
  <c r="O159" i="12"/>
  <c r="Q159" i="12"/>
  <c r="V159" i="12"/>
  <c r="G160" i="12"/>
  <c r="M160" i="12" s="1"/>
  <c r="I160" i="12"/>
  <c r="K160" i="12"/>
  <c r="O160" i="12"/>
  <c r="Q160" i="12"/>
  <c r="V160" i="12"/>
  <c r="G161" i="12"/>
  <c r="M161" i="12" s="1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66" i="12"/>
  <c r="I166" i="12"/>
  <c r="K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I173" i="12"/>
  <c r="K173" i="12"/>
  <c r="M173" i="12"/>
  <c r="O173" i="12"/>
  <c r="Q173" i="12"/>
  <c r="V173" i="12"/>
  <c r="G174" i="12"/>
  <c r="M174" i="12" s="1"/>
  <c r="I174" i="12"/>
  <c r="K174" i="12"/>
  <c r="O174" i="12"/>
  <c r="Q174" i="12"/>
  <c r="V174" i="12"/>
  <c r="G187" i="12"/>
  <c r="M187" i="12" s="1"/>
  <c r="I187" i="12"/>
  <c r="K187" i="12"/>
  <c r="O187" i="12"/>
  <c r="Q187" i="12"/>
  <c r="V187" i="12"/>
  <c r="G189" i="12"/>
  <c r="M189" i="12" s="1"/>
  <c r="I189" i="12"/>
  <c r="K189" i="12"/>
  <c r="K188" i="12" s="1"/>
  <c r="O189" i="12"/>
  <c r="Q189" i="12"/>
  <c r="V189" i="12"/>
  <c r="G190" i="12"/>
  <c r="I190" i="12"/>
  <c r="I188" i="12" s="1"/>
  <c r="K190" i="12"/>
  <c r="O190" i="12"/>
  <c r="O188" i="12" s="1"/>
  <c r="Q190" i="12"/>
  <c r="V190" i="12"/>
  <c r="G192" i="12"/>
  <c r="M192" i="12" s="1"/>
  <c r="I192" i="12"/>
  <c r="K192" i="12"/>
  <c r="O192" i="12"/>
  <c r="Q192" i="12"/>
  <c r="V192" i="12"/>
  <c r="G194" i="12"/>
  <c r="M194" i="12" s="1"/>
  <c r="I194" i="12"/>
  <c r="K194" i="12"/>
  <c r="O194" i="12"/>
  <c r="Q194" i="12"/>
  <c r="V194" i="12"/>
  <c r="G196" i="12"/>
  <c r="M196" i="12" s="1"/>
  <c r="I196" i="12"/>
  <c r="K196" i="12"/>
  <c r="O196" i="12"/>
  <c r="Q196" i="12"/>
  <c r="V196" i="12"/>
  <c r="G198" i="12"/>
  <c r="G191" i="12" s="1"/>
  <c r="I198" i="12"/>
  <c r="K198" i="12"/>
  <c r="O198" i="12"/>
  <c r="Q198" i="12"/>
  <c r="V198" i="12"/>
  <c r="G200" i="12"/>
  <c r="I200" i="12"/>
  <c r="K200" i="12"/>
  <c r="M200" i="12"/>
  <c r="O200" i="12"/>
  <c r="Q200" i="12"/>
  <c r="V200" i="12"/>
  <c r="G202" i="12"/>
  <c r="M202" i="12" s="1"/>
  <c r="I202" i="12"/>
  <c r="K202" i="12"/>
  <c r="O202" i="12"/>
  <c r="Q202" i="12"/>
  <c r="V202" i="12"/>
  <c r="G204" i="12"/>
  <c r="M204" i="12" s="1"/>
  <c r="I204" i="12"/>
  <c r="K204" i="12"/>
  <c r="O204" i="12"/>
  <c r="Q204" i="12"/>
  <c r="V204" i="12"/>
  <c r="G206" i="12"/>
  <c r="M206" i="12" s="1"/>
  <c r="I206" i="12"/>
  <c r="K206" i="12"/>
  <c r="O206" i="12"/>
  <c r="Q206" i="12"/>
  <c r="V206" i="12"/>
  <c r="G210" i="12"/>
  <c r="M210" i="12" s="1"/>
  <c r="I210" i="12"/>
  <c r="K210" i="12"/>
  <c r="O210" i="12"/>
  <c r="Q210" i="12"/>
  <c r="V210" i="12"/>
  <c r="G214" i="12"/>
  <c r="M214" i="12" s="1"/>
  <c r="I214" i="12"/>
  <c r="K214" i="12"/>
  <c r="O214" i="12"/>
  <c r="Q214" i="12"/>
  <c r="V214" i="12"/>
  <c r="G218" i="12"/>
  <c r="M218" i="12" s="1"/>
  <c r="I218" i="12"/>
  <c r="K218" i="12"/>
  <c r="O218" i="12"/>
  <c r="Q218" i="12"/>
  <c r="V218" i="12"/>
  <c r="G222" i="12"/>
  <c r="M222" i="12" s="1"/>
  <c r="I222" i="12"/>
  <c r="K222" i="12"/>
  <c r="O222" i="12"/>
  <c r="Q222" i="12"/>
  <c r="V222" i="12"/>
  <c r="G224" i="12"/>
  <c r="M224" i="12" s="1"/>
  <c r="I224" i="12"/>
  <c r="K224" i="12"/>
  <c r="O224" i="12"/>
  <c r="Q224" i="12"/>
  <c r="V224" i="12"/>
  <c r="G231" i="12"/>
  <c r="M231" i="12" s="1"/>
  <c r="I231" i="12"/>
  <c r="K231" i="12"/>
  <c r="O231" i="12"/>
  <c r="Q231" i="12"/>
  <c r="V231" i="12"/>
  <c r="G232" i="12"/>
  <c r="M232" i="12" s="1"/>
  <c r="I232" i="12"/>
  <c r="K232" i="12"/>
  <c r="O232" i="12"/>
  <c r="Q232" i="12"/>
  <c r="V232" i="12"/>
  <c r="G234" i="12"/>
  <c r="M234" i="12" s="1"/>
  <c r="I234" i="12"/>
  <c r="K234" i="12"/>
  <c r="O234" i="12"/>
  <c r="Q234" i="12"/>
  <c r="V234" i="12"/>
  <c r="G238" i="12"/>
  <c r="I238" i="12"/>
  <c r="K238" i="12"/>
  <c r="O238" i="12"/>
  <c r="Q238" i="12"/>
  <c r="V238" i="12"/>
  <c r="G242" i="12"/>
  <c r="M242" i="12" s="1"/>
  <c r="I242" i="12"/>
  <c r="K242" i="12"/>
  <c r="O242" i="12"/>
  <c r="Q242" i="12"/>
  <c r="V242" i="12"/>
  <c r="G246" i="12"/>
  <c r="M246" i="12" s="1"/>
  <c r="I246" i="12"/>
  <c r="K246" i="12"/>
  <c r="O246" i="12"/>
  <c r="Q246" i="12"/>
  <c r="V246" i="12"/>
  <c r="G250" i="12"/>
  <c r="M250" i="12" s="1"/>
  <c r="I250" i="12"/>
  <c r="K250" i="12"/>
  <c r="O250" i="12"/>
  <c r="Q250" i="12"/>
  <c r="V250" i="12"/>
  <c r="G253" i="12"/>
  <c r="M253" i="12" s="1"/>
  <c r="I253" i="12"/>
  <c r="K253" i="12"/>
  <c r="O253" i="12"/>
  <c r="Q253" i="12"/>
  <c r="V253" i="12"/>
  <c r="G260" i="12"/>
  <c r="M260" i="12" s="1"/>
  <c r="I260" i="12"/>
  <c r="K260" i="12"/>
  <c r="O260" i="12"/>
  <c r="Q260" i="12"/>
  <c r="V260" i="12"/>
  <c r="G261" i="12"/>
  <c r="M261" i="12" s="1"/>
  <c r="I261" i="12"/>
  <c r="K261" i="12"/>
  <c r="O261" i="12"/>
  <c r="Q261" i="12"/>
  <c r="V261" i="12"/>
  <c r="G263" i="12"/>
  <c r="M263" i="12" s="1"/>
  <c r="I263" i="12"/>
  <c r="K263" i="12"/>
  <c r="O263" i="12"/>
  <c r="O262" i="12" s="1"/>
  <c r="Q263" i="12"/>
  <c r="V263" i="12"/>
  <c r="G265" i="12"/>
  <c r="M265" i="12" s="1"/>
  <c r="I265" i="12"/>
  <c r="K265" i="12"/>
  <c r="O265" i="12"/>
  <c r="Q265" i="12"/>
  <c r="V265" i="12"/>
  <c r="G269" i="12"/>
  <c r="M269" i="12" s="1"/>
  <c r="I269" i="12"/>
  <c r="K269" i="12"/>
  <c r="O269" i="12"/>
  <c r="Q269" i="12"/>
  <c r="V269" i="12"/>
  <c r="G273" i="12"/>
  <c r="I273" i="12"/>
  <c r="K273" i="12"/>
  <c r="O273" i="12"/>
  <c r="Q273" i="12"/>
  <c r="V273" i="12"/>
  <c r="G284" i="12"/>
  <c r="M284" i="12" s="1"/>
  <c r="I284" i="12"/>
  <c r="K284" i="12"/>
  <c r="O284" i="12"/>
  <c r="Q284" i="12"/>
  <c r="V284" i="12"/>
  <c r="G288" i="12"/>
  <c r="M288" i="12" s="1"/>
  <c r="I288" i="12"/>
  <c r="K288" i="12"/>
  <c r="O288" i="12"/>
  <c r="Q288" i="12"/>
  <c r="V288" i="12"/>
  <c r="G299" i="12"/>
  <c r="M299" i="12" s="1"/>
  <c r="I299" i="12"/>
  <c r="K299" i="12"/>
  <c r="O299" i="12"/>
  <c r="Q299" i="12"/>
  <c r="V299" i="12"/>
  <c r="G305" i="12"/>
  <c r="M305" i="12" s="1"/>
  <c r="M304" i="12" s="1"/>
  <c r="I305" i="12"/>
  <c r="I304" i="12" s="1"/>
  <c r="K305" i="12"/>
  <c r="K304" i="12" s="1"/>
  <c r="O305" i="12"/>
  <c r="O304" i="12" s="1"/>
  <c r="Q305" i="12"/>
  <c r="Q304" i="12" s="1"/>
  <c r="V305" i="12"/>
  <c r="V304" i="12" s="1"/>
  <c r="G307" i="12"/>
  <c r="M307" i="12" s="1"/>
  <c r="I307" i="12"/>
  <c r="K307" i="12"/>
  <c r="O307" i="12"/>
  <c r="Q307" i="12"/>
  <c r="V307" i="12"/>
  <c r="G308" i="12"/>
  <c r="M308" i="12" s="1"/>
  <c r="I308" i="12"/>
  <c r="K308" i="12"/>
  <c r="O308" i="12"/>
  <c r="Q308" i="12"/>
  <c r="V308" i="12"/>
  <c r="G309" i="12"/>
  <c r="I309" i="12"/>
  <c r="K309" i="12"/>
  <c r="O309" i="12"/>
  <c r="Q309" i="12"/>
  <c r="V309" i="12"/>
  <c r="G310" i="12"/>
  <c r="M310" i="12" s="1"/>
  <c r="I310" i="12"/>
  <c r="K310" i="12"/>
  <c r="O310" i="12"/>
  <c r="Q310" i="12"/>
  <c r="V310" i="12"/>
  <c r="G311" i="12"/>
  <c r="M311" i="12" s="1"/>
  <c r="I311" i="12"/>
  <c r="K311" i="12"/>
  <c r="O311" i="12"/>
  <c r="Q311" i="12"/>
  <c r="V311" i="12"/>
  <c r="G312" i="12"/>
  <c r="M312" i="12" s="1"/>
  <c r="I312" i="12"/>
  <c r="K312" i="12"/>
  <c r="O312" i="12"/>
  <c r="Q312" i="12"/>
  <c r="V312" i="12"/>
  <c r="G313" i="12"/>
  <c r="M313" i="12" s="1"/>
  <c r="I313" i="12"/>
  <c r="K313" i="12"/>
  <c r="O313" i="12"/>
  <c r="Q313" i="12"/>
  <c r="V313" i="12"/>
  <c r="G314" i="12"/>
  <c r="M314" i="12" s="1"/>
  <c r="I314" i="12"/>
  <c r="K314" i="12"/>
  <c r="O314" i="12"/>
  <c r="Q314" i="12"/>
  <c r="V314" i="12"/>
  <c r="G315" i="12"/>
  <c r="M315" i="12" s="1"/>
  <c r="I315" i="12"/>
  <c r="K315" i="12"/>
  <c r="O315" i="12"/>
  <c r="Q315" i="12"/>
  <c r="V315" i="12"/>
  <c r="G316" i="12"/>
  <c r="I316" i="12"/>
  <c r="K316" i="12"/>
  <c r="M316" i="12"/>
  <c r="O316" i="12"/>
  <c r="Q316" i="12"/>
  <c r="V316" i="12"/>
  <c r="G317" i="12"/>
  <c r="M317" i="12" s="1"/>
  <c r="I317" i="12"/>
  <c r="K317" i="12"/>
  <c r="O317" i="12"/>
  <c r="Q317" i="12"/>
  <c r="V317" i="12"/>
  <c r="G318" i="12"/>
  <c r="M318" i="12" s="1"/>
  <c r="I318" i="12"/>
  <c r="K318" i="12"/>
  <c r="O318" i="12"/>
  <c r="Q318" i="12"/>
  <c r="V318" i="12"/>
  <c r="G319" i="12"/>
  <c r="M319" i="12" s="1"/>
  <c r="I319" i="12"/>
  <c r="K319" i="12"/>
  <c r="O319" i="12"/>
  <c r="Q319" i="12"/>
  <c r="V319" i="12"/>
  <c r="G320" i="12"/>
  <c r="M320" i="12" s="1"/>
  <c r="I320" i="12"/>
  <c r="K320" i="12"/>
  <c r="O320" i="12"/>
  <c r="Q320" i="12"/>
  <c r="V320" i="12"/>
  <c r="G321" i="12"/>
  <c r="I321" i="12"/>
  <c r="K321" i="12"/>
  <c r="M321" i="12"/>
  <c r="O321" i="12"/>
  <c r="Q321" i="12"/>
  <c r="V321" i="12"/>
  <c r="G322" i="12"/>
  <c r="M322" i="12" s="1"/>
  <c r="I322" i="12"/>
  <c r="K322" i="12"/>
  <c r="O322" i="12"/>
  <c r="Q322" i="12"/>
  <c r="V322" i="12"/>
  <c r="G323" i="12"/>
  <c r="M323" i="12" s="1"/>
  <c r="I323" i="12"/>
  <c r="K323" i="12"/>
  <c r="O323" i="12"/>
  <c r="Q323" i="12"/>
  <c r="V323" i="12"/>
  <c r="G324" i="12"/>
  <c r="M324" i="12" s="1"/>
  <c r="I324" i="12"/>
  <c r="K324" i="12"/>
  <c r="O324" i="12"/>
  <c r="Q324" i="12"/>
  <c r="V324" i="12"/>
  <c r="G325" i="12"/>
  <c r="M325" i="12" s="1"/>
  <c r="I325" i="12"/>
  <c r="K325" i="12"/>
  <c r="O325" i="12"/>
  <c r="Q325" i="12"/>
  <c r="V325" i="12"/>
  <c r="G326" i="12"/>
  <c r="M326" i="12" s="1"/>
  <c r="I326" i="12"/>
  <c r="K326" i="12"/>
  <c r="O326" i="12"/>
  <c r="Q326" i="12"/>
  <c r="V326" i="12"/>
  <c r="G327" i="12"/>
  <c r="M327" i="12" s="1"/>
  <c r="I327" i="12"/>
  <c r="K327" i="12"/>
  <c r="O327" i="12"/>
  <c r="Q327" i="12"/>
  <c r="V327" i="12"/>
  <c r="G328" i="12"/>
  <c r="M328" i="12" s="1"/>
  <c r="I328" i="12"/>
  <c r="K328" i="12"/>
  <c r="O328" i="12"/>
  <c r="Q328" i="12"/>
  <c r="V328" i="12"/>
  <c r="G329" i="12"/>
  <c r="M329" i="12" s="1"/>
  <c r="I329" i="12"/>
  <c r="K329" i="12"/>
  <c r="O329" i="12"/>
  <c r="Q329" i="12"/>
  <c r="V329" i="12"/>
  <c r="G330" i="12"/>
  <c r="M330" i="12" s="1"/>
  <c r="I330" i="12"/>
  <c r="K330" i="12"/>
  <c r="O330" i="12"/>
  <c r="Q330" i="12"/>
  <c r="V330" i="12"/>
  <c r="G332" i="12"/>
  <c r="M332" i="12" s="1"/>
  <c r="I332" i="12"/>
  <c r="I331" i="12" s="1"/>
  <c r="K332" i="12"/>
  <c r="O332" i="12"/>
  <c r="Q332" i="12"/>
  <c r="V332" i="12"/>
  <c r="V331" i="12" s="1"/>
  <c r="G333" i="12"/>
  <c r="M333" i="12" s="1"/>
  <c r="I333" i="12"/>
  <c r="K333" i="12"/>
  <c r="K331" i="12" s="1"/>
  <c r="O333" i="12"/>
  <c r="Q333" i="12"/>
  <c r="Q331" i="12" s="1"/>
  <c r="V333" i="12"/>
  <c r="G335" i="12"/>
  <c r="M335" i="12" s="1"/>
  <c r="I335" i="12"/>
  <c r="K335" i="12"/>
  <c r="O335" i="12"/>
  <c r="Q335" i="12"/>
  <c r="V335" i="12"/>
  <c r="G336" i="12"/>
  <c r="M336" i="12" s="1"/>
  <c r="I336" i="12"/>
  <c r="K336" i="12"/>
  <c r="O336" i="12"/>
  <c r="Q336" i="12"/>
  <c r="V336" i="12"/>
  <c r="G337" i="12"/>
  <c r="M337" i="12" s="1"/>
  <c r="I337" i="12"/>
  <c r="K337" i="12"/>
  <c r="O337" i="12"/>
  <c r="Q337" i="12"/>
  <c r="V337" i="12"/>
  <c r="G338" i="12"/>
  <c r="M338" i="12" s="1"/>
  <c r="I338" i="12"/>
  <c r="K338" i="12"/>
  <c r="O338" i="12"/>
  <c r="Q338" i="12"/>
  <c r="V338" i="12"/>
  <c r="G339" i="12"/>
  <c r="M339" i="12" s="1"/>
  <c r="I339" i="12"/>
  <c r="K339" i="12"/>
  <c r="O339" i="12"/>
  <c r="Q339" i="12"/>
  <c r="V339" i="12"/>
  <c r="G340" i="12"/>
  <c r="I340" i="12"/>
  <c r="K340" i="12"/>
  <c r="M340" i="12"/>
  <c r="O340" i="12"/>
  <c r="Q340" i="12"/>
  <c r="V340" i="12"/>
  <c r="G341" i="12"/>
  <c r="M341" i="12" s="1"/>
  <c r="I341" i="12"/>
  <c r="K341" i="12"/>
  <c r="O341" i="12"/>
  <c r="Q341" i="12"/>
  <c r="V341" i="12"/>
  <c r="G342" i="12"/>
  <c r="M342" i="12" s="1"/>
  <c r="I342" i="12"/>
  <c r="K342" i="12"/>
  <c r="O342" i="12"/>
  <c r="Q342" i="12"/>
  <c r="V342" i="12"/>
  <c r="G343" i="12"/>
  <c r="M343" i="12" s="1"/>
  <c r="I343" i="12"/>
  <c r="K343" i="12"/>
  <c r="O343" i="12"/>
  <c r="Q343" i="12"/>
  <c r="V343" i="12"/>
  <c r="G345" i="12"/>
  <c r="M345" i="12" s="1"/>
  <c r="I345" i="12"/>
  <c r="K345" i="12"/>
  <c r="O345" i="12"/>
  <c r="Q345" i="12"/>
  <c r="V345" i="12"/>
  <c r="G346" i="12"/>
  <c r="M346" i="12" s="1"/>
  <c r="I346" i="12"/>
  <c r="K346" i="12"/>
  <c r="O346" i="12"/>
  <c r="Q346" i="12"/>
  <c r="V346" i="12"/>
  <c r="G347" i="12"/>
  <c r="M347" i="12" s="1"/>
  <c r="I347" i="12"/>
  <c r="K347" i="12"/>
  <c r="O347" i="12"/>
  <c r="Q347" i="12"/>
  <c r="V347" i="12"/>
  <c r="G348" i="12"/>
  <c r="M348" i="12" s="1"/>
  <c r="I348" i="12"/>
  <c r="K348" i="12"/>
  <c r="O348" i="12"/>
  <c r="Q348" i="12"/>
  <c r="V348" i="12"/>
  <c r="G349" i="12"/>
  <c r="M349" i="12" s="1"/>
  <c r="I349" i="12"/>
  <c r="K349" i="12"/>
  <c r="O349" i="12"/>
  <c r="Q349" i="12"/>
  <c r="V349" i="12"/>
  <c r="G350" i="12"/>
  <c r="M350" i="12" s="1"/>
  <c r="I350" i="12"/>
  <c r="K350" i="12"/>
  <c r="O350" i="12"/>
  <c r="Q350" i="12"/>
  <c r="V350" i="12"/>
  <c r="G351" i="12"/>
  <c r="M351" i="12" s="1"/>
  <c r="I351" i="12"/>
  <c r="K351" i="12"/>
  <c r="O351" i="12"/>
  <c r="Q351" i="12"/>
  <c r="V351" i="12"/>
  <c r="G352" i="12"/>
  <c r="M352" i="12" s="1"/>
  <c r="I352" i="12"/>
  <c r="K352" i="12"/>
  <c r="O352" i="12"/>
  <c r="Q352" i="12"/>
  <c r="V352" i="12"/>
  <c r="F34" i="1"/>
  <c r="G34" i="1"/>
  <c r="H34" i="1"/>
  <c r="I34" i="1"/>
  <c r="J33" i="1" s="1"/>
  <c r="J20" i="1"/>
  <c r="J18" i="1"/>
  <c r="G30" i="1"/>
  <c r="F30" i="1"/>
  <c r="J15" i="1"/>
  <c r="J16" i="1"/>
  <c r="J17" i="1"/>
  <c r="J19" i="1"/>
  <c r="E16" i="1"/>
  <c r="E18" i="1"/>
  <c r="G93" i="12" l="1"/>
  <c r="G55" i="12"/>
  <c r="G304" i="12"/>
  <c r="G85" i="12"/>
  <c r="Q262" i="12"/>
  <c r="K262" i="12"/>
  <c r="G154" i="12"/>
  <c r="V151" i="12"/>
  <c r="I55" i="12"/>
  <c r="Q8" i="12"/>
  <c r="O331" i="12"/>
  <c r="I272" i="12"/>
  <c r="V272" i="12"/>
  <c r="V158" i="12"/>
  <c r="I148" i="12"/>
  <c r="I334" i="12"/>
  <c r="K191" i="12"/>
  <c r="Q272" i="12"/>
  <c r="K272" i="12"/>
  <c r="I110" i="12"/>
  <c r="O110" i="12"/>
  <c r="V55" i="12"/>
  <c r="Q188" i="12"/>
  <c r="V148" i="12"/>
  <c r="G233" i="12"/>
  <c r="G151" i="12"/>
  <c r="O55" i="12"/>
  <c r="M331" i="12"/>
  <c r="I233" i="12"/>
  <c r="M198" i="12"/>
  <c r="Q103" i="12"/>
  <c r="Q85" i="12"/>
  <c r="M55" i="12"/>
  <c r="O334" i="12"/>
  <c r="V233" i="12"/>
  <c r="V205" i="12"/>
  <c r="O158" i="12"/>
  <c r="Q110" i="12"/>
  <c r="K95" i="12"/>
  <c r="O95" i="12"/>
  <c r="I85" i="12"/>
  <c r="K63" i="12"/>
  <c r="K306" i="12"/>
  <c r="V334" i="12"/>
  <c r="Q334" i="12"/>
  <c r="O306" i="12"/>
  <c r="Q151" i="12"/>
  <c r="V118" i="12"/>
  <c r="K103" i="12"/>
  <c r="O103" i="12"/>
  <c r="K85" i="12"/>
  <c r="Q55" i="12"/>
  <c r="V8" i="12"/>
  <c r="K15" i="12"/>
  <c r="O344" i="12"/>
  <c r="I306" i="12"/>
  <c r="K205" i="12"/>
  <c r="O191" i="12"/>
  <c r="I191" i="12"/>
  <c r="G188" i="12"/>
  <c r="V165" i="12"/>
  <c r="Q165" i="12"/>
  <c r="O165" i="12"/>
  <c r="K158" i="12"/>
  <c r="I158" i="12"/>
  <c r="Q154" i="12"/>
  <c r="K151" i="12"/>
  <c r="O148" i="12"/>
  <c r="I95" i="12"/>
  <c r="V63" i="12"/>
  <c r="O15" i="12"/>
  <c r="I15" i="12"/>
  <c r="Q344" i="12"/>
  <c r="Q306" i="12"/>
  <c r="G334" i="12"/>
  <c r="V344" i="12"/>
  <c r="O272" i="12"/>
  <c r="I262" i="12"/>
  <c r="G262" i="12"/>
  <c r="Q233" i="12"/>
  <c r="I205" i="12"/>
  <c r="Q191" i="12"/>
  <c r="V188" i="12"/>
  <c r="V154" i="12"/>
  <c r="K148" i="12"/>
  <c r="I118" i="12"/>
  <c r="K118" i="12"/>
  <c r="G110" i="12"/>
  <c r="I103" i="12"/>
  <c r="V85" i="12"/>
  <c r="Q63" i="12"/>
  <c r="K55" i="12"/>
  <c r="K8" i="12"/>
  <c r="Q118" i="12"/>
  <c r="M151" i="12"/>
  <c r="O118" i="12"/>
  <c r="G95" i="12"/>
  <c r="O63" i="12"/>
  <c r="I8" i="12"/>
  <c r="K110" i="12"/>
  <c r="K344" i="12"/>
  <c r="I344" i="12"/>
  <c r="G331" i="12"/>
  <c r="G306" i="12"/>
  <c r="V306" i="12"/>
  <c r="V262" i="12"/>
  <c r="Q205" i="12"/>
  <c r="G165" i="12"/>
  <c r="I154" i="12"/>
  <c r="G118" i="12"/>
  <c r="G103" i="12"/>
  <c r="V95" i="12"/>
  <c r="Q15" i="12"/>
  <c r="G15" i="12"/>
  <c r="V15" i="12"/>
  <c r="O205" i="12"/>
  <c r="K334" i="12"/>
  <c r="G272" i="12"/>
  <c r="O233" i="12"/>
  <c r="M238" i="12"/>
  <c r="M233" i="12" s="1"/>
  <c r="K233" i="12"/>
  <c r="V191" i="12"/>
  <c r="K165" i="12"/>
  <c r="I165" i="12"/>
  <c r="Q158" i="12"/>
  <c r="K154" i="12"/>
  <c r="G148" i="12"/>
  <c r="V110" i="12"/>
  <c r="V103" i="12"/>
  <c r="I63" i="12"/>
  <c r="G8" i="12"/>
  <c r="M344" i="12"/>
  <c r="M63" i="12"/>
  <c r="M334" i="12"/>
  <c r="M262" i="12"/>
  <c r="M191" i="12"/>
  <c r="M205" i="12"/>
  <c r="M158" i="12"/>
  <c r="M8" i="12"/>
  <c r="G205" i="12"/>
  <c r="M166" i="12"/>
  <c r="M165" i="12" s="1"/>
  <c r="M119" i="12"/>
  <c r="M118" i="12" s="1"/>
  <c r="M111" i="12"/>
  <c r="M110" i="12" s="1"/>
  <c r="G344" i="12"/>
  <c r="G158" i="12"/>
  <c r="G63" i="12"/>
  <c r="M273" i="12"/>
  <c r="M272" i="12" s="1"/>
  <c r="M190" i="12"/>
  <c r="M188" i="12" s="1"/>
  <c r="M105" i="12"/>
  <c r="M103" i="12" s="1"/>
  <c r="M97" i="12"/>
  <c r="M95" i="12" s="1"/>
  <c r="M50" i="12"/>
  <c r="M49" i="12" s="1"/>
  <c r="M22" i="12"/>
  <c r="M15" i="12" s="1"/>
  <c r="M309" i="12"/>
  <c r="M306" i="12" s="1"/>
  <c r="M155" i="12"/>
  <c r="M154" i="12" s="1"/>
  <c r="M86" i="12"/>
  <c r="M85" i="12" s="1"/>
  <c r="J32" i="1"/>
  <c r="J31" i="1"/>
  <c r="J34" i="1" s="1"/>
  <c r="G15" i="1" l="1"/>
  <c r="G16" i="1" l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Rozpočty</author>
  </authors>
  <commentList>
    <comment ref="S6" authorId="0" shapeId="0" xr:uid="{41B58D31-FA3A-401D-AE89-660A604E1E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5147BA5-8A9B-4CAB-A398-F14DB489B8E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<sst xmlns="http://schemas.openxmlformats.org/spreadsheetml/2006/main" count="1742" uniqueCount="589">
  <si>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</si>
  <si>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</si>
  <si>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</si>
  <si>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</si>
  <si>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</si>
  <si>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</si>
  <si>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</si>
  <si>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</si>
  <si>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</si>
  <si>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</si>
  <si>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</si>
  <si>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</si>
  <si>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</si>
  <si>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</si>
  <si>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</si>
  <si>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</si>
  <si>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</si>
  <si>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</si>
  <si>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</si>
  <si>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</si>
  <si>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</si>
  <si>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</si>
  <si>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Objednatel:</t>
  </si>
  <si>
    <t>Stavba:</t>
  </si>
  <si>
    <t>Cena celkem bez DPH</t>
  </si>
  <si>
    <t>Ostatní náklady</t>
  </si>
  <si>
    <t>Celkem</t>
  </si>
  <si>
    <t>Dodávka</t>
  </si>
  <si>
    <t>Montáž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</si>
  <si>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</si>
  <si>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</si>
  <si>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</si>
  <si>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</si>
  <si>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</si>
  <si>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</si>
  <si>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</si>
  <si>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</si>
  <si>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</si>
  <si>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Rekonstrukce bytu - Náměstí Minoritů 20 byt č.2</t>
  </si>
  <si>
    <t>SO</t>
  </si>
  <si>
    <t>Rekonstrukce bytu</t>
  </si>
  <si>
    <t>Objekt:</t>
  </si>
  <si>
    <t>Rozpočet:</t>
  </si>
  <si>
    <t>Stavba</t>
  </si>
  <si>
    <t>Celkem za stavbu</t>
  </si>
  <si>
    <t>CZK</t>
  </si>
  <si>
    <t>3</t>
  </si>
  <si>
    <t>Svislé a kompletní konstrukce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</si>
  <si>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</si>
  <si>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</si>
  <si>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</si>
  <si>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</si>
  <si>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</si>
  <si>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</si>
  <si>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</si>
  <si>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</si>
  <si>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</si>
  <si>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</si>
  <si>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</si>
  <si>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</si>
  <si>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720</t>
  </si>
  <si>
    <t>Zdravotechnická instalace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</si>
  <si>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</si>
  <si>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</si>
  <si>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</si>
  <si>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</si>
  <si>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</si>
  <si>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</si>
  <si>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</si>
  <si>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</si>
  <si>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728</t>
  </si>
  <si>
    <t>Vzduchotechnika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</si>
  <si>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</si>
  <si>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</si>
  <si>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</si>
  <si>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</si>
  <si>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</si>
  <si>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</si>
  <si>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</si>
  <si>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</si>
  <si>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</si>
  <si>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</si>
  <si>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</si>
  <si>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</si>
  <si>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</si>
  <si>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</si>
  <si>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</si>
  <si>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</si>
  <si>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</si>
  <si>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</si>
  <si>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</si>
  <si>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</si>
  <si>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786</t>
  </si>
  <si>
    <t>Zastiňující technika</t>
  </si>
  <si>
    <t>M21</t>
  </si>
  <si>
    <t>Elektromontáže</t>
  </si>
  <si>
    <t>M22</t>
  </si>
  <si>
    <t>Montáž sdělovací a zabezp. techniky</t>
  </si>
  <si>
    <t>D96</t>
  </si>
  <si>
    <t>Přesuny suti a vybouraných hmot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</si>
  <si>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</si>
  <si>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</si>
  <si>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</si>
  <si>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</si>
  <si>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</si>
  <si>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</si>
  <si>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</si>
  <si>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</si>
  <si>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</si>
  <si>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</si>
  <si>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</si>
  <si>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</si>
  <si>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</si>
  <si>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</si>
  <si>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</si>
  <si>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</si>
  <si>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</si>
  <si>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</si>
  <si>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</si>
  <si>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</si>
  <si>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</si>
  <si>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</si>
  <si>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</si>
  <si>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</si>
  <si>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</si>
  <si>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</si>
  <si>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</si>
  <si>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</si>
  <si>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342263410</t>
  </si>
  <si>
    <t>Osazení revizních dvířek do příček, do 0,25 m2</t>
  </si>
  <si>
    <t>kus</t>
  </si>
  <si>
    <t>RTS 21/ II</t>
  </si>
  <si>
    <t>Práce</t>
  </si>
  <si>
    <t>POL1_</t>
  </si>
  <si>
    <t>346244313</t>
  </si>
  <si>
    <t>Obezdívky van a WC nádržek z desek Ytong tl.100 mm</t>
  </si>
  <si>
    <t>m2</t>
  </si>
  <si>
    <t>(1,6*2+0,5*2)*0,5</t>
  </si>
  <si>
    <t>VV</t>
  </si>
  <si>
    <t>380941111</t>
  </si>
  <si>
    <t xml:space="preserve">Výztuž helikální 1x d 4,5 mm, drážka, cihel. zdivo včetně zedníckého zapravení </t>
  </si>
  <si>
    <t>m</t>
  </si>
  <si>
    <t>60kusů - 30cm dlouhé : 0,3*60</t>
  </si>
  <si>
    <t>28349052</t>
  </si>
  <si>
    <t>Dvířka vanová 300 x 300 mm bílá - plast</t>
  </si>
  <si>
    <t>SPCM</t>
  </si>
  <si>
    <t>Specifikace</t>
  </si>
  <si>
    <t>POL3_</t>
  </si>
  <si>
    <t>602011141</t>
  </si>
  <si>
    <t>Štuk na stěnách vnitřní, ručně tloušťka vrstvy 4 mm</t>
  </si>
  <si>
    <t>Pokoj : (4,2+4,4)*3,4-0,8*2,0*2</t>
  </si>
  <si>
    <t>Chodba : (2,1+2,2)*3,4-0,8*2,0-0,6*2,0</t>
  </si>
  <si>
    <t>Kuchyň : (4,5*2+1,8)*3,4-0,8*2,0</t>
  </si>
  <si>
    <t>610991111</t>
  </si>
  <si>
    <t>Zakrývání výplní vnitřních otvorů, oken</t>
  </si>
  <si>
    <t>RTS 20/ II</t>
  </si>
  <si>
    <t>1,1*1,9*3</t>
  </si>
  <si>
    <t>611421231</t>
  </si>
  <si>
    <t>Oprava váp.omítek stropů do 10% plochy - štukových</t>
  </si>
  <si>
    <t>Chodba : 2,2*2,1</t>
  </si>
  <si>
    <t>Koupelna : 2,1*3,3</t>
  </si>
  <si>
    <t>Pokoj : 4,4*4,2</t>
  </si>
  <si>
    <t>Kuchyň : 4,5*2,1</t>
  </si>
  <si>
    <t>612421231</t>
  </si>
  <si>
    <t>Oprava vápen.omítek stěn do 10 % pl. - štukových</t>
  </si>
  <si>
    <t>Chodba : (2,1+2,2)*3,4-0,8*2,0</t>
  </si>
  <si>
    <t>Koupelna : (3,3*2+2,1*2)*(3,4-2,1)</t>
  </si>
  <si>
    <t>Pokoj : (4,4+4,2)*3,4-1,1*1,9*2</t>
  </si>
  <si>
    <t>Kuchyň : (2,1)*3,4-1,1*1,9</t>
  </si>
  <si>
    <t>612423531</t>
  </si>
  <si>
    <t>Omítka rýh stěn vápenná šířky do 15 cm, štuková</t>
  </si>
  <si>
    <t>Indiv</t>
  </si>
  <si>
    <t>10,0*0,07</t>
  </si>
  <si>
    <t>2,0*0,15</t>
  </si>
  <si>
    <t>15,0*0,03</t>
  </si>
  <si>
    <t>5,0*0,03</t>
  </si>
  <si>
    <t>612481211</t>
  </si>
  <si>
    <t xml:space="preserve">Montáž výztužné sítě(perlinky)do stěrky-vnit.stěny včetně výztužné sítě a stěrkového tmelu </t>
  </si>
  <si>
    <t>620451121</t>
  </si>
  <si>
    <t>Omítka cementová stěn zatřená dř.hladítkem, hladká</t>
  </si>
  <si>
    <t>Koupelna : (3,3*2+2,1*2)*2,1-0,6*2,0</t>
  </si>
  <si>
    <t>Kuchyň : (7,1)*1,5</t>
  </si>
  <si>
    <t>632411904</t>
  </si>
  <si>
    <t>Penetrace savých podkladů 0,25 l/m2</t>
  </si>
  <si>
    <t>61101147R00</t>
  </si>
  <si>
    <t>Bandáž spoje panelů skelná páska včetně uniflotu (spoj panelů sádrou do ztracena včetně výztužné pásky)</t>
  </si>
  <si>
    <t>Vlastní</t>
  </si>
  <si>
    <t>941955002</t>
  </si>
  <si>
    <t>Lešení lehké pomocné, výška podlahy do 1,9 m</t>
  </si>
  <si>
    <t>952901111</t>
  </si>
  <si>
    <t>Vyčištění budov o výšce podlaží do 4 m</t>
  </si>
  <si>
    <t>952901110</t>
  </si>
  <si>
    <t>Čištění mytím ploch oken, dveří a parapetů</t>
  </si>
  <si>
    <t>968061125</t>
  </si>
  <si>
    <t>Vyvěšení dřevěných dveřních křídel pl. do 2 m2</t>
  </si>
  <si>
    <t>974031132</t>
  </si>
  <si>
    <t>Vysekání rýh ve zdi cihelné 5 x 7 cm</t>
  </si>
  <si>
    <t>974031154</t>
  </si>
  <si>
    <t>Vysekání rýh ve zdi cihelné 10 x 15 cm</t>
  </si>
  <si>
    <t>974051513</t>
  </si>
  <si>
    <t>Frézování drážky do 30x30 mm, zdivo, beton</t>
  </si>
  <si>
    <t>974082212</t>
  </si>
  <si>
    <t>Vysekání rýh pro vodiče omítka stěn MC šířka 3 cm</t>
  </si>
  <si>
    <t>978011121</t>
  </si>
  <si>
    <t>Otlučení omítek vnitřních vápenných stropů do 10 %</t>
  </si>
  <si>
    <t>978013121</t>
  </si>
  <si>
    <t>Otlučení omítek vnitřních stěn v rozsahu do 10 %</t>
  </si>
  <si>
    <t>460680021</t>
  </si>
  <si>
    <t>Průraz zdivem v cihlové zdi tloušťky 15 cm plochy do 0,025 m2</t>
  </si>
  <si>
    <t>978021191R00</t>
  </si>
  <si>
    <t>Otlučení cementových omítek vnitřních stěn do 100% včetně obkladů</t>
  </si>
  <si>
    <t>R-položka</t>
  </si>
  <si>
    <t>POL12_1</t>
  </si>
  <si>
    <t>999281105</t>
  </si>
  <si>
    <t>Přesun hmot pro opravy a údržbu do výšky 6 m</t>
  </si>
  <si>
    <t>t</t>
  </si>
  <si>
    <t>Přesun hmot</t>
  </si>
  <si>
    <t>POL7_</t>
  </si>
  <si>
    <t>711212002</t>
  </si>
  <si>
    <t>Hydroizolační povlak - nátěr nebo stěrka</t>
  </si>
  <si>
    <t>(1+2)*2,0</t>
  </si>
  <si>
    <t>711212601</t>
  </si>
  <si>
    <t>Těsnicí pás do spoje podlaha - stěna</t>
  </si>
  <si>
    <t>Koupelna : (3,3*2+2,1*2-0,6)</t>
  </si>
  <si>
    <t>0,5*2+2,0</t>
  </si>
  <si>
    <t>998711201</t>
  </si>
  <si>
    <t>Přesun hmot pro izolace proti vodě, výšky do 6 m</t>
  </si>
  <si>
    <t>7201947774</t>
  </si>
  <si>
    <t>Podružný materiál pro ZTI (vyústění, přechodky, hadice)</t>
  </si>
  <si>
    <t>kpl</t>
  </si>
  <si>
    <t>721176113</t>
  </si>
  <si>
    <t>Potrubí HT odpadní svislé D 50 x 1,8 mm</t>
  </si>
  <si>
    <t>721194104</t>
  </si>
  <si>
    <t>Vyvedení odpadních výpustek D 40 x 1,8</t>
  </si>
  <si>
    <t>721194105</t>
  </si>
  <si>
    <t>Vyvedení odpadních výpustek D 50 x 1,8</t>
  </si>
  <si>
    <t>721194109</t>
  </si>
  <si>
    <t>Vyvedení odpadních výpustek D 110 x 2,3</t>
  </si>
  <si>
    <t>733171140</t>
  </si>
  <si>
    <t>Montáž - napojení potrubí na stoupačku</t>
  </si>
  <si>
    <t>72145488</t>
  </si>
  <si>
    <t>Práce spojené s demontáži rozvodů - voda, kanalizace</t>
  </si>
  <si>
    <t>hod</t>
  </si>
  <si>
    <t>998721201</t>
  </si>
  <si>
    <t>Přesun hmot pro vnitřní kanalizaci, výšky do 6 m</t>
  </si>
  <si>
    <t>722172311</t>
  </si>
  <si>
    <t>Potrubí z PPR, D 20x2,8 mm, PN 16, vč.zed.výpom.</t>
  </si>
  <si>
    <t>722181213</t>
  </si>
  <si>
    <t>Izolace návleková MIRELON PRO tl. stěny 13 mm vnitřní průměr 22 mm</t>
  </si>
  <si>
    <t>722220111</t>
  </si>
  <si>
    <t>Nástěnka K 247, pro výtokový ventil G 1/2</t>
  </si>
  <si>
    <t>722220121</t>
  </si>
  <si>
    <t>Nástěnka K 247, pro baterii G 1/2</t>
  </si>
  <si>
    <t>pár</t>
  </si>
  <si>
    <t>733190107</t>
  </si>
  <si>
    <t>Tlaková zkouška potrubí  DN 40</t>
  </si>
  <si>
    <t>998722201</t>
  </si>
  <si>
    <t>Přesun hmot pro vnitřní vodovod, výšky do 6 m</t>
  </si>
  <si>
    <t>722130801</t>
  </si>
  <si>
    <t>Demontáž potrubí ocelových závitových DN 25</t>
  </si>
  <si>
    <t>723163102</t>
  </si>
  <si>
    <t>Potrubí z měděných plyn.trubek D 15 x 1,0 mm</t>
  </si>
  <si>
    <t>723190251</t>
  </si>
  <si>
    <t>Vyvedení a upevnění plynovodních výpustek DN 15</t>
  </si>
  <si>
    <t>723191113</t>
  </si>
  <si>
    <t>Hadice pro spotřeb. IVAR.FLEXIGAS DN 15,dl. 1,5 m</t>
  </si>
  <si>
    <t>soubor</t>
  </si>
  <si>
    <t>723191118</t>
  </si>
  <si>
    <t>Kohout kulový pro flexigas rohový IVAR.G2T DN 15</t>
  </si>
  <si>
    <t>723548777</t>
  </si>
  <si>
    <t>Revize PLYNU</t>
  </si>
  <si>
    <t>998723201</t>
  </si>
  <si>
    <t>Přesun hmot pro vnitřní plynovod, výšky do 6 m</t>
  </si>
  <si>
    <t>725013138</t>
  </si>
  <si>
    <t xml:space="preserve">Klozet kombi ,nádrž s armat.odpad svislý,bílý včetně sedátka v bílé barvě </t>
  </si>
  <si>
    <t>725119305</t>
  </si>
  <si>
    <t>Montáž klozetových mís kombinovaných</t>
  </si>
  <si>
    <t>725219401</t>
  </si>
  <si>
    <t>Montáž umyvadel na šrouby do zdiva</t>
  </si>
  <si>
    <t>725220851</t>
  </si>
  <si>
    <t>Demontáž van včetně vybourání obezdívky</t>
  </si>
  <si>
    <t>725299101</t>
  </si>
  <si>
    <t>Montáž koupelnových doplňků - mýdelníků, držáků ap</t>
  </si>
  <si>
    <t>725610810</t>
  </si>
  <si>
    <t>Demontáž plynového sporáku</t>
  </si>
  <si>
    <t>725810402</t>
  </si>
  <si>
    <t>Ventil rohový kulový s filtrem 1/2" x 3/8"</t>
  </si>
  <si>
    <t>725814122</t>
  </si>
  <si>
    <t>Ventil pračkový kulový se zpětnou klapkou a filtrem 3/4"</t>
  </si>
  <si>
    <t>725823114</t>
  </si>
  <si>
    <t>Baterie dřezová stojánková ruční, bez otvír.odpadu standardní chrom</t>
  </si>
  <si>
    <t>725823121</t>
  </si>
  <si>
    <t>Baterie umyvadlová stoján. ruční,  standardní chrom</t>
  </si>
  <si>
    <t>725829301</t>
  </si>
  <si>
    <t>Montáž baterie umyv.a dřezové stojánkové</t>
  </si>
  <si>
    <t>725820801</t>
  </si>
  <si>
    <t>Demontáž baterie nástěnné do G 3/4</t>
  </si>
  <si>
    <t>725860188</t>
  </si>
  <si>
    <t>Sifon pračkový HL440, D 40/50 mm podomítkový, suchá zápachová klapka</t>
  </si>
  <si>
    <t>725860190</t>
  </si>
  <si>
    <t>Sifon vanový PP HL500, D 40,50 mm samočistící s nastavitelným odpadem 5/4 "</t>
  </si>
  <si>
    <t>725860201</t>
  </si>
  <si>
    <t>Sifon dřezový HL100, 6/4 ", přípoj myčka, pračka</t>
  </si>
  <si>
    <t>725860213</t>
  </si>
  <si>
    <t>Sifon umyvadlový HL132, D 32, 40 mm</t>
  </si>
  <si>
    <t>726190932</t>
  </si>
  <si>
    <t xml:space="preserve">Montáž vany dl. do 170cm </t>
  </si>
  <si>
    <t>787911111</t>
  </si>
  <si>
    <t>Montáž zrcadla na stěnu, na lepidlo, pl. do 2 m2</t>
  </si>
  <si>
    <t>0,4*0,6</t>
  </si>
  <si>
    <t>64214330R</t>
  </si>
  <si>
    <t>Umyvadlo keram. s otv. pro baterii 550x450 mm bílé, na šrouby</t>
  </si>
  <si>
    <t>POL12_0</t>
  </si>
  <si>
    <t>42377000R</t>
  </si>
  <si>
    <t xml:space="preserve">Dvojháček chrom lesklá </t>
  </si>
  <si>
    <t>55144162</t>
  </si>
  <si>
    <t>Baterie vanová nástěnná včetně sprchová sada 3-funkční ruční sprcha d 100 mm, Chrom</t>
  </si>
  <si>
    <t>551789001R</t>
  </si>
  <si>
    <t>Držák toaletního papíru chrom</t>
  </si>
  <si>
    <t>55220578</t>
  </si>
  <si>
    <t>Vana akrylátová Klasik bílá 160x70 cm 210l</t>
  </si>
  <si>
    <t>63465124</t>
  </si>
  <si>
    <t>Zrcadlo nemontované čiré tl. 4 mm 40x60cm</t>
  </si>
  <si>
    <t>ks</t>
  </si>
  <si>
    <t>725110811R00</t>
  </si>
  <si>
    <t>Demontáž klozetů splachovacích</t>
  </si>
  <si>
    <t>725210821R00</t>
  </si>
  <si>
    <t>Demontáž umyvadel bez výtokových armatur</t>
  </si>
  <si>
    <t>725619101R00</t>
  </si>
  <si>
    <t>Montáž plynových sporáků</t>
  </si>
  <si>
    <t>998725201</t>
  </si>
  <si>
    <t>Přesun hmot pro zařizovací předměty, výšky do 6 m</t>
  </si>
  <si>
    <t>728611411R00</t>
  </si>
  <si>
    <t>Zkouška funkčnosti odvětrání koupelny - revize ventilátoru</t>
  </si>
  <si>
    <t>998728202</t>
  </si>
  <si>
    <t>Přesun hmot pro vzduchotechniku, výšky do 12 m</t>
  </si>
  <si>
    <t>733163101</t>
  </si>
  <si>
    <t>Potrubí z měděných trubek vytápění D 12 x 1,0 mm včetně zednických prací</t>
  </si>
  <si>
    <t>733173101R00</t>
  </si>
  <si>
    <t>Úprava potrubí pro přemístění tělesa</t>
  </si>
  <si>
    <t>h</t>
  </si>
  <si>
    <t>734223111</t>
  </si>
  <si>
    <t>Ventil termostatický, rohový, IVAR.VS DN 10 s termostatickou hlavicí IVAR.T 5000</t>
  </si>
  <si>
    <t>734370061R00</t>
  </si>
  <si>
    <t>Uzavírací šroubení pro VK tělesa 1/2" rohové</t>
  </si>
  <si>
    <t>998734201</t>
  </si>
  <si>
    <t>Přesun hmot pro armatury, výšky do 6 m</t>
  </si>
  <si>
    <t>735191910</t>
  </si>
  <si>
    <t>Napuštění vody do otopného systému</t>
  </si>
  <si>
    <t>735494811</t>
  </si>
  <si>
    <t>Vypuštění vody z otopných těles</t>
  </si>
  <si>
    <t>735124410R00</t>
  </si>
  <si>
    <t>Demontáž otopných těles - včetně zmražení trubek</t>
  </si>
  <si>
    <t>484517202</t>
  </si>
  <si>
    <t>Radiátor koupelnový 1250/600, š.30 (žebřík)</t>
  </si>
  <si>
    <t>735179110R00</t>
  </si>
  <si>
    <t xml:space="preserve">Montáž otopných těles koupelnových (žebříků) </t>
  </si>
  <si>
    <t>998735201</t>
  </si>
  <si>
    <t>Přesun hmot pro otopná tělesa, výšky do 6 m</t>
  </si>
  <si>
    <t>04</t>
  </si>
  <si>
    <t>D+M kombi sporák, Počet hořáků 4,senzory StopGas,integrovaným zapalováním a  klasickou elektrickou troubu s dvojicí topných těles a horkovzdušným ventilátorem.</t>
  </si>
  <si>
    <t>766561125R00</t>
  </si>
  <si>
    <t>Zavěšení dřevěných dveřních křídel pl. do 2 m2</t>
  </si>
  <si>
    <t>766877840R00</t>
  </si>
  <si>
    <t>Dodávka nových polic - laminát - špíz,cca 50x40cm včetně konzol</t>
  </si>
  <si>
    <t>61160101Rwc</t>
  </si>
  <si>
    <t>Dveře vnitřní hladké plné 1kř. 60x197 bílé včetně kování WC</t>
  </si>
  <si>
    <t>61260603R</t>
  </si>
  <si>
    <t xml:space="preserve">Dveře vnitřní hladké 2/3 sklo 1kř. 80x197 bílé včetně kování </t>
  </si>
  <si>
    <t>06</t>
  </si>
  <si>
    <t xml:space="preserve">D+M Odsavač par bílý 630W rekuperační </t>
  </si>
  <si>
    <t>7665488</t>
  </si>
  <si>
    <t>Vystěhování bytu - kuchyň. linka, skříň špajz, skříň včetně odvozu a poplatku za skládku</t>
  </si>
  <si>
    <t>766872850R00</t>
  </si>
  <si>
    <t>D+M nových dveří skříně - laminát CPL hrany ABS v barvě kuchyň. linky včetně madla 50x200cm 50x40cm</t>
  </si>
  <si>
    <t>766877115R00</t>
  </si>
  <si>
    <t>D+M Kuchyňské linky atyp DL=2400mm + 600mm skříňka nad digestoří, rohová</t>
  </si>
  <si>
    <t>Lamino barvy dle požadavku invesotra, hrany ABS, : 3,0</t>
  </si>
  <si>
    <t xml:space="preserve">dolní i horní skříňky, dřez se stojánkovou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</si>
  <si>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</si>
  <si>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</si>
  <si>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</si>
  <si>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(sonoma) (bez rohové lišty) /transparentní tmel : </t>
  </si>
  <si>
    <t xml:space="preserve">- dvířka i šuplíky osadit kvalitním systémem pro tlumení : </t>
  </si>
  <si>
    <t xml:space="preserve">- nerezové úchyty skříněk dl=200mm : </t>
  </si>
  <si>
    <t xml:space="preserve">- osvětlení led páskem v zafrézované AL liště : </t>
  </si>
  <si>
    <t xml:space="preserve">- nerezový dřez (chromnikl) 340 mm x 400 mm x 150 mm : </t>
  </si>
  <si>
    <t xml:space="preserve">- pod dřezem prostor pro uzavřené nádoby na tříděný odpad : </t>
  </si>
  <si>
    <t xml:space="preserve">- výstroj šuplíků : </t>
  </si>
  <si>
    <t>998766201</t>
  </si>
  <si>
    <t>Přesun hmot pro truhlářské konstr., výšky do 6 m</t>
  </si>
  <si>
    <t>767612915</t>
  </si>
  <si>
    <t>Oprava - seřízení plastových oken</t>
  </si>
  <si>
    <t>998767201</t>
  </si>
  <si>
    <t>Přesun hmot pro zámečnické konstr., výšky do 6 m</t>
  </si>
  <si>
    <t>771101101</t>
  </si>
  <si>
    <t>Vysávání podlah prům.vysavačem pro pokládku dlažby</t>
  </si>
  <si>
    <t>771101210</t>
  </si>
  <si>
    <t>Penetrace podkladu pod dlažby</t>
  </si>
  <si>
    <t>771575113</t>
  </si>
  <si>
    <t>Montáž podlah keram.,hladké, tmel, 30x30 cm</t>
  </si>
  <si>
    <t>771578011</t>
  </si>
  <si>
    <t>Spára podlaha - stěna, silikonem</t>
  </si>
  <si>
    <t>Koupelna : (2,1*2+3,3*2)-0,6</t>
  </si>
  <si>
    <t>771579793</t>
  </si>
  <si>
    <t>Příplatek za spárovací hmotu - plošně,keram.dlažba</t>
  </si>
  <si>
    <t>02</t>
  </si>
  <si>
    <t>Keramická dlažba 30x30 - předpoklad ceny 450Kč/m2</t>
  </si>
  <si>
    <t>Koupelna : 2,1*3,3*1,05</t>
  </si>
  <si>
    <t>998771201</t>
  </si>
  <si>
    <t>Přesun hmot pro podlahy z dlaždic, výšky do 6 m</t>
  </si>
  <si>
    <t>776101101</t>
  </si>
  <si>
    <t>Vysávání podlah prům.vysavačem pod povlak.podlahy</t>
  </si>
  <si>
    <t>Chodba : 2,1*2,2+0,4*1,1</t>
  </si>
  <si>
    <t>Kuchyň : 2,1*4,5</t>
  </si>
  <si>
    <t>776421100</t>
  </si>
  <si>
    <t>Lepení podlahových soklíků z PVC a vinylu včetně dodávky soklíku PVC</t>
  </si>
  <si>
    <t>Chodba : (2,1*2+2,2*2+0,4*2)-0,8*2-0,6</t>
  </si>
  <si>
    <t>Pokoj : (4,4*2+4,4*2)-0,8*2</t>
  </si>
  <si>
    <t>Kuchyň : (2,1+1,8+4,5*2)-0,8</t>
  </si>
  <si>
    <t>776511820</t>
  </si>
  <si>
    <t>Odstranění PVC a koberců lepených s podložkou včetně lišt</t>
  </si>
  <si>
    <t>776521100</t>
  </si>
  <si>
    <t>Lepení povlak.podlah z pásů PVC na fixační lepidlo včetně podlahoviny s nášlapnou vrstvou 0,6mm (dekor dřeva)</t>
  </si>
  <si>
    <t>776981101</t>
  </si>
  <si>
    <t xml:space="preserve">Montáž přechodové, podlahové lišty samolepicí </t>
  </si>
  <si>
    <t>0,6</t>
  </si>
  <si>
    <t>776994111</t>
  </si>
  <si>
    <t>Svařování povlakových podlah z pásů nebo čtverců včetně svařovací šňůry PVC 1179</t>
  </si>
  <si>
    <t>Začátek provozního součtu</t>
  </si>
  <si>
    <t xml:space="preserve">  Chodba : 2,1*2,2+0,4*1,1</t>
  </si>
  <si>
    <t xml:space="preserve">  Pokoj : 4,4*4,2</t>
  </si>
  <si>
    <t xml:space="preserve">  Kuchyň : 2,1*4,5</t>
  </si>
  <si>
    <t>Konec provozního součtu</t>
  </si>
  <si>
    <t>32,99*0,5</t>
  </si>
  <si>
    <t>5537000111</t>
  </si>
  <si>
    <t>Lišta přechodová Al 30/A lepicí l=93 cm stříbro š 30 mm</t>
  </si>
  <si>
    <t>998776201</t>
  </si>
  <si>
    <t>Přesun hmot pro podlahy povlakové, výšky do 6 m</t>
  </si>
  <si>
    <t>781101210</t>
  </si>
  <si>
    <t>Penetrace podkladu pod obklady</t>
  </si>
  <si>
    <t>Kuchyň : 0,6*1,75</t>
  </si>
  <si>
    <t>Koupelna : (3,3*2+2,1*2)*2,0</t>
  </si>
  <si>
    <t>-0,6*2,0</t>
  </si>
  <si>
    <t>781419711</t>
  </si>
  <si>
    <t>Příplatek k obkladu stěn za plochu do 10 m2 jedntl</t>
  </si>
  <si>
    <t>781475120</t>
  </si>
  <si>
    <t>Obklad vnitřní stěn keramický, do tmele, do 30x60 cm</t>
  </si>
  <si>
    <t>781479705</t>
  </si>
  <si>
    <t>Přípl.za spárovací hmotu-plošně,keram.vnitř.obklad</t>
  </si>
  <si>
    <t>781491001</t>
  </si>
  <si>
    <t>Montáž lišt k obkladům rohových, koutových i dilatačních</t>
  </si>
  <si>
    <t>1,6+0,6+0,5</t>
  </si>
  <si>
    <t>2,0*2</t>
  </si>
  <si>
    <t>03</t>
  </si>
  <si>
    <t>Keramický obklad 20x40 - předpoklad ceny 400Kč/m2</t>
  </si>
  <si>
    <t xml:space="preserve">  Kuchyň : 0,6*1,75</t>
  </si>
  <si>
    <t xml:space="preserve">  Koupelna : (3,3*2+2,1*2)*2,0</t>
  </si>
  <si>
    <t xml:space="preserve">  -0,6*2,0</t>
  </si>
  <si>
    <t>21,45*1,05</t>
  </si>
  <si>
    <t>59760720.AR</t>
  </si>
  <si>
    <t>Lišta obkl/dlažba plast</t>
  </si>
  <si>
    <t>998781201</t>
  </si>
  <si>
    <t>Přesun hmot pro obklady keramické, výšky do 6 m</t>
  </si>
  <si>
    <t>783424340</t>
  </si>
  <si>
    <t>Nátěr syntet. potrubí do DN 50 mm  Z+2x +1x email</t>
  </si>
  <si>
    <t>42</t>
  </si>
  <si>
    <t>783903812</t>
  </si>
  <si>
    <t>Odmaštění saponáty</t>
  </si>
  <si>
    <t>783225400</t>
  </si>
  <si>
    <t>Nátěr syntetický kov. konstr. 2x + 1x email + tmel</t>
  </si>
  <si>
    <t>(0,6+2*2,1)*(0,15+0,05*2)*1</t>
  </si>
  <si>
    <t>(0,8+2*2,1)*(0,15+0,05*2)*3</t>
  </si>
  <si>
    <t>784402801</t>
  </si>
  <si>
    <t>Odstranění malby oškrábáním v místnosti H do 3,8 m</t>
  </si>
  <si>
    <t xml:space="preserve">Stěny : </t>
  </si>
  <si>
    <t>Chodba : (2,1*2+2,2*2)*3,4</t>
  </si>
  <si>
    <t>Koupelna : (3,3*2+2,1*2)*(3,4-2,0)</t>
  </si>
  <si>
    <t>Pokoj : (4,4*2+4,2*2)*3,4</t>
  </si>
  <si>
    <t>Kuchyň : (2,1*2+4,5*2)*3,4</t>
  </si>
  <si>
    <t xml:space="preserve">Stropy : </t>
  </si>
  <si>
    <t>784191101</t>
  </si>
  <si>
    <t>Penetrace podkladu univerzální Primalex 1x</t>
  </si>
  <si>
    <t>784195112</t>
  </si>
  <si>
    <t>Malba Primalex Standard, bílá, bez penetrace, 2x</t>
  </si>
  <si>
    <t>784011222</t>
  </si>
  <si>
    <t>Zakrytí podlah včetně papírové lepenky</t>
  </si>
  <si>
    <t>786611811</t>
  </si>
  <si>
    <t>Dmtž předokenních rolet s viditelným boxem - garnýž</t>
  </si>
  <si>
    <t>210100001</t>
  </si>
  <si>
    <t>Ukončení vodičů v rozvaděči + zapojení do 2,5 mm2</t>
  </si>
  <si>
    <t>210100002</t>
  </si>
  <si>
    <t>Ukončení vodičů v rozvaděči + zapojení do 6 mm2</t>
  </si>
  <si>
    <t>210110001</t>
  </si>
  <si>
    <t>Spínač nástěnný jednopól.- řaz. 1, obyč.prostředí</t>
  </si>
  <si>
    <t>210111014</t>
  </si>
  <si>
    <t>Zásuvka domovní zapuštěná - provedení 2x (2P+PE) včetně dodávky zásuvky s natočenou dutin.a rámečku</t>
  </si>
  <si>
    <t>210120561</t>
  </si>
  <si>
    <t>Jistič jednopólový do 25 A se zapojením</t>
  </si>
  <si>
    <t>210201514</t>
  </si>
  <si>
    <t>Svítidlo LED bytové stropní závěsné 4 upevňov.body</t>
  </si>
  <si>
    <t>210800105</t>
  </si>
  <si>
    <t>Kabel CYKY 750 V 3x1,5 mm2 uložený pod omítkou včetně dodávky kabelu</t>
  </si>
  <si>
    <t>210800106</t>
  </si>
  <si>
    <t>Kabel CYKY 750 V 3x2,5 mm2 uložený pod omítkou včetně dodávky kabelu</t>
  </si>
  <si>
    <t>222260020</t>
  </si>
  <si>
    <t>Krabice KU 68 pod omítku + vysekání</t>
  </si>
  <si>
    <t>210544888</t>
  </si>
  <si>
    <t>Napojení v hlavním rozvaděči</t>
  </si>
  <si>
    <t>2145877558</t>
  </si>
  <si>
    <t xml:space="preserve">Demontáž stávající elektroinstalace </t>
  </si>
  <si>
    <t>21547455</t>
  </si>
  <si>
    <t>Stavební přípomoce HZS včetně materiálu</t>
  </si>
  <si>
    <t>34535400</t>
  </si>
  <si>
    <t>Strojek spínače 1pólového Tango 3558-A01340 řaz.1</t>
  </si>
  <si>
    <t>34536490</t>
  </si>
  <si>
    <t>Kryt spínače Tango 3558A-A651</t>
  </si>
  <si>
    <t>34536700</t>
  </si>
  <si>
    <t>Rámeček pro spínače a zásuvky Tango 3901A-B10</t>
  </si>
  <si>
    <t>34571519</t>
  </si>
  <si>
    <t>Krabice univerzální z PH  KU 68</t>
  </si>
  <si>
    <t>348241102</t>
  </si>
  <si>
    <t>LED Stropní svítidlo 12W/230V IP54</t>
  </si>
  <si>
    <t>348247102R</t>
  </si>
  <si>
    <t>LED Stropní svítidlo 24W/230V IP54</t>
  </si>
  <si>
    <t>35822001014</t>
  </si>
  <si>
    <t>Jistič do 80 A 1 pól. charakteristika B, LTN-13B-1</t>
  </si>
  <si>
    <t>35822001015</t>
  </si>
  <si>
    <t>Jistič do 80 A 1 pól. charakteristika B, LTN-16B-1</t>
  </si>
  <si>
    <t>58541252</t>
  </si>
  <si>
    <t>Sádra stavební bilá         5 kg           bal.</t>
  </si>
  <si>
    <t>kg</t>
  </si>
  <si>
    <t>210110001R00</t>
  </si>
  <si>
    <t xml:space="preserve">Výměna krytky a rámečku - Spínač nástěnný </t>
  </si>
  <si>
    <t>210111014RT7</t>
  </si>
  <si>
    <t>Výměna krytky a rámečku - Zásuvka domovní zapuštěná</t>
  </si>
  <si>
    <t>21548777</t>
  </si>
  <si>
    <t>Revize ELEKTRO vč. přívodu a hlavního jističe</t>
  </si>
  <si>
    <t>222730001</t>
  </si>
  <si>
    <t>Účastnická zásuvka TV+R+SAT koncová pod omítku</t>
  </si>
  <si>
    <t>371202024</t>
  </si>
  <si>
    <t>Zásuvka TV+R koncová, bílá</t>
  </si>
  <si>
    <t>979097011</t>
  </si>
  <si>
    <t>Pronájem kontejneru 4 t</t>
  </si>
  <si>
    <t xml:space="preserve">den   </t>
  </si>
  <si>
    <t>979086112</t>
  </si>
  <si>
    <t>Nakládání nebo překládání suti a vybouraných hmot</t>
  </si>
  <si>
    <t>Přesun suti</t>
  </si>
  <si>
    <t>POL8_</t>
  </si>
  <si>
    <t>979011211</t>
  </si>
  <si>
    <t>Svislá doprava suti a vybour. hmot za 2.NP nošením</t>
  </si>
  <si>
    <t>979011219</t>
  </si>
  <si>
    <t>Přípl.k svislé dopr.suti za každé další NP nošením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</si>
  <si>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</si>
  <si>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</si>
  <si>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</si>
  <si>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</si>
  <si>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</si>
  <si>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</si>
  <si>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</si>
  <si>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</si>
  <si>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</si>
  <si>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</si>
  <si>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RTS 20/ I</t>
  </si>
  <si>
    <t>005121 R</t>
  </si>
  <si>
    <t>Zařízení staveniště</t>
  </si>
  <si>
    <t>Soubor</t>
  </si>
  <si>
    <t>VRN</t>
  </si>
  <si>
    <t>POL99_8</t>
  </si>
  <si>
    <t>005122 R</t>
  </si>
  <si>
    <t xml:space="preserve">Provozní vlivy </t>
  </si>
  <si>
    <t>005211080R</t>
  </si>
  <si>
    <t xml:space="preserve">Bezpečnostní a hygienická opatření na staveništi </t>
  </si>
  <si>
    <t>00523  R</t>
  </si>
  <si>
    <t>Zkoušky a revize celého bytu vč. hlavního jističe</t>
  </si>
  <si>
    <t>00144854</t>
  </si>
  <si>
    <t>Vzorkování dlažeb, obkladů, pvc, kuchyň linky</t>
  </si>
  <si>
    <t>0041477</t>
  </si>
  <si>
    <t xml:space="preserve">Průběžný úklid společných prostor </t>
  </si>
  <si>
    <t>004211</t>
  </si>
  <si>
    <t>Mimostaveništní doprava materiálu</t>
  </si>
  <si>
    <t>0051444</t>
  </si>
  <si>
    <t xml:space="preserve">Fotodokumentace </t>
  </si>
  <si>
    <t>END</t>
  </si>
  <si>
    <t>Město Krnov</t>
  </si>
  <si>
    <t>Hlavní náměstí 96/1</t>
  </si>
  <si>
    <t>794 01</t>
  </si>
  <si>
    <t>Krnov</t>
  </si>
  <si>
    <t>CZ00296139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</si>
</sst>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9" xfId="0" applyBorder="1"/>
    <xf numFmtId="49" fontId="0" fillId="0" borderId="1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7" xfId="0" applyNumberFormat="1" applyFont="1" applyFill="1" applyBorder="1" applyAlignment="1">
      <alignment horizontal="left" vertical="center"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5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7" xfId="0" applyNumberFormat="1" applyFont="1" applyFill="1" applyBorder="1" applyAlignment="1">
      <alignment vertical="center"/>
    </xf>
    <xf numFmtId="4" fontId="7" fillId="4" borderId="28" xfId="0" applyNumberFormat="1" applyFont="1" applyFill="1" applyBorder="1" applyAlignment="1">
      <alignment vertical="center" wrapText="1"/>
    </xf>
    <xf numFmtId="4" fontId="10" fillId="4" borderId="29" xfId="0" applyNumberFormat="1" applyFont="1" applyFill="1" applyBorder="1" applyAlignment="1">
      <alignment horizontal="center" vertical="center" wrapText="1" shrinkToFit="1"/>
    </xf>
    <xf numFmtId="4" fontId="7" fillId="4" borderId="29" xfId="0" applyNumberFormat="1" applyFont="1" applyFill="1" applyBorder="1" applyAlignment="1">
      <alignment horizontal="center" vertical="center" wrapText="1" shrinkToFit="1"/>
    </xf>
    <xf numFmtId="3" fontId="7" fillId="4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3" fontId="0" fillId="0" borderId="32" xfId="0" applyNumberForma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3" fontId="5" fillId="0" borderId="32" xfId="0" applyNumberFormat="1" applyFont="1" applyBorder="1" applyAlignment="1">
      <alignment vertical="center"/>
    </xf>
    <xf numFmtId="4" fontId="0" fillId="0" borderId="30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3" xfId="0" applyNumberFormat="1" applyFill="1" applyBorder="1" applyAlignment="1">
      <alignment vertical="center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4" borderId="15" xfId="0" applyFill="1" applyBorder="1"/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49" fontId="0" fillId="4" borderId="20" xfId="0" applyNumberFormat="1" applyFill="1" applyBorder="1"/>
    <xf numFmtId="0" fontId="0" fillId="4" borderId="20" xfId="0" applyFill="1" applyBorder="1" applyAlignment="1">
      <alignment wrapText="1"/>
    </xf>
    <xf numFmtId="0" fontId="14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vertical="top" shrinkToFit="1"/>
    </xf>
    <xf numFmtId="164" fontId="15" fillId="0" borderId="0" xfId="0" applyNumberFormat="1" applyFont="1" applyBorder="1" applyAlignment="1">
      <alignment horizontal="center"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164" fontId="16" fillId="0" borderId="0" xfId="0" applyNumberFormat="1" applyFont="1" applyBorder="1" applyAlignment="1">
      <alignment horizontal="center" vertical="top" wrapText="1" shrinkToFit="1"/>
    </xf>
    <xf numFmtId="164" fontId="16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6" xfId="0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0" fontId="5" fillId="3" borderId="17" xfId="0" applyFont="1" applyFill="1" applyBorder="1" applyAlignment="1">
      <alignment horizontal="center" vertical="top" shrinkToFit="1"/>
    </xf>
    <xf numFmtId="164" fontId="5" fillId="3" borderId="17" xfId="0" applyNumberFormat="1" applyFont="1" applyFill="1" applyBorder="1" applyAlignment="1">
      <alignment vertical="top" shrinkToFit="1"/>
    </xf>
    <xf numFmtId="4" fontId="5" fillId="3" borderId="17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4" fillId="0" borderId="38" xfId="0" applyFont="1" applyBorder="1" applyAlignment="1">
      <alignment vertical="top"/>
    </xf>
    <xf numFmtId="49" fontId="14" fillId="0" borderId="39" xfId="0" applyNumberFormat="1" applyFont="1" applyBorder="1" applyAlignment="1">
      <alignment vertical="top"/>
    </xf>
    <xf numFmtId="0" fontId="14" fillId="0" borderId="39" xfId="0" applyFont="1" applyBorder="1" applyAlignment="1">
      <alignment horizontal="center" vertical="top" shrinkToFit="1"/>
    </xf>
    <xf numFmtId="164" fontId="14" fillId="0" borderId="39" xfId="0" applyNumberFormat="1" applyFont="1" applyBorder="1" applyAlignment="1">
      <alignment vertical="top" shrinkToFit="1"/>
    </xf>
    <xf numFmtId="4" fontId="14" fillId="0" borderId="39" xfId="0" applyNumberFormat="1" applyFont="1" applyBorder="1" applyAlignment="1">
      <alignment vertical="top" shrinkToFit="1"/>
    </xf>
    <xf numFmtId="4" fontId="14" fillId="0" borderId="40" xfId="0" applyNumberFormat="1" applyFont="1" applyBorder="1" applyAlignment="1">
      <alignment vertical="top" shrinkToFit="1"/>
    </xf>
    <xf numFmtId="0" fontId="14" fillId="0" borderId="41" xfId="0" applyFont="1" applyBorder="1" applyAlignment="1">
      <alignment vertical="top"/>
    </xf>
    <xf numFmtId="49" fontId="14" fillId="0" borderId="42" xfId="0" applyNumberFormat="1" applyFont="1" applyBorder="1" applyAlignment="1">
      <alignment vertical="top"/>
    </xf>
    <xf numFmtId="0" fontId="14" fillId="0" borderId="42" xfId="0" applyFont="1" applyBorder="1" applyAlignment="1">
      <alignment horizontal="center" vertical="top" shrinkToFit="1"/>
    </xf>
    <xf numFmtId="164" fontId="14" fillId="0" borderId="42" xfId="0" applyNumberFormat="1" applyFont="1" applyBorder="1" applyAlignment="1">
      <alignment vertical="top" shrinkToFit="1"/>
    </xf>
    <xf numFmtId="4" fontId="14" fillId="0" borderId="42" xfId="0" applyNumberFormat="1" applyFont="1" applyBorder="1" applyAlignment="1">
      <alignment vertical="top" shrinkToFit="1"/>
    </xf>
    <xf numFmtId="4" fontId="14" fillId="0" borderId="43" xfId="0" applyNumberFormat="1" applyFont="1" applyBorder="1" applyAlignment="1">
      <alignment vertical="top" shrinkToFit="1"/>
    </xf>
    <xf numFmtId="49" fontId="5" fillId="3" borderId="17" xfId="0" applyNumberFormat="1" applyFont="1" applyFill="1" applyBorder="1" applyAlignment="1">
      <alignment horizontal="left" vertical="top" wrapText="1"/>
    </xf>
    <xf numFmtId="49" fontId="14" fillId="0" borderId="42" xfId="0" applyNumberFormat="1" applyFont="1" applyBorder="1" applyAlignment="1">
      <alignment horizontal="left" vertical="top" wrapText="1"/>
    </xf>
    <xf numFmtId="49" fontId="14" fillId="0" borderId="39" xfId="0" applyNumberFormat="1" applyFont="1" applyBorder="1" applyAlignment="1">
      <alignment horizontal="left" vertical="top" wrapText="1"/>
    </xf>
    <xf numFmtId="164" fontId="15" fillId="0" borderId="0" xfId="0" quotePrefix="1" applyNumberFormat="1" applyFont="1" applyBorder="1" applyAlignment="1">
      <alignment horizontal="left" vertical="top" wrapText="1"/>
    </xf>
    <xf numFmtId="164" fontId="16" fillId="0" borderId="0" xfId="0" applyNumberFormat="1" applyFont="1" applyBorder="1" applyAlignment="1">
      <alignment horizontal="left" vertical="top" wrapText="1"/>
    </xf>
    <xf numFmtId="164" fontId="16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34</v>
      </c>
    </row>
    <row r="2" spans="1:7" ht="57.75" customHeight="1" x14ac:dyDescent="0.25">
      <c r="A2" s="67" t="s">
        <v>35</v>
      </c>
      <c r="B2" s="67"/>
      <c r="C2" s="67"/>
      <c r="D2" s="67"/>
      <c r="E2" s="67"/>
      <c r="F2" s="67"/>
      <c r="G2" s="6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38"/>
  <sheetViews>
    <sheetView showGridLines="0" tabSelected="1" topLeftCell="B1" zoomScaleNormal="100" zoomScaleSheetLayoutView="75" workbookViewId="0">
      <selection activeCell="G16" sqref="G16:I16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47" customWidth="1"/>
    <col min="4" max="4" width="13" style="47" customWidth="1"/>
    <col min="5" max="5" width="9.6640625" style="47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3" t="s">
        <v>32</v>
      </c>
      <c r="B1" s="68" t="s">
        <v>4</v>
      </c>
      <c r="C1" s="69"/>
      <c r="D1" s="69"/>
      <c r="E1" s="69"/>
      <c r="F1" s="69"/>
      <c r="G1" s="69"/>
      <c r="H1" s="69"/>
      <c r="I1" s="69"/>
      <c r="J1" s="70"/>
    </row>
    <row r="2" spans="1:15" ht="36" customHeight="1" x14ac:dyDescent="0.25">
      <c r="A2" s="2"/>
      <c r="B2" s="88" t="s">
        <v>23</v>
      </c>
      <c r="C2" s="89"/>
      <c r="D2" s="90"/>
      <c r="E2" s="91" t="s">
        <v>38</v>
      </c>
      <c r="F2" s="92"/>
      <c r="G2" s="92"/>
      <c r="H2" s="92"/>
      <c r="I2" s="92"/>
      <c r="J2" s="93"/>
      <c r="O2" s="1"/>
    </row>
    <row r="3" spans="1:15" ht="27" customHeight="1" x14ac:dyDescent="0.25">
      <c r="A3" s="2"/>
      <c r="B3" s="94" t="s">
        <v>41</v>
      </c>
      <c r="C3" s="89"/>
      <c r="D3" s="95"/>
      <c r="E3" s="96" t="s">
        <v>40</v>
      </c>
      <c r="F3" s="97"/>
      <c r="G3" s="97"/>
      <c r="H3" s="97"/>
      <c r="I3" s="97"/>
      <c r="J3" s="98"/>
    </row>
    <row r="4" spans="1:15" ht="23.25" customHeight="1" x14ac:dyDescent="0.25">
      <c r="A4" s="87">
        <v>9155</v>
      </c>
      <c r="B4" s="99" t="s">
        <v>42</v>
      </c>
      <c r="C4" s="100"/>
      <c r="D4" s="101"/>
      <c r="E4" s="102" t="s">
        <v>38</v>
      </c>
      <c r="F4" s="103"/>
      <c r="G4" s="103"/>
      <c r="H4" s="103"/>
      <c r="I4" s="103"/>
      <c r="J4" s="104"/>
    </row>
    <row r="5" spans="1:15" ht="24" customHeight="1" x14ac:dyDescent="0.25">
      <c r="A5" s="2"/>
      <c r="B5" s="31" t="s">
        <v>22</v>
      </c>
      <c r="D5" s="205" t="s">
        <v>584</v>
      </c>
      <c r="E5" s="206"/>
      <c r="F5" s="65"/>
      <c r="G5" s="65"/>
      <c r="H5" s="18" t="s">
        <v>36</v>
      </c>
      <c r="I5" s="211">
        <v>296139</v>
      </c>
      <c r="J5" s="8"/>
    </row>
    <row r="6" spans="1:15" ht="15.75" customHeight="1" x14ac:dyDescent="0.25">
      <c r="A6" s="2"/>
      <c r="B6" s="28"/>
      <c r="C6" s="50"/>
      <c r="D6" s="207" t="s">
        <v>585</v>
      </c>
      <c r="E6" s="208"/>
      <c r="F6" s="66"/>
      <c r="G6" s="66"/>
      <c r="H6" s="18" t="s">
        <v>30</v>
      </c>
      <c r="I6" s="211" t="s">
        <v>588</v>
      </c>
      <c r="J6" s="8"/>
    </row>
    <row r="7" spans="1:15" ht="15.75" customHeight="1" x14ac:dyDescent="0.25">
      <c r="A7" s="2"/>
      <c r="B7" s="29"/>
      <c r="C7" s="51"/>
      <c r="D7" s="209" t="s">
        <v>586</v>
      </c>
      <c r="E7" s="210" t="s">
        <v>587</v>
      </c>
      <c r="F7" s="52"/>
      <c r="G7" s="52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46"/>
      <c r="H8" s="18" t="s">
        <v>36</v>
      </c>
      <c r="I8" s="22"/>
      <c r="J8" s="8"/>
    </row>
    <row r="9" spans="1:15" ht="15.75" hidden="1" customHeight="1" x14ac:dyDescent="0.25">
      <c r="A9" s="2"/>
      <c r="B9" s="2"/>
      <c r="D9" s="46"/>
      <c r="H9" s="18" t="s">
        <v>30</v>
      </c>
      <c r="I9" s="22"/>
      <c r="J9" s="8"/>
    </row>
    <row r="10" spans="1:15" ht="15.75" hidden="1" customHeight="1" x14ac:dyDescent="0.25">
      <c r="A10" s="2"/>
      <c r="B10" s="35"/>
      <c r="C10" s="51"/>
      <c r="D10" s="48"/>
      <c r="E10" s="52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99"/>
      <c r="E11" s="199"/>
      <c r="F11" s="199"/>
      <c r="G11" s="199"/>
      <c r="H11" s="18" t="s">
        <v>36</v>
      </c>
      <c r="I11" s="204"/>
      <c r="J11" s="8"/>
    </row>
    <row r="12" spans="1:15" ht="15.75" customHeight="1" x14ac:dyDescent="0.25">
      <c r="A12" s="2"/>
      <c r="B12" s="28"/>
      <c r="C12" s="50"/>
      <c r="D12" s="200"/>
      <c r="E12" s="200"/>
      <c r="F12" s="200"/>
      <c r="G12" s="200"/>
      <c r="H12" s="18" t="s">
        <v>30</v>
      </c>
      <c r="I12" s="204"/>
      <c r="J12" s="8"/>
    </row>
    <row r="13" spans="1:15" ht="15.75" customHeight="1" x14ac:dyDescent="0.25">
      <c r="A13" s="2"/>
      <c r="B13" s="29"/>
      <c r="C13" s="51"/>
      <c r="D13" s="201"/>
      <c r="E13" s="202"/>
      <c r="F13" s="203"/>
      <c r="G13" s="203"/>
      <c r="H13" s="19"/>
      <c r="I13" s="23"/>
      <c r="J13" s="34"/>
    </row>
    <row r="14" spans="1:15" ht="33" customHeight="1" x14ac:dyDescent="0.25">
      <c r="A14" s="2"/>
      <c r="B14" s="42" t="s">
        <v>29</v>
      </c>
      <c r="C14" s="53"/>
      <c r="D14" s="54"/>
      <c r="E14" s="55"/>
      <c r="F14" s="39"/>
      <c r="G14" s="33"/>
      <c r="H14" s="33"/>
      <c r="I14" s="33"/>
      <c r="J14" s="40"/>
    </row>
    <row r="15" spans="1:15" ht="23.25" customHeight="1" x14ac:dyDescent="0.25">
      <c r="A15" s="2"/>
      <c r="B15" s="38" t="s">
        <v>13</v>
      </c>
      <c r="C15" s="53"/>
      <c r="D15" s="54"/>
      <c r="E15" s="56">
        <v>15</v>
      </c>
      <c r="F15" s="39" t="s">
        <v>0</v>
      </c>
      <c r="G15" s="77">
        <f>'SO 01 Pol'!G8+'SO 01 Pol'!G15+'SO 01 Pol'!G49+'SO 01 Pol'!G55+'SO 01 Pol'!G63+'SO 01 Pol'!G83+'SO 01 Pol'!G85+'SO 01 Pol'!G93+'SO 01 Pol'!G95+'SO 01 Pol'!G103+'SO 01 Pol'!G110+'SO 01 Pol'!G118+'SO 01 Pol'!G148+'SO 01 Pol'!G151+'SO 01 Pol'!G154+'SO 01 Pol'!G158+'SO 01 Pol'!G165+'SO 01 Pol'!G188+'SO 01 Pol'!G191+'SO 01 Pol'!G205+'SO 01 Pol'!G233+'SO 01 Pol'!G262+'SO 01 Pol'!G272+'SO 01 Pol'!G304+'SO 01 Pol'!G306+'SO 01 Pol'!G331+'SO 01 Pol'!G334+'SO 01 Pol'!G344</f>
        <v>0</v>
      </c>
      <c r="H15" s="78"/>
      <c r="I15" s="78"/>
      <c r="J15" s="40" t="str">
        <f t="shared" ref="J15:J20" si="0">Mena</f>
        <v>CZK</v>
      </c>
    </row>
    <row r="16" spans="1:15" ht="23.25" customHeight="1" x14ac:dyDescent="0.25">
      <c r="A16" s="2"/>
      <c r="B16" s="38" t="s">
        <v>14</v>
      </c>
      <c r="C16" s="53"/>
      <c r="D16" s="54"/>
      <c r="E16" s="56">
        <f>SazbaDPH1</f>
        <v>15</v>
      </c>
      <c r="F16" s="39" t="s">
        <v>0</v>
      </c>
      <c r="G16" s="75">
        <f>ZakladDPHSni*0.15</f>
        <v>0</v>
      </c>
      <c r="H16" s="76"/>
      <c r="I16" s="76"/>
      <c r="J16" s="40" t="str">
        <f t="shared" si="0"/>
        <v>CZK</v>
      </c>
    </row>
    <row r="17" spans="1:10" ht="23.25" customHeight="1" x14ac:dyDescent="0.25">
      <c r="A17" s="2"/>
      <c r="B17" s="38" t="s">
        <v>15</v>
      </c>
      <c r="C17" s="53"/>
      <c r="D17" s="54"/>
      <c r="E17" s="56">
        <v>21</v>
      </c>
      <c r="F17" s="39" t="s">
        <v>0</v>
      </c>
      <c r="G17" s="77">
        <v>0</v>
      </c>
      <c r="H17" s="78"/>
      <c r="I17" s="78"/>
      <c r="J17" s="40" t="str">
        <f t="shared" si="0"/>
        <v>CZK</v>
      </c>
    </row>
    <row r="18" spans="1:10" ht="23.25" customHeight="1" x14ac:dyDescent="0.25">
      <c r="A18" s="2"/>
      <c r="B18" s="32" t="s">
        <v>16</v>
      </c>
      <c r="C18" s="57"/>
      <c r="D18" s="49"/>
      <c r="E18" s="58">
        <f>SazbaDPH2</f>
        <v>21</v>
      </c>
      <c r="F18" s="30" t="s">
        <v>0</v>
      </c>
      <c r="G18" s="71">
        <v>0</v>
      </c>
      <c r="H18" s="72"/>
      <c r="I18" s="72"/>
      <c r="J18" s="37" t="str">
        <f t="shared" si="0"/>
        <v>CZK</v>
      </c>
    </row>
    <row r="19" spans="1:10" ht="23.25" customHeight="1" thickBot="1" x14ac:dyDescent="0.3">
      <c r="A19" s="2"/>
      <c r="B19" s="31" t="s">
        <v>5</v>
      </c>
      <c r="C19" s="59"/>
      <c r="D19" s="60"/>
      <c r="E19" s="59"/>
      <c r="F19" s="16"/>
      <c r="G19" s="73">
        <v>0</v>
      </c>
      <c r="H19" s="73"/>
      <c r="I19" s="73"/>
      <c r="J19" s="41" t="str">
        <f t="shared" si="0"/>
        <v>CZK</v>
      </c>
    </row>
    <row r="20" spans="1:10" ht="27.75" hidden="1" customHeight="1" thickBot="1" x14ac:dyDescent="0.3">
      <c r="A20" s="2"/>
      <c r="B20" s="136" t="s">
        <v>24</v>
      </c>
      <c r="C20" s="137"/>
      <c r="D20" s="137"/>
      <c r="E20" s="138"/>
      <c r="F20" s="139"/>
      <c r="G20" s="140">
        <v>371352.21</v>
      </c>
      <c r="H20" s="141"/>
      <c r="I20" s="141"/>
      <c r="J20" s="142" t="str">
        <f t="shared" si="0"/>
        <v>CZK</v>
      </c>
    </row>
    <row r="21" spans="1:10" ht="27.75" customHeight="1" thickBot="1" x14ac:dyDescent="0.3">
      <c r="A21" s="2"/>
      <c r="B21" s="136" t="s">
        <v>31</v>
      </c>
      <c r="C21" s="143"/>
      <c r="D21" s="143"/>
      <c r="E21" s="143"/>
      <c r="F21" s="144"/>
      <c r="G21" s="140">
        <f>ZakladDPHSni+DPHSni</f>
        <v>0</v>
      </c>
      <c r="H21" s="140"/>
      <c r="I21" s="140"/>
      <c r="J21" s="145" t="s">
        <v>45</v>
      </c>
    </row>
    <row r="22" spans="1:10" ht="12.75" customHeight="1" x14ac:dyDescent="0.25">
      <c r="A22" s="2"/>
      <c r="B22" s="2"/>
      <c r="J22" s="9"/>
    </row>
    <row r="23" spans="1:10" ht="30" customHeight="1" x14ac:dyDescent="0.25">
      <c r="A23" s="2"/>
      <c r="B23" s="2"/>
      <c r="J23" s="9"/>
    </row>
    <row r="24" spans="1:10" ht="18.75" customHeight="1" x14ac:dyDescent="0.25">
      <c r="A24" s="2"/>
      <c r="B24" s="17"/>
      <c r="C24" s="61" t="s">
        <v>12</v>
      </c>
      <c r="D24" s="62"/>
      <c r="E24" s="62"/>
      <c r="F24" s="15" t="s">
        <v>11</v>
      </c>
      <c r="G24" s="26"/>
      <c r="H24" s="27"/>
      <c r="I24" s="26"/>
      <c r="J24" s="9"/>
    </row>
    <row r="25" spans="1:10" ht="47.25" customHeight="1" x14ac:dyDescent="0.25">
      <c r="A25" s="2"/>
      <c r="B25" s="2"/>
      <c r="J25" s="9"/>
    </row>
    <row r="26" spans="1:10" s="21" customFormat="1" ht="18.75" customHeight="1" x14ac:dyDescent="0.25">
      <c r="A26" s="20"/>
      <c r="B26" s="20"/>
      <c r="C26" s="63"/>
      <c r="D26" s="79"/>
      <c r="E26" s="80"/>
      <c r="G26" s="81"/>
      <c r="H26" s="82"/>
      <c r="I26" s="82"/>
      <c r="J26" s="25"/>
    </row>
    <row r="27" spans="1:10" ht="12.75" customHeight="1" x14ac:dyDescent="0.25">
      <c r="A27" s="2"/>
      <c r="B27" s="2"/>
      <c r="D27" s="74" t="s">
        <v>2</v>
      </c>
      <c r="E27" s="74"/>
      <c r="H27" s="10" t="s">
        <v>3</v>
      </c>
      <c r="J27" s="9"/>
    </row>
    <row r="28" spans="1:10" ht="13.5" customHeight="1" thickBot="1" x14ac:dyDescent="0.3">
      <c r="A28" s="11"/>
      <c r="B28" s="11"/>
      <c r="C28" s="64"/>
      <c r="D28" s="64"/>
      <c r="E28" s="64"/>
      <c r="F28" s="12"/>
      <c r="G28" s="12"/>
      <c r="H28" s="12"/>
      <c r="I28" s="12"/>
      <c r="J28" s="13"/>
    </row>
    <row r="29" spans="1:10" ht="27" hidden="1" customHeight="1" x14ac:dyDescent="0.25">
      <c r="B29" s="108" t="s">
        <v>17</v>
      </c>
      <c r="C29" s="109"/>
      <c r="D29" s="109"/>
      <c r="E29" s="109"/>
      <c r="F29" s="110"/>
      <c r="G29" s="110"/>
      <c r="H29" s="110"/>
      <c r="I29" s="110"/>
      <c r="J29" s="111"/>
    </row>
    <row r="30" spans="1:10" ht="25.5" hidden="1" customHeight="1" x14ac:dyDescent="0.25">
      <c r="A30" s="107" t="s">
        <v>33</v>
      </c>
      <c r="B30" s="112" t="s">
        <v>18</v>
      </c>
      <c r="C30" s="113" t="s">
        <v>6</v>
      </c>
      <c r="D30" s="113"/>
      <c r="E30" s="113"/>
      <c r="F30" s="114" t="str">
        <f>B15</f>
        <v>Základ pro sníženou DPH</v>
      </c>
      <c r="G30" s="114" t="str">
        <f>B17</f>
        <v>Základ pro základní DPH</v>
      </c>
      <c r="H30" s="115" t="s">
        <v>19</v>
      </c>
      <c r="I30" s="115" t="s">
        <v>1</v>
      </c>
      <c r="J30" s="116" t="s">
        <v>0</v>
      </c>
    </row>
    <row r="31" spans="1:10" ht="25.5" hidden="1" customHeight="1" x14ac:dyDescent="0.25">
      <c r="A31" s="107">
        <v>1</v>
      </c>
      <c r="B31" s="117" t="s">
        <v>43</v>
      </c>
      <c r="C31" s="118"/>
      <c r="D31" s="118"/>
      <c r="E31" s="118"/>
      <c r="F31" s="119">
        <v>0</v>
      </c>
      <c r="G31" s="120">
        <v>371352.21</v>
      </c>
      <c r="H31" s="121">
        <v>77983.960000000006</v>
      </c>
      <c r="I31" s="121">
        <v>449336.17</v>
      </c>
      <c r="J31" s="122">
        <f>IF(CenaCelkemVypocet=0,"",I31/CenaCelkemVypocet*100)</f>
        <v>100</v>
      </c>
    </row>
    <row r="32" spans="1:10" ht="25.5" hidden="1" customHeight="1" x14ac:dyDescent="0.25">
      <c r="A32" s="107">
        <v>2</v>
      </c>
      <c r="B32" s="123" t="s">
        <v>39</v>
      </c>
      <c r="C32" s="124" t="s">
        <v>40</v>
      </c>
      <c r="D32" s="124"/>
      <c r="E32" s="124"/>
      <c r="F32" s="125">
        <v>0</v>
      </c>
      <c r="G32" s="126">
        <v>371352.21</v>
      </c>
      <c r="H32" s="126">
        <v>77983.960000000006</v>
      </c>
      <c r="I32" s="126">
        <v>449336.17</v>
      </c>
      <c r="J32" s="127">
        <f>IF(CenaCelkemVypocet=0,"",I32/CenaCelkemVypocet*100)</f>
        <v>100</v>
      </c>
    </row>
    <row r="33" spans="1:10" ht="25.5" hidden="1" customHeight="1" x14ac:dyDescent="0.25">
      <c r="A33" s="107">
        <v>3</v>
      </c>
      <c r="B33" s="128" t="s">
        <v>37</v>
      </c>
      <c r="C33" s="118" t="s">
        <v>38</v>
      </c>
      <c r="D33" s="118"/>
      <c r="E33" s="118"/>
      <c r="F33" s="129">
        <v>0</v>
      </c>
      <c r="G33" s="121">
        <v>371352.21</v>
      </c>
      <c r="H33" s="121">
        <v>77983.960000000006</v>
      </c>
      <c r="I33" s="121">
        <v>449336.17</v>
      </c>
      <c r="J33" s="122">
        <f>IF(CenaCelkemVypocet=0,"",I33/CenaCelkemVypocet*100)</f>
        <v>100</v>
      </c>
    </row>
    <row r="34" spans="1:10" ht="25.5" hidden="1" customHeight="1" x14ac:dyDescent="0.25">
      <c r="A34" s="107"/>
      <c r="B34" s="130" t="s">
        <v>44</v>
      </c>
      <c r="C34" s="131"/>
      <c r="D34" s="131"/>
      <c r="E34" s="132"/>
      <c r="F34" s="133">
        <f>SUMIF(A31:A33,"=1",F31:F33)</f>
        <v>0</v>
      </c>
      <c r="G34" s="134">
        <f>SUMIF(A31:A33,"=1",G31:G33)</f>
        <v>371352.21</v>
      </c>
      <c r="H34" s="134">
        <f>SUMIF(A31:A33,"=1",H31:H33)</f>
        <v>77983.960000000006</v>
      </c>
      <c r="I34" s="134">
        <f>SUMIF(A31:A33,"=1",I31:I33)</f>
        <v>449336.17</v>
      </c>
      <c r="J34" s="135">
        <f>SUMIF(A31:A33,"=1",J31:J33)</f>
        <v>100</v>
      </c>
    </row>
    <row r="37" spans="1:10" x14ac:dyDescent="0.25">
      <c r="F37" s="105"/>
      <c r="G37" s="105"/>
      <c r="H37" s="105"/>
      <c r="I37" s="105"/>
      <c r="J37" s="106"/>
    </row>
    <row r="38" spans="1:10" x14ac:dyDescent="0.25">
      <c r="F38" s="105"/>
      <c r="G38" s="105"/>
      <c r="H38" s="105"/>
      <c r="I38" s="105"/>
      <c r="J38" s="10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1">
    <mergeCell ref="C31:E31"/>
    <mergeCell ref="C32:E32"/>
    <mergeCell ref="C33:E33"/>
    <mergeCell ref="B34:E34"/>
    <mergeCell ref="D27:E27"/>
    <mergeCell ref="G16:I16"/>
    <mergeCell ref="G15:I15"/>
    <mergeCell ref="G21:I21"/>
    <mergeCell ref="G17:I17"/>
    <mergeCell ref="G20:I20"/>
    <mergeCell ref="D26:E26"/>
    <mergeCell ref="G26:I26"/>
    <mergeCell ref="D12:G12"/>
    <mergeCell ref="E4:J4"/>
    <mergeCell ref="E13:G13"/>
    <mergeCell ref="B1:J1"/>
    <mergeCell ref="G18:I18"/>
    <mergeCell ref="G19:I19"/>
    <mergeCell ref="E2:J2"/>
    <mergeCell ref="E3:J3"/>
    <mergeCell ref="D11:G1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28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83" t="s">
        <v>7</v>
      </c>
      <c r="B1" s="83"/>
      <c r="C1" s="84"/>
      <c r="D1" s="83"/>
      <c r="E1" s="83"/>
      <c r="F1" s="83"/>
      <c r="G1" s="83"/>
    </row>
    <row r="2" spans="1:7" ht="24.9" customHeight="1" x14ac:dyDescent="0.25">
      <c r="A2" s="45" t="s">
        <v>8</v>
      </c>
      <c r="B2" s="44"/>
      <c r="C2" s="85"/>
      <c r="D2" s="85"/>
      <c r="E2" s="85"/>
      <c r="F2" s="85"/>
      <c r="G2" s="86"/>
    </row>
    <row r="3" spans="1:7" ht="24.9" customHeight="1" x14ac:dyDescent="0.25">
      <c r="A3" s="45" t="s">
        <v>9</v>
      </c>
      <c r="B3" s="44"/>
      <c r="C3" s="85"/>
      <c r="D3" s="85"/>
      <c r="E3" s="85"/>
      <c r="F3" s="85"/>
      <c r="G3" s="86"/>
    </row>
    <row r="4" spans="1:7" ht="24.9" customHeight="1" x14ac:dyDescent="0.25">
      <c r="A4" s="45" t="s">
        <v>10</v>
      </c>
      <c r="B4" s="44"/>
      <c r="C4" s="85"/>
      <c r="D4" s="85"/>
      <c r="E4" s="85"/>
      <c r="F4" s="85"/>
      <c r="G4" s="8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7EA8-01D8-4A41-B378-B8B318A3EADD}">
  <sheetPr>
    <outlinePr summaryBelow="0"/>
  </sheetPr>
  <dimension ref="A1:BH5000"/>
  <sheetViews>
    <sheetView workbookViewId="0">
      <pane ySplit="7" topLeftCell="A8" activePane="bottomLeft" state="frozen"/>
      <selection pane="bottomLeft" activeCell="Z13" sqref="Z13"/>
    </sheetView>
  </sheetViews>
  <sheetFormatPr defaultRowHeight="13.2" outlineLevelRow="1" x14ac:dyDescent="0.25"/>
  <cols>
    <col min="1" max="1" width="3.44140625" customWidth="1"/>
    <col min="2" max="2" width="12.6640625" style="146" customWidth="1"/>
    <col min="3" max="3" width="38.33203125" style="146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47" t="s">
        <v>7</v>
      </c>
      <c r="B1" s="147"/>
      <c r="C1" s="147"/>
      <c r="D1" s="147"/>
      <c r="E1" s="147"/>
      <c r="F1" s="147"/>
      <c r="G1" s="147"/>
      <c r="AG1" t="s">
        <v>101</v>
      </c>
    </row>
    <row r="2" spans="1:60" ht="25.05" customHeight="1" x14ac:dyDescent="0.25">
      <c r="A2" s="148" t="s">
        <v>8</v>
      </c>
      <c r="B2" s="44"/>
      <c r="C2" s="151" t="s">
        <v>38</v>
      </c>
      <c r="D2" s="149"/>
      <c r="E2" s="149"/>
      <c r="F2" s="149"/>
      <c r="G2" s="150"/>
      <c r="AG2" t="s">
        <v>102</v>
      </c>
    </row>
    <row r="3" spans="1:60" ht="25.05" customHeight="1" x14ac:dyDescent="0.25">
      <c r="A3" s="148" t="s">
        <v>9</v>
      </c>
      <c r="B3" s="44"/>
      <c r="C3" s="151" t="s">
        <v>40</v>
      </c>
      <c r="D3" s="149"/>
      <c r="E3" s="149"/>
      <c r="F3" s="149"/>
      <c r="G3" s="150"/>
      <c r="AC3" s="146" t="s">
        <v>102</v>
      </c>
      <c r="AG3" t="s">
        <v>103</v>
      </c>
    </row>
    <row r="4" spans="1:60" ht="25.05" customHeight="1" x14ac:dyDescent="0.25">
      <c r="A4" s="152" t="s">
        <v>10</v>
      </c>
      <c r="B4" s="153"/>
      <c r="C4" s="154" t="s">
        <v>38</v>
      </c>
      <c r="D4" s="155"/>
      <c r="E4" s="155"/>
      <c r="F4" s="155"/>
      <c r="G4" s="156"/>
      <c r="AG4" t="s">
        <v>104</v>
      </c>
    </row>
    <row r="5" spans="1:60" x14ac:dyDescent="0.25">
      <c r="D5" s="10"/>
    </row>
    <row r="6" spans="1:60" ht="39.6" x14ac:dyDescent="0.25">
      <c r="A6" s="158" t="s">
        <v>105</v>
      </c>
      <c r="B6" s="160" t="s">
        <v>106</v>
      </c>
      <c r="C6" s="160" t="s">
        <v>107</v>
      </c>
      <c r="D6" s="159" t="s">
        <v>108</v>
      </c>
      <c r="E6" s="158" t="s">
        <v>109</v>
      </c>
      <c r="F6" s="157" t="s">
        <v>110</v>
      </c>
      <c r="G6" s="158" t="s">
        <v>26</v>
      </c>
      <c r="H6" s="161" t="s">
        <v>27</v>
      </c>
      <c r="I6" s="161" t="s">
        <v>111</v>
      </c>
      <c r="J6" s="161" t="s">
        <v>28</v>
      </c>
      <c r="K6" s="161" t="s">
        <v>112</v>
      </c>
      <c r="L6" s="161" t="s">
        <v>113</v>
      </c>
      <c r="M6" s="161" t="s">
        <v>114</v>
      </c>
      <c r="N6" s="161" t="s">
        <v>115</v>
      </c>
      <c r="O6" s="161" t="s">
        <v>116</v>
      </c>
      <c r="P6" s="161" t="s">
        <v>117</v>
      </c>
      <c r="Q6" s="161" t="s">
        <v>118</v>
      </c>
      <c r="R6" s="161" t="s">
        <v>119</v>
      </c>
      <c r="S6" s="161" t="s">
        <v>120</v>
      </c>
      <c r="T6" s="161" t="s">
        <v>121</v>
      </c>
      <c r="U6" s="161" t="s">
        <v>122</v>
      </c>
      <c r="V6" s="161" t="s">
        <v>123</v>
      </c>
      <c r="W6" s="161" t="s">
        <v>124</v>
      </c>
      <c r="X6" s="161" t="s">
        <v>125</v>
      </c>
    </row>
    <row r="7" spans="1:60" hidden="1" x14ac:dyDescent="0.25">
      <c r="A7" s="3"/>
      <c r="B7" s="4"/>
      <c r="C7" s="4"/>
      <c r="D7" s="6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</row>
    <row r="8" spans="1:60" x14ac:dyDescent="0.25">
      <c r="A8" s="173" t="s">
        <v>126</v>
      </c>
      <c r="B8" s="174" t="s">
        <v>46</v>
      </c>
      <c r="C8" s="191" t="s">
        <v>47</v>
      </c>
      <c r="D8" s="175"/>
      <c r="E8" s="176"/>
      <c r="F8" s="177"/>
      <c r="G8" s="178">
        <f>SUMIF(AG9:AG14,"&lt;&gt;NOR",G9:G14)</f>
        <v>0</v>
      </c>
      <c r="H8" s="172"/>
      <c r="I8" s="172">
        <f>SUM(I9:I14)</f>
        <v>5866.69</v>
      </c>
      <c r="J8" s="172"/>
      <c r="K8" s="172">
        <f>SUM(K9:K14)</f>
        <v>16599.309999999998</v>
      </c>
      <c r="L8" s="172"/>
      <c r="M8" s="172">
        <f>SUM(M9:M14)</f>
        <v>0</v>
      </c>
      <c r="N8" s="172"/>
      <c r="O8" s="172">
        <f>SUM(O9:O14)</f>
        <v>0.18</v>
      </c>
      <c r="P8" s="172"/>
      <c r="Q8" s="172">
        <f>SUM(Q9:Q14)</f>
        <v>0</v>
      </c>
      <c r="R8" s="172"/>
      <c r="S8" s="172"/>
      <c r="T8" s="172"/>
      <c r="U8" s="172"/>
      <c r="V8" s="172">
        <f>SUM(V9:V14)</f>
        <v>36.299999999999997</v>
      </c>
      <c r="W8" s="172"/>
      <c r="X8" s="172"/>
      <c r="AG8" t="s">
        <v>127</v>
      </c>
    </row>
    <row r="9" spans="1:60" outlineLevel="1" x14ac:dyDescent="0.25">
      <c r="A9" s="185">
        <v>1</v>
      </c>
      <c r="B9" s="186" t="s">
        <v>128</v>
      </c>
      <c r="C9" s="192" t="s">
        <v>129</v>
      </c>
      <c r="D9" s="187" t="s">
        <v>130</v>
      </c>
      <c r="E9" s="188">
        <v>1</v>
      </c>
      <c r="F9" s="189"/>
      <c r="G9" s="190">
        <f>ROUND(E9*F9,2)</f>
        <v>0</v>
      </c>
      <c r="H9" s="167">
        <v>7.79</v>
      </c>
      <c r="I9" s="167">
        <f>ROUND(E9*H9,2)</f>
        <v>7.79</v>
      </c>
      <c r="J9" s="167">
        <v>473.71</v>
      </c>
      <c r="K9" s="167">
        <f>ROUND(E9*J9,2)</f>
        <v>473.71</v>
      </c>
      <c r="L9" s="167">
        <v>21</v>
      </c>
      <c r="M9" s="167">
        <f>G9*(1+L9/100)</f>
        <v>0</v>
      </c>
      <c r="N9" s="167">
        <v>1.6000000000000001E-4</v>
      </c>
      <c r="O9" s="167">
        <f>ROUND(E9*N9,2)</f>
        <v>0</v>
      </c>
      <c r="P9" s="167">
        <v>0</v>
      </c>
      <c r="Q9" s="167">
        <f>ROUND(E9*P9,2)</f>
        <v>0</v>
      </c>
      <c r="R9" s="167"/>
      <c r="S9" s="167" t="s">
        <v>131</v>
      </c>
      <c r="T9" s="167" t="s">
        <v>131</v>
      </c>
      <c r="U9" s="167">
        <v>0.94</v>
      </c>
      <c r="V9" s="167">
        <f>ROUND(E9*U9,2)</f>
        <v>0.94</v>
      </c>
      <c r="W9" s="167"/>
      <c r="X9" s="167" t="s">
        <v>132</v>
      </c>
      <c r="Y9" s="162"/>
      <c r="Z9" s="162"/>
      <c r="AA9" s="162"/>
      <c r="AB9" s="162"/>
      <c r="AC9" s="162"/>
      <c r="AD9" s="162"/>
      <c r="AE9" s="162"/>
      <c r="AF9" s="162"/>
      <c r="AG9" s="162" t="s">
        <v>133</v>
      </c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outlineLevel="1" x14ac:dyDescent="0.25">
      <c r="A10" s="179">
        <v>2</v>
      </c>
      <c r="B10" s="180" t="s">
        <v>134</v>
      </c>
      <c r="C10" s="193" t="s">
        <v>135</v>
      </c>
      <c r="D10" s="181" t="s">
        <v>136</v>
      </c>
      <c r="E10" s="182">
        <v>2.1</v>
      </c>
      <c r="F10" s="183"/>
      <c r="G10" s="184">
        <f>ROUND(E10*F10,2)</f>
        <v>0</v>
      </c>
      <c r="H10" s="167">
        <v>473.03</v>
      </c>
      <c r="I10" s="167">
        <f>ROUND(E10*H10,2)</f>
        <v>993.36</v>
      </c>
      <c r="J10" s="167">
        <v>371.97</v>
      </c>
      <c r="K10" s="167">
        <f>ROUND(E10*J10,2)</f>
        <v>781.14</v>
      </c>
      <c r="L10" s="167">
        <v>21</v>
      </c>
      <c r="M10" s="167">
        <f>G10*(1+L10/100)</f>
        <v>0</v>
      </c>
      <c r="N10" s="167">
        <v>7.392E-2</v>
      </c>
      <c r="O10" s="167">
        <f>ROUND(E10*N10,2)</f>
        <v>0.16</v>
      </c>
      <c r="P10" s="167">
        <v>0</v>
      </c>
      <c r="Q10" s="167">
        <f>ROUND(E10*P10,2)</f>
        <v>0</v>
      </c>
      <c r="R10" s="167"/>
      <c r="S10" s="167" t="s">
        <v>131</v>
      </c>
      <c r="T10" s="167" t="s">
        <v>131</v>
      </c>
      <c r="U10" s="167">
        <v>0.77700000000000002</v>
      </c>
      <c r="V10" s="167">
        <f>ROUND(E10*U10,2)</f>
        <v>1.63</v>
      </c>
      <c r="W10" s="167"/>
      <c r="X10" s="167" t="s">
        <v>132</v>
      </c>
      <c r="Y10" s="162"/>
      <c r="Z10" s="162"/>
      <c r="AA10" s="162"/>
      <c r="AB10" s="162"/>
      <c r="AC10" s="162"/>
      <c r="AD10" s="162"/>
      <c r="AE10" s="162"/>
      <c r="AF10" s="162"/>
      <c r="AG10" s="162" t="s">
        <v>133</v>
      </c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outlineLevel="1" x14ac:dyDescent="0.25">
      <c r="A11" s="165"/>
      <c r="B11" s="166"/>
      <c r="C11" s="194" t="s">
        <v>137</v>
      </c>
      <c r="D11" s="168"/>
      <c r="E11" s="169">
        <v>2.1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2"/>
      <c r="Z11" s="162"/>
      <c r="AA11" s="162"/>
      <c r="AB11" s="162"/>
      <c r="AC11" s="162"/>
      <c r="AD11" s="162"/>
      <c r="AE11" s="162"/>
      <c r="AF11" s="162"/>
      <c r="AG11" s="162" t="s">
        <v>138</v>
      </c>
      <c r="AH11" s="162">
        <v>0</v>
      </c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20.399999999999999" outlineLevel="1" x14ac:dyDescent="0.25">
      <c r="A12" s="179">
        <v>3</v>
      </c>
      <c r="B12" s="180" t="s">
        <v>139</v>
      </c>
      <c r="C12" s="193" t="s">
        <v>140</v>
      </c>
      <c r="D12" s="181" t="s">
        <v>141</v>
      </c>
      <c r="E12" s="182">
        <v>18</v>
      </c>
      <c r="F12" s="183"/>
      <c r="G12" s="184">
        <f>ROUND(E12*F12,2)</f>
        <v>0</v>
      </c>
      <c r="H12" s="167">
        <v>264.52999999999997</v>
      </c>
      <c r="I12" s="167">
        <f>ROUND(E12*H12,2)</f>
        <v>4761.54</v>
      </c>
      <c r="J12" s="167">
        <v>852.47</v>
      </c>
      <c r="K12" s="167">
        <f>ROUND(E12*J12,2)</f>
        <v>15344.46</v>
      </c>
      <c r="L12" s="167">
        <v>21</v>
      </c>
      <c r="M12" s="167">
        <f>G12*(1+L12/100)</f>
        <v>0</v>
      </c>
      <c r="N12" s="167">
        <v>1.1199999999999999E-3</v>
      </c>
      <c r="O12" s="167">
        <f>ROUND(E12*N12,2)</f>
        <v>0.02</v>
      </c>
      <c r="P12" s="167">
        <v>0</v>
      </c>
      <c r="Q12" s="167">
        <f>ROUND(E12*P12,2)</f>
        <v>0</v>
      </c>
      <c r="R12" s="167"/>
      <c r="S12" s="167" t="s">
        <v>131</v>
      </c>
      <c r="T12" s="167" t="s">
        <v>131</v>
      </c>
      <c r="U12" s="167">
        <v>1.8740000000000001</v>
      </c>
      <c r="V12" s="167">
        <f>ROUND(E12*U12,2)</f>
        <v>33.729999999999997</v>
      </c>
      <c r="W12" s="167"/>
      <c r="X12" s="167" t="s">
        <v>132</v>
      </c>
      <c r="Y12" s="162"/>
      <c r="Z12" s="162"/>
      <c r="AA12" s="162"/>
      <c r="AB12" s="162"/>
      <c r="AC12" s="162"/>
      <c r="AD12" s="162"/>
      <c r="AE12" s="162"/>
      <c r="AF12" s="162"/>
      <c r="AG12" s="162" t="s">
        <v>133</v>
      </c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outlineLevel="1" x14ac:dyDescent="0.25">
      <c r="A13" s="165"/>
      <c r="B13" s="166"/>
      <c r="C13" s="194" t="s">
        <v>142</v>
      </c>
      <c r="D13" s="168"/>
      <c r="E13" s="169">
        <v>18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2"/>
      <c r="Z13" s="162"/>
      <c r="AA13" s="162"/>
      <c r="AB13" s="162"/>
      <c r="AC13" s="162"/>
      <c r="AD13" s="162"/>
      <c r="AE13" s="162"/>
      <c r="AF13" s="162"/>
      <c r="AG13" s="162" t="s">
        <v>138</v>
      </c>
      <c r="AH13" s="162">
        <v>0</v>
      </c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outlineLevel="1" x14ac:dyDescent="0.25">
      <c r="A14" s="185">
        <v>4</v>
      </c>
      <c r="B14" s="186" t="s">
        <v>143</v>
      </c>
      <c r="C14" s="192" t="s">
        <v>144</v>
      </c>
      <c r="D14" s="187" t="s">
        <v>130</v>
      </c>
      <c r="E14" s="188">
        <v>1</v>
      </c>
      <c r="F14" s="189"/>
      <c r="G14" s="190">
        <f>ROUND(E14*F14,2)</f>
        <v>0</v>
      </c>
      <c r="H14" s="167">
        <v>104</v>
      </c>
      <c r="I14" s="167">
        <f>ROUND(E14*H14,2)</f>
        <v>104</v>
      </c>
      <c r="J14" s="167">
        <v>0</v>
      </c>
      <c r="K14" s="167">
        <f>ROUND(E14*J14,2)</f>
        <v>0</v>
      </c>
      <c r="L14" s="167">
        <v>21</v>
      </c>
      <c r="M14" s="167">
        <f>G14*(1+L14/100)</f>
        <v>0</v>
      </c>
      <c r="N14" s="167">
        <v>5.9999999999999995E-4</v>
      </c>
      <c r="O14" s="167">
        <f>ROUND(E14*N14,2)</f>
        <v>0</v>
      </c>
      <c r="P14" s="167">
        <v>0</v>
      </c>
      <c r="Q14" s="167">
        <f>ROUND(E14*P14,2)</f>
        <v>0</v>
      </c>
      <c r="R14" s="167" t="s">
        <v>145</v>
      </c>
      <c r="S14" s="167" t="s">
        <v>131</v>
      </c>
      <c r="T14" s="167" t="s">
        <v>131</v>
      </c>
      <c r="U14" s="167">
        <v>0</v>
      </c>
      <c r="V14" s="167">
        <f>ROUND(E14*U14,2)</f>
        <v>0</v>
      </c>
      <c r="W14" s="167"/>
      <c r="X14" s="167" t="s">
        <v>146</v>
      </c>
      <c r="Y14" s="162"/>
      <c r="Z14" s="162"/>
      <c r="AA14" s="162"/>
      <c r="AB14" s="162"/>
      <c r="AC14" s="162"/>
      <c r="AD14" s="162"/>
      <c r="AE14" s="162"/>
      <c r="AF14" s="162"/>
      <c r="AG14" s="162" t="s">
        <v>147</v>
      </c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x14ac:dyDescent="0.25">
      <c r="A15" s="173" t="s">
        <v>126</v>
      </c>
      <c r="B15" s="174" t="s">
        <v>48</v>
      </c>
      <c r="C15" s="191" t="s">
        <v>49</v>
      </c>
      <c r="D15" s="175"/>
      <c r="E15" s="176"/>
      <c r="F15" s="177"/>
      <c r="G15" s="178">
        <f>SUMIF(AG16:AG48,"&lt;&gt;NOR",G16:G48)</f>
        <v>0</v>
      </c>
      <c r="H15" s="172"/>
      <c r="I15" s="172">
        <f>SUM(I16:I48)</f>
        <v>14902.630000000001</v>
      </c>
      <c r="J15" s="172"/>
      <c r="K15" s="172">
        <f>SUM(K16:K48)</f>
        <v>43686.359999999993</v>
      </c>
      <c r="L15" s="172"/>
      <c r="M15" s="172">
        <f>SUM(M16:M48)</f>
        <v>0</v>
      </c>
      <c r="N15" s="172"/>
      <c r="O15" s="172">
        <f>SUM(O16:O48)</f>
        <v>3.05</v>
      </c>
      <c r="P15" s="172"/>
      <c r="Q15" s="172">
        <f>SUM(Q16:Q48)</f>
        <v>0</v>
      </c>
      <c r="R15" s="172"/>
      <c r="S15" s="172"/>
      <c r="T15" s="172"/>
      <c r="U15" s="172"/>
      <c r="V15" s="172">
        <f>SUM(V16:V48)</f>
        <v>87.82</v>
      </c>
      <c r="W15" s="172"/>
      <c r="X15" s="172"/>
      <c r="AG15" t="s">
        <v>127</v>
      </c>
    </row>
    <row r="16" spans="1:60" outlineLevel="1" x14ac:dyDescent="0.25">
      <c r="A16" s="179">
        <v>5</v>
      </c>
      <c r="B16" s="180" t="s">
        <v>148</v>
      </c>
      <c r="C16" s="193" t="s">
        <v>149</v>
      </c>
      <c r="D16" s="181" t="s">
        <v>136</v>
      </c>
      <c r="E16" s="182">
        <v>72.98</v>
      </c>
      <c r="F16" s="183"/>
      <c r="G16" s="184">
        <f>ROUND(E16*F16,2)</f>
        <v>0</v>
      </c>
      <c r="H16" s="167">
        <v>28.71</v>
      </c>
      <c r="I16" s="167">
        <f>ROUND(E16*H16,2)</f>
        <v>2095.2600000000002</v>
      </c>
      <c r="J16" s="167">
        <v>119.79</v>
      </c>
      <c r="K16" s="167">
        <f>ROUND(E16*J16,2)</f>
        <v>8742.27</v>
      </c>
      <c r="L16" s="167">
        <v>21</v>
      </c>
      <c r="M16" s="167">
        <f>G16*(1+L16/100)</f>
        <v>0</v>
      </c>
      <c r="N16" s="167">
        <v>4.8999999999999998E-3</v>
      </c>
      <c r="O16" s="167">
        <f>ROUND(E16*N16,2)</f>
        <v>0.36</v>
      </c>
      <c r="P16" s="167">
        <v>0</v>
      </c>
      <c r="Q16" s="167">
        <f>ROUND(E16*P16,2)</f>
        <v>0</v>
      </c>
      <c r="R16" s="167"/>
      <c r="S16" s="167" t="s">
        <v>131</v>
      </c>
      <c r="T16" s="167" t="s">
        <v>131</v>
      </c>
      <c r="U16" s="167">
        <v>0.25</v>
      </c>
      <c r="V16" s="167">
        <f>ROUND(E16*U16,2)</f>
        <v>18.25</v>
      </c>
      <c r="W16" s="167"/>
      <c r="X16" s="167" t="s">
        <v>132</v>
      </c>
      <c r="Y16" s="162"/>
      <c r="Z16" s="162"/>
      <c r="AA16" s="162"/>
      <c r="AB16" s="162"/>
      <c r="AC16" s="162"/>
      <c r="AD16" s="162"/>
      <c r="AE16" s="162"/>
      <c r="AF16" s="162"/>
      <c r="AG16" s="162" t="s">
        <v>133</v>
      </c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outlineLevel="1" x14ac:dyDescent="0.25">
      <c r="A17" s="165"/>
      <c r="B17" s="166"/>
      <c r="C17" s="194" t="s">
        <v>150</v>
      </c>
      <c r="D17" s="168"/>
      <c r="E17" s="169">
        <v>26.04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2"/>
      <c r="Z17" s="162"/>
      <c r="AA17" s="162"/>
      <c r="AB17" s="162"/>
      <c r="AC17" s="162"/>
      <c r="AD17" s="162"/>
      <c r="AE17" s="162"/>
      <c r="AF17" s="162"/>
      <c r="AG17" s="162" t="s">
        <v>138</v>
      </c>
      <c r="AH17" s="162">
        <v>0</v>
      </c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outlineLevel="1" x14ac:dyDescent="0.25">
      <c r="A18" s="165"/>
      <c r="B18" s="166"/>
      <c r="C18" s="194" t="s">
        <v>151</v>
      </c>
      <c r="D18" s="168"/>
      <c r="E18" s="169">
        <v>11.82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2"/>
      <c r="Z18" s="162"/>
      <c r="AA18" s="162"/>
      <c r="AB18" s="162"/>
      <c r="AC18" s="162"/>
      <c r="AD18" s="162"/>
      <c r="AE18" s="162"/>
      <c r="AF18" s="162"/>
      <c r="AG18" s="162" t="s">
        <v>138</v>
      </c>
      <c r="AH18" s="162">
        <v>0</v>
      </c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outlineLevel="1" x14ac:dyDescent="0.25">
      <c r="A19" s="165"/>
      <c r="B19" s="166"/>
      <c r="C19" s="194" t="s">
        <v>152</v>
      </c>
      <c r="D19" s="168"/>
      <c r="E19" s="169">
        <v>35.119999999999997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2"/>
      <c r="Z19" s="162"/>
      <c r="AA19" s="162"/>
      <c r="AB19" s="162"/>
      <c r="AC19" s="162"/>
      <c r="AD19" s="162"/>
      <c r="AE19" s="162"/>
      <c r="AF19" s="162"/>
      <c r="AG19" s="162" t="s">
        <v>138</v>
      </c>
      <c r="AH19" s="162">
        <v>0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outlineLevel="1" x14ac:dyDescent="0.25">
      <c r="A20" s="179">
        <v>6</v>
      </c>
      <c r="B20" s="180" t="s">
        <v>153</v>
      </c>
      <c r="C20" s="193" t="s">
        <v>154</v>
      </c>
      <c r="D20" s="181" t="s">
        <v>136</v>
      </c>
      <c r="E20" s="182">
        <v>6.27</v>
      </c>
      <c r="F20" s="183"/>
      <c r="G20" s="184">
        <f>ROUND(E20*F20,2)</f>
        <v>0</v>
      </c>
      <c r="H20" s="167">
        <v>13.56</v>
      </c>
      <c r="I20" s="167">
        <f>ROUND(E20*H20,2)</f>
        <v>85.02</v>
      </c>
      <c r="J20" s="167">
        <v>33.04</v>
      </c>
      <c r="K20" s="167">
        <f>ROUND(E20*J20,2)</f>
        <v>207.16</v>
      </c>
      <c r="L20" s="167">
        <v>21</v>
      </c>
      <c r="M20" s="167">
        <f>G20*(1+L20/100)</f>
        <v>0</v>
      </c>
      <c r="N20" s="167">
        <v>4.0000000000000003E-5</v>
      </c>
      <c r="O20" s="167">
        <f>ROUND(E20*N20,2)</f>
        <v>0</v>
      </c>
      <c r="P20" s="167">
        <v>0</v>
      </c>
      <c r="Q20" s="167">
        <f>ROUND(E20*P20,2)</f>
        <v>0</v>
      </c>
      <c r="R20" s="167"/>
      <c r="S20" s="167" t="s">
        <v>131</v>
      </c>
      <c r="T20" s="167" t="s">
        <v>155</v>
      </c>
      <c r="U20" s="167">
        <v>7.8E-2</v>
      </c>
      <c r="V20" s="167">
        <f>ROUND(E20*U20,2)</f>
        <v>0.49</v>
      </c>
      <c r="W20" s="167"/>
      <c r="X20" s="167" t="s">
        <v>132</v>
      </c>
      <c r="Y20" s="162"/>
      <c r="Z20" s="162"/>
      <c r="AA20" s="162"/>
      <c r="AB20" s="162"/>
      <c r="AC20" s="162"/>
      <c r="AD20" s="162"/>
      <c r="AE20" s="162"/>
      <c r="AF20" s="162"/>
      <c r="AG20" s="162" t="s">
        <v>133</v>
      </c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outlineLevel="1" x14ac:dyDescent="0.25">
      <c r="A21" s="165"/>
      <c r="B21" s="166"/>
      <c r="C21" s="194" t="s">
        <v>156</v>
      </c>
      <c r="D21" s="168"/>
      <c r="E21" s="169">
        <v>6.27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2"/>
      <c r="Z21" s="162"/>
      <c r="AA21" s="162"/>
      <c r="AB21" s="162"/>
      <c r="AC21" s="162"/>
      <c r="AD21" s="162"/>
      <c r="AE21" s="162"/>
      <c r="AF21" s="162"/>
      <c r="AG21" s="162" t="s">
        <v>138</v>
      </c>
      <c r="AH21" s="162">
        <v>0</v>
      </c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outlineLevel="1" x14ac:dyDescent="0.25">
      <c r="A22" s="179">
        <v>7</v>
      </c>
      <c r="B22" s="180" t="s">
        <v>157</v>
      </c>
      <c r="C22" s="193" t="s">
        <v>158</v>
      </c>
      <c r="D22" s="181" t="s">
        <v>136</v>
      </c>
      <c r="E22" s="182">
        <v>39.479999999999997</v>
      </c>
      <c r="F22" s="183"/>
      <c r="G22" s="184">
        <f>ROUND(E22*F22,2)</f>
        <v>0</v>
      </c>
      <c r="H22" s="167">
        <v>16.05</v>
      </c>
      <c r="I22" s="167">
        <f>ROUND(E22*H22,2)</f>
        <v>633.65</v>
      </c>
      <c r="J22" s="167">
        <v>96.45</v>
      </c>
      <c r="K22" s="167">
        <f>ROUND(E22*J22,2)</f>
        <v>3807.85</v>
      </c>
      <c r="L22" s="167">
        <v>21</v>
      </c>
      <c r="M22" s="167">
        <f>G22*(1+L22/100)</f>
        <v>0</v>
      </c>
      <c r="N22" s="167">
        <v>6.0899999999999999E-3</v>
      </c>
      <c r="O22" s="167">
        <f>ROUND(E22*N22,2)</f>
        <v>0.24</v>
      </c>
      <c r="P22" s="167">
        <v>0</v>
      </c>
      <c r="Q22" s="167">
        <f>ROUND(E22*P22,2)</f>
        <v>0</v>
      </c>
      <c r="R22" s="167"/>
      <c r="S22" s="167" t="s">
        <v>131</v>
      </c>
      <c r="T22" s="167" t="s">
        <v>131</v>
      </c>
      <c r="U22" s="167">
        <v>0.19273999999999999</v>
      </c>
      <c r="V22" s="167">
        <f>ROUND(E22*U22,2)</f>
        <v>7.61</v>
      </c>
      <c r="W22" s="167"/>
      <c r="X22" s="167" t="s">
        <v>132</v>
      </c>
      <c r="Y22" s="162"/>
      <c r="Z22" s="162"/>
      <c r="AA22" s="162"/>
      <c r="AB22" s="162"/>
      <c r="AC22" s="162"/>
      <c r="AD22" s="162"/>
      <c r="AE22" s="162"/>
      <c r="AF22" s="162"/>
      <c r="AG22" s="162" t="s">
        <v>133</v>
      </c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outlineLevel="1" x14ac:dyDescent="0.25">
      <c r="A23" s="165"/>
      <c r="B23" s="166"/>
      <c r="C23" s="194" t="s">
        <v>159</v>
      </c>
      <c r="D23" s="168"/>
      <c r="E23" s="169">
        <v>4.62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2"/>
      <c r="Z23" s="162"/>
      <c r="AA23" s="162"/>
      <c r="AB23" s="162"/>
      <c r="AC23" s="162"/>
      <c r="AD23" s="162"/>
      <c r="AE23" s="162"/>
      <c r="AF23" s="162"/>
      <c r="AG23" s="162" t="s">
        <v>138</v>
      </c>
      <c r="AH23" s="162">
        <v>0</v>
      </c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outlineLevel="1" x14ac:dyDescent="0.25">
      <c r="A24" s="165"/>
      <c r="B24" s="166"/>
      <c r="C24" s="194" t="s">
        <v>160</v>
      </c>
      <c r="D24" s="168"/>
      <c r="E24" s="169">
        <v>6.93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2"/>
      <c r="Z24" s="162"/>
      <c r="AA24" s="162"/>
      <c r="AB24" s="162"/>
      <c r="AC24" s="162"/>
      <c r="AD24" s="162"/>
      <c r="AE24" s="162"/>
      <c r="AF24" s="162"/>
      <c r="AG24" s="162" t="s">
        <v>138</v>
      </c>
      <c r="AH24" s="162">
        <v>0</v>
      </c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outlineLevel="1" x14ac:dyDescent="0.25">
      <c r="A25" s="165"/>
      <c r="B25" s="166"/>
      <c r="C25" s="194" t="s">
        <v>161</v>
      </c>
      <c r="D25" s="168"/>
      <c r="E25" s="169">
        <v>18.48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2"/>
      <c r="Z25" s="162"/>
      <c r="AA25" s="162"/>
      <c r="AB25" s="162"/>
      <c r="AC25" s="162"/>
      <c r="AD25" s="162"/>
      <c r="AE25" s="162"/>
      <c r="AF25" s="162"/>
      <c r="AG25" s="162" t="s">
        <v>138</v>
      </c>
      <c r="AH25" s="162">
        <v>0</v>
      </c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outlineLevel="1" x14ac:dyDescent="0.25">
      <c r="A26" s="165"/>
      <c r="B26" s="166"/>
      <c r="C26" s="194" t="s">
        <v>162</v>
      </c>
      <c r="D26" s="168"/>
      <c r="E26" s="169">
        <v>9.4499999999999993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2"/>
      <c r="Z26" s="162"/>
      <c r="AA26" s="162"/>
      <c r="AB26" s="162"/>
      <c r="AC26" s="162"/>
      <c r="AD26" s="162"/>
      <c r="AE26" s="162"/>
      <c r="AF26" s="162"/>
      <c r="AG26" s="162" t="s">
        <v>138</v>
      </c>
      <c r="AH26" s="162">
        <v>0</v>
      </c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outlineLevel="1" x14ac:dyDescent="0.25">
      <c r="A27" s="179">
        <v>8</v>
      </c>
      <c r="B27" s="180" t="s">
        <v>163</v>
      </c>
      <c r="C27" s="193" t="s">
        <v>164</v>
      </c>
      <c r="D27" s="181" t="s">
        <v>136</v>
      </c>
      <c r="E27" s="182">
        <v>57.17</v>
      </c>
      <c r="F27" s="183"/>
      <c r="G27" s="184">
        <f>ROUND(E27*F27,2)</f>
        <v>0</v>
      </c>
      <c r="H27" s="167">
        <v>5.25</v>
      </c>
      <c r="I27" s="167">
        <f>ROUND(E27*H27,2)</f>
        <v>300.14</v>
      </c>
      <c r="J27" s="167">
        <v>87.05</v>
      </c>
      <c r="K27" s="167">
        <f>ROUND(E27*J27,2)</f>
        <v>4976.6499999999996</v>
      </c>
      <c r="L27" s="167">
        <v>21</v>
      </c>
      <c r="M27" s="167">
        <f>G27*(1+L27/100)</f>
        <v>0</v>
      </c>
      <c r="N27" s="167">
        <v>5.4299999999999999E-3</v>
      </c>
      <c r="O27" s="167">
        <f>ROUND(E27*N27,2)</f>
        <v>0.31</v>
      </c>
      <c r="P27" s="167">
        <v>0</v>
      </c>
      <c r="Q27" s="167">
        <f>ROUND(E27*P27,2)</f>
        <v>0</v>
      </c>
      <c r="R27" s="167"/>
      <c r="S27" s="167" t="s">
        <v>131</v>
      </c>
      <c r="T27" s="167" t="s">
        <v>131</v>
      </c>
      <c r="U27" s="167">
        <v>0.16941999999999999</v>
      </c>
      <c r="V27" s="167">
        <f>ROUND(E27*U27,2)</f>
        <v>9.69</v>
      </c>
      <c r="W27" s="167"/>
      <c r="X27" s="167" t="s">
        <v>132</v>
      </c>
      <c r="Y27" s="162"/>
      <c r="Z27" s="162"/>
      <c r="AA27" s="162"/>
      <c r="AB27" s="162"/>
      <c r="AC27" s="162"/>
      <c r="AD27" s="162"/>
      <c r="AE27" s="162"/>
      <c r="AF27" s="162"/>
      <c r="AG27" s="162" t="s">
        <v>133</v>
      </c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outlineLevel="1" x14ac:dyDescent="0.25">
      <c r="A28" s="165"/>
      <c r="B28" s="166"/>
      <c r="C28" s="194" t="s">
        <v>165</v>
      </c>
      <c r="D28" s="168"/>
      <c r="E28" s="169">
        <v>13.02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2"/>
      <c r="Z28" s="162"/>
      <c r="AA28" s="162"/>
      <c r="AB28" s="162"/>
      <c r="AC28" s="162"/>
      <c r="AD28" s="162"/>
      <c r="AE28" s="162"/>
      <c r="AF28" s="162"/>
      <c r="AG28" s="162" t="s">
        <v>138</v>
      </c>
      <c r="AH28" s="162">
        <v>0</v>
      </c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outlineLevel="1" x14ac:dyDescent="0.25">
      <c r="A29" s="165"/>
      <c r="B29" s="166"/>
      <c r="C29" s="194" t="s">
        <v>166</v>
      </c>
      <c r="D29" s="168"/>
      <c r="E29" s="169">
        <v>14.04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2"/>
      <c r="Z29" s="162"/>
      <c r="AA29" s="162"/>
      <c r="AB29" s="162"/>
      <c r="AC29" s="162"/>
      <c r="AD29" s="162"/>
      <c r="AE29" s="162"/>
      <c r="AF29" s="162"/>
      <c r="AG29" s="162" t="s">
        <v>138</v>
      </c>
      <c r="AH29" s="162">
        <v>0</v>
      </c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outlineLevel="1" x14ac:dyDescent="0.25">
      <c r="A30" s="165"/>
      <c r="B30" s="166"/>
      <c r="C30" s="194" t="s">
        <v>167</v>
      </c>
      <c r="D30" s="168"/>
      <c r="E30" s="169">
        <v>25.06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2"/>
      <c r="Z30" s="162"/>
      <c r="AA30" s="162"/>
      <c r="AB30" s="162"/>
      <c r="AC30" s="162"/>
      <c r="AD30" s="162"/>
      <c r="AE30" s="162"/>
      <c r="AF30" s="162"/>
      <c r="AG30" s="162" t="s">
        <v>138</v>
      </c>
      <c r="AH30" s="162">
        <v>0</v>
      </c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outlineLevel="1" x14ac:dyDescent="0.25">
      <c r="A31" s="165"/>
      <c r="B31" s="166"/>
      <c r="C31" s="194" t="s">
        <v>168</v>
      </c>
      <c r="D31" s="168"/>
      <c r="E31" s="169">
        <v>5.05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2"/>
      <c r="Z31" s="162"/>
      <c r="AA31" s="162"/>
      <c r="AB31" s="162"/>
      <c r="AC31" s="162"/>
      <c r="AD31" s="162"/>
      <c r="AE31" s="162"/>
      <c r="AF31" s="162"/>
      <c r="AG31" s="162" t="s">
        <v>138</v>
      </c>
      <c r="AH31" s="162">
        <v>0</v>
      </c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outlineLevel="1" x14ac:dyDescent="0.25">
      <c r="A32" s="179">
        <v>9</v>
      </c>
      <c r="B32" s="180" t="s">
        <v>169</v>
      </c>
      <c r="C32" s="193" t="s">
        <v>170</v>
      </c>
      <c r="D32" s="181" t="s">
        <v>136</v>
      </c>
      <c r="E32" s="182">
        <v>1.6</v>
      </c>
      <c r="F32" s="183"/>
      <c r="G32" s="184">
        <f>ROUND(E32*F32,2)</f>
        <v>0</v>
      </c>
      <c r="H32" s="167">
        <v>141.54</v>
      </c>
      <c r="I32" s="167">
        <f>ROUND(E32*H32,2)</f>
        <v>226.46</v>
      </c>
      <c r="J32" s="167">
        <v>904.46</v>
      </c>
      <c r="K32" s="167">
        <f>ROUND(E32*J32,2)</f>
        <v>1447.14</v>
      </c>
      <c r="L32" s="167">
        <v>21</v>
      </c>
      <c r="M32" s="167">
        <f>G32*(1+L32/100)</f>
        <v>0</v>
      </c>
      <c r="N32" s="167">
        <v>5.8500000000000003E-2</v>
      </c>
      <c r="O32" s="167">
        <f>ROUND(E32*N32,2)</f>
        <v>0.09</v>
      </c>
      <c r="P32" s="167">
        <v>0</v>
      </c>
      <c r="Q32" s="167">
        <f>ROUND(E32*P32,2)</f>
        <v>0</v>
      </c>
      <c r="R32" s="167"/>
      <c r="S32" s="167" t="s">
        <v>131</v>
      </c>
      <c r="T32" s="167" t="s">
        <v>171</v>
      </c>
      <c r="U32" s="167">
        <v>1.86904</v>
      </c>
      <c r="V32" s="167">
        <f>ROUND(E32*U32,2)</f>
        <v>2.99</v>
      </c>
      <c r="W32" s="167"/>
      <c r="X32" s="167" t="s">
        <v>132</v>
      </c>
      <c r="Y32" s="162"/>
      <c r="Z32" s="162"/>
      <c r="AA32" s="162"/>
      <c r="AB32" s="162"/>
      <c r="AC32" s="162"/>
      <c r="AD32" s="162"/>
      <c r="AE32" s="162"/>
      <c r="AF32" s="162"/>
      <c r="AG32" s="162" t="s">
        <v>133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outlineLevel="1" x14ac:dyDescent="0.25">
      <c r="A33" s="165"/>
      <c r="B33" s="166"/>
      <c r="C33" s="194" t="s">
        <v>172</v>
      </c>
      <c r="D33" s="168"/>
      <c r="E33" s="169">
        <v>0.7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2"/>
      <c r="Z33" s="162"/>
      <c r="AA33" s="162"/>
      <c r="AB33" s="162"/>
      <c r="AC33" s="162"/>
      <c r="AD33" s="162"/>
      <c r="AE33" s="162"/>
      <c r="AF33" s="162"/>
      <c r="AG33" s="162" t="s">
        <v>138</v>
      </c>
      <c r="AH33" s="162">
        <v>0</v>
      </c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outlineLevel="1" x14ac:dyDescent="0.25">
      <c r="A34" s="165"/>
      <c r="B34" s="166"/>
      <c r="C34" s="194" t="s">
        <v>173</v>
      </c>
      <c r="D34" s="168"/>
      <c r="E34" s="169">
        <v>0.3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2"/>
      <c r="Z34" s="162"/>
      <c r="AA34" s="162"/>
      <c r="AB34" s="162"/>
      <c r="AC34" s="162"/>
      <c r="AD34" s="162"/>
      <c r="AE34" s="162"/>
      <c r="AF34" s="162"/>
      <c r="AG34" s="162" t="s">
        <v>138</v>
      </c>
      <c r="AH34" s="162">
        <v>0</v>
      </c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outlineLevel="1" x14ac:dyDescent="0.25">
      <c r="A35" s="165"/>
      <c r="B35" s="166"/>
      <c r="C35" s="194" t="s">
        <v>174</v>
      </c>
      <c r="D35" s="168"/>
      <c r="E35" s="169">
        <v>0.45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2"/>
      <c r="Z35" s="162"/>
      <c r="AA35" s="162"/>
      <c r="AB35" s="162"/>
      <c r="AC35" s="162"/>
      <c r="AD35" s="162"/>
      <c r="AE35" s="162"/>
      <c r="AF35" s="162"/>
      <c r="AG35" s="162" t="s">
        <v>138</v>
      </c>
      <c r="AH35" s="162">
        <v>0</v>
      </c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outlineLevel="1" x14ac:dyDescent="0.25">
      <c r="A36" s="165"/>
      <c r="B36" s="166"/>
      <c r="C36" s="194" t="s">
        <v>175</v>
      </c>
      <c r="D36" s="168"/>
      <c r="E36" s="169">
        <v>0.15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2"/>
      <c r="Z36" s="162"/>
      <c r="AA36" s="162"/>
      <c r="AB36" s="162"/>
      <c r="AC36" s="162"/>
      <c r="AD36" s="162"/>
      <c r="AE36" s="162"/>
      <c r="AF36" s="162"/>
      <c r="AG36" s="162" t="s">
        <v>138</v>
      </c>
      <c r="AH36" s="162">
        <v>0</v>
      </c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20.399999999999999" outlineLevel="1" x14ac:dyDescent="0.25">
      <c r="A37" s="179">
        <v>10</v>
      </c>
      <c r="B37" s="180" t="s">
        <v>176</v>
      </c>
      <c r="C37" s="193" t="s">
        <v>177</v>
      </c>
      <c r="D37" s="181" t="s">
        <v>136</v>
      </c>
      <c r="E37" s="182">
        <v>72.98</v>
      </c>
      <c r="F37" s="183"/>
      <c r="G37" s="184">
        <f>ROUND(E37*F37,2)</f>
        <v>0</v>
      </c>
      <c r="H37" s="167">
        <v>92.82</v>
      </c>
      <c r="I37" s="167">
        <f>ROUND(E37*H37,2)</f>
        <v>6774</v>
      </c>
      <c r="J37" s="167">
        <v>186.18</v>
      </c>
      <c r="K37" s="167">
        <f>ROUND(E37*J37,2)</f>
        <v>13587.42</v>
      </c>
      <c r="L37" s="167">
        <v>21</v>
      </c>
      <c r="M37" s="167">
        <f>G37*(1+L37/100)</f>
        <v>0</v>
      </c>
      <c r="N37" s="167">
        <v>3.6099999999999999E-3</v>
      </c>
      <c r="O37" s="167">
        <f>ROUND(E37*N37,2)</f>
        <v>0.26</v>
      </c>
      <c r="P37" s="167">
        <v>0</v>
      </c>
      <c r="Q37" s="167">
        <f>ROUND(E37*P37,2)</f>
        <v>0</v>
      </c>
      <c r="R37" s="167"/>
      <c r="S37" s="167" t="s">
        <v>131</v>
      </c>
      <c r="T37" s="167" t="s">
        <v>131</v>
      </c>
      <c r="U37" s="167">
        <v>0.36199999999999999</v>
      </c>
      <c r="V37" s="167">
        <f>ROUND(E37*U37,2)</f>
        <v>26.42</v>
      </c>
      <c r="W37" s="167"/>
      <c r="X37" s="167" t="s">
        <v>132</v>
      </c>
      <c r="Y37" s="162"/>
      <c r="Z37" s="162"/>
      <c r="AA37" s="162"/>
      <c r="AB37" s="162"/>
      <c r="AC37" s="162"/>
      <c r="AD37" s="162"/>
      <c r="AE37" s="162"/>
      <c r="AF37" s="162"/>
      <c r="AG37" s="162" t="s">
        <v>133</v>
      </c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outlineLevel="1" x14ac:dyDescent="0.25">
      <c r="A38" s="165"/>
      <c r="B38" s="166"/>
      <c r="C38" s="194" t="s">
        <v>150</v>
      </c>
      <c r="D38" s="168"/>
      <c r="E38" s="169">
        <v>26.04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2"/>
      <c r="Z38" s="162"/>
      <c r="AA38" s="162"/>
      <c r="AB38" s="162"/>
      <c r="AC38" s="162"/>
      <c r="AD38" s="162"/>
      <c r="AE38" s="162"/>
      <c r="AF38" s="162"/>
      <c r="AG38" s="162" t="s">
        <v>138</v>
      </c>
      <c r="AH38" s="162">
        <v>0</v>
      </c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outlineLevel="1" x14ac:dyDescent="0.25">
      <c r="A39" s="165"/>
      <c r="B39" s="166"/>
      <c r="C39" s="194" t="s">
        <v>151</v>
      </c>
      <c r="D39" s="168"/>
      <c r="E39" s="169">
        <v>11.82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2"/>
      <c r="Z39" s="162"/>
      <c r="AA39" s="162"/>
      <c r="AB39" s="162"/>
      <c r="AC39" s="162"/>
      <c r="AD39" s="162"/>
      <c r="AE39" s="162"/>
      <c r="AF39" s="162"/>
      <c r="AG39" s="162" t="s">
        <v>138</v>
      </c>
      <c r="AH39" s="162">
        <v>0</v>
      </c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outlineLevel="1" x14ac:dyDescent="0.25">
      <c r="A40" s="165"/>
      <c r="B40" s="166"/>
      <c r="C40" s="194" t="s">
        <v>152</v>
      </c>
      <c r="D40" s="168"/>
      <c r="E40" s="169">
        <v>35.119999999999997</v>
      </c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2"/>
      <c r="Z40" s="162"/>
      <c r="AA40" s="162"/>
      <c r="AB40" s="162"/>
      <c r="AC40" s="162"/>
      <c r="AD40" s="162"/>
      <c r="AE40" s="162"/>
      <c r="AF40" s="162"/>
      <c r="AG40" s="162" t="s">
        <v>138</v>
      </c>
      <c r="AH40" s="162">
        <v>0</v>
      </c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outlineLevel="1" x14ac:dyDescent="0.25">
      <c r="A41" s="179">
        <v>11</v>
      </c>
      <c r="B41" s="180" t="s">
        <v>178</v>
      </c>
      <c r="C41" s="193" t="s">
        <v>179</v>
      </c>
      <c r="D41" s="181" t="s">
        <v>136</v>
      </c>
      <c r="E41" s="182">
        <v>32.130000000000003</v>
      </c>
      <c r="F41" s="183"/>
      <c r="G41" s="184">
        <f>ROUND(E41*F41,2)</f>
        <v>0</v>
      </c>
      <c r="H41" s="167">
        <v>57.44</v>
      </c>
      <c r="I41" s="167">
        <f>ROUND(E41*H41,2)</f>
        <v>1845.55</v>
      </c>
      <c r="J41" s="167">
        <v>212.06</v>
      </c>
      <c r="K41" s="167">
        <f>ROUND(E41*J41,2)</f>
        <v>6813.49</v>
      </c>
      <c r="L41" s="167">
        <v>21</v>
      </c>
      <c r="M41" s="167">
        <f>G41*(1+L41/100)</f>
        <v>0</v>
      </c>
      <c r="N41" s="167">
        <v>5.5129999999999998E-2</v>
      </c>
      <c r="O41" s="167">
        <f>ROUND(E41*N41,2)</f>
        <v>1.77</v>
      </c>
      <c r="P41" s="167">
        <v>0</v>
      </c>
      <c r="Q41" s="167">
        <f>ROUND(E41*P41,2)</f>
        <v>0</v>
      </c>
      <c r="R41" s="167"/>
      <c r="S41" s="167" t="s">
        <v>131</v>
      </c>
      <c r="T41" s="167" t="s">
        <v>131</v>
      </c>
      <c r="U41" s="167">
        <v>0.44800000000000001</v>
      </c>
      <c r="V41" s="167">
        <f>ROUND(E41*U41,2)</f>
        <v>14.39</v>
      </c>
      <c r="W41" s="167"/>
      <c r="X41" s="167" t="s">
        <v>132</v>
      </c>
      <c r="Y41" s="162"/>
      <c r="Z41" s="162"/>
      <c r="AA41" s="162"/>
      <c r="AB41" s="162"/>
      <c r="AC41" s="162"/>
      <c r="AD41" s="162"/>
      <c r="AE41" s="162"/>
      <c r="AF41" s="162"/>
      <c r="AG41" s="162" t="s">
        <v>133</v>
      </c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outlineLevel="1" x14ac:dyDescent="0.25">
      <c r="A42" s="165"/>
      <c r="B42" s="166"/>
      <c r="C42" s="194" t="s">
        <v>180</v>
      </c>
      <c r="D42" s="168"/>
      <c r="E42" s="169">
        <v>21.48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2"/>
      <c r="Z42" s="162"/>
      <c r="AA42" s="162"/>
      <c r="AB42" s="162"/>
      <c r="AC42" s="162"/>
      <c r="AD42" s="162"/>
      <c r="AE42" s="162"/>
      <c r="AF42" s="162"/>
      <c r="AG42" s="162" t="s">
        <v>138</v>
      </c>
      <c r="AH42" s="162">
        <v>0</v>
      </c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outlineLevel="1" x14ac:dyDescent="0.25">
      <c r="A43" s="165"/>
      <c r="B43" s="166"/>
      <c r="C43" s="194" t="s">
        <v>181</v>
      </c>
      <c r="D43" s="168"/>
      <c r="E43" s="169">
        <v>10.65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2"/>
      <c r="Z43" s="162"/>
      <c r="AA43" s="162"/>
      <c r="AB43" s="162"/>
      <c r="AC43" s="162"/>
      <c r="AD43" s="162"/>
      <c r="AE43" s="162"/>
      <c r="AF43" s="162"/>
      <c r="AG43" s="162" t="s">
        <v>138</v>
      </c>
      <c r="AH43" s="162">
        <v>0</v>
      </c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outlineLevel="1" x14ac:dyDescent="0.25">
      <c r="A44" s="179">
        <v>12</v>
      </c>
      <c r="B44" s="180" t="s">
        <v>182</v>
      </c>
      <c r="C44" s="193" t="s">
        <v>183</v>
      </c>
      <c r="D44" s="181" t="s">
        <v>136</v>
      </c>
      <c r="E44" s="182">
        <v>72.98</v>
      </c>
      <c r="F44" s="183"/>
      <c r="G44" s="184">
        <f>ROUND(E44*F44,2)</f>
        <v>0</v>
      </c>
      <c r="H44" s="167">
        <v>40.32</v>
      </c>
      <c r="I44" s="167">
        <f>ROUND(E44*H44,2)</f>
        <v>2942.55</v>
      </c>
      <c r="J44" s="167">
        <v>42.88</v>
      </c>
      <c r="K44" s="167">
        <f>ROUND(E44*J44,2)</f>
        <v>3129.38</v>
      </c>
      <c r="L44" s="167">
        <v>21</v>
      </c>
      <c r="M44" s="167">
        <f>G44*(1+L44/100)</f>
        <v>0</v>
      </c>
      <c r="N44" s="167">
        <v>2.5999999999999998E-4</v>
      </c>
      <c r="O44" s="167">
        <f>ROUND(E44*N44,2)</f>
        <v>0.02</v>
      </c>
      <c r="P44" s="167">
        <v>0</v>
      </c>
      <c r="Q44" s="167">
        <f>ROUND(E44*P44,2)</f>
        <v>0</v>
      </c>
      <c r="R44" s="167"/>
      <c r="S44" s="167" t="s">
        <v>131</v>
      </c>
      <c r="T44" s="167" t="s">
        <v>171</v>
      </c>
      <c r="U44" s="167">
        <v>0.09</v>
      </c>
      <c r="V44" s="167">
        <f>ROUND(E44*U44,2)</f>
        <v>6.57</v>
      </c>
      <c r="W44" s="167"/>
      <c r="X44" s="167" t="s">
        <v>132</v>
      </c>
      <c r="Y44" s="162"/>
      <c r="Z44" s="162"/>
      <c r="AA44" s="162"/>
      <c r="AB44" s="162"/>
      <c r="AC44" s="162"/>
      <c r="AD44" s="162"/>
      <c r="AE44" s="162"/>
      <c r="AF44" s="162"/>
      <c r="AG44" s="162" t="s">
        <v>133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outlineLevel="1" x14ac:dyDescent="0.25">
      <c r="A45" s="165"/>
      <c r="B45" s="166"/>
      <c r="C45" s="194" t="s">
        <v>150</v>
      </c>
      <c r="D45" s="168"/>
      <c r="E45" s="169">
        <v>26.04</v>
      </c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2"/>
      <c r="Z45" s="162"/>
      <c r="AA45" s="162"/>
      <c r="AB45" s="162"/>
      <c r="AC45" s="162"/>
      <c r="AD45" s="162"/>
      <c r="AE45" s="162"/>
      <c r="AF45" s="162"/>
      <c r="AG45" s="162" t="s">
        <v>138</v>
      </c>
      <c r="AH45" s="162">
        <v>0</v>
      </c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outlineLevel="1" x14ac:dyDescent="0.25">
      <c r="A46" s="165"/>
      <c r="B46" s="166"/>
      <c r="C46" s="194" t="s">
        <v>151</v>
      </c>
      <c r="D46" s="168"/>
      <c r="E46" s="169">
        <v>11.82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2"/>
      <c r="Z46" s="162"/>
      <c r="AA46" s="162"/>
      <c r="AB46" s="162"/>
      <c r="AC46" s="162"/>
      <c r="AD46" s="162"/>
      <c r="AE46" s="162"/>
      <c r="AF46" s="162"/>
      <c r="AG46" s="162" t="s">
        <v>138</v>
      </c>
      <c r="AH46" s="162">
        <v>0</v>
      </c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outlineLevel="1" x14ac:dyDescent="0.25">
      <c r="A47" s="165"/>
      <c r="B47" s="166"/>
      <c r="C47" s="194" t="s">
        <v>152</v>
      </c>
      <c r="D47" s="168"/>
      <c r="E47" s="169">
        <v>35.119999999999997</v>
      </c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2"/>
      <c r="Z47" s="162"/>
      <c r="AA47" s="162"/>
      <c r="AB47" s="162"/>
      <c r="AC47" s="162"/>
      <c r="AD47" s="162"/>
      <c r="AE47" s="162"/>
      <c r="AF47" s="162"/>
      <c r="AG47" s="162" t="s">
        <v>138</v>
      </c>
      <c r="AH47" s="162">
        <v>0</v>
      </c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20.399999999999999" outlineLevel="1" x14ac:dyDescent="0.25">
      <c r="A48" s="185">
        <v>13</v>
      </c>
      <c r="B48" s="186" t="s">
        <v>184</v>
      </c>
      <c r="C48" s="192" t="s">
        <v>185</v>
      </c>
      <c r="D48" s="187" t="s">
        <v>141</v>
      </c>
      <c r="E48" s="188">
        <v>15</v>
      </c>
      <c r="F48" s="189"/>
      <c r="G48" s="190">
        <f>ROUND(E48*F48,2)</f>
        <v>0</v>
      </c>
      <c r="H48" s="167">
        <v>0</v>
      </c>
      <c r="I48" s="167">
        <f>ROUND(E48*H48,2)</f>
        <v>0</v>
      </c>
      <c r="J48" s="167">
        <v>65</v>
      </c>
      <c r="K48" s="167">
        <f>ROUND(E48*J48,2)</f>
        <v>975</v>
      </c>
      <c r="L48" s="167">
        <v>21</v>
      </c>
      <c r="M48" s="167">
        <f>G48*(1+L48/100)</f>
        <v>0</v>
      </c>
      <c r="N48" s="167">
        <v>0</v>
      </c>
      <c r="O48" s="167">
        <f>ROUND(E48*N48,2)</f>
        <v>0</v>
      </c>
      <c r="P48" s="167">
        <v>0</v>
      </c>
      <c r="Q48" s="167">
        <f>ROUND(E48*P48,2)</f>
        <v>0</v>
      </c>
      <c r="R48" s="167"/>
      <c r="S48" s="167" t="s">
        <v>186</v>
      </c>
      <c r="T48" s="167" t="s">
        <v>171</v>
      </c>
      <c r="U48" s="167">
        <v>9.4E-2</v>
      </c>
      <c r="V48" s="167">
        <f>ROUND(E48*U48,2)</f>
        <v>1.41</v>
      </c>
      <c r="W48" s="167"/>
      <c r="X48" s="167" t="s">
        <v>132</v>
      </c>
      <c r="Y48" s="162"/>
      <c r="Z48" s="162"/>
      <c r="AA48" s="162"/>
      <c r="AB48" s="162"/>
      <c r="AC48" s="162"/>
      <c r="AD48" s="162"/>
      <c r="AE48" s="162"/>
      <c r="AF48" s="162"/>
      <c r="AG48" s="162" t="s">
        <v>133</v>
      </c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x14ac:dyDescent="0.25">
      <c r="A49" s="173" t="s">
        <v>126</v>
      </c>
      <c r="B49" s="174" t="s">
        <v>50</v>
      </c>
      <c r="C49" s="191" t="s">
        <v>51</v>
      </c>
      <c r="D49" s="175"/>
      <c r="E49" s="176"/>
      <c r="F49" s="177"/>
      <c r="G49" s="178">
        <f>SUMIF(AG50:AG54,"&lt;&gt;NOR",G50:G54)</f>
        <v>0</v>
      </c>
      <c r="H49" s="172"/>
      <c r="I49" s="172">
        <f>SUM(I50:I54)</f>
        <v>2051.38</v>
      </c>
      <c r="J49" s="172"/>
      <c r="K49" s="172">
        <f>SUM(K50:K54)</f>
        <v>3633.74</v>
      </c>
      <c r="L49" s="172"/>
      <c r="M49" s="172">
        <f>SUM(M50:M54)</f>
        <v>0</v>
      </c>
      <c r="N49" s="172"/>
      <c r="O49" s="172">
        <f>SUM(O50:O54)</f>
        <v>0.06</v>
      </c>
      <c r="P49" s="172"/>
      <c r="Q49" s="172">
        <f>SUM(Q50:Q54)</f>
        <v>0</v>
      </c>
      <c r="R49" s="172"/>
      <c r="S49" s="172"/>
      <c r="T49" s="172"/>
      <c r="U49" s="172"/>
      <c r="V49" s="172">
        <f>SUM(V50:V54)</f>
        <v>8.4499999999999993</v>
      </c>
      <c r="W49" s="172"/>
      <c r="X49" s="172"/>
      <c r="AG49" t="s">
        <v>127</v>
      </c>
    </row>
    <row r="50" spans="1:60" outlineLevel="1" x14ac:dyDescent="0.25">
      <c r="A50" s="179">
        <v>14</v>
      </c>
      <c r="B50" s="180" t="s">
        <v>187</v>
      </c>
      <c r="C50" s="193" t="s">
        <v>188</v>
      </c>
      <c r="D50" s="181" t="s">
        <v>136</v>
      </c>
      <c r="E50" s="182">
        <v>39.479999999999997</v>
      </c>
      <c r="F50" s="183"/>
      <c r="G50" s="184">
        <f>ROUND(E50*F50,2)</f>
        <v>0</v>
      </c>
      <c r="H50" s="167">
        <v>51.96</v>
      </c>
      <c r="I50" s="167">
        <f>ROUND(E50*H50,2)</f>
        <v>2051.38</v>
      </c>
      <c r="J50" s="167">
        <v>92.04</v>
      </c>
      <c r="K50" s="167">
        <f>ROUND(E50*J50,2)</f>
        <v>3633.74</v>
      </c>
      <c r="L50" s="167">
        <v>21</v>
      </c>
      <c r="M50" s="167">
        <f>G50*(1+L50/100)</f>
        <v>0</v>
      </c>
      <c r="N50" s="167">
        <v>1.58E-3</v>
      </c>
      <c r="O50" s="167">
        <f>ROUND(E50*N50,2)</f>
        <v>0.06</v>
      </c>
      <c r="P50" s="167">
        <v>0</v>
      </c>
      <c r="Q50" s="167">
        <f>ROUND(E50*P50,2)</f>
        <v>0</v>
      </c>
      <c r="R50" s="167"/>
      <c r="S50" s="167" t="s">
        <v>131</v>
      </c>
      <c r="T50" s="167" t="s">
        <v>131</v>
      </c>
      <c r="U50" s="167">
        <v>0.214</v>
      </c>
      <c r="V50" s="167">
        <f>ROUND(E50*U50,2)</f>
        <v>8.4499999999999993</v>
      </c>
      <c r="W50" s="167"/>
      <c r="X50" s="167" t="s">
        <v>132</v>
      </c>
      <c r="Y50" s="162"/>
      <c r="Z50" s="162"/>
      <c r="AA50" s="162"/>
      <c r="AB50" s="162"/>
      <c r="AC50" s="162"/>
      <c r="AD50" s="162"/>
      <c r="AE50" s="162"/>
      <c r="AF50" s="162"/>
      <c r="AG50" s="162" t="s">
        <v>133</v>
      </c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outlineLevel="1" x14ac:dyDescent="0.25">
      <c r="A51" s="165"/>
      <c r="B51" s="166"/>
      <c r="C51" s="194" t="s">
        <v>159</v>
      </c>
      <c r="D51" s="168"/>
      <c r="E51" s="169">
        <v>4.62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2"/>
      <c r="Z51" s="162"/>
      <c r="AA51" s="162"/>
      <c r="AB51" s="162"/>
      <c r="AC51" s="162"/>
      <c r="AD51" s="162"/>
      <c r="AE51" s="162"/>
      <c r="AF51" s="162"/>
      <c r="AG51" s="162" t="s">
        <v>138</v>
      </c>
      <c r="AH51" s="162">
        <v>0</v>
      </c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outlineLevel="1" x14ac:dyDescent="0.25">
      <c r="A52" s="165"/>
      <c r="B52" s="166"/>
      <c r="C52" s="194" t="s">
        <v>160</v>
      </c>
      <c r="D52" s="168"/>
      <c r="E52" s="169">
        <v>6.93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2"/>
      <c r="Z52" s="162"/>
      <c r="AA52" s="162"/>
      <c r="AB52" s="162"/>
      <c r="AC52" s="162"/>
      <c r="AD52" s="162"/>
      <c r="AE52" s="162"/>
      <c r="AF52" s="162"/>
      <c r="AG52" s="162" t="s">
        <v>138</v>
      </c>
      <c r="AH52" s="162">
        <v>0</v>
      </c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outlineLevel="1" x14ac:dyDescent="0.25">
      <c r="A53" s="165"/>
      <c r="B53" s="166"/>
      <c r="C53" s="194" t="s">
        <v>161</v>
      </c>
      <c r="D53" s="168"/>
      <c r="E53" s="169">
        <v>18.48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2"/>
      <c r="Z53" s="162"/>
      <c r="AA53" s="162"/>
      <c r="AB53" s="162"/>
      <c r="AC53" s="162"/>
      <c r="AD53" s="162"/>
      <c r="AE53" s="162"/>
      <c r="AF53" s="162"/>
      <c r="AG53" s="162" t="s">
        <v>138</v>
      </c>
      <c r="AH53" s="162">
        <v>0</v>
      </c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outlineLevel="1" x14ac:dyDescent="0.25">
      <c r="A54" s="165"/>
      <c r="B54" s="166"/>
      <c r="C54" s="194" t="s">
        <v>162</v>
      </c>
      <c r="D54" s="168"/>
      <c r="E54" s="169">
        <v>9.4499999999999993</v>
      </c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2"/>
      <c r="Z54" s="162"/>
      <c r="AA54" s="162"/>
      <c r="AB54" s="162"/>
      <c r="AC54" s="162"/>
      <c r="AD54" s="162"/>
      <c r="AE54" s="162"/>
      <c r="AF54" s="162"/>
      <c r="AG54" s="162" t="s">
        <v>138</v>
      </c>
      <c r="AH54" s="162">
        <v>0</v>
      </c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26.4" x14ac:dyDescent="0.25">
      <c r="A55" s="173" t="s">
        <v>126</v>
      </c>
      <c r="B55" s="174" t="s">
        <v>52</v>
      </c>
      <c r="C55" s="191" t="s">
        <v>53</v>
      </c>
      <c r="D55" s="175"/>
      <c r="E55" s="176"/>
      <c r="F55" s="177"/>
      <c r="G55" s="178">
        <f>SUMIF(AG56:AG62,"&lt;&gt;NOR",G56:G62)</f>
        <v>0</v>
      </c>
      <c r="H55" s="172"/>
      <c r="I55" s="172">
        <f>SUM(I56:I62)</f>
        <v>45.49</v>
      </c>
      <c r="J55" s="172"/>
      <c r="K55" s="172">
        <f>SUM(K56:K62)</f>
        <v>3639.49</v>
      </c>
      <c r="L55" s="172"/>
      <c r="M55" s="172">
        <f>SUM(M56:M62)</f>
        <v>0</v>
      </c>
      <c r="N55" s="172"/>
      <c r="O55" s="172">
        <f>SUM(O56:O62)</f>
        <v>0</v>
      </c>
      <c r="P55" s="172"/>
      <c r="Q55" s="172">
        <f>SUM(Q56:Q62)</f>
        <v>0</v>
      </c>
      <c r="R55" s="172"/>
      <c r="S55" s="172"/>
      <c r="T55" s="172"/>
      <c r="U55" s="172"/>
      <c r="V55" s="172">
        <f>SUM(V56:V62)</f>
        <v>12.98</v>
      </c>
      <c r="W55" s="172"/>
      <c r="X55" s="172"/>
      <c r="AG55" t="s">
        <v>127</v>
      </c>
    </row>
    <row r="56" spans="1:60" outlineLevel="1" x14ac:dyDescent="0.25">
      <c r="A56" s="179">
        <v>15</v>
      </c>
      <c r="B56" s="180" t="s">
        <v>189</v>
      </c>
      <c r="C56" s="193" t="s">
        <v>190</v>
      </c>
      <c r="D56" s="181" t="s">
        <v>136</v>
      </c>
      <c r="E56" s="182">
        <v>39.479999999999997</v>
      </c>
      <c r="F56" s="183"/>
      <c r="G56" s="184">
        <f>ROUND(E56*F56,2)</f>
        <v>0</v>
      </c>
      <c r="H56" s="167">
        <v>0.99</v>
      </c>
      <c r="I56" s="167">
        <f>ROUND(E56*H56,2)</f>
        <v>39.090000000000003</v>
      </c>
      <c r="J56" s="167">
        <v>84.01</v>
      </c>
      <c r="K56" s="167">
        <f>ROUND(E56*J56,2)</f>
        <v>3316.71</v>
      </c>
      <c r="L56" s="167">
        <v>21</v>
      </c>
      <c r="M56" s="167">
        <f>G56*(1+L56/100)</f>
        <v>0</v>
      </c>
      <c r="N56" s="167">
        <v>4.0000000000000003E-5</v>
      </c>
      <c r="O56" s="167">
        <f>ROUND(E56*N56,2)</f>
        <v>0</v>
      </c>
      <c r="P56" s="167">
        <v>0</v>
      </c>
      <c r="Q56" s="167">
        <f>ROUND(E56*P56,2)</f>
        <v>0</v>
      </c>
      <c r="R56" s="167"/>
      <c r="S56" s="167" t="s">
        <v>131</v>
      </c>
      <c r="T56" s="167" t="s">
        <v>171</v>
      </c>
      <c r="U56" s="167">
        <v>0.308</v>
      </c>
      <c r="V56" s="167">
        <f>ROUND(E56*U56,2)</f>
        <v>12.16</v>
      </c>
      <c r="W56" s="167"/>
      <c r="X56" s="167" t="s">
        <v>132</v>
      </c>
      <c r="Y56" s="162"/>
      <c r="Z56" s="162"/>
      <c r="AA56" s="162"/>
      <c r="AB56" s="162"/>
      <c r="AC56" s="162"/>
      <c r="AD56" s="162"/>
      <c r="AE56" s="162"/>
      <c r="AF56" s="162"/>
      <c r="AG56" s="162" t="s">
        <v>133</v>
      </c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outlineLevel="1" x14ac:dyDescent="0.25">
      <c r="A57" s="165"/>
      <c r="B57" s="166"/>
      <c r="C57" s="194" t="s">
        <v>159</v>
      </c>
      <c r="D57" s="168"/>
      <c r="E57" s="169">
        <v>4.62</v>
      </c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2"/>
      <c r="Z57" s="162"/>
      <c r="AA57" s="162"/>
      <c r="AB57" s="162"/>
      <c r="AC57" s="162"/>
      <c r="AD57" s="162"/>
      <c r="AE57" s="162"/>
      <c r="AF57" s="162"/>
      <c r="AG57" s="162" t="s">
        <v>138</v>
      </c>
      <c r="AH57" s="162">
        <v>0</v>
      </c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outlineLevel="1" x14ac:dyDescent="0.25">
      <c r="A58" s="165"/>
      <c r="B58" s="166"/>
      <c r="C58" s="194" t="s">
        <v>160</v>
      </c>
      <c r="D58" s="168"/>
      <c r="E58" s="169">
        <v>6.93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2"/>
      <c r="Z58" s="162"/>
      <c r="AA58" s="162"/>
      <c r="AB58" s="162"/>
      <c r="AC58" s="162"/>
      <c r="AD58" s="162"/>
      <c r="AE58" s="162"/>
      <c r="AF58" s="162"/>
      <c r="AG58" s="162" t="s">
        <v>138</v>
      </c>
      <c r="AH58" s="162">
        <v>0</v>
      </c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outlineLevel="1" x14ac:dyDescent="0.25">
      <c r="A59" s="165"/>
      <c r="B59" s="166"/>
      <c r="C59" s="194" t="s">
        <v>161</v>
      </c>
      <c r="D59" s="168"/>
      <c r="E59" s="169">
        <v>18.48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2"/>
      <c r="Z59" s="162"/>
      <c r="AA59" s="162"/>
      <c r="AB59" s="162"/>
      <c r="AC59" s="162"/>
      <c r="AD59" s="162"/>
      <c r="AE59" s="162"/>
      <c r="AF59" s="162"/>
      <c r="AG59" s="162" t="s">
        <v>138</v>
      </c>
      <c r="AH59" s="162">
        <v>0</v>
      </c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outlineLevel="1" x14ac:dyDescent="0.25">
      <c r="A60" s="165"/>
      <c r="B60" s="166"/>
      <c r="C60" s="194" t="s">
        <v>162</v>
      </c>
      <c r="D60" s="168"/>
      <c r="E60" s="169">
        <v>9.4499999999999993</v>
      </c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2"/>
      <c r="Z60" s="162"/>
      <c r="AA60" s="162"/>
      <c r="AB60" s="162"/>
      <c r="AC60" s="162"/>
      <c r="AD60" s="162"/>
      <c r="AE60" s="162"/>
      <c r="AF60" s="162"/>
      <c r="AG60" s="162" t="s">
        <v>138</v>
      </c>
      <c r="AH60" s="162">
        <v>0</v>
      </c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outlineLevel="1" x14ac:dyDescent="0.25">
      <c r="A61" s="179">
        <v>16</v>
      </c>
      <c r="B61" s="180" t="s">
        <v>191</v>
      </c>
      <c r="C61" s="193" t="s">
        <v>192</v>
      </c>
      <c r="D61" s="181" t="s">
        <v>136</v>
      </c>
      <c r="E61" s="182">
        <v>6.27</v>
      </c>
      <c r="F61" s="183"/>
      <c r="G61" s="184">
        <f>ROUND(E61*F61,2)</f>
        <v>0</v>
      </c>
      <c r="H61" s="167">
        <v>1.02</v>
      </c>
      <c r="I61" s="167">
        <f>ROUND(E61*H61,2)</f>
        <v>6.4</v>
      </c>
      <c r="J61" s="167">
        <v>51.48</v>
      </c>
      <c r="K61" s="167">
        <f>ROUND(E61*J61,2)</f>
        <v>322.77999999999997</v>
      </c>
      <c r="L61" s="167">
        <v>21</v>
      </c>
      <c r="M61" s="167">
        <f>G61*(1+L61/100)</f>
        <v>0</v>
      </c>
      <c r="N61" s="167">
        <v>1.0000000000000001E-5</v>
      </c>
      <c r="O61" s="167">
        <f>ROUND(E61*N61,2)</f>
        <v>0</v>
      </c>
      <c r="P61" s="167">
        <v>0</v>
      </c>
      <c r="Q61" s="167">
        <f>ROUND(E61*P61,2)</f>
        <v>0</v>
      </c>
      <c r="R61" s="167"/>
      <c r="S61" s="167" t="s">
        <v>131</v>
      </c>
      <c r="T61" s="167" t="s">
        <v>131</v>
      </c>
      <c r="U61" s="167">
        <v>0.13</v>
      </c>
      <c r="V61" s="167">
        <f>ROUND(E61*U61,2)</f>
        <v>0.82</v>
      </c>
      <c r="W61" s="167"/>
      <c r="X61" s="167" t="s">
        <v>132</v>
      </c>
      <c r="Y61" s="162"/>
      <c r="Z61" s="162"/>
      <c r="AA61" s="162"/>
      <c r="AB61" s="162"/>
      <c r="AC61" s="162"/>
      <c r="AD61" s="162"/>
      <c r="AE61" s="162"/>
      <c r="AF61" s="162"/>
      <c r="AG61" s="162" t="s">
        <v>133</v>
      </c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outlineLevel="1" x14ac:dyDescent="0.25">
      <c r="A62" s="165"/>
      <c r="B62" s="166"/>
      <c r="C62" s="194" t="s">
        <v>156</v>
      </c>
      <c r="D62" s="168"/>
      <c r="E62" s="169">
        <v>6.27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2"/>
      <c r="Z62" s="162"/>
      <c r="AA62" s="162"/>
      <c r="AB62" s="162"/>
      <c r="AC62" s="162"/>
      <c r="AD62" s="162"/>
      <c r="AE62" s="162"/>
      <c r="AF62" s="162"/>
      <c r="AG62" s="162" t="s">
        <v>138</v>
      </c>
      <c r="AH62" s="162">
        <v>0</v>
      </c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x14ac:dyDescent="0.25">
      <c r="A63" s="173" t="s">
        <v>126</v>
      </c>
      <c r="B63" s="174" t="s">
        <v>54</v>
      </c>
      <c r="C63" s="191" t="s">
        <v>55</v>
      </c>
      <c r="D63" s="175"/>
      <c r="E63" s="176"/>
      <c r="F63" s="177"/>
      <c r="G63" s="178">
        <f>SUMIF(AG64:AG82,"&lt;&gt;NOR",G64:G82)</f>
        <v>0</v>
      </c>
      <c r="H63" s="172"/>
      <c r="I63" s="172">
        <f>SUM(I64:I82)</f>
        <v>408.18</v>
      </c>
      <c r="J63" s="172"/>
      <c r="K63" s="172">
        <f>SUM(K64:K82)</f>
        <v>11932.83</v>
      </c>
      <c r="L63" s="172"/>
      <c r="M63" s="172">
        <f>SUM(M64:M82)</f>
        <v>0</v>
      </c>
      <c r="N63" s="172"/>
      <c r="O63" s="172">
        <f>SUM(O64:O82)</f>
        <v>0.01</v>
      </c>
      <c r="P63" s="172"/>
      <c r="Q63" s="172">
        <f>SUM(Q64:Q82)</f>
        <v>2.5</v>
      </c>
      <c r="R63" s="172"/>
      <c r="S63" s="172"/>
      <c r="T63" s="172"/>
      <c r="U63" s="172"/>
      <c r="V63" s="172">
        <f>SUM(V64:V82)</f>
        <v>12.04</v>
      </c>
      <c r="W63" s="172"/>
      <c r="X63" s="172"/>
      <c r="AG63" t="s">
        <v>127</v>
      </c>
    </row>
    <row r="64" spans="1:60" outlineLevel="1" x14ac:dyDescent="0.25">
      <c r="A64" s="185">
        <v>17</v>
      </c>
      <c r="B64" s="186" t="s">
        <v>193</v>
      </c>
      <c r="C64" s="192" t="s">
        <v>194</v>
      </c>
      <c r="D64" s="187" t="s">
        <v>130</v>
      </c>
      <c r="E64" s="188">
        <v>3</v>
      </c>
      <c r="F64" s="189"/>
      <c r="G64" s="190">
        <f>ROUND(E64*F64,2)</f>
        <v>0</v>
      </c>
      <c r="H64" s="167">
        <v>0</v>
      </c>
      <c r="I64" s="167">
        <f>ROUND(E64*H64,2)</f>
        <v>0</v>
      </c>
      <c r="J64" s="167">
        <v>17.600000000000001</v>
      </c>
      <c r="K64" s="167">
        <f>ROUND(E64*J64,2)</f>
        <v>52.8</v>
      </c>
      <c r="L64" s="167">
        <v>21</v>
      </c>
      <c r="M64" s="167">
        <f>G64*(1+L64/100)</f>
        <v>0</v>
      </c>
      <c r="N64" s="167">
        <v>0</v>
      </c>
      <c r="O64" s="167">
        <f>ROUND(E64*N64,2)</f>
        <v>0</v>
      </c>
      <c r="P64" s="167">
        <v>0</v>
      </c>
      <c r="Q64" s="167">
        <f>ROUND(E64*P64,2)</f>
        <v>0</v>
      </c>
      <c r="R64" s="167"/>
      <c r="S64" s="167" t="s">
        <v>131</v>
      </c>
      <c r="T64" s="167" t="s">
        <v>131</v>
      </c>
      <c r="U64" s="167">
        <v>0.05</v>
      </c>
      <c r="V64" s="167">
        <f>ROUND(E64*U64,2)</f>
        <v>0.15</v>
      </c>
      <c r="W64" s="167"/>
      <c r="X64" s="167" t="s">
        <v>132</v>
      </c>
      <c r="Y64" s="162"/>
      <c r="Z64" s="162"/>
      <c r="AA64" s="162"/>
      <c r="AB64" s="162"/>
      <c r="AC64" s="162"/>
      <c r="AD64" s="162"/>
      <c r="AE64" s="162"/>
      <c r="AF64" s="162"/>
      <c r="AG64" s="162" t="s">
        <v>133</v>
      </c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outlineLevel="1" x14ac:dyDescent="0.25">
      <c r="A65" s="185">
        <v>18</v>
      </c>
      <c r="B65" s="186" t="s">
        <v>195</v>
      </c>
      <c r="C65" s="192" t="s">
        <v>196</v>
      </c>
      <c r="D65" s="187" t="s">
        <v>141</v>
      </c>
      <c r="E65" s="188">
        <v>10</v>
      </c>
      <c r="F65" s="189"/>
      <c r="G65" s="190">
        <f>ROUND(E65*F65,2)</f>
        <v>0</v>
      </c>
      <c r="H65" s="167">
        <v>11.3</v>
      </c>
      <c r="I65" s="167">
        <f>ROUND(E65*H65,2)</f>
        <v>113</v>
      </c>
      <c r="J65" s="167">
        <v>95.2</v>
      </c>
      <c r="K65" s="167">
        <f>ROUND(E65*J65,2)</f>
        <v>952</v>
      </c>
      <c r="L65" s="167">
        <v>21</v>
      </c>
      <c r="M65" s="167">
        <f>G65*(1+L65/100)</f>
        <v>0</v>
      </c>
      <c r="N65" s="167">
        <v>4.8999999999999998E-4</v>
      </c>
      <c r="O65" s="167">
        <f>ROUND(E65*N65,2)</f>
        <v>0</v>
      </c>
      <c r="P65" s="167">
        <v>6.0000000000000001E-3</v>
      </c>
      <c r="Q65" s="167">
        <f>ROUND(E65*P65,2)</f>
        <v>0.06</v>
      </c>
      <c r="R65" s="167"/>
      <c r="S65" s="167" t="s">
        <v>131</v>
      </c>
      <c r="T65" s="167" t="s">
        <v>155</v>
      </c>
      <c r="U65" s="167">
        <v>0.27400000000000002</v>
      </c>
      <c r="V65" s="167">
        <f>ROUND(E65*U65,2)</f>
        <v>2.74</v>
      </c>
      <c r="W65" s="167"/>
      <c r="X65" s="167" t="s">
        <v>132</v>
      </c>
      <c r="Y65" s="162"/>
      <c r="Z65" s="162"/>
      <c r="AA65" s="162"/>
      <c r="AB65" s="162"/>
      <c r="AC65" s="162"/>
      <c r="AD65" s="162"/>
      <c r="AE65" s="162"/>
      <c r="AF65" s="162"/>
      <c r="AG65" s="162" t="s">
        <v>133</v>
      </c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outlineLevel="1" x14ac:dyDescent="0.25">
      <c r="A66" s="185">
        <v>19</v>
      </c>
      <c r="B66" s="186" t="s">
        <v>197</v>
      </c>
      <c r="C66" s="192" t="s">
        <v>198</v>
      </c>
      <c r="D66" s="187" t="s">
        <v>141</v>
      </c>
      <c r="E66" s="188">
        <v>2</v>
      </c>
      <c r="F66" s="189"/>
      <c r="G66" s="190">
        <f>ROUND(E66*F66,2)</f>
        <v>0</v>
      </c>
      <c r="H66" s="167">
        <v>13.06</v>
      </c>
      <c r="I66" s="167">
        <f>ROUND(E66*H66,2)</f>
        <v>26.12</v>
      </c>
      <c r="J66" s="167">
        <v>151.94</v>
      </c>
      <c r="K66" s="167">
        <f>ROUND(E66*J66,2)</f>
        <v>303.88</v>
      </c>
      <c r="L66" s="167">
        <v>21</v>
      </c>
      <c r="M66" s="167">
        <f>G66*(1+L66/100)</f>
        <v>0</v>
      </c>
      <c r="N66" s="167">
        <v>4.8999999999999998E-4</v>
      </c>
      <c r="O66" s="167">
        <f>ROUND(E66*N66,2)</f>
        <v>0</v>
      </c>
      <c r="P66" s="167">
        <v>2.7E-2</v>
      </c>
      <c r="Q66" s="167">
        <f>ROUND(E66*P66,2)</f>
        <v>0.05</v>
      </c>
      <c r="R66" s="167"/>
      <c r="S66" s="167" t="s">
        <v>131</v>
      </c>
      <c r="T66" s="167" t="s">
        <v>131</v>
      </c>
      <c r="U66" s="167">
        <v>0.42199999999999999</v>
      </c>
      <c r="V66" s="167">
        <f>ROUND(E66*U66,2)</f>
        <v>0.84</v>
      </c>
      <c r="W66" s="167"/>
      <c r="X66" s="167" t="s">
        <v>132</v>
      </c>
      <c r="Y66" s="162"/>
      <c r="Z66" s="162"/>
      <c r="AA66" s="162"/>
      <c r="AB66" s="162"/>
      <c r="AC66" s="162"/>
      <c r="AD66" s="162"/>
      <c r="AE66" s="162"/>
      <c r="AF66" s="162"/>
      <c r="AG66" s="162" t="s">
        <v>133</v>
      </c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outlineLevel="1" x14ac:dyDescent="0.25">
      <c r="A67" s="185">
        <v>20</v>
      </c>
      <c r="B67" s="186" t="s">
        <v>199</v>
      </c>
      <c r="C67" s="192" t="s">
        <v>200</v>
      </c>
      <c r="D67" s="187" t="s">
        <v>141</v>
      </c>
      <c r="E67" s="188">
        <v>15</v>
      </c>
      <c r="F67" s="189"/>
      <c r="G67" s="190">
        <f>ROUND(E67*F67,2)</f>
        <v>0</v>
      </c>
      <c r="H67" s="167">
        <v>13.02</v>
      </c>
      <c r="I67" s="167">
        <f>ROUND(E67*H67,2)</f>
        <v>195.3</v>
      </c>
      <c r="J67" s="167">
        <v>97.48</v>
      </c>
      <c r="K67" s="167">
        <f>ROUND(E67*J67,2)</f>
        <v>1462.2</v>
      </c>
      <c r="L67" s="167">
        <v>21</v>
      </c>
      <c r="M67" s="167">
        <f>G67*(1+L67/100)</f>
        <v>0</v>
      </c>
      <c r="N67" s="167">
        <v>0</v>
      </c>
      <c r="O67" s="167">
        <f>ROUND(E67*N67,2)</f>
        <v>0</v>
      </c>
      <c r="P67" s="167">
        <v>2.16E-3</v>
      </c>
      <c r="Q67" s="167">
        <f>ROUND(E67*P67,2)</f>
        <v>0.03</v>
      </c>
      <c r="R67" s="167"/>
      <c r="S67" s="167" t="s">
        <v>131</v>
      </c>
      <c r="T67" s="167" t="s">
        <v>155</v>
      </c>
      <c r="U67" s="167">
        <v>0.26500000000000001</v>
      </c>
      <c r="V67" s="167">
        <f>ROUND(E67*U67,2)</f>
        <v>3.98</v>
      </c>
      <c r="W67" s="167"/>
      <c r="X67" s="167" t="s">
        <v>132</v>
      </c>
      <c r="Y67" s="162"/>
      <c r="Z67" s="162"/>
      <c r="AA67" s="162"/>
      <c r="AB67" s="162"/>
      <c r="AC67" s="162"/>
      <c r="AD67" s="162"/>
      <c r="AE67" s="162"/>
      <c r="AF67" s="162"/>
      <c r="AG67" s="162" t="s">
        <v>133</v>
      </c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outlineLevel="1" x14ac:dyDescent="0.25">
      <c r="A68" s="185">
        <v>21</v>
      </c>
      <c r="B68" s="186" t="s">
        <v>201</v>
      </c>
      <c r="C68" s="192" t="s">
        <v>202</v>
      </c>
      <c r="D68" s="187" t="s">
        <v>141</v>
      </c>
      <c r="E68" s="188">
        <v>5</v>
      </c>
      <c r="F68" s="189"/>
      <c r="G68" s="190">
        <f>ROUND(E68*F68,2)</f>
        <v>0</v>
      </c>
      <c r="H68" s="167">
        <v>13.06</v>
      </c>
      <c r="I68" s="167">
        <f>ROUND(E68*H68,2)</f>
        <v>65.3</v>
      </c>
      <c r="J68" s="167">
        <v>42.54</v>
      </c>
      <c r="K68" s="167">
        <f>ROUND(E68*J68,2)</f>
        <v>212.7</v>
      </c>
      <c r="L68" s="167">
        <v>21</v>
      </c>
      <c r="M68" s="167">
        <f>G68*(1+L68/100)</f>
        <v>0</v>
      </c>
      <c r="N68" s="167">
        <v>4.8999999999999998E-4</v>
      </c>
      <c r="O68" s="167">
        <f>ROUND(E68*N68,2)</f>
        <v>0</v>
      </c>
      <c r="P68" s="167">
        <v>1E-3</v>
      </c>
      <c r="Q68" s="167">
        <f>ROUND(E68*P68,2)</f>
        <v>0.01</v>
      </c>
      <c r="R68" s="167"/>
      <c r="S68" s="167" t="s">
        <v>131</v>
      </c>
      <c r="T68" s="167" t="s">
        <v>131</v>
      </c>
      <c r="U68" s="167">
        <v>0.111</v>
      </c>
      <c r="V68" s="167">
        <f>ROUND(E68*U68,2)</f>
        <v>0.56000000000000005</v>
      </c>
      <c r="W68" s="167"/>
      <c r="X68" s="167" t="s">
        <v>132</v>
      </c>
      <c r="Y68" s="162"/>
      <c r="Z68" s="162"/>
      <c r="AA68" s="162"/>
      <c r="AB68" s="162"/>
      <c r="AC68" s="162"/>
      <c r="AD68" s="162"/>
      <c r="AE68" s="162"/>
      <c r="AF68" s="162"/>
      <c r="AG68" s="162" t="s">
        <v>133</v>
      </c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outlineLevel="1" x14ac:dyDescent="0.25">
      <c r="A69" s="179">
        <v>22</v>
      </c>
      <c r="B69" s="180" t="s">
        <v>203</v>
      </c>
      <c r="C69" s="193" t="s">
        <v>204</v>
      </c>
      <c r="D69" s="181" t="s">
        <v>136</v>
      </c>
      <c r="E69" s="182">
        <v>39.479999999999997</v>
      </c>
      <c r="F69" s="183"/>
      <c r="G69" s="184">
        <f>ROUND(E69*F69,2)</f>
        <v>0</v>
      </c>
      <c r="H69" s="167">
        <v>0</v>
      </c>
      <c r="I69" s="167">
        <f>ROUND(E69*H69,2)</f>
        <v>0</v>
      </c>
      <c r="J69" s="167">
        <v>10</v>
      </c>
      <c r="K69" s="167">
        <f>ROUND(E69*J69,2)</f>
        <v>394.8</v>
      </c>
      <c r="L69" s="167">
        <v>21</v>
      </c>
      <c r="M69" s="167">
        <f>G69*(1+L69/100)</f>
        <v>0</v>
      </c>
      <c r="N69" s="167">
        <v>0</v>
      </c>
      <c r="O69" s="167">
        <f>ROUND(E69*N69,2)</f>
        <v>0</v>
      </c>
      <c r="P69" s="167">
        <v>4.0000000000000001E-3</v>
      </c>
      <c r="Q69" s="167">
        <f>ROUND(E69*P69,2)</f>
        <v>0.16</v>
      </c>
      <c r="R69" s="167"/>
      <c r="S69" s="167" t="s">
        <v>131</v>
      </c>
      <c r="T69" s="167" t="s">
        <v>155</v>
      </c>
      <c r="U69" s="167">
        <v>0.03</v>
      </c>
      <c r="V69" s="167">
        <f>ROUND(E69*U69,2)</f>
        <v>1.18</v>
      </c>
      <c r="W69" s="167"/>
      <c r="X69" s="167" t="s">
        <v>132</v>
      </c>
      <c r="Y69" s="162"/>
      <c r="Z69" s="162"/>
      <c r="AA69" s="162"/>
      <c r="AB69" s="162"/>
      <c r="AC69" s="162"/>
      <c r="AD69" s="162"/>
      <c r="AE69" s="162"/>
      <c r="AF69" s="162"/>
      <c r="AG69" s="162" t="s">
        <v>133</v>
      </c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outlineLevel="1" x14ac:dyDescent="0.25">
      <c r="A70" s="165"/>
      <c r="B70" s="166"/>
      <c r="C70" s="194" t="s">
        <v>159</v>
      </c>
      <c r="D70" s="168"/>
      <c r="E70" s="169">
        <v>4.62</v>
      </c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2"/>
      <c r="Z70" s="162"/>
      <c r="AA70" s="162"/>
      <c r="AB70" s="162"/>
      <c r="AC70" s="162"/>
      <c r="AD70" s="162"/>
      <c r="AE70" s="162"/>
      <c r="AF70" s="162"/>
      <c r="AG70" s="162" t="s">
        <v>138</v>
      </c>
      <c r="AH70" s="162">
        <v>0</v>
      </c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outlineLevel="1" x14ac:dyDescent="0.25">
      <c r="A71" s="165"/>
      <c r="B71" s="166"/>
      <c r="C71" s="194" t="s">
        <v>160</v>
      </c>
      <c r="D71" s="168"/>
      <c r="E71" s="169">
        <v>6.93</v>
      </c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2"/>
      <c r="Z71" s="162"/>
      <c r="AA71" s="162"/>
      <c r="AB71" s="162"/>
      <c r="AC71" s="162"/>
      <c r="AD71" s="162"/>
      <c r="AE71" s="162"/>
      <c r="AF71" s="162"/>
      <c r="AG71" s="162" t="s">
        <v>138</v>
      </c>
      <c r="AH71" s="162">
        <v>0</v>
      </c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outlineLevel="1" x14ac:dyDescent="0.25">
      <c r="A72" s="165"/>
      <c r="B72" s="166"/>
      <c r="C72" s="194" t="s">
        <v>161</v>
      </c>
      <c r="D72" s="168"/>
      <c r="E72" s="169">
        <v>18.48</v>
      </c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2"/>
      <c r="Z72" s="162"/>
      <c r="AA72" s="162"/>
      <c r="AB72" s="162"/>
      <c r="AC72" s="162"/>
      <c r="AD72" s="162"/>
      <c r="AE72" s="162"/>
      <c r="AF72" s="162"/>
      <c r="AG72" s="162" t="s">
        <v>138</v>
      </c>
      <c r="AH72" s="162">
        <v>0</v>
      </c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60" outlineLevel="1" x14ac:dyDescent="0.25">
      <c r="A73" s="165"/>
      <c r="B73" s="166"/>
      <c r="C73" s="194" t="s">
        <v>162</v>
      </c>
      <c r="D73" s="168"/>
      <c r="E73" s="169">
        <v>9.4499999999999993</v>
      </c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2"/>
      <c r="Z73" s="162"/>
      <c r="AA73" s="162"/>
      <c r="AB73" s="162"/>
      <c r="AC73" s="162"/>
      <c r="AD73" s="162"/>
      <c r="AE73" s="162"/>
      <c r="AF73" s="162"/>
      <c r="AG73" s="162" t="s">
        <v>138</v>
      </c>
      <c r="AH73" s="162">
        <v>0</v>
      </c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</row>
    <row r="74" spans="1:60" outlineLevel="1" x14ac:dyDescent="0.25">
      <c r="A74" s="179">
        <v>23</v>
      </c>
      <c r="B74" s="180" t="s">
        <v>205</v>
      </c>
      <c r="C74" s="193" t="s">
        <v>206</v>
      </c>
      <c r="D74" s="181" t="s">
        <v>136</v>
      </c>
      <c r="E74" s="182">
        <v>57.17</v>
      </c>
      <c r="F74" s="183"/>
      <c r="G74" s="184">
        <f>ROUND(E74*F74,2)</f>
        <v>0</v>
      </c>
      <c r="H74" s="167">
        <v>0</v>
      </c>
      <c r="I74" s="167">
        <f>ROUND(E74*H74,2)</f>
        <v>0</v>
      </c>
      <c r="J74" s="167">
        <v>10.5</v>
      </c>
      <c r="K74" s="167">
        <f>ROUND(E74*J74,2)</f>
        <v>600.29</v>
      </c>
      <c r="L74" s="167">
        <v>21</v>
      </c>
      <c r="M74" s="167">
        <f>G74*(1+L74/100)</f>
        <v>0</v>
      </c>
      <c r="N74" s="167">
        <v>0</v>
      </c>
      <c r="O74" s="167">
        <f>ROUND(E74*N74,2)</f>
        <v>0</v>
      </c>
      <c r="P74" s="167">
        <v>4.0000000000000001E-3</v>
      </c>
      <c r="Q74" s="167">
        <f>ROUND(E74*P74,2)</f>
        <v>0.23</v>
      </c>
      <c r="R74" s="167"/>
      <c r="S74" s="167" t="s">
        <v>131</v>
      </c>
      <c r="T74" s="167" t="s">
        <v>131</v>
      </c>
      <c r="U74" s="167">
        <v>0.03</v>
      </c>
      <c r="V74" s="167">
        <f>ROUND(E74*U74,2)</f>
        <v>1.72</v>
      </c>
      <c r="W74" s="167"/>
      <c r="X74" s="167" t="s">
        <v>132</v>
      </c>
      <c r="Y74" s="162"/>
      <c r="Z74" s="162"/>
      <c r="AA74" s="162"/>
      <c r="AB74" s="162"/>
      <c r="AC74" s="162"/>
      <c r="AD74" s="162"/>
      <c r="AE74" s="162"/>
      <c r="AF74" s="162"/>
      <c r="AG74" s="162" t="s">
        <v>133</v>
      </c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outlineLevel="1" x14ac:dyDescent="0.25">
      <c r="A75" s="165"/>
      <c r="B75" s="166"/>
      <c r="C75" s="194" t="s">
        <v>165</v>
      </c>
      <c r="D75" s="168"/>
      <c r="E75" s="169">
        <v>13.02</v>
      </c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2"/>
      <c r="Z75" s="162"/>
      <c r="AA75" s="162"/>
      <c r="AB75" s="162"/>
      <c r="AC75" s="162"/>
      <c r="AD75" s="162"/>
      <c r="AE75" s="162"/>
      <c r="AF75" s="162"/>
      <c r="AG75" s="162" t="s">
        <v>138</v>
      </c>
      <c r="AH75" s="162">
        <v>0</v>
      </c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</row>
    <row r="76" spans="1:60" outlineLevel="1" x14ac:dyDescent="0.25">
      <c r="A76" s="165"/>
      <c r="B76" s="166"/>
      <c r="C76" s="194" t="s">
        <v>166</v>
      </c>
      <c r="D76" s="168"/>
      <c r="E76" s="169">
        <v>14.04</v>
      </c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2"/>
      <c r="Z76" s="162"/>
      <c r="AA76" s="162"/>
      <c r="AB76" s="162"/>
      <c r="AC76" s="162"/>
      <c r="AD76" s="162"/>
      <c r="AE76" s="162"/>
      <c r="AF76" s="162"/>
      <c r="AG76" s="162" t="s">
        <v>138</v>
      </c>
      <c r="AH76" s="162">
        <v>0</v>
      </c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</row>
    <row r="77" spans="1:60" outlineLevel="1" x14ac:dyDescent="0.25">
      <c r="A77" s="165"/>
      <c r="B77" s="166"/>
      <c r="C77" s="194" t="s">
        <v>167</v>
      </c>
      <c r="D77" s="168"/>
      <c r="E77" s="169">
        <v>25.06</v>
      </c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2"/>
      <c r="Z77" s="162"/>
      <c r="AA77" s="162"/>
      <c r="AB77" s="162"/>
      <c r="AC77" s="162"/>
      <c r="AD77" s="162"/>
      <c r="AE77" s="162"/>
      <c r="AF77" s="162"/>
      <c r="AG77" s="162" t="s">
        <v>138</v>
      </c>
      <c r="AH77" s="162">
        <v>0</v>
      </c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outlineLevel="1" x14ac:dyDescent="0.25">
      <c r="A78" s="165"/>
      <c r="B78" s="166"/>
      <c r="C78" s="194" t="s">
        <v>168</v>
      </c>
      <c r="D78" s="168"/>
      <c r="E78" s="169">
        <v>5.05</v>
      </c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2"/>
      <c r="Z78" s="162"/>
      <c r="AA78" s="162"/>
      <c r="AB78" s="162"/>
      <c r="AC78" s="162"/>
      <c r="AD78" s="162"/>
      <c r="AE78" s="162"/>
      <c r="AF78" s="162"/>
      <c r="AG78" s="162" t="s">
        <v>138</v>
      </c>
      <c r="AH78" s="162">
        <v>0</v>
      </c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60" ht="20.399999999999999" outlineLevel="1" x14ac:dyDescent="0.25">
      <c r="A79" s="185">
        <v>24</v>
      </c>
      <c r="B79" s="186" t="s">
        <v>207</v>
      </c>
      <c r="C79" s="192" t="s">
        <v>208</v>
      </c>
      <c r="D79" s="187" t="s">
        <v>130</v>
      </c>
      <c r="E79" s="188">
        <v>2</v>
      </c>
      <c r="F79" s="189"/>
      <c r="G79" s="190">
        <f>ROUND(E79*F79,2)</f>
        <v>0</v>
      </c>
      <c r="H79" s="167">
        <v>4.2300000000000004</v>
      </c>
      <c r="I79" s="167">
        <f>ROUND(E79*H79,2)</f>
        <v>8.4600000000000009</v>
      </c>
      <c r="J79" s="167">
        <v>193.77</v>
      </c>
      <c r="K79" s="167">
        <f>ROUND(E79*J79,2)</f>
        <v>387.54</v>
      </c>
      <c r="L79" s="167">
        <v>21</v>
      </c>
      <c r="M79" s="167">
        <f>G79*(1+L79/100)</f>
        <v>0</v>
      </c>
      <c r="N79" s="167">
        <v>3.6700000000000001E-3</v>
      </c>
      <c r="O79" s="167">
        <f>ROUND(E79*N79,2)</f>
        <v>0.01</v>
      </c>
      <c r="P79" s="167">
        <v>0</v>
      </c>
      <c r="Q79" s="167">
        <f>ROUND(E79*P79,2)</f>
        <v>0</v>
      </c>
      <c r="R79" s="167"/>
      <c r="S79" s="167" t="s">
        <v>131</v>
      </c>
      <c r="T79" s="167" t="s">
        <v>131</v>
      </c>
      <c r="U79" s="167">
        <v>0.433</v>
      </c>
      <c r="V79" s="167">
        <f>ROUND(E79*U79,2)</f>
        <v>0.87</v>
      </c>
      <c r="W79" s="167"/>
      <c r="X79" s="167" t="s">
        <v>132</v>
      </c>
      <c r="Y79" s="162"/>
      <c r="Z79" s="162"/>
      <c r="AA79" s="162"/>
      <c r="AB79" s="162"/>
      <c r="AC79" s="162"/>
      <c r="AD79" s="162"/>
      <c r="AE79" s="162"/>
      <c r="AF79" s="162"/>
      <c r="AG79" s="162" t="s">
        <v>133</v>
      </c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</row>
    <row r="80" spans="1:60" ht="20.399999999999999" outlineLevel="1" x14ac:dyDescent="0.25">
      <c r="A80" s="179">
        <v>25</v>
      </c>
      <c r="B80" s="180" t="s">
        <v>209</v>
      </c>
      <c r="C80" s="193" t="s">
        <v>210</v>
      </c>
      <c r="D80" s="181" t="s">
        <v>136</v>
      </c>
      <c r="E80" s="182">
        <v>32.130000000000003</v>
      </c>
      <c r="F80" s="183"/>
      <c r="G80" s="184">
        <f>ROUND(E80*F80,2)</f>
        <v>0</v>
      </c>
      <c r="H80" s="167">
        <v>0</v>
      </c>
      <c r="I80" s="167">
        <f>ROUND(E80*H80,2)</f>
        <v>0</v>
      </c>
      <c r="J80" s="167">
        <v>235.5</v>
      </c>
      <c r="K80" s="167">
        <f>ROUND(E80*J80,2)</f>
        <v>7566.62</v>
      </c>
      <c r="L80" s="167">
        <v>21</v>
      </c>
      <c r="M80" s="167">
        <f>G80*(1+L80/100)</f>
        <v>0</v>
      </c>
      <c r="N80" s="167">
        <v>0</v>
      </c>
      <c r="O80" s="167">
        <f>ROUND(E80*N80,2)</f>
        <v>0</v>
      </c>
      <c r="P80" s="167">
        <v>6.0999999999999999E-2</v>
      </c>
      <c r="Q80" s="167">
        <f>ROUND(E80*P80,2)</f>
        <v>1.96</v>
      </c>
      <c r="R80" s="167"/>
      <c r="S80" s="167" t="s">
        <v>131</v>
      </c>
      <c r="T80" s="167" t="s">
        <v>131</v>
      </c>
      <c r="U80" s="167">
        <v>0</v>
      </c>
      <c r="V80" s="167">
        <f>ROUND(E80*U80,2)</f>
        <v>0</v>
      </c>
      <c r="W80" s="167"/>
      <c r="X80" s="167" t="s">
        <v>211</v>
      </c>
      <c r="Y80" s="162"/>
      <c r="Z80" s="162"/>
      <c r="AA80" s="162"/>
      <c r="AB80" s="162"/>
      <c r="AC80" s="162"/>
      <c r="AD80" s="162"/>
      <c r="AE80" s="162"/>
      <c r="AF80" s="162"/>
      <c r="AG80" s="162" t="s">
        <v>212</v>
      </c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outlineLevel="1" x14ac:dyDescent="0.25">
      <c r="A81" s="165"/>
      <c r="B81" s="166"/>
      <c r="C81" s="194" t="s">
        <v>180</v>
      </c>
      <c r="D81" s="168"/>
      <c r="E81" s="169">
        <v>21.48</v>
      </c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2"/>
      <c r="Z81" s="162"/>
      <c r="AA81" s="162"/>
      <c r="AB81" s="162"/>
      <c r="AC81" s="162"/>
      <c r="AD81" s="162"/>
      <c r="AE81" s="162"/>
      <c r="AF81" s="162"/>
      <c r="AG81" s="162" t="s">
        <v>138</v>
      </c>
      <c r="AH81" s="162">
        <v>0</v>
      </c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outlineLevel="1" x14ac:dyDescent="0.25">
      <c r="A82" s="165"/>
      <c r="B82" s="166"/>
      <c r="C82" s="194" t="s">
        <v>181</v>
      </c>
      <c r="D82" s="168"/>
      <c r="E82" s="169">
        <v>10.65</v>
      </c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2"/>
      <c r="Z82" s="162"/>
      <c r="AA82" s="162"/>
      <c r="AB82" s="162"/>
      <c r="AC82" s="162"/>
      <c r="AD82" s="162"/>
      <c r="AE82" s="162"/>
      <c r="AF82" s="162"/>
      <c r="AG82" s="162" t="s">
        <v>138</v>
      </c>
      <c r="AH82" s="162">
        <v>0</v>
      </c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60" x14ac:dyDescent="0.25">
      <c r="A83" s="173" t="s">
        <v>126</v>
      </c>
      <c r="B83" s="174" t="s">
        <v>56</v>
      </c>
      <c r="C83" s="191" t="s">
        <v>57</v>
      </c>
      <c r="D83" s="175"/>
      <c r="E83" s="176"/>
      <c r="F83" s="177"/>
      <c r="G83" s="178">
        <f>SUMIF(AG84:AG84,"&lt;&gt;NOR",G84:G84)</f>
        <v>0</v>
      </c>
      <c r="H83" s="172"/>
      <c r="I83" s="172">
        <f>SUM(I84:I84)</f>
        <v>0</v>
      </c>
      <c r="J83" s="172"/>
      <c r="K83" s="172">
        <f>SUM(K84:K84)</f>
        <v>1293.3</v>
      </c>
      <c r="L83" s="172"/>
      <c r="M83" s="172">
        <f>SUM(M84:M84)</f>
        <v>0</v>
      </c>
      <c r="N83" s="172"/>
      <c r="O83" s="172">
        <f>SUM(O84:O84)</f>
        <v>0</v>
      </c>
      <c r="P83" s="172"/>
      <c r="Q83" s="172">
        <f>SUM(Q84:Q84)</f>
        <v>0</v>
      </c>
      <c r="R83" s="172"/>
      <c r="S83" s="172"/>
      <c r="T83" s="172"/>
      <c r="U83" s="172"/>
      <c r="V83" s="172">
        <f>SUM(V84:V84)</f>
        <v>3.11</v>
      </c>
      <c r="W83" s="172"/>
      <c r="X83" s="172"/>
      <c r="AG83" t="s">
        <v>127</v>
      </c>
    </row>
    <row r="84" spans="1:60" outlineLevel="1" x14ac:dyDescent="0.25">
      <c r="A84" s="185">
        <v>26</v>
      </c>
      <c r="B84" s="186" t="s">
        <v>213</v>
      </c>
      <c r="C84" s="192" t="s">
        <v>214</v>
      </c>
      <c r="D84" s="187" t="s">
        <v>215</v>
      </c>
      <c r="E84" s="188">
        <v>3.3119200000000002</v>
      </c>
      <c r="F84" s="189"/>
      <c r="G84" s="190">
        <f>ROUND(E84*F84,2)</f>
        <v>0</v>
      </c>
      <c r="H84" s="167">
        <v>0</v>
      </c>
      <c r="I84" s="167">
        <f>ROUND(E84*H84,2)</f>
        <v>0</v>
      </c>
      <c r="J84" s="167">
        <v>390.5</v>
      </c>
      <c r="K84" s="167">
        <f>ROUND(E84*J84,2)</f>
        <v>1293.3</v>
      </c>
      <c r="L84" s="167">
        <v>21</v>
      </c>
      <c r="M84" s="167">
        <f>G84*(1+L84/100)</f>
        <v>0</v>
      </c>
      <c r="N84" s="167">
        <v>0</v>
      </c>
      <c r="O84" s="167">
        <f>ROUND(E84*N84,2)</f>
        <v>0</v>
      </c>
      <c r="P84" s="167">
        <v>0</v>
      </c>
      <c r="Q84" s="167">
        <f>ROUND(E84*P84,2)</f>
        <v>0</v>
      </c>
      <c r="R84" s="167"/>
      <c r="S84" s="167" t="s">
        <v>131</v>
      </c>
      <c r="T84" s="167" t="s">
        <v>131</v>
      </c>
      <c r="U84" s="167">
        <v>0.9385</v>
      </c>
      <c r="V84" s="167">
        <f>ROUND(E84*U84,2)</f>
        <v>3.11</v>
      </c>
      <c r="W84" s="167"/>
      <c r="X84" s="167" t="s">
        <v>216</v>
      </c>
      <c r="Y84" s="162"/>
      <c r="Z84" s="162"/>
      <c r="AA84" s="162"/>
      <c r="AB84" s="162"/>
      <c r="AC84" s="162"/>
      <c r="AD84" s="162"/>
      <c r="AE84" s="162"/>
      <c r="AF84" s="162"/>
      <c r="AG84" s="162" t="s">
        <v>217</v>
      </c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x14ac:dyDescent="0.25">
      <c r="A85" s="173" t="s">
        <v>126</v>
      </c>
      <c r="B85" s="174" t="s">
        <v>58</v>
      </c>
      <c r="C85" s="191" t="s">
        <v>59</v>
      </c>
      <c r="D85" s="175"/>
      <c r="E85" s="176"/>
      <c r="F85" s="177"/>
      <c r="G85" s="178">
        <f>SUMIF(AG86:AG92,"&lt;&gt;NOR",G86:G92)</f>
        <v>0</v>
      </c>
      <c r="H85" s="172"/>
      <c r="I85" s="172">
        <f>SUM(I86:I92)</f>
        <v>5160.18</v>
      </c>
      <c r="J85" s="172"/>
      <c r="K85" s="172">
        <f>SUM(K86:K92)</f>
        <v>3722.83</v>
      </c>
      <c r="L85" s="172"/>
      <c r="M85" s="172">
        <f>SUM(M86:M92)</f>
        <v>0</v>
      </c>
      <c r="N85" s="172"/>
      <c r="O85" s="172">
        <f>SUM(O86:O92)</f>
        <v>0.05</v>
      </c>
      <c r="P85" s="172"/>
      <c r="Q85" s="172">
        <f>SUM(Q86:Q92)</f>
        <v>0</v>
      </c>
      <c r="R85" s="172"/>
      <c r="S85" s="172"/>
      <c r="T85" s="172"/>
      <c r="U85" s="172"/>
      <c r="V85" s="172">
        <f>SUM(V86:V92)</f>
        <v>6.4300000000000006</v>
      </c>
      <c r="W85" s="172"/>
      <c r="X85" s="172"/>
      <c r="AG85" t="s">
        <v>127</v>
      </c>
    </row>
    <row r="86" spans="1:60" outlineLevel="1" x14ac:dyDescent="0.25">
      <c r="A86" s="179">
        <v>27</v>
      </c>
      <c r="B86" s="180" t="s">
        <v>218</v>
      </c>
      <c r="C86" s="193" t="s">
        <v>219</v>
      </c>
      <c r="D86" s="181" t="s">
        <v>136</v>
      </c>
      <c r="E86" s="182">
        <v>12.93</v>
      </c>
      <c r="F86" s="183"/>
      <c r="G86" s="184">
        <f>ROUND(E86*F86,2)</f>
        <v>0</v>
      </c>
      <c r="H86" s="167">
        <v>309.82</v>
      </c>
      <c r="I86" s="167">
        <f>ROUND(E86*H86,2)</f>
        <v>4005.97</v>
      </c>
      <c r="J86" s="167">
        <v>203.18</v>
      </c>
      <c r="K86" s="167">
        <f>ROUND(E86*J86,2)</f>
        <v>2627.12</v>
      </c>
      <c r="L86" s="167">
        <v>21</v>
      </c>
      <c r="M86" s="167">
        <f>G86*(1+L86/100)</f>
        <v>0</v>
      </c>
      <c r="N86" s="167">
        <v>3.6800000000000001E-3</v>
      </c>
      <c r="O86" s="167">
        <f>ROUND(E86*N86,2)</f>
        <v>0.05</v>
      </c>
      <c r="P86" s="167">
        <v>0</v>
      </c>
      <c r="Q86" s="167">
        <f>ROUND(E86*P86,2)</f>
        <v>0</v>
      </c>
      <c r="R86" s="167"/>
      <c r="S86" s="167" t="s">
        <v>131</v>
      </c>
      <c r="T86" s="167" t="s">
        <v>171</v>
      </c>
      <c r="U86" s="167">
        <v>0.38500000000000001</v>
      </c>
      <c r="V86" s="167">
        <f>ROUND(E86*U86,2)</f>
        <v>4.9800000000000004</v>
      </c>
      <c r="W86" s="167"/>
      <c r="X86" s="167" t="s">
        <v>132</v>
      </c>
      <c r="Y86" s="162"/>
      <c r="Z86" s="162"/>
      <c r="AA86" s="162"/>
      <c r="AB86" s="162"/>
      <c r="AC86" s="162"/>
      <c r="AD86" s="162"/>
      <c r="AE86" s="162"/>
      <c r="AF86" s="162"/>
      <c r="AG86" s="162" t="s">
        <v>133</v>
      </c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 outlineLevel="1" x14ac:dyDescent="0.25">
      <c r="A87" s="165"/>
      <c r="B87" s="166"/>
      <c r="C87" s="194" t="s">
        <v>160</v>
      </c>
      <c r="D87" s="168"/>
      <c r="E87" s="169">
        <v>6.93</v>
      </c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2"/>
      <c r="Z87" s="162"/>
      <c r="AA87" s="162"/>
      <c r="AB87" s="162"/>
      <c r="AC87" s="162"/>
      <c r="AD87" s="162"/>
      <c r="AE87" s="162"/>
      <c r="AF87" s="162"/>
      <c r="AG87" s="162" t="s">
        <v>138</v>
      </c>
      <c r="AH87" s="162">
        <v>0</v>
      </c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</row>
    <row r="88" spans="1:60" outlineLevel="1" x14ac:dyDescent="0.25">
      <c r="A88" s="165"/>
      <c r="B88" s="166"/>
      <c r="C88" s="194" t="s">
        <v>220</v>
      </c>
      <c r="D88" s="168"/>
      <c r="E88" s="169">
        <v>6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2"/>
      <c r="Z88" s="162"/>
      <c r="AA88" s="162"/>
      <c r="AB88" s="162"/>
      <c r="AC88" s="162"/>
      <c r="AD88" s="162"/>
      <c r="AE88" s="162"/>
      <c r="AF88" s="162"/>
      <c r="AG88" s="162" t="s">
        <v>138</v>
      </c>
      <c r="AH88" s="162">
        <v>0</v>
      </c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 outlineLevel="1" x14ac:dyDescent="0.25">
      <c r="A89" s="179">
        <v>28</v>
      </c>
      <c r="B89" s="180" t="s">
        <v>221</v>
      </c>
      <c r="C89" s="193" t="s">
        <v>222</v>
      </c>
      <c r="D89" s="181" t="s">
        <v>141</v>
      </c>
      <c r="E89" s="182">
        <v>13.2</v>
      </c>
      <c r="F89" s="183"/>
      <c r="G89" s="184">
        <f>ROUND(E89*F89,2)</f>
        <v>0</v>
      </c>
      <c r="H89" s="167">
        <v>87.44</v>
      </c>
      <c r="I89" s="167">
        <f>ROUND(E89*H89,2)</f>
        <v>1154.21</v>
      </c>
      <c r="J89" s="167">
        <v>58.06</v>
      </c>
      <c r="K89" s="167">
        <f>ROUND(E89*J89,2)</f>
        <v>766.39</v>
      </c>
      <c r="L89" s="167">
        <v>21</v>
      </c>
      <c r="M89" s="167">
        <f>G89*(1+L89/100)</f>
        <v>0</v>
      </c>
      <c r="N89" s="167">
        <v>3.2000000000000003E-4</v>
      </c>
      <c r="O89" s="167">
        <f>ROUND(E89*N89,2)</f>
        <v>0</v>
      </c>
      <c r="P89" s="167">
        <v>0</v>
      </c>
      <c r="Q89" s="167">
        <f>ROUND(E89*P89,2)</f>
        <v>0</v>
      </c>
      <c r="R89" s="167"/>
      <c r="S89" s="167" t="s">
        <v>131</v>
      </c>
      <c r="T89" s="167" t="s">
        <v>171</v>
      </c>
      <c r="U89" s="167">
        <v>0.11</v>
      </c>
      <c r="V89" s="167">
        <f>ROUND(E89*U89,2)</f>
        <v>1.45</v>
      </c>
      <c r="W89" s="167"/>
      <c r="X89" s="167" t="s">
        <v>132</v>
      </c>
      <c r="Y89" s="162"/>
      <c r="Z89" s="162"/>
      <c r="AA89" s="162"/>
      <c r="AB89" s="162"/>
      <c r="AC89" s="162"/>
      <c r="AD89" s="162"/>
      <c r="AE89" s="162"/>
      <c r="AF89" s="162"/>
      <c r="AG89" s="162" t="s">
        <v>133</v>
      </c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outlineLevel="1" x14ac:dyDescent="0.25">
      <c r="A90" s="165"/>
      <c r="B90" s="166"/>
      <c r="C90" s="194" t="s">
        <v>223</v>
      </c>
      <c r="D90" s="168"/>
      <c r="E90" s="169">
        <v>10.199999999999999</v>
      </c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2"/>
      <c r="Z90" s="162"/>
      <c r="AA90" s="162"/>
      <c r="AB90" s="162"/>
      <c r="AC90" s="162"/>
      <c r="AD90" s="162"/>
      <c r="AE90" s="162"/>
      <c r="AF90" s="162"/>
      <c r="AG90" s="162" t="s">
        <v>138</v>
      </c>
      <c r="AH90" s="162">
        <v>0</v>
      </c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outlineLevel="1" x14ac:dyDescent="0.25">
      <c r="A91" s="165"/>
      <c r="B91" s="166"/>
      <c r="C91" s="194" t="s">
        <v>224</v>
      </c>
      <c r="D91" s="168"/>
      <c r="E91" s="169">
        <v>3</v>
      </c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2"/>
      <c r="Z91" s="162"/>
      <c r="AA91" s="162"/>
      <c r="AB91" s="162"/>
      <c r="AC91" s="162"/>
      <c r="AD91" s="162"/>
      <c r="AE91" s="162"/>
      <c r="AF91" s="162"/>
      <c r="AG91" s="162" t="s">
        <v>138</v>
      </c>
      <c r="AH91" s="162">
        <v>0</v>
      </c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60" outlineLevel="1" x14ac:dyDescent="0.25">
      <c r="A92" s="185">
        <v>29</v>
      </c>
      <c r="B92" s="186" t="s">
        <v>225</v>
      </c>
      <c r="C92" s="192" t="s">
        <v>226</v>
      </c>
      <c r="D92" s="187" t="s">
        <v>0</v>
      </c>
      <c r="E92" s="188">
        <v>85.536900000000003</v>
      </c>
      <c r="F92" s="189"/>
      <c r="G92" s="190">
        <f>ROUND(E92*F92,2)</f>
        <v>0</v>
      </c>
      <c r="H92" s="167">
        <v>0</v>
      </c>
      <c r="I92" s="167">
        <f>ROUND(E92*H92,2)</f>
        <v>0</v>
      </c>
      <c r="J92" s="167">
        <v>3.85</v>
      </c>
      <c r="K92" s="167">
        <f>ROUND(E92*J92,2)</f>
        <v>329.32</v>
      </c>
      <c r="L92" s="167">
        <v>21</v>
      </c>
      <c r="M92" s="167">
        <f>G92*(1+L92/100)</f>
        <v>0</v>
      </c>
      <c r="N92" s="167">
        <v>0</v>
      </c>
      <c r="O92" s="167">
        <f>ROUND(E92*N92,2)</f>
        <v>0</v>
      </c>
      <c r="P92" s="167">
        <v>0</v>
      </c>
      <c r="Q92" s="167">
        <f>ROUND(E92*P92,2)</f>
        <v>0</v>
      </c>
      <c r="R92" s="167"/>
      <c r="S92" s="167" t="s">
        <v>131</v>
      </c>
      <c r="T92" s="167" t="s">
        <v>131</v>
      </c>
      <c r="U92" s="167">
        <v>0</v>
      </c>
      <c r="V92" s="167">
        <f>ROUND(E92*U92,2)</f>
        <v>0</v>
      </c>
      <c r="W92" s="167"/>
      <c r="X92" s="167" t="s">
        <v>216</v>
      </c>
      <c r="Y92" s="162"/>
      <c r="Z92" s="162"/>
      <c r="AA92" s="162"/>
      <c r="AB92" s="162"/>
      <c r="AC92" s="162"/>
      <c r="AD92" s="162"/>
      <c r="AE92" s="162"/>
      <c r="AF92" s="162"/>
      <c r="AG92" s="162" t="s">
        <v>217</v>
      </c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</row>
    <row r="93" spans="1:60" x14ac:dyDescent="0.25">
      <c r="A93" s="173" t="s">
        <v>126</v>
      </c>
      <c r="B93" s="174" t="s">
        <v>60</v>
      </c>
      <c r="C93" s="191" t="s">
        <v>61</v>
      </c>
      <c r="D93" s="175"/>
      <c r="E93" s="176"/>
      <c r="F93" s="177"/>
      <c r="G93" s="178">
        <f>SUMIF(AG94:AG94,"&lt;&gt;NOR",G94:G94)</f>
        <v>0</v>
      </c>
      <c r="H93" s="172"/>
      <c r="I93" s="172">
        <f>SUM(I94:I94)</f>
        <v>0</v>
      </c>
      <c r="J93" s="172"/>
      <c r="K93" s="172">
        <f>SUM(K94:K94)</f>
        <v>1000</v>
      </c>
      <c r="L93" s="172"/>
      <c r="M93" s="172">
        <f>SUM(M94:M94)</f>
        <v>0</v>
      </c>
      <c r="N93" s="172"/>
      <c r="O93" s="172">
        <f>SUM(O94:O94)</f>
        <v>0</v>
      </c>
      <c r="P93" s="172"/>
      <c r="Q93" s="172">
        <f>SUM(Q94:Q94)</f>
        <v>0</v>
      </c>
      <c r="R93" s="172"/>
      <c r="S93" s="172"/>
      <c r="T93" s="172"/>
      <c r="U93" s="172"/>
      <c r="V93" s="172">
        <f>SUM(V94:V94)</f>
        <v>0.16</v>
      </c>
      <c r="W93" s="172"/>
      <c r="X93" s="172"/>
      <c r="AG93" t="s">
        <v>127</v>
      </c>
    </row>
    <row r="94" spans="1:60" outlineLevel="1" x14ac:dyDescent="0.25">
      <c r="A94" s="185">
        <v>30</v>
      </c>
      <c r="B94" s="186" t="s">
        <v>227</v>
      </c>
      <c r="C94" s="192" t="s">
        <v>228</v>
      </c>
      <c r="D94" s="187" t="s">
        <v>229</v>
      </c>
      <c r="E94" s="188">
        <v>1</v>
      </c>
      <c r="F94" s="189"/>
      <c r="G94" s="190">
        <f>ROUND(E94*F94,2)</f>
        <v>0</v>
      </c>
      <c r="H94" s="167">
        <v>0</v>
      </c>
      <c r="I94" s="167">
        <f>ROUND(E94*H94,2)</f>
        <v>0</v>
      </c>
      <c r="J94" s="167">
        <v>1000</v>
      </c>
      <c r="K94" s="167">
        <f>ROUND(E94*J94,2)</f>
        <v>1000</v>
      </c>
      <c r="L94" s="167">
        <v>21</v>
      </c>
      <c r="M94" s="167">
        <f>G94*(1+L94/100)</f>
        <v>0</v>
      </c>
      <c r="N94" s="167">
        <v>0</v>
      </c>
      <c r="O94" s="167">
        <f>ROUND(E94*N94,2)</f>
        <v>0</v>
      </c>
      <c r="P94" s="167">
        <v>0</v>
      </c>
      <c r="Q94" s="167">
        <f>ROUND(E94*P94,2)</f>
        <v>0</v>
      </c>
      <c r="R94" s="167"/>
      <c r="S94" s="167" t="s">
        <v>186</v>
      </c>
      <c r="T94" s="167" t="s">
        <v>171</v>
      </c>
      <c r="U94" s="167">
        <v>0.157</v>
      </c>
      <c r="V94" s="167">
        <f>ROUND(E94*U94,2)</f>
        <v>0.16</v>
      </c>
      <c r="W94" s="167"/>
      <c r="X94" s="167" t="s">
        <v>132</v>
      </c>
      <c r="Y94" s="162"/>
      <c r="Z94" s="162"/>
      <c r="AA94" s="162"/>
      <c r="AB94" s="162"/>
      <c r="AC94" s="162"/>
      <c r="AD94" s="162"/>
      <c r="AE94" s="162"/>
      <c r="AF94" s="162"/>
      <c r="AG94" s="162" t="s">
        <v>133</v>
      </c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x14ac:dyDescent="0.25">
      <c r="A95" s="173" t="s">
        <v>126</v>
      </c>
      <c r="B95" s="174" t="s">
        <v>62</v>
      </c>
      <c r="C95" s="191" t="s">
        <v>63</v>
      </c>
      <c r="D95" s="175"/>
      <c r="E95" s="176"/>
      <c r="F95" s="177"/>
      <c r="G95" s="178">
        <f>SUMIF(AG96:AG102,"&lt;&gt;NOR",G96:G102)</f>
        <v>0</v>
      </c>
      <c r="H95" s="172"/>
      <c r="I95" s="172">
        <f>SUM(I96:I102)</f>
        <v>1109.46</v>
      </c>
      <c r="J95" s="172"/>
      <c r="K95" s="172">
        <f>SUM(K96:K102)</f>
        <v>3283.3900000000003</v>
      </c>
      <c r="L95" s="172"/>
      <c r="M95" s="172">
        <f>SUM(M96:M102)</f>
        <v>0</v>
      </c>
      <c r="N95" s="172"/>
      <c r="O95" s="172">
        <f>SUM(O96:O102)</f>
        <v>0</v>
      </c>
      <c r="P95" s="172"/>
      <c r="Q95" s="172">
        <f>SUM(Q96:Q102)</f>
        <v>0</v>
      </c>
      <c r="R95" s="172"/>
      <c r="S95" s="172"/>
      <c r="T95" s="172"/>
      <c r="U95" s="172"/>
      <c r="V95" s="172">
        <f>SUM(V96:V102)</f>
        <v>4.5600000000000005</v>
      </c>
      <c r="W95" s="172"/>
      <c r="X95" s="172"/>
      <c r="AG95" t="s">
        <v>127</v>
      </c>
    </row>
    <row r="96" spans="1:60" outlineLevel="1" x14ac:dyDescent="0.25">
      <c r="A96" s="185">
        <v>31</v>
      </c>
      <c r="B96" s="186" t="s">
        <v>230</v>
      </c>
      <c r="C96" s="192" t="s">
        <v>231</v>
      </c>
      <c r="D96" s="187" t="s">
        <v>141</v>
      </c>
      <c r="E96" s="188">
        <v>6</v>
      </c>
      <c r="F96" s="189"/>
      <c r="G96" s="190">
        <f>ROUND(E96*F96,2)</f>
        <v>0</v>
      </c>
      <c r="H96" s="167">
        <v>184.91</v>
      </c>
      <c r="I96" s="167">
        <f>ROUND(E96*H96,2)</f>
        <v>1109.46</v>
      </c>
      <c r="J96" s="167">
        <v>266.08999999999997</v>
      </c>
      <c r="K96" s="167">
        <f>ROUND(E96*J96,2)</f>
        <v>1596.54</v>
      </c>
      <c r="L96" s="167">
        <v>21</v>
      </c>
      <c r="M96" s="167">
        <f>G96*(1+L96/100)</f>
        <v>0</v>
      </c>
      <c r="N96" s="167">
        <v>5.1999999999999995E-4</v>
      </c>
      <c r="O96" s="167">
        <f>ROUND(E96*N96,2)</f>
        <v>0</v>
      </c>
      <c r="P96" s="167">
        <v>0</v>
      </c>
      <c r="Q96" s="167">
        <f>ROUND(E96*P96,2)</f>
        <v>0</v>
      </c>
      <c r="R96" s="167"/>
      <c r="S96" s="167" t="s">
        <v>131</v>
      </c>
      <c r="T96" s="167" t="s">
        <v>131</v>
      </c>
      <c r="U96" s="167">
        <v>0.52900000000000003</v>
      </c>
      <c r="V96" s="167">
        <f>ROUND(E96*U96,2)</f>
        <v>3.17</v>
      </c>
      <c r="W96" s="167"/>
      <c r="X96" s="167" t="s">
        <v>132</v>
      </c>
      <c r="Y96" s="162"/>
      <c r="Z96" s="162"/>
      <c r="AA96" s="162"/>
      <c r="AB96" s="162"/>
      <c r="AC96" s="162"/>
      <c r="AD96" s="162"/>
      <c r="AE96" s="162"/>
      <c r="AF96" s="162"/>
      <c r="AG96" s="162" t="s">
        <v>133</v>
      </c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outlineLevel="1" x14ac:dyDescent="0.25">
      <c r="A97" s="185">
        <v>32</v>
      </c>
      <c r="B97" s="186" t="s">
        <v>232</v>
      </c>
      <c r="C97" s="192" t="s">
        <v>233</v>
      </c>
      <c r="D97" s="187" t="s">
        <v>130</v>
      </c>
      <c r="E97" s="188">
        <v>1</v>
      </c>
      <c r="F97" s="189"/>
      <c r="G97" s="190">
        <f>ROUND(E97*F97,2)</f>
        <v>0</v>
      </c>
      <c r="H97" s="167">
        <v>0</v>
      </c>
      <c r="I97" s="167">
        <f>ROUND(E97*H97,2)</f>
        <v>0</v>
      </c>
      <c r="J97" s="167">
        <v>79.2</v>
      </c>
      <c r="K97" s="167">
        <f>ROUND(E97*J97,2)</f>
        <v>79.2</v>
      </c>
      <c r="L97" s="167">
        <v>21</v>
      </c>
      <c r="M97" s="167">
        <f>G97*(1+L97/100)</f>
        <v>0</v>
      </c>
      <c r="N97" s="167">
        <v>0</v>
      </c>
      <c r="O97" s="167">
        <f>ROUND(E97*N97,2)</f>
        <v>0</v>
      </c>
      <c r="P97" s="167">
        <v>0</v>
      </c>
      <c r="Q97" s="167">
        <f>ROUND(E97*P97,2)</f>
        <v>0</v>
      </c>
      <c r="R97" s="167"/>
      <c r="S97" s="167" t="s">
        <v>131</v>
      </c>
      <c r="T97" s="167" t="s">
        <v>131</v>
      </c>
      <c r="U97" s="167">
        <v>0.157</v>
      </c>
      <c r="V97" s="167">
        <f>ROUND(E97*U97,2)</f>
        <v>0.16</v>
      </c>
      <c r="W97" s="167"/>
      <c r="X97" s="167" t="s">
        <v>132</v>
      </c>
      <c r="Y97" s="162"/>
      <c r="Z97" s="162"/>
      <c r="AA97" s="162"/>
      <c r="AB97" s="162"/>
      <c r="AC97" s="162"/>
      <c r="AD97" s="162"/>
      <c r="AE97" s="162"/>
      <c r="AF97" s="162"/>
      <c r="AG97" s="162" t="s">
        <v>133</v>
      </c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outlineLevel="1" x14ac:dyDescent="0.25">
      <c r="A98" s="185">
        <v>33</v>
      </c>
      <c r="B98" s="186" t="s">
        <v>234</v>
      </c>
      <c r="C98" s="192" t="s">
        <v>235</v>
      </c>
      <c r="D98" s="187" t="s">
        <v>130</v>
      </c>
      <c r="E98" s="188">
        <v>3</v>
      </c>
      <c r="F98" s="189"/>
      <c r="G98" s="190">
        <f>ROUND(E98*F98,2)</f>
        <v>0</v>
      </c>
      <c r="H98" s="167">
        <v>0</v>
      </c>
      <c r="I98" s="167">
        <f>ROUND(E98*H98,2)</f>
        <v>0</v>
      </c>
      <c r="J98" s="167">
        <v>87.7</v>
      </c>
      <c r="K98" s="167">
        <f>ROUND(E98*J98,2)</f>
        <v>263.10000000000002</v>
      </c>
      <c r="L98" s="167">
        <v>21</v>
      </c>
      <c r="M98" s="167">
        <f>G98*(1+L98/100)</f>
        <v>0</v>
      </c>
      <c r="N98" s="167">
        <v>0</v>
      </c>
      <c r="O98" s="167">
        <f>ROUND(E98*N98,2)</f>
        <v>0</v>
      </c>
      <c r="P98" s="167">
        <v>0</v>
      </c>
      <c r="Q98" s="167">
        <f>ROUND(E98*P98,2)</f>
        <v>0</v>
      </c>
      <c r="R98" s="167"/>
      <c r="S98" s="167" t="s">
        <v>131</v>
      </c>
      <c r="T98" s="167" t="s">
        <v>131</v>
      </c>
      <c r="U98" s="167">
        <v>0.17399999999999999</v>
      </c>
      <c r="V98" s="167">
        <f>ROUND(E98*U98,2)</f>
        <v>0.52</v>
      </c>
      <c r="W98" s="167"/>
      <c r="X98" s="167" t="s">
        <v>132</v>
      </c>
      <c r="Y98" s="162"/>
      <c r="Z98" s="162"/>
      <c r="AA98" s="162"/>
      <c r="AB98" s="162"/>
      <c r="AC98" s="162"/>
      <c r="AD98" s="162"/>
      <c r="AE98" s="162"/>
      <c r="AF98" s="162"/>
      <c r="AG98" s="162" t="s">
        <v>133</v>
      </c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</row>
    <row r="99" spans="1:60" outlineLevel="1" x14ac:dyDescent="0.25">
      <c r="A99" s="185">
        <v>34</v>
      </c>
      <c r="B99" s="186" t="s">
        <v>236</v>
      </c>
      <c r="C99" s="192" t="s">
        <v>237</v>
      </c>
      <c r="D99" s="187" t="s">
        <v>130</v>
      </c>
      <c r="E99" s="188">
        <v>1</v>
      </c>
      <c r="F99" s="189"/>
      <c r="G99" s="190">
        <f>ROUND(E99*F99,2)</f>
        <v>0</v>
      </c>
      <c r="H99" s="167">
        <v>0</v>
      </c>
      <c r="I99" s="167">
        <f>ROUND(E99*H99,2)</f>
        <v>0</v>
      </c>
      <c r="J99" s="167">
        <v>130.5</v>
      </c>
      <c r="K99" s="167">
        <f>ROUND(E99*J99,2)</f>
        <v>130.5</v>
      </c>
      <c r="L99" s="167">
        <v>21</v>
      </c>
      <c r="M99" s="167">
        <f>G99*(1+L99/100)</f>
        <v>0</v>
      </c>
      <c r="N99" s="167">
        <v>0</v>
      </c>
      <c r="O99" s="167">
        <f>ROUND(E99*N99,2)</f>
        <v>0</v>
      </c>
      <c r="P99" s="167">
        <v>0</v>
      </c>
      <c r="Q99" s="167">
        <f>ROUND(E99*P99,2)</f>
        <v>0</v>
      </c>
      <c r="R99" s="167"/>
      <c r="S99" s="167" t="s">
        <v>131</v>
      </c>
      <c r="T99" s="167" t="s">
        <v>131</v>
      </c>
      <c r="U99" s="167">
        <v>0.25900000000000001</v>
      </c>
      <c r="V99" s="167">
        <f>ROUND(E99*U99,2)</f>
        <v>0.26</v>
      </c>
      <c r="W99" s="167"/>
      <c r="X99" s="167" t="s">
        <v>132</v>
      </c>
      <c r="Y99" s="162"/>
      <c r="Z99" s="162"/>
      <c r="AA99" s="162"/>
      <c r="AB99" s="162"/>
      <c r="AC99" s="162"/>
      <c r="AD99" s="162"/>
      <c r="AE99" s="162"/>
      <c r="AF99" s="162"/>
      <c r="AG99" s="162" t="s">
        <v>133</v>
      </c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60" outlineLevel="1" x14ac:dyDescent="0.25">
      <c r="A100" s="185">
        <v>35</v>
      </c>
      <c r="B100" s="186" t="s">
        <v>238</v>
      </c>
      <c r="C100" s="192" t="s">
        <v>239</v>
      </c>
      <c r="D100" s="187" t="s">
        <v>130</v>
      </c>
      <c r="E100" s="188">
        <v>1</v>
      </c>
      <c r="F100" s="189"/>
      <c r="G100" s="190">
        <f>ROUND(E100*F100,2)</f>
        <v>0</v>
      </c>
      <c r="H100" s="167">
        <v>0</v>
      </c>
      <c r="I100" s="167">
        <f>ROUND(E100*H100,2)</f>
        <v>0</v>
      </c>
      <c r="J100" s="167">
        <v>238.5</v>
      </c>
      <c r="K100" s="167">
        <f>ROUND(E100*J100,2)</f>
        <v>238.5</v>
      </c>
      <c r="L100" s="167">
        <v>21</v>
      </c>
      <c r="M100" s="167">
        <f>G100*(1+L100/100)</f>
        <v>0</v>
      </c>
      <c r="N100" s="167">
        <v>0</v>
      </c>
      <c r="O100" s="167">
        <f>ROUND(E100*N100,2)</f>
        <v>0</v>
      </c>
      <c r="P100" s="167">
        <v>0</v>
      </c>
      <c r="Q100" s="167">
        <f>ROUND(E100*P100,2)</f>
        <v>0</v>
      </c>
      <c r="R100" s="167"/>
      <c r="S100" s="167" t="s">
        <v>131</v>
      </c>
      <c r="T100" s="167" t="s">
        <v>155</v>
      </c>
      <c r="U100" s="167">
        <v>0.45</v>
      </c>
      <c r="V100" s="167">
        <f>ROUND(E100*U100,2)</f>
        <v>0.45</v>
      </c>
      <c r="W100" s="167"/>
      <c r="X100" s="167" t="s">
        <v>132</v>
      </c>
      <c r="Y100" s="162"/>
      <c r="Z100" s="162"/>
      <c r="AA100" s="162"/>
      <c r="AB100" s="162"/>
      <c r="AC100" s="162"/>
      <c r="AD100" s="162"/>
      <c r="AE100" s="162"/>
      <c r="AF100" s="162"/>
      <c r="AG100" s="162" t="s">
        <v>133</v>
      </c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60" outlineLevel="1" x14ac:dyDescent="0.25">
      <c r="A101" s="185">
        <v>36</v>
      </c>
      <c r="B101" s="186" t="s">
        <v>240</v>
      </c>
      <c r="C101" s="192" t="s">
        <v>241</v>
      </c>
      <c r="D101" s="187" t="s">
        <v>242</v>
      </c>
      <c r="E101" s="188">
        <v>2</v>
      </c>
      <c r="F101" s="189"/>
      <c r="G101" s="190">
        <f>ROUND(E101*F101,2)</f>
        <v>0</v>
      </c>
      <c r="H101" s="167">
        <v>0</v>
      </c>
      <c r="I101" s="167">
        <f>ROUND(E101*H101,2)</f>
        <v>0</v>
      </c>
      <c r="J101" s="167">
        <v>450</v>
      </c>
      <c r="K101" s="167">
        <f>ROUND(E101*J101,2)</f>
        <v>900</v>
      </c>
      <c r="L101" s="167">
        <v>21</v>
      </c>
      <c r="M101" s="167">
        <f>G101*(1+L101/100)</f>
        <v>0</v>
      </c>
      <c r="N101" s="167">
        <v>0</v>
      </c>
      <c r="O101" s="167">
        <f>ROUND(E101*N101,2)</f>
        <v>0</v>
      </c>
      <c r="P101" s="167">
        <v>0</v>
      </c>
      <c r="Q101" s="167">
        <f>ROUND(E101*P101,2)</f>
        <v>0</v>
      </c>
      <c r="R101" s="167"/>
      <c r="S101" s="167" t="s">
        <v>186</v>
      </c>
      <c r="T101" s="167" t="s">
        <v>171</v>
      </c>
      <c r="U101" s="167">
        <v>0</v>
      </c>
      <c r="V101" s="167">
        <f>ROUND(E101*U101,2)</f>
        <v>0</v>
      </c>
      <c r="W101" s="167"/>
      <c r="X101" s="167" t="s">
        <v>132</v>
      </c>
      <c r="Y101" s="162"/>
      <c r="Z101" s="162"/>
      <c r="AA101" s="162"/>
      <c r="AB101" s="162"/>
      <c r="AC101" s="162"/>
      <c r="AD101" s="162"/>
      <c r="AE101" s="162"/>
      <c r="AF101" s="162"/>
      <c r="AG101" s="162" t="s">
        <v>133</v>
      </c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</row>
    <row r="102" spans="1:60" outlineLevel="1" x14ac:dyDescent="0.25">
      <c r="A102" s="185">
        <v>37</v>
      </c>
      <c r="B102" s="186" t="s">
        <v>243</v>
      </c>
      <c r="C102" s="192" t="s">
        <v>244</v>
      </c>
      <c r="D102" s="187" t="s">
        <v>0</v>
      </c>
      <c r="E102" s="188">
        <v>43.173000000000002</v>
      </c>
      <c r="F102" s="189"/>
      <c r="G102" s="190">
        <f>ROUND(E102*F102,2)</f>
        <v>0</v>
      </c>
      <c r="H102" s="167">
        <v>0</v>
      </c>
      <c r="I102" s="167">
        <f>ROUND(E102*H102,2)</f>
        <v>0</v>
      </c>
      <c r="J102" s="167">
        <v>1.75</v>
      </c>
      <c r="K102" s="167">
        <f>ROUND(E102*J102,2)</f>
        <v>75.55</v>
      </c>
      <c r="L102" s="167">
        <v>21</v>
      </c>
      <c r="M102" s="167">
        <f>G102*(1+L102/100)</f>
        <v>0</v>
      </c>
      <c r="N102" s="167">
        <v>0</v>
      </c>
      <c r="O102" s="167">
        <f>ROUND(E102*N102,2)</f>
        <v>0</v>
      </c>
      <c r="P102" s="167">
        <v>0</v>
      </c>
      <c r="Q102" s="167">
        <f>ROUND(E102*P102,2)</f>
        <v>0</v>
      </c>
      <c r="R102" s="167"/>
      <c r="S102" s="167" t="s">
        <v>131</v>
      </c>
      <c r="T102" s="167" t="s">
        <v>131</v>
      </c>
      <c r="U102" s="167">
        <v>0</v>
      </c>
      <c r="V102" s="167">
        <f>ROUND(E102*U102,2)</f>
        <v>0</v>
      </c>
      <c r="W102" s="167"/>
      <c r="X102" s="167" t="s">
        <v>216</v>
      </c>
      <c r="Y102" s="162"/>
      <c r="Z102" s="162"/>
      <c r="AA102" s="162"/>
      <c r="AB102" s="162"/>
      <c r="AC102" s="162"/>
      <c r="AD102" s="162"/>
      <c r="AE102" s="162"/>
      <c r="AF102" s="162"/>
      <c r="AG102" s="162" t="s">
        <v>217</v>
      </c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60" x14ac:dyDescent="0.25">
      <c r="A103" s="173" t="s">
        <v>126</v>
      </c>
      <c r="B103" s="174" t="s">
        <v>64</v>
      </c>
      <c r="C103" s="191" t="s">
        <v>65</v>
      </c>
      <c r="D103" s="175"/>
      <c r="E103" s="176"/>
      <c r="F103" s="177"/>
      <c r="G103" s="178">
        <f>SUMIF(AG104:AG109,"&lt;&gt;NOR",G104:G109)</f>
        <v>0</v>
      </c>
      <c r="H103" s="172"/>
      <c r="I103" s="172">
        <f>SUM(I104:I109)</f>
        <v>3355.91</v>
      </c>
      <c r="J103" s="172"/>
      <c r="K103" s="172">
        <f>SUM(K104:K109)</f>
        <v>8412.3300000000017</v>
      </c>
      <c r="L103" s="172"/>
      <c r="M103" s="172">
        <f>SUM(M104:M109)</f>
        <v>0</v>
      </c>
      <c r="N103" s="172"/>
      <c r="O103" s="172">
        <f>SUM(O104:O109)</f>
        <v>0.09</v>
      </c>
      <c r="P103" s="172"/>
      <c r="Q103" s="172">
        <f>SUM(Q104:Q109)</f>
        <v>0</v>
      </c>
      <c r="R103" s="172"/>
      <c r="S103" s="172"/>
      <c r="T103" s="172"/>
      <c r="U103" s="172"/>
      <c r="V103" s="172">
        <f>SUM(V104:V109)</f>
        <v>17.68</v>
      </c>
      <c r="W103" s="172"/>
      <c r="X103" s="172"/>
      <c r="AG103" t="s">
        <v>127</v>
      </c>
    </row>
    <row r="104" spans="1:60" outlineLevel="1" x14ac:dyDescent="0.25">
      <c r="A104" s="185">
        <v>38</v>
      </c>
      <c r="B104" s="186" t="s">
        <v>245</v>
      </c>
      <c r="C104" s="192" t="s">
        <v>246</v>
      </c>
      <c r="D104" s="187" t="s">
        <v>141</v>
      </c>
      <c r="E104" s="188">
        <v>22</v>
      </c>
      <c r="F104" s="189"/>
      <c r="G104" s="190">
        <f>ROUND(E104*F104,2)</f>
        <v>0</v>
      </c>
      <c r="H104" s="167">
        <v>78.180000000000007</v>
      </c>
      <c r="I104" s="167">
        <f>ROUND(E104*H104,2)</f>
        <v>1719.96</v>
      </c>
      <c r="J104" s="167">
        <v>257.82</v>
      </c>
      <c r="K104" s="167">
        <f>ROUND(E104*J104,2)</f>
        <v>5672.04</v>
      </c>
      <c r="L104" s="167">
        <v>21</v>
      </c>
      <c r="M104" s="167">
        <f>G104*(1+L104/100)</f>
        <v>0</v>
      </c>
      <c r="N104" s="167">
        <v>3.9899999999999996E-3</v>
      </c>
      <c r="O104" s="167">
        <f>ROUND(E104*N104,2)</f>
        <v>0.09</v>
      </c>
      <c r="P104" s="167">
        <v>0</v>
      </c>
      <c r="Q104" s="167">
        <f>ROUND(E104*P104,2)</f>
        <v>0</v>
      </c>
      <c r="R104" s="167"/>
      <c r="S104" s="167" t="s">
        <v>131</v>
      </c>
      <c r="T104" s="167" t="s">
        <v>131</v>
      </c>
      <c r="U104" s="167">
        <v>0.54290000000000005</v>
      </c>
      <c r="V104" s="167">
        <f>ROUND(E104*U104,2)</f>
        <v>11.94</v>
      </c>
      <c r="W104" s="167"/>
      <c r="X104" s="167" t="s">
        <v>132</v>
      </c>
      <c r="Y104" s="162"/>
      <c r="Z104" s="162"/>
      <c r="AA104" s="162"/>
      <c r="AB104" s="162"/>
      <c r="AC104" s="162"/>
      <c r="AD104" s="162"/>
      <c r="AE104" s="162"/>
      <c r="AF104" s="162"/>
      <c r="AG104" s="162" t="s">
        <v>133</v>
      </c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</row>
    <row r="105" spans="1:60" ht="20.399999999999999" outlineLevel="1" x14ac:dyDescent="0.25">
      <c r="A105" s="185">
        <v>39</v>
      </c>
      <c r="B105" s="186" t="s">
        <v>247</v>
      </c>
      <c r="C105" s="192" t="s">
        <v>248</v>
      </c>
      <c r="D105" s="187" t="s">
        <v>141</v>
      </c>
      <c r="E105" s="188">
        <v>22</v>
      </c>
      <c r="F105" s="189"/>
      <c r="G105" s="190">
        <f>ROUND(E105*F105,2)</f>
        <v>0</v>
      </c>
      <c r="H105" s="167">
        <v>27.39</v>
      </c>
      <c r="I105" s="167">
        <f>ROUND(E105*H105,2)</f>
        <v>602.58000000000004</v>
      </c>
      <c r="J105" s="167">
        <v>59.31</v>
      </c>
      <c r="K105" s="167">
        <f>ROUND(E105*J105,2)</f>
        <v>1304.82</v>
      </c>
      <c r="L105" s="167">
        <v>21</v>
      </c>
      <c r="M105" s="167">
        <f>G105*(1+L105/100)</f>
        <v>0</v>
      </c>
      <c r="N105" s="167">
        <v>4.0000000000000003E-5</v>
      </c>
      <c r="O105" s="167">
        <f>ROUND(E105*N105,2)</f>
        <v>0</v>
      </c>
      <c r="P105" s="167">
        <v>0</v>
      </c>
      <c r="Q105" s="167">
        <f>ROUND(E105*P105,2)</f>
        <v>0</v>
      </c>
      <c r="R105" s="167"/>
      <c r="S105" s="167" t="s">
        <v>131</v>
      </c>
      <c r="T105" s="167" t="s">
        <v>131</v>
      </c>
      <c r="U105" s="167">
        <v>0.129</v>
      </c>
      <c r="V105" s="167">
        <f>ROUND(E105*U105,2)</f>
        <v>2.84</v>
      </c>
      <c r="W105" s="167"/>
      <c r="X105" s="167" t="s">
        <v>132</v>
      </c>
      <c r="Y105" s="162"/>
      <c r="Z105" s="162"/>
      <c r="AA105" s="162"/>
      <c r="AB105" s="162"/>
      <c r="AC105" s="162"/>
      <c r="AD105" s="162"/>
      <c r="AE105" s="162"/>
      <c r="AF105" s="162"/>
      <c r="AG105" s="162" t="s">
        <v>133</v>
      </c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outlineLevel="1" x14ac:dyDescent="0.25">
      <c r="A106" s="185">
        <v>40</v>
      </c>
      <c r="B106" s="186" t="s">
        <v>249</v>
      </c>
      <c r="C106" s="192" t="s">
        <v>250</v>
      </c>
      <c r="D106" s="187" t="s">
        <v>130</v>
      </c>
      <c r="E106" s="188">
        <v>3</v>
      </c>
      <c r="F106" s="189"/>
      <c r="G106" s="190">
        <f>ROUND(E106*F106,2)</f>
        <v>0</v>
      </c>
      <c r="H106" s="167">
        <v>112.43</v>
      </c>
      <c r="I106" s="167">
        <f>ROUND(E106*H106,2)</f>
        <v>337.29</v>
      </c>
      <c r="J106" s="167">
        <v>118.57</v>
      </c>
      <c r="K106" s="167">
        <f>ROUND(E106*J106,2)</f>
        <v>355.71</v>
      </c>
      <c r="L106" s="167">
        <v>21</v>
      </c>
      <c r="M106" s="167">
        <f>G106*(1+L106/100)</f>
        <v>0</v>
      </c>
      <c r="N106" s="167">
        <v>6.3000000000000003E-4</v>
      </c>
      <c r="O106" s="167">
        <f>ROUND(E106*N106,2)</f>
        <v>0</v>
      </c>
      <c r="P106" s="167">
        <v>0</v>
      </c>
      <c r="Q106" s="167">
        <f>ROUND(E106*P106,2)</f>
        <v>0</v>
      </c>
      <c r="R106" s="167"/>
      <c r="S106" s="167" t="s">
        <v>131</v>
      </c>
      <c r="T106" s="167" t="s">
        <v>131</v>
      </c>
      <c r="U106" s="167">
        <v>0.27200000000000002</v>
      </c>
      <c r="V106" s="167">
        <f>ROUND(E106*U106,2)</f>
        <v>0.82</v>
      </c>
      <c r="W106" s="167"/>
      <c r="X106" s="167" t="s">
        <v>132</v>
      </c>
      <c r="Y106" s="162"/>
      <c r="Z106" s="162"/>
      <c r="AA106" s="162"/>
      <c r="AB106" s="162"/>
      <c r="AC106" s="162"/>
      <c r="AD106" s="162"/>
      <c r="AE106" s="162"/>
      <c r="AF106" s="162"/>
      <c r="AG106" s="162" t="s">
        <v>133</v>
      </c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60" outlineLevel="1" x14ac:dyDescent="0.25">
      <c r="A107" s="185">
        <v>41</v>
      </c>
      <c r="B107" s="186" t="s">
        <v>251</v>
      </c>
      <c r="C107" s="192" t="s">
        <v>252</v>
      </c>
      <c r="D107" s="187" t="s">
        <v>253</v>
      </c>
      <c r="E107" s="188">
        <v>3</v>
      </c>
      <c r="F107" s="189"/>
      <c r="G107" s="190">
        <f>ROUND(E107*F107,2)</f>
        <v>0</v>
      </c>
      <c r="H107" s="167">
        <v>230.12</v>
      </c>
      <c r="I107" s="167">
        <f>ROUND(E107*H107,2)</f>
        <v>690.36</v>
      </c>
      <c r="J107" s="167">
        <v>235.38</v>
      </c>
      <c r="K107" s="167">
        <f>ROUND(E107*J107,2)</f>
        <v>706.14</v>
      </c>
      <c r="L107" s="167">
        <v>21</v>
      </c>
      <c r="M107" s="167">
        <f>G107*(1+L107/100)</f>
        <v>0</v>
      </c>
      <c r="N107" s="167">
        <v>1.48E-3</v>
      </c>
      <c r="O107" s="167">
        <f>ROUND(E107*N107,2)</f>
        <v>0</v>
      </c>
      <c r="P107" s="167">
        <v>0</v>
      </c>
      <c r="Q107" s="167">
        <f>ROUND(E107*P107,2)</f>
        <v>0</v>
      </c>
      <c r="R107" s="167"/>
      <c r="S107" s="167" t="s">
        <v>131</v>
      </c>
      <c r="T107" s="167" t="s">
        <v>131</v>
      </c>
      <c r="U107" s="167">
        <v>0.54</v>
      </c>
      <c r="V107" s="167">
        <f>ROUND(E107*U107,2)</f>
        <v>1.62</v>
      </c>
      <c r="W107" s="167"/>
      <c r="X107" s="167" t="s">
        <v>132</v>
      </c>
      <c r="Y107" s="162"/>
      <c r="Z107" s="162"/>
      <c r="AA107" s="162"/>
      <c r="AB107" s="162"/>
      <c r="AC107" s="162"/>
      <c r="AD107" s="162"/>
      <c r="AE107" s="162"/>
      <c r="AF107" s="162"/>
      <c r="AG107" s="162" t="s">
        <v>133</v>
      </c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</row>
    <row r="108" spans="1:60" outlineLevel="1" x14ac:dyDescent="0.25">
      <c r="A108" s="185">
        <v>42</v>
      </c>
      <c r="B108" s="186" t="s">
        <v>254</v>
      </c>
      <c r="C108" s="192" t="s">
        <v>255</v>
      </c>
      <c r="D108" s="187" t="s">
        <v>141</v>
      </c>
      <c r="E108" s="188">
        <v>22</v>
      </c>
      <c r="F108" s="189"/>
      <c r="G108" s="190">
        <f>ROUND(E108*F108,2)</f>
        <v>0</v>
      </c>
      <c r="H108" s="167">
        <v>0.26</v>
      </c>
      <c r="I108" s="167">
        <f>ROUND(E108*H108,2)</f>
        <v>5.72</v>
      </c>
      <c r="J108" s="167">
        <v>10.64</v>
      </c>
      <c r="K108" s="167">
        <f>ROUND(E108*J108,2)</f>
        <v>234.08</v>
      </c>
      <c r="L108" s="167">
        <v>21</v>
      </c>
      <c r="M108" s="167">
        <f>G108*(1+L108/100)</f>
        <v>0</v>
      </c>
      <c r="N108" s="167">
        <v>0</v>
      </c>
      <c r="O108" s="167">
        <f>ROUND(E108*N108,2)</f>
        <v>0</v>
      </c>
      <c r="P108" s="167">
        <v>0</v>
      </c>
      <c r="Q108" s="167">
        <f>ROUND(E108*P108,2)</f>
        <v>0</v>
      </c>
      <c r="R108" s="167"/>
      <c r="S108" s="167" t="s">
        <v>131</v>
      </c>
      <c r="T108" s="167" t="s">
        <v>131</v>
      </c>
      <c r="U108" s="167">
        <v>2.1000000000000001E-2</v>
      </c>
      <c r="V108" s="167">
        <f>ROUND(E108*U108,2)</f>
        <v>0.46</v>
      </c>
      <c r="W108" s="167"/>
      <c r="X108" s="167" t="s">
        <v>132</v>
      </c>
      <c r="Y108" s="162"/>
      <c r="Z108" s="162"/>
      <c r="AA108" s="162"/>
      <c r="AB108" s="162"/>
      <c r="AC108" s="162"/>
      <c r="AD108" s="162"/>
      <c r="AE108" s="162"/>
      <c r="AF108" s="162"/>
      <c r="AG108" s="162" t="s">
        <v>133</v>
      </c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outlineLevel="1" x14ac:dyDescent="0.25">
      <c r="A109" s="185">
        <v>43</v>
      </c>
      <c r="B109" s="186" t="s">
        <v>256</v>
      </c>
      <c r="C109" s="192" t="s">
        <v>257</v>
      </c>
      <c r="D109" s="187" t="s">
        <v>0</v>
      </c>
      <c r="E109" s="188">
        <v>116.28700000000001</v>
      </c>
      <c r="F109" s="189"/>
      <c r="G109" s="190">
        <f>ROUND(E109*F109,2)</f>
        <v>0</v>
      </c>
      <c r="H109" s="167">
        <v>0</v>
      </c>
      <c r="I109" s="167">
        <f>ROUND(E109*H109,2)</f>
        <v>0</v>
      </c>
      <c r="J109" s="167">
        <v>1.2</v>
      </c>
      <c r="K109" s="167">
        <f>ROUND(E109*J109,2)</f>
        <v>139.54</v>
      </c>
      <c r="L109" s="167">
        <v>21</v>
      </c>
      <c r="M109" s="167">
        <f>G109*(1+L109/100)</f>
        <v>0</v>
      </c>
      <c r="N109" s="167">
        <v>0</v>
      </c>
      <c r="O109" s="167">
        <f>ROUND(E109*N109,2)</f>
        <v>0</v>
      </c>
      <c r="P109" s="167">
        <v>0</v>
      </c>
      <c r="Q109" s="167">
        <f>ROUND(E109*P109,2)</f>
        <v>0</v>
      </c>
      <c r="R109" s="167"/>
      <c r="S109" s="167" t="s">
        <v>131</v>
      </c>
      <c r="T109" s="167" t="s">
        <v>131</v>
      </c>
      <c r="U109" s="167">
        <v>0</v>
      </c>
      <c r="V109" s="167">
        <f>ROUND(E109*U109,2)</f>
        <v>0</v>
      </c>
      <c r="W109" s="167"/>
      <c r="X109" s="167" t="s">
        <v>216</v>
      </c>
      <c r="Y109" s="162"/>
      <c r="Z109" s="162"/>
      <c r="AA109" s="162"/>
      <c r="AB109" s="162"/>
      <c r="AC109" s="162"/>
      <c r="AD109" s="162"/>
      <c r="AE109" s="162"/>
      <c r="AF109" s="162"/>
      <c r="AG109" s="162" t="s">
        <v>217</v>
      </c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</row>
    <row r="110" spans="1:60" x14ac:dyDescent="0.25">
      <c r="A110" s="173" t="s">
        <v>126</v>
      </c>
      <c r="B110" s="174" t="s">
        <v>66</v>
      </c>
      <c r="C110" s="191" t="s">
        <v>67</v>
      </c>
      <c r="D110" s="175"/>
      <c r="E110" s="176"/>
      <c r="F110" s="177"/>
      <c r="G110" s="178">
        <f>SUMIF(AG111:AG117,"&lt;&gt;NOR",G111:G117)</f>
        <v>0</v>
      </c>
      <c r="H110" s="172"/>
      <c r="I110" s="172">
        <f>SUM(I111:I117)</f>
        <v>3200.64</v>
      </c>
      <c r="J110" s="172"/>
      <c r="K110" s="172">
        <f>SUM(K111:K117)</f>
        <v>4236.0400000000009</v>
      </c>
      <c r="L110" s="172"/>
      <c r="M110" s="172">
        <f>SUM(M111:M117)</f>
        <v>0</v>
      </c>
      <c r="N110" s="172"/>
      <c r="O110" s="172">
        <f>SUM(O111:O117)</f>
        <v>0</v>
      </c>
      <c r="P110" s="172"/>
      <c r="Q110" s="172">
        <f>SUM(Q111:Q117)</f>
        <v>0.01</v>
      </c>
      <c r="R110" s="172"/>
      <c r="S110" s="172"/>
      <c r="T110" s="172"/>
      <c r="U110" s="172"/>
      <c r="V110" s="172">
        <f>SUM(V111:V117)</f>
        <v>2.4</v>
      </c>
      <c r="W110" s="172"/>
      <c r="X110" s="172"/>
      <c r="AG110" t="s">
        <v>127</v>
      </c>
    </row>
    <row r="111" spans="1:60" outlineLevel="1" x14ac:dyDescent="0.25">
      <c r="A111" s="185">
        <v>44</v>
      </c>
      <c r="B111" s="186" t="s">
        <v>258</v>
      </c>
      <c r="C111" s="192" t="s">
        <v>259</v>
      </c>
      <c r="D111" s="187" t="s">
        <v>141</v>
      </c>
      <c r="E111" s="188">
        <v>6</v>
      </c>
      <c r="F111" s="189"/>
      <c r="G111" s="190">
        <f>ROUND(E111*F111,2)</f>
        <v>0</v>
      </c>
      <c r="H111" s="167">
        <v>0</v>
      </c>
      <c r="I111" s="167">
        <f>ROUND(E111*H111,2)</f>
        <v>0</v>
      </c>
      <c r="J111" s="167">
        <v>68.5</v>
      </c>
      <c r="K111" s="167">
        <f>ROUND(E111*J111,2)</f>
        <v>411</v>
      </c>
      <c r="L111" s="167">
        <v>21</v>
      </c>
      <c r="M111" s="167">
        <f>G111*(1+L111/100)</f>
        <v>0</v>
      </c>
      <c r="N111" s="167">
        <v>0</v>
      </c>
      <c r="O111" s="167">
        <f>ROUND(E111*N111,2)</f>
        <v>0</v>
      </c>
      <c r="P111" s="167">
        <v>2.1299999999999999E-3</v>
      </c>
      <c r="Q111" s="167">
        <f>ROUND(E111*P111,2)</f>
        <v>0.01</v>
      </c>
      <c r="R111" s="167"/>
      <c r="S111" s="167" t="s">
        <v>131</v>
      </c>
      <c r="T111" s="167" t="s">
        <v>131</v>
      </c>
      <c r="U111" s="167">
        <v>0.17299999999999999</v>
      </c>
      <c r="V111" s="167">
        <f>ROUND(E111*U111,2)</f>
        <v>1.04</v>
      </c>
      <c r="W111" s="167"/>
      <c r="X111" s="167" t="s">
        <v>132</v>
      </c>
      <c r="Y111" s="162"/>
      <c r="Z111" s="162"/>
      <c r="AA111" s="162"/>
      <c r="AB111" s="162"/>
      <c r="AC111" s="162"/>
      <c r="AD111" s="162"/>
      <c r="AE111" s="162"/>
      <c r="AF111" s="162"/>
      <c r="AG111" s="162" t="s">
        <v>133</v>
      </c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outlineLevel="1" x14ac:dyDescent="0.25">
      <c r="A112" s="185">
        <v>45</v>
      </c>
      <c r="B112" s="186" t="s">
        <v>260</v>
      </c>
      <c r="C112" s="192" t="s">
        <v>261</v>
      </c>
      <c r="D112" s="187" t="s">
        <v>141</v>
      </c>
      <c r="E112" s="188">
        <v>2</v>
      </c>
      <c r="F112" s="189"/>
      <c r="G112" s="190">
        <f>ROUND(E112*F112,2)</f>
        <v>0</v>
      </c>
      <c r="H112" s="167">
        <v>265.29000000000002</v>
      </c>
      <c r="I112" s="167">
        <f>ROUND(E112*H112,2)</f>
        <v>530.58000000000004</v>
      </c>
      <c r="J112" s="167">
        <v>166.71</v>
      </c>
      <c r="K112" s="167">
        <f>ROUND(E112*J112,2)</f>
        <v>333.42</v>
      </c>
      <c r="L112" s="167">
        <v>21</v>
      </c>
      <c r="M112" s="167">
        <f>G112*(1+L112/100)</f>
        <v>0</v>
      </c>
      <c r="N112" s="167">
        <v>7.9000000000000001E-4</v>
      </c>
      <c r="O112" s="167">
        <f>ROUND(E112*N112,2)</f>
        <v>0</v>
      </c>
      <c r="P112" s="167">
        <v>0</v>
      </c>
      <c r="Q112" s="167">
        <f>ROUND(E112*P112,2)</f>
        <v>0</v>
      </c>
      <c r="R112" s="167"/>
      <c r="S112" s="167" t="s">
        <v>131</v>
      </c>
      <c r="T112" s="167" t="s">
        <v>131</v>
      </c>
      <c r="U112" s="167">
        <v>0.30869000000000002</v>
      </c>
      <c r="V112" s="167">
        <f>ROUND(E112*U112,2)</f>
        <v>0.62</v>
      </c>
      <c r="W112" s="167"/>
      <c r="X112" s="167" t="s">
        <v>132</v>
      </c>
      <c r="Y112" s="162"/>
      <c r="Z112" s="162"/>
      <c r="AA112" s="162"/>
      <c r="AB112" s="162"/>
      <c r="AC112" s="162"/>
      <c r="AD112" s="162"/>
      <c r="AE112" s="162"/>
      <c r="AF112" s="162"/>
      <c r="AG112" s="162" t="s">
        <v>133</v>
      </c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60" outlineLevel="1" x14ac:dyDescent="0.25">
      <c r="A113" s="185">
        <v>46</v>
      </c>
      <c r="B113" s="186" t="s">
        <v>262</v>
      </c>
      <c r="C113" s="192" t="s">
        <v>263</v>
      </c>
      <c r="D113" s="187" t="s">
        <v>130</v>
      </c>
      <c r="E113" s="188">
        <v>1</v>
      </c>
      <c r="F113" s="189"/>
      <c r="G113" s="190">
        <f>ROUND(E113*F113,2)</f>
        <v>0</v>
      </c>
      <c r="H113" s="167">
        <v>126.47</v>
      </c>
      <c r="I113" s="167">
        <f>ROUND(E113*H113,2)</f>
        <v>126.47</v>
      </c>
      <c r="J113" s="167">
        <v>234.03</v>
      </c>
      <c r="K113" s="167">
        <f>ROUND(E113*J113,2)</f>
        <v>234.03</v>
      </c>
      <c r="L113" s="167">
        <v>21</v>
      </c>
      <c r="M113" s="167">
        <f>G113*(1+L113/100)</f>
        <v>0</v>
      </c>
      <c r="N113" s="167">
        <v>9.3000000000000005E-4</v>
      </c>
      <c r="O113" s="167">
        <f>ROUND(E113*N113,2)</f>
        <v>0</v>
      </c>
      <c r="P113" s="167">
        <v>0</v>
      </c>
      <c r="Q113" s="167">
        <f>ROUND(E113*P113,2)</f>
        <v>0</v>
      </c>
      <c r="R113" s="167"/>
      <c r="S113" s="167" t="s">
        <v>131</v>
      </c>
      <c r="T113" s="167" t="s">
        <v>131</v>
      </c>
      <c r="U113" s="167">
        <v>0.42399999999999999</v>
      </c>
      <c r="V113" s="167">
        <f>ROUND(E113*U113,2)</f>
        <v>0.42</v>
      </c>
      <c r="W113" s="167"/>
      <c r="X113" s="167" t="s">
        <v>132</v>
      </c>
      <c r="Y113" s="162"/>
      <c r="Z113" s="162"/>
      <c r="AA113" s="162"/>
      <c r="AB113" s="162"/>
      <c r="AC113" s="162"/>
      <c r="AD113" s="162"/>
      <c r="AE113" s="162"/>
      <c r="AF113" s="162"/>
      <c r="AG113" s="162" t="s">
        <v>133</v>
      </c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outlineLevel="1" x14ac:dyDescent="0.25">
      <c r="A114" s="185">
        <v>47</v>
      </c>
      <c r="B114" s="186" t="s">
        <v>264</v>
      </c>
      <c r="C114" s="192" t="s">
        <v>265</v>
      </c>
      <c r="D114" s="187" t="s">
        <v>266</v>
      </c>
      <c r="E114" s="188">
        <v>1</v>
      </c>
      <c r="F114" s="189"/>
      <c r="G114" s="190">
        <f>ROUND(E114*F114,2)</f>
        <v>0</v>
      </c>
      <c r="H114" s="167">
        <v>1802.76</v>
      </c>
      <c r="I114" s="167">
        <f>ROUND(E114*H114,2)</f>
        <v>1802.76</v>
      </c>
      <c r="J114" s="167">
        <v>79.239999999999995</v>
      </c>
      <c r="K114" s="167">
        <f>ROUND(E114*J114,2)</f>
        <v>79.239999999999995</v>
      </c>
      <c r="L114" s="167">
        <v>21</v>
      </c>
      <c r="M114" s="167">
        <f>G114*(1+L114/100)</f>
        <v>0</v>
      </c>
      <c r="N114" s="167">
        <v>1E-3</v>
      </c>
      <c r="O114" s="167">
        <f>ROUND(E114*N114,2)</f>
        <v>0</v>
      </c>
      <c r="P114" s="167">
        <v>0</v>
      </c>
      <c r="Q114" s="167">
        <f>ROUND(E114*P114,2)</f>
        <v>0</v>
      </c>
      <c r="R114" s="167"/>
      <c r="S114" s="167" t="s">
        <v>131</v>
      </c>
      <c r="T114" s="167" t="s">
        <v>131</v>
      </c>
      <c r="U114" s="167">
        <v>0.14499999999999999</v>
      </c>
      <c r="V114" s="167">
        <f>ROUND(E114*U114,2)</f>
        <v>0.15</v>
      </c>
      <c r="W114" s="167"/>
      <c r="X114" s="167" t="s">
        <v>132</v>
      </c>
      <c r="Y114" s="162"/>
      <c r="Z114" s="162"/>
      <c r="AA114" s="162"/>
      <c r="AB114" s="162"/>
      <c r="AC114" s="162"/>
      <c r="AD114" s="162"/>
      <c r="AE114" s="162"/>
      <c r="AF114" s="162"/>
      <c r="AG114" s="162" t="s">
        <v>133</v>
      </c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</row>
    <row r="115" spans="1:60" outlineLevel="1" x14ac:dyDescent="0.25">
      <c r="A115" s="185">
        <v>48</v>
      </c>
      <c r="B115" s="186" t="s">
        <v>267</v>
      </c>
      <c r="C115" s="192" t="s">
        <v>268</v>
      </c>
      <c r="D115" s="187" t="s">
        <v>266</v>
      </c>
      <c r="E115" s="188">
        <v>1</v>
      </c>
      <c r="F115" s="189"/>
      <c r="G115" s="190">
        <f>ROUND(E115*F115,2)</f>
        <v>0</v>
      </c>
      <c r="H115" s="167">
        <v>740.83</v>
      </c>
      <c r="I115" s="167">
        <f>ROUND(E115*H115,2)</f>
        <v>740.83</v>
      </c>
      <c r="J115" s="167">
        <v>90.17</v>
      </c>
      <c r="K115" s="167">
        <f>ROUND(E115*J115,2)</f>
        <v>90.17</v>
      </c>
      <c r="L115" s="167">
        <v>21</v>
      </c>
      <c r="M115" s="167">
        <f>G115*(1+L115/100)</f>
        <v>0</v>
      </c>
      <c r="N115" s="167">
        <v>5.0000000000000001E-4</v>
      </c>
      <c r="O115" s="167">
        <f>ROUND(E115*N115,2)</f>
        <v>0</v>
      </c>
      <c r="P115" s="167">
        <v>0</v>
      </c>
      <c r="Q115" s="167">
        <f>ROUND(E115*P115,2)</f>
        <v>0</v>
      </c>
      <c r="R115" s="167"/>
      <c r="S115" s="167" t="s">
        <v>131</v>
      </c>
      <c r="T115" s="167" t="s">
        <v>131</v>
      </c>
      <c r="U115" s="167">
        <v>0.16500000000000001</v>
      </c>
      <c r="V115" s="167">
        <f>ROUND(E115*U115,2)</f>
        <v>0.17</v>
      </c>
      <c r="W115" s="167"/>
      <c r="X115" s="167" t="s">
        <v>132</v>
      </c>
      <c r="Y115" s="162"/>
      <c r="Z115" s="162"/>
      <c r="AA115" s="162"/>
      <c r="AB115" s="162"/>
      <c r="AC115" s="162"/>
      <c r="AD115" s="162"/>
      <c r="AE115" s="162"/>
      <c r="AF115" s="162"/>
      <c r="AG115" s="162" t="s">
        <v>133</v>
      </c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</row>
    <row r="116" spans="1:60" outlineLevel="1" x14ac:dyDescent="0.25">
      <c r="A116" s="185">
        <v>49</v>
      </c>
      <c r="B116" s="186" t="s">
        <v>269</v>
      </c>
      <c r="C116" s="192" t="s">
        <v>270</v>
      </c>
      <c r="D116" s="187" t="s">
        <v>229</v>
      </c>
      <c r="E116" s="188">
        <v>1</v>
      </c>
      <c r="F116" s="189"/>
      <c r="G116" s="190">
        <f>ROUND(E116*F116,2)</f>
        <v>0</v>
      </c>
      <c r="H116" s="167">
        <v>0</v>
      </c>
      <c r="I116" s="167">
        <f>ROUND(E116*H116,2)</f>
        <v>0</v>
      </c>
      <c r="J116" s="167">
        <v>3000</v>
      </c>
      <c r="K116" s="167">
        <f>ROUND(E116*J116,2)</f>
        <v>3000</v>
      </c>
      <c r="L116" s="167">
        <v>21</v>
      </c>
      <c r="M116" s="167">
        <f>G116*(1+L116/100)</f>
        <v>0</v>
      </c>
      <c r="N116" s="167">
        <v>0</v>
      </c>
      <c r="O116" s="167">
        <f>ROUND(E116*N116,2)</f>
        <v>0</v>
      </c>
      <c r="P116" s="167">
        <v>0</v>
      </c>
      <c r="Q116" s="167">
        <f>ROUND(E116*P116,2)</f>
        <v>0</v>
      </c>
      <c r="R116" s="167"/>
      <c r="S116" s="167" t="s">
        <v>186</v>
      </c>
      <c r="T116" s="167" t="s">
        <v>171</v>
      </c>
      <c r="U116" s="167">
        <v>0</v>
      </c>
      <c r="V116" s="167">
        <f>ROUND(E116*U116,2)</f>
        <v>0</v>
      </c>
      <c r="W116" s="167"/>
      <c r="X116" s="167" t="s">
        <v>132</v>
      </c>
      <c r="Y116" s="162"/>
      <c r="Z116" s="162"/>
      <c r="AA116" s="162"/>
      <c r="AB116" s="162"/>
      <c r="AC116" s="162"/>
      <c r="AD116" s="162"/>
      <c r="AE116" s="162"/>
      <c r="AF116" s="162"/>
      <c r="AG116" s="162" t="s">
        <v>133</v>
      </c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</row>
    <row r="117" spans="1:60" outlineLevel="1" x14ac:dyDescent="0.25">
      <c r="A117" s="185">
        <v>50</v>
      </c>
      <c r="B117" s="186" t="s">
        <v>271</v>
      </c>
      <c r="C117" s="192" t="s">
        <v>272</v>
      </c>
      <c r="D117" s="187" t="s">
        <v>0</v>
      </c>
      <c r="E117" s="188">
        <v>73.484999999999999</v>
      </c>
      <c r="F117" s="189"/>
      <c r="G117" s="190">
        <f>ROUND(E117*F117,2)</f>
        <v>0</v>
      </c>
      <c r="H117" s="167">
        <v>0</v>
      </c>
      <c r="I117" s="167">
        <f>ROUND(E117*H117,2)</f>
        <v>0</v>
      </c>
      <c r="J117" s="167">
        <v>1.2</v>
      </c>
      <c r="K117" s="167">
        <f>ROUND(E117*J117,2)</f>
        <v>88.18</v>
      </c>
      <c r="L117" s="167">
        <v>21</v>
      </c>
      <c r="M117" s="167">
        <f>G117*(1+L117/100)</f>
        <v>0</v>
      </c>
      <c r="N117" s="167">
        <v>0</v>
      </c>
      <c r="O117" s="167">
        <f>ROUND(E117*N117,2)</f>
        <v>0</v>
      </c>
      <c r="P117" s="167">
        <v>0</v>
      </c>
      <c r="Q117" s="167">
        <f>ROUND(E117*P117,2)</f>
        <v>0</v>
      </c>
      <c r="R117" s="167"/>
      <c r="S117" s="167" t="s">
        <v>131</v>
      </c>
      <c r="T117" s="167" t="s">
        <v>131</v>
      </c>
      <c r="U117" s="167">
        <v>0</v>
      </c>
      <c r="V117" s="167">
        <f>ROUND(E117*U117,2)</f>
        <v>0</v>
      </c>
      <c r="W117" s="167"/>
      <c r="X117" s="167" t="s">
        <v>216</v>
      </c>
      <c r="Y117" s="162"/>
      <c r="Z117" s="162"/>
      <c r="AA117" s="162"/>
      <c r="AB117" s="162"/>
      <c r="AC117" s="162"/>
      <c r="AD117" s="162"/>
      <c r="AE117" s="162"/>
      <c r="AF117" s="162"/>
      <c r="AG117" s="162" t="s">
        <v>217</v>
      </c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</row>
    <row r="118" spans="1:60" x14ac:dyDescent="0.25">
      <c r="A118" s="173" t="s">
        <v>126</v>
      </c>
      <c r="B118" s="174" t="s">
        <v>68</v>
      </c>
      <c r="C118" s="191" t="s">
        <v>69</v>
      </c>
      <c r="D118" s="175"/>
      <c r="E118" s="176"/>
      <c r="F118" s="177"/>
      <c r="G118" s="178">
        <f>SUMIF(AG119:AG147,"&lt;&gt;NOR",G119:G147)</f>
        <v>0</v>
      </c>
      <c r="H118" s="172"/>
      <c r="I118" s="172">
        <f>SUM(I119:I147)</f>
        <v>24451.800000000003</v>
      </c>
      <c r="J118" s="172"/>
      <c r="K118" s="172">
        <f>SUM(K119:K147)</f>
        <v>7725.880000000001</v>
      </c>
      <c r="L118" s="172"/>
      <c r="M118" s="172">
        <f>SUM(M119:M147)</f>
        <v>0</v>
      </c>
      <c r="N118" s="172"/>
      <c r="O118" s="172">
        <f>SUM(O119:O147)</f>
        <v>0.14000000000000001</v>
      </c>
      <c r="P118" s="172"/>
      <c r="Q118" s="172">
        <f>SUM(Q119:Q147)</f>
        <v>0.28000000000000003</v>
      </c>
      <c r="R118" s="172"/>
      <c r="S118" s="172"/>
      <c r="T118" s="172"/>
      <c r="U118" s="172"/>
      <c r="V118" s="172">
        <f>SUM(V119:V147)</f>
        <v>12.55</v>
      </c>
      <c r="W118" s="172"/>
      <c r="X118" s="172"/>
      <c r="AG118" t="s">
        <v>127</v>
      </c>
    </row>
    <row r="119" spans="1:60" ht="20.399999999999999" outlineLevel="1" x14ac:dyDescent="0.25">
      <c r="A119" s="185">
        <v>51</v>
      </c>
      <c r="B119" s="186" t="s">
        <v>273</v>
      </c>
      <c r="C119" s="192" t="s">
        <v>274</v>
      </c>
      <c r="D119" s="187" t="s">
        <v>266</v>
      </c>
      <c r="E119" s="188">
        <v>1</v>
      </c>
      <c r="F119" s="189"/>
      <c r="G119" s="190">
        <f>ROUND(E119*F119,2)</f>
        <v>0</v>
      </c>
      <c r="H119" s="167">
        <v>5228.08</v>
      </c>
      <c r="I119" s="167">
        <f>ROUND(E119*H119,2)</f>
        <v>5228.08</v>
      </c>
      <c r="J119" s="167">
        <v>761.92</v>
      </c>
      <c r="K119" s="167">
        <f>ROUND(E119*J119,2)</f>
        <v>761.92</v>
      </c>
      <c r="L119" s="167">
        <v>21</v>
      </c>
      <c r="M119" s="167">
        <f>G119*(1+L119/100)</f>
        <v>0</v>
      </c>
      <c r="N119" s="167">
        <v>2.8719999999999999E-2</v>
      </c>
      <c r="O119" s="167">
        <f>ROUND(E119*N119,2)</f>
        <v>0.03</v>
      </c>
      <c r="P119" s="167">
        <v>0</v>
      </c>
      <c r="Q119" s="167">
        <f>ROUND(E119*P119,2)</f>
        <v>0</v>
      </c>
      <c r="R119" s="167"/>
      <c r="S119" s="167" t="s">
        <v>131</v>
      </c>
      <c r="T119" s="167" t="s">
        <v>171</v>
      </c>
      <c r="U119" s="167">
        <v>1.5</v>
      </c>
      <c r="V119" s="167">
        <f>ROUND(E119*U119,2)</f>
        <v>1.5</v>
      </c>
      <c r="W119" s="167"/>
      <c r="X119" s="167" t="s">
        <v>132</v>
      </c>
      <c r="Y119" s="162"/>
      <c r="Z119" s="162"/>
      <c r="AA119" s="162"/>
      <c r="AB119" s="162"/>
      <c r="AC119" s="162"/>
      <c r="AD119" s="162"/>
      <c r="AE119" s="162"/>
      <c r="AF119" s="162"/>
      <c r="AG119" s="162" t="s">
        <v>133</v>
      </c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</row>
    <row r="120" spans="1:60" outlineLevel="1" x14ac:dyDescent="0.25">
      <c r="A120" s="185">
        <v>52</v>
      </c>
      <c r="B120" s="186" t="s">
        <v>275</v>
      </c>
      <c r="C120" s="192" t="s">
        <v>276</v>
      </c>
      <c r="D120" s="187" t="s">
        <v>266</v>
      </c>
      <c r="E120" s="188">
        <v>1</v>
      </c>
      <c r="F120" s="189"/>
      <c r="G120" s="190">
        <f>ROUND(E120*F120,2)</f>
        <v>0</v>
      </c>
      <c r="H120" s="167">
        <v>475.26</v>
      </c>
      <c r="I120" s="167">
        <f>ROUND(E120*H120,2)</f>
        <v>475.26</v>
      </c>
      <c r="J120" s="167">
        <v>760.74</v>
      </c>
      <c r="K120" s="167">
        <f>ROUND(E120*J120,2)</f>
        <v>760.74</v>
      </c>
      <c r="L120" s="167">
        <v>21</v>
      </c>
      <c r="M120" s="167">
        <f>G120*(1+L120/100)</f>
        <v>0</v>
      </c>
      <c r="N120" s="167">
        <v>1.8600000000000001E-3</v>
      </c>
      <c r="O120" s="167">
        <f>ROUND(E120*N120,2)</f>
        <v>0</v>
      </c>
      <c r="P120" s="167">
        <v>0</v>
      </c>
      <c r="Q120" s="167">
        <f>ROUND(E120*P120,2)</f>
        <v>0</v>
      </c>
      <c r="R120" s="167"/>
      <c r="S120" s="167" t="s">
        <v>131</v>
      </c>
      <c r="T120" s="167" t="s">
        <v>171</v>
      </c>
      <c r="U120" s="167">
        <v>1.3340000000000001</v>
      </c>
      <c r="V120" s="167">
        <f>ROUND(E120*U120,2)</f>
        <v>1.33</v>
      </c>
      <c r="W120" s="167"/>
      <c r="X120" s="167" t="s">
        <v>132</v>
      </c>
      <c r="Y120" s="162"/>
      <c r="Z120" s="162"/>
      <c r="AA120" s="162"/>
      <c r="AB120" s="162"/>
      <c r="AC120" s="162"/>
      <c r="AD120" s="162"/>
      <c r="AE120" s="162"/>
      <c r="AF120" s="162"/>
      <c r="AG120" s="162" t="s">
        <v>133</v>
      </c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</row>
    <row r="121" spans="1:60" outlineLevel="1" x14ac:dyDescent="0.25">
      <c r="A121" s="185">
        <v>53</v>
      </c>
      <c r="B121" s="186" t="s">
        <v>277</v>
      </c>
      <c r="C121" s="192" t="s">
        <v>278</v>
      </c>
      <c r="D121" s="187" t="s">
        <v>266</v>
      </c>
      <c r="E121" s="188">
        <v>1</v>
      </c>
      <c r="F121" s="189"/>
      <c r="G121" s="190">
        <f>ROUND(E121*F121,2)</f>
        <v>0</v>
      </c>
      <c r="H121" s="167">
        <v>95.29</v>
      </c>
      <c r="I121" s="167">
        <f>ROUND(E121*H121,2)</f>
        <v>95.29</v>
      </c>
      <c r="J121" s="167">
        <v>731.71</v>
      </c>
      <c r="K121" s="167">
        <f>ROUND(E121*J121,2)</f>
        <v>731.71</v>
      </c>
      <c r="L121" s="167">
        <v>21</v>
      </c>
      <c r="M121" s="167">
        <f>G121*(1+L121/100)</f>
        <v>0</v>
      </c>
      <c r="N121" s="167">
        <v>1.41E-3</v>
      </c>
      <c r="O121" s="167">
        <f>ROUND(E121*N121,2)</f>
        <v>0</v>
      </c>
      <c r="P121" s="167">
        <v>0</v>
      </c>
      <c r="Q121" s="167">
        <f>ROUND(E121*P121,2)</f>
        <v>0</v>
      </c>
      <c r="R121" s="167"/>
      <c r="S121" s="167" t="s">
        <v>131</v>
      </c>
      <c r="T121" s="167" t="s">
        <v>155</v>
      </c>
      <c r="U121" s="167">
        <v>1.575</v>
      </c>
      <c r="V121" s="167">
        <f>ROUND(E121*U121,2)</f>
        <v>1.58</v>
      </c>
      <c r="W121" s="167"/>
      <c r="X121" s="167" t="s">
        <v>132</v>
      </c>
      <c r="Y121" s="162"/>
      <c r="Z121" s="162"/>
      <c r="AA121" s="162"/>
      <c r="AB121" s="162"/>
      <c r="AC121" s="162"/>
      <c r="AD121" s="162"/>
      <c r="AE121" s="162"/>
      <c r="AF121" s="162"/>
      <c r="AG121" s="162" t="s">
        <v>133</v>
      </c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</row>
    <row r="122" spans="1:60" outlineLevel="1" x14ac:dyDescent="0.25">
      <c r="A122" s="185">
        <v>54</v>
      </c>
      <c r="B122" s="186" t="s">
        <v>279</v>
      </c>
      <c r="C122" s="192" t="s">
        <v>280</v>
      </c>
      <c r="D122" s="187" t="s">
        <v>266</v>
      </c>
      <c r="E122" s="188">
        <v>1</v>
      </c>
      <c r="F122" s="189"/>
      <c r="G122" s="190">
        <f>ROUND(E122*F122,2)</f>
        <v>0</v>
      </c>
      <c r="H122" s="167">
        <v>0</v>
      </c>
      <c r="I122" s="167">
        <f>ROUND(E122*H122,2)</f>
        <v>0</v>
      </c>
      <c r="J122" s="167">
        <v>455.5</v>
      </c>
      <c r="K122" s="167">
        <f>ROUND(E122*J122,2)</f>
        <v>455.5</v>
      </c>
      <c r="L122" s="167">
        <v>21</v>
      </c>
      <c r="M122" s="167">
        <f>G122*(1+L122/100)</f>
        <v>0</v>
      </c>
      <c r="N122" s="167">
        <v>0</v>
      </c>
      <c r="O122" s="167">
        <f>ROUND(E122*N122,2)</f>
        <v>0</v>
      </c>
      <c r="P122" s="167">
        <v>0.125</v>
      </c>
      <c r="Q122" s="167">
        <f>ROUND(E122*P122,2)</f>
        <v>0.13</v>
      </c>
      <c r="R122" s="167"/>
      <c r="S122" s="167" t="s">
        <v>131</v>
      </c>
      <c r="T122" s="167" t="s">
        <v>131</v>
      </c>
      <c r="U122" s="167">
        <v>1.1499999999999999</v>
      </c>
      <c r="V122" s="167">
        <f>ROUND(E122*U122,2)</f>
        <v>1.1499999999999999</v>
      </c>
      <c r="W122" s="167"/>
      <c r="X122" s="167" t="s">
        <v>132</v>
      </c>
      <c r="Y122" s="162"/>
      <c r="Z122" s="162"/>
      <c r="AA122" s="162"/>
      <c r="AB122" s="162"/>
      <c r="AC122" s="162"/>
      <c r="AD122" s="162"/>
      <c r="AE122" s="162"/>
      <c r="AF122" s="162"/>
      <c r="AG122" s="162" t="s">
        <v>133</v>
      </c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</row>
    <row r="123" spans="1:60" outlineLevel="1" x14ac:dyDescent="0.25">
      <c r="A123" s="185">
        <v>55</v>
      </c>
      <c r="B123" s="186" t="s">
        <v>281</v>
      </c>
      <c r="C123" s="192" t="s">
        <v>282</v>
      </c>
      <c r="D123" s="187" t="s">
        <v>266</v>
      </c>
      <c r="E123" s="188">
        <v>2</v>
      </c>
      <c r="F123" s="189"/>
      <c r="G123" s="190">
        <f>ROUND(E123*F123,2)</f>
        <v>0</v>
      </c>
      <c r="H123" s="167">
        <v>18.260000000000002</v>
      </c>
      <c r="I123" s="167">
        <f>ROUND(E123*H123,2)</f>
        <v>36.520000000000003</v>
      </c>
      <c r="J123" s="167">
        <v>171.74</v>
      </c>
      <c r="K123" s="167">
        <f>ROUND(E123*J123,2)</f>
        <v>343.48</v>
      </c>
      <c r="L123" s="167">
        <v>21</v>
      </c>
      <c r="M123" s="167">
        <f>G123*(1+L123/100)</f>
        <v>0</v>
      </c>
      <c r="N123" s="167">
        <v>3.0000000000000001E-5</v>
      </c>
      <c r="O123" s="167">
        <f>ROUND(E123*N123,2)</f>
        <v>0</v>
      </c>
      <c r="P123" s="167">
        <v>0</v>
      </c>
      <c r="Q123" s="167">
        <f>ROUND(E123*P123,2)</f>
        <v>0</v>
      </c>
      <c r="R123" s="167"/>
      <c r="S123" s="167" t="s">
        <v>131</v>
      </c>
      <c r="T123" s="167" t="s">
        <v>171</v>
      </c>
      <c r="U123" s="167">
        <v>0.33</v>
      </c>
      <c r="V123" s="167">
        <f>ROUND(E123*U123,2)</f>
        <v>0.66</v>
      </c>
      <c r="W123" s="167"/>
      <c r="X123" s="167" t="s">
        <v>132</v>
      </c>
      <c r="Y123" s="162"/>
      <c r="Z123" s="162"/>
      <c r="AA123" s="162"/>
      <c r="AB123" s="162"/>
      <c r="AC123" s="162"/>
      <c r="AD123" s="162"/>
      <c r="AE123" s="162"/>
      <c r="AF123" s="162"/>
      <c r="AG123" s="162" t="s">
        <v>133</v>
      </c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</row>
    <row r="124" spans="1:60" outlineLevel="1" x14ac:dyDescent="0.25">
      <c r="A124" s="185">
        <v>56</v>
      </c>
      <c r="B124" s="186" t="s">
        <v>283</v>
      </c>
      <c r="C124" s="192" t="s">
        <v>284</v>
      </c>
      <c r="D124" s="187" t="s">
        <v>266</v>
      </c>
      <c r="E124" s="188">
        <v>1</v>
      </c>
      <c r="F124" s="189"/>
      <c r="G124" s="190">
        <f>ROUND(E124*F124,2)</f>
        <v>0</v>
      </c>
      <c r="H124" s="167">
        <v>0</v>
      </c>
      <c r="I124" s="167">
        <f>ROUND(E124*H124,2)</f>
        <v>0</v>
      </c>
      <c r="J124" s="167">
        <v>123</v>
      </c>
      <c r="K124" s="167">
        <f>ROUND(E124*J124,2)</f>
        <v>123</v>
      </c>
      <c r="L124" s="167">
        <v>21</v>
      </c>
      <c r="M124" s="167">
        <f>G124*(1+L124/100)</f>
        <v>0</v>
      </c>
      <c r="N124" s="167">
        <v>0</v>
      </c>
      <c r="O124" s="167">
        <f>ROUND(E124*N124,2)</f>
        <v>0</v>
      </c>
      <c r="P124" s="167">
        <v>6.7000000000000004E-2</v>
      </c>
      <c r="Q124" s="167">
        <f>ROUND(E124*P124,2)</f>
        <v>7.0000000000000007E-2</v>
      </c>
      <c r="R124" s="167"/>
      <c r="S124" s="167" t="s">
        <v>131</v>
      </c>
      <c r="T124" s="167" t="s">
        <v>131</v>
      </c>
      <c r="U124" s="167">
        <v>0.31</v>
      </c>
      <c r="V124" s="167">
        <f>ROUND(E124*U124,2)</f>
        <v>0.31</v>
      </c>
      <c r="W124" s="167"/>
      <c r="X124" s="167" t="s">
        <v>132</v>
      </c>
      <c r="Y124" s="162"/>
      <c r="Z124" s="162"/>
      <c r="AA124" s="162"/>
      <c r="AB124" s="162"/>
      <c r="AC124" s="162"/>
      <c r="AD124" s="162"/>
      <c r="AE124" s="162"/>
      <c r="AF124" s="162"/>
      <c r="AG124" s="162" t="s">
        <v>133</v>
      </c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</row>
    <row r="125" spans="1:60" outlineLevel="1" x14ac:dyDescent="0.25">
      <c r="A125" s="185">
        <v>57</v>
      </c>
      <c r="B125" s="186" t="s">
        <v>285</v>
      </c>
      <c r="C125" s="192" t="s">
        <v>286</v>
      </c>
      <c r="D125" s="187" t="s">
        <v>266</v>
      </c>
      <c r="E125" s="188">
        <v>5</v>
      </c>
      <c r="F125" s="189"/>
      <c r="G125" s="190">
        <f>ROUND(E125*F125,2)</f>
        <v>0</v>
      </c>
      <c r="H125" s="167">
        <v>127.41</v>
      </c>
      <c r="I125" s="167">
        <f>ROUND(E125*H125,2)</f>
        <v>637.04999999999995</v>
      </c>
      <c r="J125" s="167">
        <v>116.09</v>
      </c>
      <c r="K125" s="167">
        <f>ROUND(E125*J125,2)</f>
        <v>580.45000000000005</v>
      </c>
      <c r="L125" s="167">
        <v>21</v>
      </c>
      <c r="M125" s="167">
        <f>G125*(1+L125/100)</f>
        <v>0</v>
      </c>
      <c r="N125" s="167">
        <v>1.7000000000000001E-4</v>
      </c>
      <c r="O125" s="167">
        <f>ROUND(E125*N125,2)</f>
        <v>0</v>
      </c>
      <c r="P125" s="167">
        <v>0</v>
      </c>
      <c r="Q125" s="167">
        <f>ROUND(E125*P125,2)</f>
        <v>0</v>
      </c>
      <c r="R125" s="167"/>
      <c r="S125" s="167" t="s">
        <v>131</v>
      </c>
      <c r="T125" s="167" t="s">
        <v>171</v>
      </c>
      <c r="U125" s="167">
        <v>0.22700000000000001</v>
      </c>
      <c r="V125" s="167">
        <f>ROUND(E125*U125,2)</f>
        <v>1.1399999999999999</v>
      </c>
      <c r="W125" s="167"/>
      <c r="X125" s="167" t="s">
        <v>132</v>
      </c>
      <c r="Y125" s="162"/>
      <c r="Z125" s="162"/>
      <c r="AA125" s="162"/>
      <c r="AB125" s="162"/>
      <c r="AC125" s="162"/>
      <c r="AD125" s="162"/>
      <c r="AE125" s="162"/>
      <c r="AF125" s="162"/>
      <c r="AG125" s="162" t="s">
        <v>133</v>
      </c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</row>
    <row r="126" spans="1:60" outlineLevel="1" x14ac:dyDescent="0.25">
      <c r="A126" s="185">
        <v>58</v>
      </c>
      <c r="B126" s="186" t="s">
        <v>287</v>
      </c>
      <c r="C126" s="192" t="s">
        <v>288</v>
      </c>
      <c r="D126" s="187" t="s">
        <v>266</v>
      </c>
      <c r="E126" s="188">
        <v>2</v>
      </c>
      <c r="F126" s="189"/>
      <c r="G126" s="190">
        <f>ROUND(E126*F126,2)</f>
        <v>0</v>
      </c>
      <c r="H126" s="167">
        <v>195.34</v>
      </c>
      <c r="I126" s="167">
        <f>ROUND(E126*H126,2)</f>
        <v>390.68</v>
      </c>
      <c r="J126" s="167">
        <v>63.66</v>
      </c>
      <c r="K126" s="167">
        <f>ROUND(E126*J126,2)</f>
        <v>127.32</v>
      </c>
      <c r="L126" s="167">
        <v>21</v>
      </c>
      <c r="M126" s="167">
        <f>G126*(1+L126/100)</f>
        <v>0</v>
      </c>
      <c r="N126" s="167">
        <v>2.4000000000000001E-4</v>
      </c>
      <c r="O126" s="167">
        <f>ROUND(E126*N126,2)</f>
        <v>0</v>
      </c>
      <c r="P126" s="167">
        <v>0</v>
      </c>
      <c r="Q126" s="167">
        <f>ROUND(E126*P126,2)</f>
        <v>0</v>
      </c>
      <c r="R126" s="167"/>
      <c r="S126" s="167" t="s">
        <v>131</v>
      </c>
      <c r="T126" s="167" t="s">
        <v>171</v>
      </c>
      <c r="U126" s="167">
        <v>0.124</v>
      </c>
      <c r="V126" s="167">
        <f>ROUND(E126*U126,2)</f>
        <v>0.25</v>
      </c>
      <c r="W126" s="167"/>
      <c r="X126" s="167" t="s">
        <v>132</v>
      </c>
      <c r="Y126" s="162"/>
      <c r="Z126" s="162"/>
      <c r="AA126" s="162"/>
      <c r="AB126" s="162"/>
      <c r="AC126" s="162"/>
      <c r="AD126" s="162"/>
      <c r="AE126" s="162"/>
      <c r="AF126" s="162"/>
      <c r="AG126" s="162" t="s">
        <v>133</v>
      </c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</row>
    <row r="127" spans="1:60" ht="20.399999999999999" outlineLevel="1" x14ac:dyDescent="0.25">
      <c r="A127" s="185">
        <v>59</v>
      </c>
      <c r="B127" s="186" t="s">
        <v>289</v>
      </c>
      <c r="C127" s="192" t="s">
        <v>290</v>
      </c>
      <c r="D127" s="187" t="s">
        <v>130</v>
      </c>
      <c r="E127" s="188">
        <v>1</v>
      </c>
      <c r="F127" s="189"/>
      <c r="G127" s="190">
        <f>ROUND(E127*F127,2)</f>
        <v>0</v>
      </c>
      <c r="H127" s="167">
        <v>1800.68</v>
      </c>
      <c r="I127" s="167">
        <f>ROUND(E127*H127,2)</f>
        <v>1800.68</v>
      </c>
      <c r="J127" s="167">
        <v>224.32</v>
      </c>
      <c r="K127" s="167">
        <f>ROUND(E127*J127,2)</f>
        <v>224.32</v>
      </c>
      <c r="L127" s="167">
        <v>21</v>
      </c>
      <c r="M127" s="167">
        <f>G127*(1+L127/100)</f>
        <v>0</v>
      </c>
      <c r="N127" s="167">
        <v>1.64E-3</v>
      </c>
      <c r="O127" s="167">
        <f>ROUND(E127*N127,2)</f>
        <v>0</v>
      </c>
      <c r="P127" s="167">
        <v>0</v>
      </c>
      <c r="Q127" s="167">
        <f>ROUND(E127*P127,2)</f>
        <v>0</v>
      </c>
      <c r="R127" s="167"/>
      <c r="S127" s="167" t="s">
        <v>131</v>
      </c>
      <c r="T127" s="167" t="s">
        <v>131</v>
      </c>
      <c r="U127" s="167">
        <v>0.44500000000000001</v>
      </c>
      <c r="V127" s="167">
        <f>ROUND(E127*U127,2)</f>
        <v>0.45</v>
      </c>
      <c r="W127" s="167"/>
      <c r="X127" s="167" t="s">
        <v>132</v>
      </c>
      <c r="Y127" s="162"/>
      <c r="Z127" s="162"/>
      <c r="AA127" s="162"/>
      <c r="AB127" s="162"/>
      <c r="AC127" s="162"/>
      <c r="AD127" s="162"/>
      <c r="AE127" s="162"/>
      <c r="AF127" s="162"/>
      <c r="AG127" s="162" t="s">
        <v>133</v>
      </c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</row>
    <row r="128" spans="1:60" outlineLevel="1" x14ac:dyDescent="0.25">
      <c r="A128" s="185">
        <v>60</v>
      </c>
      <c r="B128" s="186" t="s">
        <v>291</v>
      </c>
      <c r="C128" s="192" t="s">
        <v>292</v>
      </c>
      <c r="D128" s="187" t="s">
        <v>130</v>
      </c>
      <c r="E128" s="188">
        <v>1</v>
      </c>
      <c r="F128" s="189"/>
      <c r="G128" s="190">
        <f>ROUND(E128*F128,2)</f>
        <v>0</v>
      </c>
      <c r="H128" s="167">
        <v>2038.95</v>
      </c>
      <c r="I128" s="167">
        <f>ROUND(E128*H128,2)</f>
        <v>2038.95</v>
      </c>
      <c r="J128" s="167">
        <v>236.05</v>
      </c>
      <c r="K128" s="167">
        <f>ROUND(E128*J128,2)</f>
        <v>236.05</v>
      </c>
      <c r="L128" s="167">
        <v>21</v>
      </c>
      <c r="M128" s="167">
        <f>G128*(1+L128/100)</f>
        <v>0</v>
      </c>
      <c r="N128" s="167">
        <v>8.4999999999999995E-4</v>
      </c>
      <c r="O128" s="167">
        <f>ROUND(E128*N128,2)</f>
        <v>0</v>
      </c>
      <c r="P128" s="167">
        <v>0</v>
      </c>
      <c r="Q128" s="167">
        <f>ROUND(E128*P128,2)</f>
        <v>0</v>
      </c>
      <c r="R128" s="167"/>
      <c r="S128" s="167" t="s">
        <v>131</v>
      </c>
      <c r="T128" s="167" t="s">
        <v>155</v>
      </c>
      <c r="U128" s="167">
        <v>0.48499999999999999</v>
      </c>
      <c r="V128" s="167">
        <f>ROUND(E128*U128,2)</f>
        <v>0.49</v>
      </c>
      <c r="W128" s="167"/>
      <c r="X128" s="167" t="s">
        <v>132</v>
      </c>
      <c r="Y128" s="162"/>
      <c r="Z128" s="162"/>
      <c r="AA128" s="162"/>
      <c r="AB128" s="162"/>
      <c r="AC128" s="162"/>
      <c r="AD128" s="162"/>
      <c r="AE128" s="162"/>
      <c r="AF128" s="162"/>
      <c r="AG128" s="162" t="s">
        <v>133</v>
      </c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</row>
    <row r="129" spans="1:60" outlineLevel="1" x14ac:dyDescent="0.25">
      <c r="A129" s="185">
        <v>61</v>
      </c>
      <c r="B129" s="186" t="s">
        <v>293</v>
      </c>
      <c r="C129" s="192" t="s">
        <v>294</v>
      </c>
      <c r="D129" s="187" t="s">
        <v>130</v>
      </c>
      <c r="E129" s="188">
        <v>2</v>
      </c>
      <c r="F129" s="189"/>
      <c r="G129" s="190">
        <f>ROUND(E129*F129,2)</f>
        <v>0</v>
      </c>
      <c r="H129" s="167">
        <v>7.11</v>
      </c>
      <c r="I129" s="167">
        <f>ROUND(E129*H129,2)</f>
        <v>14.22</v>
      </c>
      <c r="J129" s="167">
        <v>224.39</v>
      </c>
      <c r="K129" s="167">
        <f>ROUND(E129*J129,2)</f>
        <v>448.78</v>
      </c>
      <c r="L129" s="167">
        <v>21</v>
      </c>
      <c r="M129" s="167">
        <f>G129*(1+L129/100)</f>
        <v>0</v>
      </c>
      <c r="N129" s="167">
        <v>4.0000000000000003E-5</v>
      </c>
      <c r="O129" s="167">
        <f>ROUND(E129*N129,2)</f>
        <v>0</v>
      </c>
      <c r="P129" s="167">
        <v>0</v>
      </c>
      <c r="Q129" s="167">
        <f>ROUND(E129*P129,2)</f>
        <v>0</v>
      </c>
      <c r="R129" s="167"/>
      <c r="S129" s="167" t="s">
        <v>131</v>
      </c>
      <c r="T129" s="167" t="s">
        <v>131</v>
      </c>
      <c r="U129" s="167">
        <v>0.44500000000000001</v>
      </c>
      <c r="V129" s="167">
        <f>ROUND(E129*U129,2)</f>
        <v>0.89</v>
      </c>
      <c r="W129" s="167"/>
      <c r="X129" s="167" t="s">
        <v>132</v>
      </c>
      <c r="Y129" s="162"/>
      <c r="Z129" s="162"/>
      <c r="AA129" s="162"/>
      <c r="AB129" s="162"/>
      <c r="AC129" s="162"/>
      <c r="AD129" s="162"/>
      <c r="AE129" s="162"/>
      <c r="AF129" s="162"/>
      <c r="AG129" s="162" t="s">
        <v>133</v>
      </c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</row>
    <row r="130" spans="1:60" outlineLevel="1" x14ac:dyDescent="0.25">
      <c r="A130" s="185">
        <v>62</v>
      </c>
      <c r="B130" s="186" t="s">
        <v>295</v>
      </c>
      <c r="C130" s="192" t="s">
        <v>296</v>
      </c>
      <c r="D130" s="187" t="s">
        <v>266</v>
      </c>
      <c r="E130" s="188">
        <v>3</v>
      </c>
      <c r="F130" s="189"/>
      <c r="G130" s="190">
        <f>ROUND(E130*F130,2)</f>
        <v>0</v>
      </c>
      <c r="H130" s="167">
        <v>0</v>
      </c>
      <c r="I130" s="167">
        <f>ROUND(E130*H130,2)</f>
        <v>0</v>
      </c>
      <c r="J130" s="167">
        <v>86</v>
      </c>
      <c r="K130" s="167">
        <f>ROUND(E130*J130,2)</f>
        <v>258</v>
      </c>
      <c r="L130" s="167">
        <v>21</v>
      </c>
      <c r="M130" s="167">
        <f>G130*(1+L130/100)</f>
        <v>0</v>
      </c>
      <c r="N130" s="167">
        <v>0</v>
      </c>
      <c r="O130" s="167">
        <f>ROUND(E130*N130,2)</f>
        <v>0</v>
      </c>
      <c r="P130" s="167">
        <v>1.56E-3</v>
      </c>
      <c r="Q130" s="167">
        <f>ROUND(E130*P130,2)</f>
        <v>0</v>
      </c>
      <c r="R130" s="167"/>
      <c r="S130" s="167" t="s">
        <v>131</v>
      </c>
      <c r="T130" s="167" t="s">
        <v>171</v>
      </c>
      <c r="U130" s="167">
        <v>0.217</v>
      </c>
      <c r="V130" s="167">
        <f>ROUND(E130*U130,2)</f>
        <v>0.65</v>
      </c>
      <c r="W130" s="167"/>
      <c r="X130" s="167" t="s">
        <v>132</v>
      </c>
      <c r="Y130" s="162"/>
      <c r="Z130" s="162"/>
      <c r="AA130" s="162"/>
      <c r="AB130" s="162"/>
      <c r="AC130" s="162"/>
      <c r="AD130" s="162"/>
      <c r="AE130" s="162"/>
      <c r="AF130" s="162"/>
      <c r="AG130" s="162" t="s">
        <v>133</v>
      </c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</row>
    <row r="131" spans="1:60" ht="20.399999999999999" outlineLevel="1" x14ac:dyDescent="0.25">
      <c r="A131" s="185">
        <v>63</v>
      </c>
      <c r="B131" s="186" t="s">
        <v>297</v>
      </c>
      <c r="C131" s="192" t="s">
        <v>298</v>
      </c>
      <c r="D131" s="187" t="s">
        <v>130</v>
      </c>
      <c r="E131" s="188">
        <v>1</v>
      </c>
      <c r="F131" s="189"/>
      <c r="G131" s="190">
        <f>ROUND(E131*F131,2)</f>
        <v>0</v>
      </c>
      <c r="H131" s="167">
        <v>433.94</v>
      </c>
      <c r="I131" s="167">
        <f>ROUND(E131*H131,2)</f>
        <v>433.94</v>
      </c>
      <c r="J131" s="167">
        <v>126.06</v>
      </c>
      <c r="K131" s="167">
        <f>ROUND(E131*J131,2)</f>
        <v>126.06</v>
      </c>
      <c r="L131" s="167">
        <v>21</v>
      </c>
      <c r="M131" s="167">
        <f>G131*(1+L131/100)</f>
        <v>0</v>
      </c>
      <c r="N131" s="167">
        <v>2.0000000000000001E-4</v>
      </c>
      <c r="O131" s="167">
        <f>ROUND(E131*N131,2)</f>
        <v>0</v>
      </c>
      <c r="P131" s="167">
        <v>0</v>
      </c>
      <c r="Q131" s="167">
        <f>ROUND(E131*P131,2)</f>
        <v>0</v>
      </c>
      <c r="R131" s="167"/>
      <c r="S131" s="167" t="s">
        <v>131</v>
      </c>
      <c r="T131" s="167" t="s">
        <v>171</v>
      </c>
      <c r="U131" s="167">
        <v>0.246</v>
      </c>
      <c r="V131" s="167">
        <f>ROUND(E131*U131,2)</f>
        <v>0.25</v>
      </c>
      <c r="W131" s="167"/>
      <c r="X131" s="167" t="s">
        <v>132</v>
      </c>
      <c r="Y131" s="162"/>
      <c r="Z131" s="162"/>
      <c r="AA131" s="162"/>
      <c r="AB131" s="162"/>
      <c r="AC131" s="162"/>
      <c r="AD131" s="162"/>
      <c r="AE131" s="162"/>
      <c r="AF131" s="162"/>
      <c r="AG131" s="162" t="s">
        <v>133</v>
      </c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</row>
    <row r="132" spans="1:60" ht="20.399999999999999" outlineLevel="1" x14ac:dyDescent="0.25">
      <c r="A132" s="185">
        <v>64</v>
      </c>
      <c r="B132" s="186" t="s">
        <v>299</v>
      </c>
      <c r="C132" s="192" t="s">
        <v>300</v>
      </c>
      <c r="D132" s="187" t="s">
        <v>130</v>
      </c>
      <c r="E132" s="188">
        <v>1</v>
      </c>
      <c r="F132" s="189"/>
      <c r="G132" s="190">
        <f>ROUND(E132*F132,2)</f>
        <v>0</v>
      </c>
      <c r="H132" s="167">
        <v>308.99</v>
      </c>
      <c r="I132" s="167">
        <f>ROUND(E132*H132,2)</f>
        <v>308.99</v>
      </c>
      <c r="J132" s="167">
        <v>124.01</v>
      </c>
      <c r="K132" s="167">
        <f>ROUND(E132*J132,2)</f>
        <v>124.01</v>
      </c>
      <c r="L132" s="167">
        <v>21</v>
      </c>
      <c r="M132" s="167">
        <f>G132*(1+L132/100)</f>
        <v>0</v>
      </c>
      <c r="N132" s="167">
        <v>9.0000000000000006E-5</v>
      </c>
      <c r="O132" s="167">
        <f>ROUND(E132*N132,2)</f>
        <v>0</v>
      </c>
      <c r="P132" s="167">
        <v>0</v>
      </c>
      <c r="Q132" s="167">
        <f>ROUND(E132*P132,2)</f>
        <v>0</v>
      </c>
      <c r="R132" s="167"/>
      <c r="S132" s="167" t="s">
        <v>131</v>
      </c>
      <c r="T132" s="167" t="s">
        <v>131</v>
      </c>
      <c r="U132" s="167">
        <v>0.246</v>
      </c>
      <c r="V132" s="167">
        <f>ROUND(E132*U132,2)</f>
        <v>0.25</v>
      </c>
      <c r="W132" s="167"/>
      <c r="X132" s="167" t="s">
        <v>132</v>
      </c>
      <c r="Y132" s="162"/>
      <c r="Z132" s="162"/>
      <c r="AA132" s="162"/>
      <c r="AB132" s="162"/>
      <c r="AC132" s="162"/>
      <c r="AD132" s="162"/>
      <c r="AE132" s="162"/>
      <c r="AF132" s="162"/>
      <c r="AG132" s="162" t="s">
        <v>133</v>
      </c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</row>
    <row r="133" spans="1:60" outlineLevel="1" x14ac:dyDescent="0.25">
      <c r="A133" s="185">
        <v>65</v>
      </c>
      <c r="B133" s="186" t="s">
        <v>301</v>
      </c>
      <c r="C133" s="192" t="s">
        <v>302</v>
      </c>
      <c r="D133" s="187" t="s">
        <v>130</v>
      </c>
      <c r="E133" s="188">
        <v>1</v>
      </c>
      <c r="F133" s="189"/>
      <c r="G133" s="190">
        <f>ROUND(E133*F133,2)</f>
        <v>0</v>
      </c>
      <c r="H133" s="167">
        <v>353.7</v>
      </c>
      <c r="I133" s="167">
        <f>ROUND(E133*H133,2)</f>
        <v>353.7</v>
      </c>
      <c r="J133" s="167">
        <v>128.80000000000001</v>
      </c>
      <c r="K133" s="167">
        <f>ROUND(E133*J133,2)</f>
        <v>128.80000000000001</v>
      </c>
      <c r="L133" s="167">
        <v>21</v>
      </c>
      <c r="M133" s="167">
        <f>G133*(1+L133/100)</f>
        <v>0</v>
      </c>
      <c r="N133" s="167">
        <v>2.5999999999999998E-4</v>
      </c>
      <c r="O133" s="167">
        <f>ROUND(E133*N133,2)</f>
        <v>0</v>
      </c>
      <c r="P133" s="167">
        <v>0</v>
      </c>
      <c r="Q133" s="167">
        <f>ROUND(E133*P133,2)</f>
        <v>0</v>
      </c>
      <c r="R133" s="167"/>
      <c r="S133" s="167" t="s">
        <v>131</v>
      </c>
      <c r="T133" s="167" t="s">
        <v>171</v>
      </c>
      <c r="U133" s="167">
        <v>0.246</v>
      </c>
      <c r="V133" s="167">
        <f>ROUND(E133*U133,2)</f>
        <v>0.25</v>
      </c>
      <c r="W133" s="167"/>
      <c r="X133" s="167" t="s">
        <v>132</v>
      </c>
      <c r="Y133" s="162"/>
      <c r="Z133" s="162"/>
      <c r="AA133" s="162"/>
      <c r="AB133" s="162"/>
      <c r="AC133" s="162"/>
      <c r="AD133" s="162"/>
      <c r="AE133" s="162"/>
      <c r="AF133" s="162"/>
      <c r="AG133" s="162" t="s">
        <v>133</v>
      </c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</row>
    <row r="134" spans="1:60" outlineLevel="1" x14ac:dyDescent="0.25">
      <c r="A134" s="185">
        <v>66</v>
      </c>
      <c r="B134" s="186" t="s">
        <v>303</v>
      </c>
      <c r="C134" s="192" t="s">
        <v>304</v>
      </c>
      <c r="D134" s="187" t="s">
        <v>130</v>
      </c>
      <c r="E134" s="188">
        <v>1</v>
      </c>
      <c r="F134" s="189"/>
      <c r="G134" s="190">
        <f>ROUND(E134*F134,2)</f>
        <v>0</v>
      </c>
      <c r="H134" s="167">
        <v>241.71</v>
      </c>
      <c r="I134" s="167">
        <f>ROUND(E134*H134,2)</f>
        <v>241.71</v>
      </c>
      <c r="J134" s="167">
        <v>125.79</v>
      </c>
      <c r="K134" s="167">
        <f>ROUND(E134*J134,2)</f>
        <v>125.79</v>
      </c>
      <c r="L134" s="167">
        <v>21</v>
      </c>
      <c r="M134" s="167">
        <f>G134*(1+L134/100)</f>
        <v>0</v>
      </c>
      <c r="N134" s="167">
        <v>2.0000000000000001E-4</v>
      </c>
      <c r="O134" s="167">
        <f>ROUND(E134*N134,2)</f>
        <v>0</v>
      </c>
      <c r="P134" s="167">
        <v>0</v>
      </c>
      <c r="Q134" s="167">
        <f>ROUND(E134*P134,2)</f>
        <v>0</v>
      </c>
      <c r="R134" s="167"/>
      <c r="S134" s="167" t="s">
        <v>131</v>
      </c>
      <c r="T134" s="167" t="s">
        <v>171</v>
      </c>
      <c r="U134" s="167">
        <v>0.246</v>
      </c>
      <c r="V134" s="167">
        <f>ROUND(E134*U134,2)</f>
        <v>0.25</v>
      </c>
      <c r="W134" s="167"/>
      <c r="X134" s="167" t="s">
        <v>132</v>
      </c>
      <c r="Y134" s="162"/>
      <c r="Z134" s="162"/>
      <c r="AA134" s="162"/>
      <c r="AB134" s="162"/>
      <c r="AC134" s="162"/>
      <c r="AD134" s="162"/>
      <c r="AE134" s="162"/>
      <c r="AF134" s="162"/>
      <c r="AG134" s="162" t="s">
        <v>133</v>
      </c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</row>
    <row r="135" spans="1:60" outlineLevel="1" x14ac:dyDescent="0.25">
      <c r="A135" s="185">
        <v>67</v>
      </c>
      <c r="B135" s="186" t="s">
        <v>305</v>
      </c>
      <c r="C135" s="192" t="s">
        <v>306</v>
      </c>
      <c r="D135" s="187" t="s">
        <v>130</v>
      </c>
      <c r="E135" s="188">
        <v>1</v>
      </c>
      <c r="F135" s="189"/>
      <c r="G135" s="190">
        <f>ROUND(E135*F135,2)</f>
        <v>0</v>
      </c>
      <c r="H135" s="167">
        <v>2306.71</v>
      </c>
      <c r="I135" s="167">
        <f>ROUND(E135*H135,2)</f>
        <v>2306.71</v>
      </c>
      <c r="J135" s="167">
        <v>318.29000000000002</v>
      </c>
      <c r="K135" s="167">
        <f>ROUND(E135*J135,2)</f>
        <v>318.29000000000002</v>
      </c>
      <c r="L135" s="167">
        <v>21</v>
      </c>
      <c r="M135" s="167">
        <f>G135*(1+L135/100)</f>
        <v>0</v>
      </c>
      <c r="N135" s="167">
        <v>4.453E-2</v>
      </c>
      <c r="O135" s="167">
        <f>ROUND(E135*N135,2)</f>
        <v>0.04</v>
      </c>
      <c r="P135" s="167">
        <v>4.2529999999999998E-2</v>
      </c>
      <c r="Q135" s="167">
        <f>ROUND(E135*P135,2)</f>
        <v>0.04</v>
      </c>
      <c r="R135" s="167"/>
      <c r="S135" s="167" t="s">
        <v>131</v>
      </c>
      <c r="T135" s="167" t="s">
        <v>155</v>
      </c>
      <c r="U135" s="167">
        <v>0.65400000000000003</v>
      </c>
      <c r="V135" s="167">
        <f>ROUND(E135*U135,2)</f>
        <v>0.65</v>
      </c>
      <c r="W135" s="167"/>
      <c r="X135" s="167" t="s">
        <v>132</v>
      </c>
      <c r="Y135" s="162"/>
      <c r="Z135" s="162"/>
      <c r="AA135" s="162"/>
      <c r="AB135" s="162"/>
      <c r="AC135" s="162"/>
      <c r="AD135" s="162"/>
      <c r="AE135" s="162"/>
      <c r="AF135" s="162"/>
      <c r="AG135" s="162" t="s">
        <v>133</v>
      </c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</row>
    <row r="136" spans="1:60" outlineLevel="1" x14ac:dyDescent="0.25">
      <c r="A136" s="179">
        <v>68</v>
      </c>
      <c r="B136" s="180" t="s">
        <v>307</v>
      </c>
      <c r="C136" s="193" t="s">
        <v>308</v>
      </c>
      <c r="D136" s="181" t="s">
        <v>136</v>
      </c>
      <c r="E136" s="182">
        <v>0.24</v>
      </c>
      <c r="F136" s="183"/>
      <c r="G136" s="184">
        <f>ROUND(E136*F136,2)</f>
        <v>0</v>
      </c>
      <c r="H136" s="167">
        <v>29.26</v>
      </c>
      <c r="I136" s="167">
        <f>ROUND(E136*H136,2)</f>
        <v>7.02</v>
      </c>
      <c r="J136" s="167">
        <v>1076.74</v>
      </c>
      <c r="K136" s="167">
        <f>ROUND(E136*J136,2)</f>
        <v>258.42</v>
      </c>
      <c r="L136" s="167">
        <v>21</v>
      </c>
      <c r="M136" s="167">
        <f>G136*(1+L136/100)</f>
        <v>0</v>
      </c>
      <c r="N136" s="167">
        <v>8.0000000000000007E-5</v>
      </c>
      <c r="O136" s="167">
        <f>ROUND(E136*N136,2)</f>
        <v>0</v>
      </c>
      <c r="P136" s="167">
        <v>0</v>
      </c>
      <c r="Q136" s="167">
        <f>ROUND(E136*P136,2)</f>
        <v>0</v>
      </c>
      <c r="R136" s="167"/>
      <c r="S136" s="167" t="s">
        <v>131</v>
      </c>
      <c r="T136" s="167" t="s">
        <v>171</v>
      </c>
      <c r="U136" s="167">
        <v>2.1</v>
      </c>
      <c r="V136" s="167">
        <f>ROUND(E136*U136,2)</f>
        <v>0.5</v>
      </c>
      <c r="W136" s="167"/>
      <c r="X136" s="167" t="s">
        <v>132</v>
      </c>
      <c r="Y136" s="162"/>
      <c r="Z136" s="162"/>
      <c r="AA136" s="162"/>
      <c r="AB136" s="162"/>
      <c r="AC136" s="162"/>
      <c r="AD136" s="162"/>
      <c r="AE136" s="162"/>
      <c r="AF136" s="162"/>
      <c r="AG136" s="162" t="s">
        <v>133</v>
      </c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</row>
    <row r="137" spans="1:60" outlineLevel="1" x14ac:dyDescent="0.25">
      <c r="A137" s="165"/>
      <c r="B137" s="166"/>
      <c r="C137" s="194" t="s">
        <v>309</v>
      </c>
      <c r="D137" s="168"/>
      <c r="E137" s="169">
        <v>0.24</v>
      </c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2"/>
      <c r="Z137" s="162"/>
      <c r="AA137" s="162"/>
      <c r="AB137" s="162"/>
      <c r="AC137" s="162"/>
      <c r="AD137" s="162"/>
      <c r="AE137" s="162"/>
      <c r="AF137" s="162"/>
      <c r="AG137" s="162" t="s">
        <v>138</v>
      </c>
      <c r="AH137" s="162">
        <v>0</v>
      </c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</row>
    <row r="138" spans="1:60" ht="20.399999999999999" outlineLevel="1" x14ac:dyDescent="0.25">
      <c r="A138" s="185">
        <v>69</v>
      </c>
      <c r="B138" s="186" t="s">
        <v>310</v>
      </c>
      <c r="C138" s="192" t="s">
        <v>311</v>
      </c>
      <c r="D138" s="187" t="s">
        <v>130</v>
      </c>
      <c r="E138" s="188">
        <v>1</v>
      </c>
      <c r="F138" s="189"/>
      <c r="G138" s="190">
        <f>ROUND(E138*F138,2)</f>
        <v>0</v>
      </c>
      <c r="H138" s="167">
        <v>1073</v>
      </c>
      <c r="I138" s="167">
        <f>ROUND(E138*H138,2)</f>
        <v>1073</v>
      </c>
      <c r="J138" s="167">
        <v>0</v>
      </c>
      <c r="K138" s="167">
        <f>ROUND(E138*J138,2)</f>
        <v>0</v>
      </c>
      <c r="L138" s="167">
        <v>21</v>
      </c>
      <c r="M138" s="167">
        <f>G138*(1+L138/100)</f>
        <v>0</v>
      </c>
      <c r="N138" s="167">
        <v>1.2999999999999999E-2</v>
      </c>
      <c r="O138" s="167">
        <f>ROUND(E138*N138,2)</f>
        <v>0.01</v>
      </c>
      <c r="P138" s="167">
        <v>0</v>
      </c>
      <c r="Q138" s="167">
        <f>ROUND(E138*P138,2)</f>
        <v>0</v>
      </c>
      <c r="R138" s="167"/>
      <c r="S138" s="167" t="s">
        <v>131</v>
      </c>
      <c r="T138" s="167" t="s">
        <v>131</v>
      </c>
      <c r="U138" s="167">
        <v>0</v>
      </c>
      <c r="V138" s="167">
        <f>ROUND(E138*U138,2)</f>
        <v>0</v>
      </c>
      <c r="W138" s="167"/>
      <c r="X138" s="167" t="s">
        <v>211</v>
      </c>
      <c r="Y138" s="162"/>
      <c r="Z138" s="162"/>
      <c r="AA138" s="162"/>
      <c r="AB138" s="162"/>
      <c r="AC138" s="162"/>
      <c r="AD138" s="162"/>
      <c r="AE138" s="162"/>
      <c r="AF138" s="162"/>
      <c r="AG138" s="162" t="s">
        <v>312</v>
      </c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</row>
    <row r="139" spans="1:60" outlineLevel="1" x14ac:dyDescent="0.25">
      <c r="A139" s="185">
        <v>70</v>
      </c>
      <c r="B139" s="186" t="s">
        <v>313</v>
      </c>
      <c r="C139" s="192" t="s">
        <v>314</v>
      </c>
      <c r="D139" s="187" t="s">
        <v>130</v>
      </c>
      <c r="E139" s="188">
        <v>2</v>
      </c>
      <c r="F139" s="189"/>
      <c r="G139" s="190">
        <f>ROUND(E139*F139,2)</f>
        <v>0</v>
      </c>
      <c r="H139" s="167">
        <v>345</v>
      </c>
      <c r="I139" s="167">
        <f>ROUND(E139*H139,2)</f>
        <v>690</v>
      </c>
      <c r="J139" s="167">
        <v>0</v>
      </c>
      <c r="K139" s="167">
        <f>ROUND(E139*J139,2)</f>
        <v>0</v>
      </c>
      <c r="L139" s="167">
        <v>21</v>
      </c>
      <c r="M139" s="167">
        <f>G139*(1+L139/100)</f>
        <v>0</v>
      </c>
      <c r="N139" s="167">
        <v>8.9999999999999998E-4</v>
      </c>
      <c r="O139" s="167">
        <f>ROUND(E139*N139,2)</f>
        <v>0</v>
      </c>
      <c r="P139" s="167">
        <v>0</v>
      </c>
      <c r="Q139" s="167">
        <f>ROUND(E139*P139,2)</f>
        <v>0</v>
      </c>
      <c r="R139" s="167"/>
      <c r="S139" s="167" t="s">
        <v>186</v>
      </c>
      <c r="T139" s="167" t="s">
        <v>171</v>
      </c>
      <c r="U139" s="167">
        <v>0</v>
      </c>
      <c r="V139" s="167">
        <f>ROUND(E139*U139,2)</f>
        <v>0</v>
      </c>
      <c r="W139" s="167"/>
      <c r="X139" s="167" t="s">
        <v>146</v>
      </c>
      <c r="Y139" s="162"/>
      <c r="Z139" s="162"/>
      <c r="AA139" s="162"/>
      <c r="AB139" s="162"/>
      <c r="AC139" s="162"/>
      <c r="AD139" s="162"/>
      <c r="AE139" s="162"/>
      <c r="AF139" s="162"/>
      <c r="AG139" s="162" t="s">
        <v>147</v>
      </c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</row>
    <row r="140" spans="1:60" ht="20.399999999999999" outlineLevel="1" x14ac:dyDescent="0.25">
      <c r="A140" s="185">
        <v>71</v>
      </c>
      <c r="B140" s="186" t="s">
        <v>315</v>
      </c>
      <c r="C140" s="192" t="s">
        <v>316</v>
      </c>
      <c r="D140" s="187" t="s">
        <v>130</v>
      </c>
      <c r="E140" s="188">
        <v>1</v>
      </c>
      <c r="F140" s="189"/>
      <c r="G140" s="190">
        <f>ROUND(E140*F140,2)</f>
        <v>0</v>
      </c>
      <c r="H140" s="167">
        <v>1140</v>
      </c>
      <c r="I140" s="167">
        <f>ROUND(E140*H140,2)</f>
        <v>1140</v>
      </c>
      <c r="J140" s="167">
        <v>0</v>
      </c>
      <c r="K140" s="167">
        <f>ROUND(E140*J140,2)</f>
        <v>0</v>
      </c>
      <c r="L140" s="167">
        <v>21</v>
      </c>
      <c r="M140" s="167">
        <f>G140*(1+L140/100)</f>
        <v>0</v>
      </c>
      <c r="N140" s="167">
        <v>8.0000000000000004E-4</v>
      </c>
      <c r="O140" s="167">
        <f>ROUND(E140*N140,2)</f>
        <v>0</v>
      </c>
      <c r="P140" s="167">
        <v>0</v>
      </c>
      <c r="Q140" s="167">
        <f>ROUND(E140*P140,2)</f>
        <v>0</v>
      </c>
      <c r="R140" s="167" t="s">
        <v>145</v>
      </c>
      <c r="S140" s="167" t="s">
        <v>131</v>
      </c>
      <c r="T140" s="167" t="s">
        <v>171</v>
      </c>
      <c r="U140" s="167">
        <v>0</v>
      </c>
      <c r="V140" s="167">
        <f>ROUND(E140*U140,2)</f>
        <v>0</v>
      </c>
      <c r="W140" s="167"/>
      <c r="X140" s="167" t="s">
        <v>146</v>
      </c>
      <c r="Y140" s="162"/>
      <c r="Z140" s="162"/>
      <c r="AA140" s="162"/>
      <c r="AB140" s="162"/>
      <c r="AC140" s="162"/>
      <c r="AD140" s="162"/>
      <c r="AE140" s="162"/>
      <c r="AF140" s="162"/>
      <c r="AG140" s="162" t="s">
        <v>147</v>
      </c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</row>
    <row r="141" spans="1:60" outlineLevel="1" x14ac:dyDescent="0.25">
      <c r="A141" s="185">
        <v>72</v>
      </c>
      <c r="B141" s="186" t="s">
        <v>317</v>
      </c>
      <c r="C141" s="192" t="s">
        <v>318</v>
      </c>
      <c r="D141" s="187" t="s">
        <v>130</v>
      </c>
      <c r="E141" s="188">
        <v>1</v>
      </c>
      <c r="F141" s="189"/>
      <c r="G141" s="190">
        <f>ROUND(E141*F141,2)</f>
        <v>0</v>
      </c>
      <c r="H141" s="167">
        <v>480</v>
      </c>
      <c r="I141" s="167">
        <f>ROUND(E141*H141,2)</f>
        <v>480</v>
      </c>
      <c r="J141" s="167">
        <v>0</v>
      </c>
      <c r="K141" s="167">
        <f>ROUND(E141*J141,2)</f>
        <v>0</v>
      </c>
      <c r="L141" s="167">
        <v>21</v>
      </c>
      <c r="M141" s="167">
        <f>G141*(1+L141/100)</f>
        <v>0</v>
      </c>
      <c r="N141" s="167">
        <v>2E-3</v>
      </c>
      <c r="O141" s="167">
        <f>ROUND(E141*N141,2)</f>
        <v>0</v>
      </c>
      <c r="P141" s="167">
        <v>0</v>
      </c>
      <c r="Q141" s="167">
        <f>ROUND(E141*P141,2)</f>
        <v>0</v>
      </c>
      <c r="R141" s="167"/>
      <c r="S141" s="167" t="s">
        <v>186</v>
      </c>
      <c r="T141" s="167" t="s">
        <v>171</v>
      </c>
      <c r="U141" s="167">
        <v>0</v>
      </c>
      <c r="V141" s="167">
        <f>ROUND(E141*U141,2)</f>
        <v>0</v>
      </c>
      <c r="W141" s="167"/>
      <c r="X141" s="167" t="s">
        <v>146</v>
      </c>
      <c r="Y141" s="162"/>
      <c r="Z141" s="162"/>
      <c r="AA141" s="162"/>
      <c r="AB141" s="162"/>
      <c r="AC141" s="162"/>
      <c r="AD141" s="162"/>
      <c r="AE141" s="162"/>
      <c r="AF141" s="162"/>
      <c r="AG141" s="162" t="s">
        <v>147</v>
      </c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</row>
    <row r="142" spans="1:60" outlineLevel="1" x14ac:dyDescent="0.25">
      <c r="A142" s="185">
        <v>73</v>
      </c>
      <c r="B142" s="186" t="s">
        <v>319</v>
      </c>
      <c r="C142" s="192" t="s">
        <v>320</v>
      </c>
      <c r="D142" s="187" t="s">
        <v>130</v>
      </c>
      <c r="E142" s="188">
        <v>1</v>
      </c>
      <c r="F142" s="189"/>
      <c r="G142" s="190">
        <f>ROUND(E142*F142,2)</f>
        <v>0</v>
      </c>
      <c r="H142" s="167">
        <v>5850</v>
      </c>
      <c r="I142" s="167">
        <f>ROUND(E142*H142,2)</f>
        <v>5850</v>
      </c>
      <c r="J142" s="167">
        <v>0</v>
      </c>
      <c r="K142" s="167">
        <f>ROUND(E142*J142,2)</f>
        <v>0</v>
      </c>
      <c r="L142" s="167">
        <v>21</v>
      </c>
      <c r="M142" s="167">
        <f>G142*(1+L142/100)</f>
        <v>0</v>
      </c>
      <c r="N142" s="167">
        <v>4.5999999999999999E-2</v>
      </c>
      <c r="O142" s="167">
        <f>ROUND(E142*N142,2)</f>
        <v>0.05</v>
      </c>
      <c r="P142" s="167">
        <v>0</v>
      </c>
      <c r="Q142" s="167">
        <f>ROUND(E142*P142,2)</f>
        <v>0</v>
      </c>
      <c r="R142" s="167" t="s">
        <v>145</v>
      </c>
      <c r="S142" s="167" t="s">
        <v>131</v>
      </c>
      <c r="T142" s="167" t="s">
        <v>171</v>
      </c>
      <c r="U142" s="167">
        <v>0</v>
      </c>
      <c r="V142" s="167">
        <f>ROUND(E142*U142,2)</f>
        <v>0</v>
      </c>
      <c r="W142" s="167"/>
      <c r="X142" s="167" t="s">
        <v>146</v>
      </c>
      <c r="Y142" s="162"/>
      <c r="Z142" s="162"/>
      <c r="AA142" s="162"/>
      <c r="AB142" s="162"/>
      <c r="AC142" s="162"/>
      <c r="AD142" s="162"/>
      <c r="AE142" s="162"/>
      <c r="AF142" s="162"/>
      <c r="AG142" s="162" t="s">
        <v>147</v>
      </c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</row>
    <row r="143" spans="1:60" outlineLevel="1" x14ac:dyDescent="0.25">
      <c r="A143" s="185">
        <v>74</v>
      </c>
      <c r="B143" s="186" t="s">
        <v>321</v>
      </c>
      <c r="C143" s="192" t="s">
        <v>322</v>
      </c>
      <c r="D143" s="187" t="s">
        <v>323</v>
      </c>
      <c r="E143" s="188">
        <v>1</v>
      </c>
      <c r="F143" s="189"/>
      <c r="G143" s="190">
        <f>ROUND(E143*F143,2)</f>
        <v>0</v>
      </c>
      <c r="H143" s="167">
        <v>850</v>
      </c>
      <c r="I143" s="167">
        <f>ROUND(E143*H143,2)</f>
        <v>850</v>
      </c>
      <c r="J143" s="167">
        <v>0</v>
      </c>
      <c r="K143" s="167">
        <f>ROUND(E143*J143,2)</f>
        <v>0</v>
      </c>
      <c r="L143" s="167">
        <v>21</v>
      </c>
      <c r="M143" s="167">
        <f>G143*(1+L143/100)</f>
        <v>0</v>
      </c>
      <c r="N143" s="167">
        <v>0.01</v>
      </c>
      <c r="O143" s="167">
        <f>ROUND(E143*N143,2)</f>
        <v>0.01</v>
      </c>
      <c r="P143" s="167">
        <v>0</v>
      </c>
      <c r="Q143" s="167">
        <f>ROUND(E143*P143,2)</f>
        <v>0</v>
      </c>
      <c r="R143" s="167" t="s">
        <v>145</v>
      </c>
      <c r="S143" s="167" t="s">
        <v>131</v>
      </c>
      <c r="T143" s="167" t="s">
        <v>171</v>
      </c>
      <c r="U143" s="167">
        <v>0</v>
      </c>
      <c r="V143" s="167">
        <f>ROUND(E143*U143,2)</f>
        <v>0</v>
      </c>
      <c r="W143" s="167"/>
      <c r="X143" s="167" t="s">
        <v>146</v>
      </c>
      <c r="Y143" s="162"/>
      <c r="Z143" s="162"/>
      <c r="AA143" s="162"/>
      <c r="AB143" s="162"/>
      <c r="AC143" s="162"/>
      <c r="AD143" s="162"/>
      <c r="AE143" s="162"/>
      <c r="AF143" s="162"/>
      <c r="AG143" s="162" t="s">
        <v>147</v>
      </c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</row>
    <row r="144" spans="1:60" outlineLevel="1" x14ac:dyDescent="0.25">
      <c r="A144" s="185">
        <v>75</v>
      </c>
      <c r="B144" s="186" t="s">
        <v>324</v>
      </c>
      <c r="C144" s="192" t="s">
        <v>325</v>
      </c>
      <c r="D144" s="187" t="s">
        <v>266</v>
      </c>
      <c r="E144" s="188">
        <v>1</v>
      </c>
      <c r="F144" s="189"/>
      <c r="G144" s="190">
        <f>ROUND(E144*F144,2)</f>
        <v>0</v>
      </c>
      <c r="H144" s="167">
        <v>0</v>
      </c>
      <c r="I144" s="167">
        <f>ROUND(E144*H144,2)</f>
        <v>0</v>
      </c>
      <c r="J144" s="167">
        <v>233.5</v>
      </c>
      <c r="K144" s="167">
        <f>ROUND(E144*J144,2)</f>
        <v>233.5</v>
      </c>
      <c r="L144" s="167">
        <v>21</v>
      </c>
      <c r="M144" s="167">
        <f>G144*(1+L144/100)</f>
        <v>0</v>
      </c>
      <c r="N144" s="167">
        <v>0</v>
      </c>
      <c r="O144" s="167">
        <f>ROUND(E144*N144,2)</f>
        <v>0</v>
      </c>
      <c r="P144" s="167">
        <v>1.933E-2</v>
      </c>
      <c r="Q144" s="167">
        <f>ROUND(E144*P144,2)</f>
        <v>0.02</v>
      </c>
      <c r="R144" s="167"/>
      <c r="S144" s="167" t="s">
        <v>131</v>
      </c>
      <c r="T144" s="167" t="s">
        <v>171</v>
      </c>
      <c r="U144" s="167">
        <v>0</v>
      </c>
      <c r="V144" s="167">
        <f>ROUND(E144*U144,2)</f>
        <v>0</v>
      </c>
      <c r="W144" s="167"/>
      <c r="X144" s="167" t="s">
        <v>211</v>
      </c>
      <c r="Y144" s="162"/>
      <c r="Z144" s="162"/>
      <c r="AA144" s="162"/>
      <c r="AB144" s="162"/>
      <c r="AC144" s="162"/>
      <c r="AD144" s="162"/>
      <c r="AE144" s="162"/>
      <c r="AF144" s="162"/>
      <c r="AG144" s="162" t="s">
        <v>212</v>
      </c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</row>
    <row r="145" spans="1:60" outlineLevel="1" x14ac:dyDescent="0.25">
      <c r="A145" s="185">
        <v>76</v>
      </c>
      <c r="B145" s="186" t="s">
        <v>326</v>
      </c>
      <c r="C145" s="192" t="s">
        <v>327</v>
      </c>
      <c r="D145" s="187" t="s">
        <v>266</v>
      </c>
      <c r="E145" s="188">
        <v>1</v>
      </c>
      <c r="F145" s="189"/>
      <c r="G145" s="190">
        <f>ROUND(E145*F145,2)</f>
        <v>0</v>
      </c>
      <c r="H145" s="167">
        <v>0</v>
      </c>
      <c r="I145" s="167">
        <f>ROUND(E145*H145,2)</f>
        <v>0</v>
      </c>
      <c r="J145" s="167">
        <v>151.5</v>
      </c>
      <c r="K145" s="167">
        <f>ROUND(E145*J145,2)</f>
        <v>151.5</v>
      </c>
      <c r="L145" s="167">
        <v>21</v>
      </c>
      <c r="M145" s="167">
        <f>G145*(1+L145/100)</f>
        <v>0</v>
      </c>
      <c r="N145" s="167">
        <v>0</v>
      </c>
      <c r="O145" s="167">
        <f>ROUND(E145*N145,2)</f>
        <v>0</v>
      </c>
      <c r="P145" s="167">
        <v>1.9460000000000002E-2</v>
      </c>
      <c r="Q145" s="167">
        <f>ROUND(E145*P145,2)</f>
        <v>0.02</v>
      </c>
      <c r="R145" s="167"/>
      <c r="S145" s="167" t="s">
        <v>131</v>
      </c>
      <c r="T145" s="167" t="s">
        <v>131</v>
      </c>
      <c r="U145" s="167">
        <v>0</v>
      </c>
      <c r="V145" s="167">
        <f>ROUND(E145*U145,2)</f>
        <v>0</v>
      </c>
      <c r="W145" s="167"/>
      <c r="X145" s="167" t="s">
        <v>211</v>
      </c>
      <c r="Y145" s="162"/>
      <c r="Z145" s="162"/>
      <c r="AA145" s="162"/>
      <c r="AB145" s="162"/>
      <c r="AC145" s="162"/>
      <c r="AD145" s="162"/>
      <c r="AE145" s="162"/>
      <c r="AF145" s="162"/>
      <c r="AG145" s="162" t="s">
        <v>212</v>
      </c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</row>
    <row r="146" spans="1:60" outlineLevel="1" x14ac:dyDescent="0.25">
      <c r="A146" s="185">
        <v>77</v>
      </c>
      <c r="B146" s="186" t="s">
        <v>328</v>
      </c>
      <c r="C146" s="192" t="s">
        <v>329</v>
      </c>
      <c r="D146" s="187" t="s">
        <v>130</v>
      </c>
      <c r="E146" s="188">
        <v>1</v>
      </c>
      <c r="F146" s="189"/>
      <c r="G146" s="190">
        <f>ROUND(E146*F146,2)</f>
        <v>0</v>
      </c>
      <c r="H146" s="167">
        <v>0</v>
      </c>
      <c r="I146" s="167">
        <f>ROUND(E146*H146,2)</f>
        <v>0</v>
      </c>
      <c r="J146" s="167">
        <v>1112</v>
      </c>
      <c r="K146" s="167">
        <f>ROUND(E146*J146,2)</f>
        <v>1112</v>
      </c>
      <c r="L146" s="167">
        <v>21</v>
      </c>
      <c r="M146" s="167">
        <f>G146*(1+L146/100)</f>
        <v>0</v>
      </c>
      <c r="N146" s="167">
        <v>1.82E-3</v>
      </c>
      <c r="O146" s="167">
        <f>ROUND(E146*N146,2)</f>
        <v>0</v>
      </c>
      <c r="P146" s="167">
        <v>0</v>
      </c>
      <c r="Q146" s="167">
        <f>ROUND(E146*P146,2)</f>
        <v>0</v>
      </c>
      <c r="R146" s="167"/>
      <c r="S146" s="167" t="s">
        <v>131</v>
      </c>
      <c r="T146" s="167" t="s">
        <v>131</v>
      </c>
      <c r="U146" s="167">
        <v>0</v>
      </c>
      <c r="V146" s="167">
        <f>ROUND(E146*U146,2)</f>
        <v>0</v>
      </c>
      <c r="W146" s="167"/>
      <c r="X146" s="167" t="s">
        <v>211</v>
      </c>
      <c r="Y146" s="162"/>
      <c r="Z146" s="162"/>
      <c r="AA146" s="162"/>
      <c r="AB146" s="162"/>
      <c r="AC146" s="162"/>
      <c r="AD146" s="162"/>
      <c r="AE146" s="162"/>
      <c r="AF146" s="162"/>
      <c r="AG146" s="162" t="s">
        <v>212</v>
      </c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</row>
    <row r="147" spans="1:60" outlineLevel="1" x14ac:dyDescent="0.25">
      <c r="A147" s="185">
        <v>78</v>
      </c>
      <c r="B147" s="186" t="s">
        <v>330</v>
      </c>
      <c r="C147" s="192" t="s">
        <v>331</v>
      </c>
      <c r="D147" s="187" t="s">
        <v>0</v>
      </c>
      <c r="E147" s="188">
        <v>320.81439999999998</v>
      </c>
      <c r="F147" s="189"/>
      <c r="G147" s="190">
        <f>ROUND(E147*F147,2)</f>
        <v>0</v>
      </c>
      <c r="H147" s="167">
        <v>0</v>
      </c>
      <c r="I147" s="167">
        <f>ROUND(E147*H147,2)</f>
        <v>0</v>
      </c>
      <c r="J147" s="167">
        <v>0.3</v>
      </c>
      <c r="K147" s="167">
        <f>ROUND(E147*J147,2)</f>
        <v>96.24</v>
      </c>
      <c r="L147" s="167">
        <v>21</v>
      </c>
      <c r="M147" s="167">
        <f>G147*(1+L147/100)</f>
        <v>0</v>
      </c>
      <c r="N147" s="167">
        <v>0</v>
      </c>
      <c r="O147" s="167">
        <f>ROUND(E147*N147,2)</f>
        <v>0</v>
      </c>
      <c r="P147" s="167">
        <v>0</v>
      </c>
      <c r="Q147" s="167">
        <f>ROUND(E147*P147,2)</f>
        <v>0</v>
      </c>
      <c r="R147" s="167"/>
      <c r="S147" s="167" t="s">
        <v>131</v>
      </c>
      <c r="T147" s="167" t="s">
        <v>131</v>
      </c>
      <c r="U147" s="167">
        <v>0</v>
      </c>
      <c r="V147" s="167">
        <f>ROUND(E147*U147,2)</f>
        <v>0</v>
      </c>
      <c r="W147" s="167"/>
      <c r="X147" s="167" t="s">
        <v>216</v>
      </c>
      <c r="Y147" s="162"/>
      <c r="Z147" s="162"/>
      <c r="AA147" s="162"/>
      <c r="AB147" s="162"/>
      <c r="AC147" s="162"/>
      <c r="AD147" s="162"/>
      <c r="AE147" s="162"/>
      <c r="AF147" s="162"/>
      <c r="AG147" s="162" t="s">
        <v>217</v>
      </c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</row>
    <row r="148" spans="1:60" x14ac:dyDescent="0.25">
      <c r="A148" s="173" t="s">
        <v>126</v>
      </c>
      <c r="B148" s="174" t="s">
        <v>70</v>
      </c>
      <c r="C148" s="191" t="s">
        <v>71</v>
      </c>
      <c r="D148" s="175"/>
      <c r="E148" s="176"/>
      <c r="F148" s="177"/>
      <c r="G148" s="178">
        <f>SUMIF(AG149:AG150,"&lt;&gt;NOR",G149:G150)</f>
        <v>0</v>
      </c>
      <c r="H148" s="172"/>
      <c r="I148" s="172">
        <f>SUM(I149:I150)</f>
        <v>0</v>
      </c>
      <c r="J148" s="172"/>
      <c r="K148" s="172">
        <f>SUM(K149:K150)</f>
        <v>452.43</v>
      </c>
      <c r="L148" s="172"/>
      <c r="M148" s="172">
        <f>SUM(M149:M150)</f>
        <v>0</v>
      </c>
      <c r="N148" s="172"/>
      <c r="O148" s="172">
        <f>SUM(O149:O150)</f>
        <v>0</v>
      </c>
      <c r="P148" s="172"/>
      <c r="Q148" s="172">
        <f>SUM(Q149:Q150)</f>
        <v>0</v>
      </c>
      <c r="R148" s="172"/>
      <c r="S148" s="172"/>
      <c r="T148" s="172"/>
      <c r="U148" s="172"/>
      <c r="V148" s="172">
        <f>SUM(V149:V150)</f>
        <v>0</v>
      </c>
      <c r="W148" s="172"/>
      <c r="X148" s="172"/>
      <c r="AG148" t="s">
        <v>127</v>
      </c>
    </row>
    <row r="149" spans="1:60" outlineLevel="1" x14ac:dyDescent="0.25">
      <c r="A149" s="185">
        <v>79</v>
      </c>
      <c r="B149" s="186" t="s">
        <v>332</v>
      </c>
      <c r="C149" s="192" t="s">
        <v>333</v>
      </c>
      <c r="D149" s="187" t="s">
        <v>242</v>
      </c>
      <c r="E149" s="188">
        <v>1</v>
      </c>
      <c r="F149" s="189"/>
      <c r="G149" s="190">
        <f>ROUND(E149*F149,2)</f>
        <v>0</v>
      </c>
      <c r="H149" s="167">
        <v>0</v>
      </c>
      <c r="I149" s="167">
        <f>ROUND(E149*H149,2)</f>
        <v>0</v>
      </c>
      <c r="J149" s="167">
        <v>450</v>
      </c>
      <c r="K149" s="167">
        <f>ROUND(E149*J149,2)</f>
        <v>450</v>
      </c>
      <c r="L149" s="167">
        <v>21</v>
      </c>
      <c r="M149" s="167">
        <f>G149*(1+L149/100)</f>
        <v>0</v>
      </c>
      <c r="N149" s="167">
        <v>0</v>
      </c>
      <c r="O149" s="167">
        <f>ROUND(E149*N149,2)</f>
        <v>0</v>
      </c>
      <c r="P149" s="167">
        <v>0</v>
      </c>
      <c r="Q149" s="167">
        <f>ROUND(E149*P149,2)</f>
        <v>0</v>
      </c>
      <c r="R149" s="167"/>
      <c r="S149" s="167" t="s">
        <v>131</v>
      </c>
      <c r="T149" s="167" t="s">
        <v>171</v>
      </c>
      <c r="U149" s="167">
        <v>0</v>
      </c>
      <c r="V149" s="167">
        <f>ROUND(E149*U149,2)</f>
        <v>0</v>
      </c>
      <c r="W149" s="167"/>
      <c r="X149" s="167" t="s">
        <v>211</v>
      </c>
      <c r="Y149" s="162"/>
      <c r="Z149" s="162"/>
      <c r="AA149" s="162"/>
      <c r="AB149" s="162"/>
      <c r="AC149" s="162"/>
      <c r="AD149" s="162"/>
      <c r="AE149" s="162"/>
      <c r="AF149" s="162"/>
      <c r="AG149" s="162" t="s">
        <v>212</v>
      </c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</row>
    <row r="150" spans="1:60" outlineLevel="1" x14ac:dyDescent="0.25">
      <c r="A150" s="185">
        <v>80</v>
      </c>
      <c r="B150" s="186" t="s">
        <v>334</v>
      </c>
      <c r="C150" s="192" t="s">
        <v>335</v>
      </c>
      <c r="D150" s="187" t="s">
        <v>0</v>
      </c>
      <c r="E150" s="188">
        <v>4.5</v>
      </c>
      <c r="F150" s="189"/>
      <c r="G150" s="190">
        <f>ROUND(E150*F150,2)</f>
        <v>0</v>
      </c>
      <c r="H150" s="167">
        <v>0</v>
      </c>
      <c r="I150" s="167">
        <f>ROUND(E150*H150,2)</f>
        <v>0</v>
      </c>
      <c r="J150" s="167">
        <v>0.54</v>
      </c>
      <c r="K150" s="167">
        <f>ROUND(E150*J150,2)</f>
        <v>2.4300000000000002</v>
      </c>
      <c r="L150" s="167">
        <v>21</v>
      </c>
      <c r="M150" s="167">
        <f>G150*(1+L150/100)</f>
        <v>0</v>
      </c>
      <c r="N150" s="167">
        <v>0</v>
      </c>
      <c r="O150" s="167">
        <f>ROUND(E150*N150,2)</f>
        <v>0</v>
      </c>
      <c r="P150" s="167">
        <v>0</v>
      </c>
      <c r="Q150" s="167">
        <f>ROUND(E150*P150,2)</f>
        <v>0</v>
      </c>
      <c r="R150" s="167"/>
      <c r="S150" s="167" t="s">
        <v>131</v>
      </c>
      <c r="T150" s="167" t="s">
        <v>131</v>
      </c>
      <c r="U150" s="167">
        <v>0</v>
      </c>
      <c r="V150" s="167">
        <f>ROUND(E150*U150,2)</f>
        <v>0</v>
      </c>
      <c r="W150" s="167"/>
      <c r="X150" s="167" t="s">
        <v>216</v>
      </c>
      <c r="Y150" s="162"/>
      <c r="Z150" s="162"/>
      <c r="AA150" s="162"/>
      <c r="AB150" s="162"/>
      <c r="AC150" s="162"/>
      <c r="AD150" s="162"/>
      <c r="AE150" s="162"/>
      <c r="AF150" s="162"/>
      <c r="AG150" s="162" t="s">
        <v>217</v>
      </c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</row>
    <row r="151" spans="1:60" x14ac:dyDescent="0.25">
      <c r="A151" s="173" t="s">
        <v>126</v>
      </c>
      <c r="B151" s="174" t="s">
        <v>72</v>
      </c>
      <c r="C151" s="191" t="s">
        <v>73</v>
      </c>
      <c r="D151" s="175"/>
      <c r="E151" s="176"/>
      <c r="F151" s="177"/>
      <c r="G151" s="178">
        <f>SUMIF(AG152:AG153,"&lt;&gt;NOR",G152:G153)</f>
        <v>0</v>
      </c>
      <c r="H151" s="172"/>
      <c r="I151" s="172">
        <f>SUM(I152:I153)</f>
        <v>2228.62</v>
      </c>
      <c r="J151" s="172"/>
      <c r="K151" s="172">
        <f>SUM(K152:K153)</f>
        <v>1839.38</v>
      </c>
      <c r="L151" s="172"/>
      <c r="M151" s="172">
        <f>SUM(M152:M153)</f>
        <v>0</v>
      </c>
      <c r="N151" s="172"/>
      <c r="O151" s="172">
        <f>SUM(O152:O153)</f>
        <v>0</v>
      </c>
      <c r="P151" s="172"/>
      <c r="Q151" s="172">
        <f>SUM(Q152:Q153)</f>
        <v>0</v>
      </c>
      <c r="R151" s="172"/>
      <c r="S151" s="172"/>
      <c r="T151" s="172"/>
      <c r="U151" s="172"/>
      <c r="V151" s="172">
        <f>SUM(V152:V153)</f>
        <v>1.1399999999999999</v>
      </c>
      <c r="W151" s="172"/>
      <c r="X151" s="172"/>
      <c r="AG151" t="s">
        <v>127</v>
      </c>
    </row>
    <row r="152" spans="1:60" ht="20.399999999999999" outlineLevel="1" x14ac:dyDescent="0.25">
      <c r="A152" s="185">
        <v>81</v>
      </c>
      <c r="B152" s="186" t="s">
        <v>336</v>
      </c>
      <c r="C152" s="192" t="s">
        <v>337</v>
      </c>
      <c r="D152" s="187" t="s">
        <v>141</v>
      </c>
      <c r="E152" s="188">
        <v>2</v>
      </c>
      <c r="F152" s="189"/>
      <c r="G152" s="190">
        <f>ROUND(E152*F152,2)</f>
        <v>0</v>
      </c>
      <c r="H152" s="167">
        <v>292.55</v>
      </c>
      <c r="I152" s="167">
        <f>ROUND(E152*H152,2)</f>
        <v>585.1</v>
      </c>
      <c r="J152" s="167">
        <v>241.45</v>
      </c>
      <c r="K152" s="167">
        <f>ROUND(E152*J152,2)</f>
        <v>482.9</v>
      </c>
      <c r="L152" s="167">
        <v>21</v>
      </c>
      <c r="M152" s="167">
        <f>G152*(1+L152/100)</f>
        <v>0</v>
      </c>
      <c r="N152" s="167">
        <v>6.4999999999999997E-4</v>
      </c>
      <c r="O152" s="167">
        <f>ROUND(E152*N152,2)</f>
        <v>0</v>
      </c>
      <c r="P152" s="167">
        <v>0</v>
      </c>
      <c r="Q152" s="167">
        <f>ROUND(E152*P152,2)</f>
        <v>0</v>
      </c>
      <c r="R152" s="167"/>
      <c r="S152" s="167" t="s">
        <v>131</v>
      </c>
      <c r="T152" s="167" t="s">
        <v>171</v>
      </c>
      <c r="U152" s="167">
        <v>0.2848</v>
      </c>
      <c r="V152" s="167">
        <f>ROUND(E152*U152,2)</f>
        <v>0.56999999999999995</v>
      </c>
      <c r="W152" s="167"/>
      <c r="X152" s="167" t="s">
        <v>132</v>
      </c>
      <c r="Y152" s="162"/>
      <c r="Z152" s="162"/>
      <c r="AA152" s="162"/>
      <c r="AB152" s="162"/>
      <c r="AC152" s="162"/>
      <c r="AD152" s="162"/>
      <c r="AE152" s="162"/>
      <c r="AF152" s="162"/>
      <c r="AG152" s="162" t="s">
        <v>133</v>
      </c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</row>
    <row r="153" spans="1:60" outlineLevel="1" x14ac:dyDescent="0.25">
      <c r="A153" s="185">
        <v>82</v>
      </c>
      <c r="B153" s="186" t="s">
        <v>338</v>
      </c>
      <c r="C153" s="192" t="s">
        <v>339</v>
      </c>
      <c r="D153" s="187" t="s">
        <v>340</v>
      </c>
      <c r="E153" s="188">
        <v>2</v>
      </c>
      <c r="F153" s="189"/>
      <c r="G153" s="190">
        <f>ROUND(E153*F153,2)</f>
        <v>0</v>
      </c>
      <c r="H153" s="167">
        <v>821.76</v>
      </c>
      <c r="I153" s="167">
        <f>ROUND(E153*H153,2)</f>
        <v>1643.52</v>
      </c>
      <c r="J153" s="167">
        <v>678.24</v>
      </c>
      <c r="K153" s="167">
        <f>ROUND(E153*J153,2)</f>
        <v>1356.48</v>
      </c>
      <c r="L153" s="167">
        <v>21</v>
      </c>
      <c r="M153" s="167">
        <f>G153*(1+L153/100)</f>
        <v>0</v>
      </c>
      <c r="N153" s="167">
        <v>6.4999999999999997E-4</v>
      </c>
      <c r="O153" s="167">
        <f>ROUND(E153*N153,2)</f>
        <v>0</v>
      </c>
      <c r="P153" s="167">
        <v>0</v>
      </c>
      <c r="Q153" s="167">
        <f>ROUND(E153*P153,2)</f>
        <v>0</v>
      </c>
      <c r="R153" s="167"/>
      <c r="S153" s="167" t="s">
        <v>186</v>
      </c>
      <c r="T153" s="167" t="s">
        <v>171</v>
      </c>
      <c r="U153" s="167">
        <v>0.2848</v>
      </c>
      <c r="V153" s="167">
        <f>ROUND(E153*U153,2)</f>
        <v>0.56999999999999995</v>
      </c>
      <c r="W153" s="167"/>
      <c r="X153" s="167" t="s">
        <v>132</v>
      </c>
      <c r="Y153" s="162"/>
      <c r="Z153" s="162"/>
      <c r="AA153" s="162"/>
      <c r="AB153" s="162"/>
      <c r="AC153" s="162"/>
      <c r="AD153" s="162"/>
      <c r="AE153" s="162"/>
      <c r="AF153" s="162"/>
      <c r="AG153" s="162" t="s">
        <v>133</v>
      </c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</row>
    <row r="154" spans="1:60" x14ac:dyDescent="0.25">
      <c r="A154" s="173" t="s">
        <v>126</v>
      </c>
      <c r="B154" s="174" t="s">
        <v>74</v>
      </c>
      <c r="C154" s="191" t="s">
        <v>75</v>
      </c>
      <c r="D154" s="175"/>
      <c r="E154" s="176"/>
      <c r="F154" s="177"/>
      <c r="G154" s="178">
        <f>SUMIF(AG155:AG157,"&lt;&gt;NOR",G155:G157)</f>
        <v>0</v>
      </c>
      <c r="H154" s="172"/>
      <c r="I154" s="172">
        <f>SUM(I155:I157)</f>
        <v>691.52</v>
      </c>
      <c r="J154" s="172"/>
      <c r="K154" s="172">
        <f>SUM(K155:K157)</f>
        <v>473.32</v>
      </c>
      <c r="L154" s="172"/>
      <c r="M154" s="172">
        <f>SUM(M155:M157)</f>
        <v>0</v>
      </c>
      <c r="N154" s="172"/>
      <c r="O154" s="172">
        <f>SUM(O155:O157)</f>
        <v>0</v>
      </c>
      <c r="P154" s="172"/>
      <c r="Q154" s="172">
        <f>SUM(Q155:Q157)</f>
        <v>0</v>
      </c>
      <c r="R154" s="172"/>
      <c r="S154" s="172"/>
      <c r="T154" s="172"/>
      <c r="U154" s="172"/>
      <c r="V154" s="172">
        <f>SUM(V155:V157)</f>
        <v>0.25</v>
      </c>
      <c r="W154" s="172"/>
      <c r="X154" s="172"/>
      <c r="AG154" t="s">
        <v>127</v>
      </c>
    </row>
    <row r="155" spans="1:60" ht="20.399999999999999" outlineLevel="1" x14ac:dyDescent="0.25">
      <c r="A155" s="185">
        <v>83</v>
      </c>
      <c r="B155" s="186" t="s">
        <v>341</v>
      </c>
      <c r="C155" s="192" t="s">
        <v>342</v>
      </c>
      <c r="D155" s="187" t="s">
        <v>130</v>
      </c>
      <c r="E155" s="188">
        <v>1</v>
      </c>
      <c r="F155" s="189"/>
      <c r="G155" s="190">
        <f>ROUND(E155*F155,2)</f>
        <v>0</v>
      </c>
      <c r="H155" s="167">
        <v>691.52</v>
      </c>
      <c r="I155" s="167">
        <f>ROUND(E155*H155,2)</f>
        <v>691.52</v>
      </c>
      <c r="J155" s="167">
        <v>139.47999999999999</v>
      </c>
      <c r="K155" s="167">
        <f>ROUND(E155*J155,2)</f>
        <v>139.47999999999999</v>
      </c>
      <c r="L155" s="167">
        <v>21</v>
      </c>
      <c r="M155" s="167">
        <f>G155*(1+L155/100)</f>
        <v>0</v>
      </c>
      <c r="N155" s="167">
        <v>8.9999999999999998E-4</v>
      </c>
      <c r="O155" s="167">
        <f>ROUND(E155*N155,2)</f>
        <v>0</v>
      </c>
      <c r="P155" s="167">
        <v>0</v>
      </c>
      <c r="Q155" s="167">
        <f>ROUND(E155*P155,2)</f>
        <v>0</v>
      </c>
      <c r="R155" s="167"/>
      <c r="S155" s="167" t="s">
        <v>131</v>
      </c>
      <c r="T155" s="167" t="s">
        <v>171</v>
      </c>
      <c r="U155" s="167">
        <v>0.247</v>
      </c>
      <c r="V155" s="167">
        <f>ROUND(E155*U155,2)</f>
        <v>0.25</v>
      </c>
      <c r="W155" s="167"/>
      <c r="X155" s="167" t="s">
        <v>132</v>
      </c>
      <c r="Y155" s="162"/>
      <c r="Z155" s="162"/>
      <c r="AA155" s="162"/>
      <c r="AB155" s="162"/>
      <c r="AC155" s="162"/>
      <c r="AD155" s="162"/>
      <c r="AE155" s="162"/>
      <c r="AF155" s="162"/>
      <c r="AG155" s="162" t="s">
        <v>133</v>
      </c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</row>
    <row r="156" spans="1:60" outlineLevel="1" x14ac:dyDescent="0.25">
      <c r="A156" s="185">
        <v>84</v>
      </c>
      <c r="B156" s="186" t="s">
        <v>343</v>
      </c>
      <c r="C156" s="192" t="s">
        <v>344</v>
      </c>
      <c r="D156" s="187" t="s">
        <v>130</v>
      </c>
      <c r="E156" s="188">
        <v>1</v>
      </c>
      <c r="F156" s="189"/>
      <c r="G156" s="190">
        <f>ROUND(E156*F156,2)</f>
        <v>0</v>
      </c>
      <c r="H156" s="167">
        <v>0</v>
      </c>
      <c r="I156" s="167">
        <f>ROUND(E156*H156,2)</f>
        <v>0</v>
      </c>
      <c r="J156" s="167">
        <v>311</v>
      </c>
      <c r="K156" s="167">
        <f>ROUND(E156*J156,2)</f>
        <v>311</v>
      </c>
      <c r="L156" s="167">
        <v>21</v>
      </c>
      <c r="M156" s="167">
        <f>G156*(1+L156/100)</f>
        <v>0</v>
      </c>
      <c r="N156" s="167">
        <v>0</v>
      </c>
      <c r="O156" s="167">
        <f>ROUND(E156*N156,2)</f>
        <v>0</v>
      </c>
      <c r="P156" s="167">
        <v>0</v>
      </c>
      <c r="Q156" s="167">
        <f>ROUND(E156*P156,2)</f>
        <v>0</v>
      </c>
      <c r="R156" s="167"/>
      <c r="S156" s="167" t="s">
        <v>186</v>
      </c>
      <c r="T156" s="167" t="s">
        <v>131</v>
      </c>
      <c r="U156" s="167">
        <v>0</v>
      </c>
      <c r="V156" s="167">
        <f>ROUND(E156*U156,2)</f>
        <v>0</v>
      </c>
      <c r="W156" s="167"/>
      <c r="X156" s="167" t="s">
        <v>132</v>
      </c>
      <c r="Y156" s="162"/>
      <c r="Z156" s="162"/>
      <c r="AA156" s="162"/>
      <c r="AB156" s="162"/>
      <c r="AC156" s="162"/>
      <c r="AD156" s="162"/>
      <c r="AE156" s="162"/>
      <c r="AF156" s="162"/>
      <c r="AG156" s="162" t="s">
        <v>133</v>
      </c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</row>
    <row r="157" spans="1:60" outlineLevel="1" x14ac:dyDescent="0.25">
      <c r="A157" s="185">
        <v>85</v>
      </c>
      <c r="B157" s="186" t="s">
        <v>345</v>
      </c>
      <c r="C157" s="192" t="s">
        <v>346</v>
      </c>
      <c r="D157" s="187" t="s">
        <v>0</v>
      </c>
      <c r="E157" s="188">
        <v>11.42</v>
      </c>
      <c r="F157" s="189"/>
      <c r="G157" s="190">
        <f>ROUND(E157*F157,2)</f>
        <v>0</v>
      </c>
      <c r="H157" s="167">
        <v>0</v>
      </c>
      <c r="I157" s="167">
        <f>ROUND(E157*H157,2)</f>
        <v>0</v>
      </c>
      <c r="J157" s="167">
        <v>2</v>
      </c>
      <c r="K157" s="167">
        <f>ROUND(E157*J157,2)</f>
        <v>22.84</v>
      </c>
      <c r="L157" s="167">
        <v>21</v>
      </c>
      <c r="M157" s="167">
        <f>G157*(1+L157/100)</f>
        <v>0</v>
      </c>
      <c r="N157" s="167">
        <v>0</v>
      </c>
      <c r="O157" s="167">
        <f>ROUND(E157*N157,2)</f>
        <v>0</v>
      </c>
      <c r="P157" s="167">
        <v>0</v>
      </c>
      <c r="Q157" s="167">
        <f>ROUND(E157*P157,2)</f>
        <v>0</v>
      </c>
      <c r="R157" s="167"/>
      <c r="S157" s="167" t="s">
        <v>131</v>
      </c>
      <c r="T157" s="167" t="s">
        <v>171</v>
      </c>
      <c r="U157" s="167">
        <v>0</v>
      </c>
      <c r="V157" s="167">
        <f>ROUND(E157*U157,2)</f>
        <v>0</v>
      </c>
      <c r="W157" s="167"/>
      <c r="X157" s="167" t="s">
        <v>216</v>
      </c>
      <c r="Y157" s="162"/>
      <c r="Z157" s="162"/>
      <c r="AA157" s="162"/>
      <c r="AB157" s="162"/>
      <c r="AC157" s="162"/>
      <c r="AD157" s="162"/>
      <c r="AE157" s="162"/>
      <c r="AF157" s="162"/>
      <c r="AG157" s="162" t="s">
        <v>217</v>
      </c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</row>
    <row r="158" spans="1:60" x14ac:dyDescent="0.25">
      <c r="A158" s="173" t="s">
        <v>126</v>
      </c>
      <c r="B158" s="174" t="s">
        <v>76</v>
      </c>
      <c r="C158" s="191" t="s">
        <v>77</v>
      </c>
      <c r="D158" s="175"/>
      <c r="E158" s="176"/>
      <c r="F158" s="177"/>
      <c r="G158" s="178">
        <f>SUMIF(AG159:AG164,"&lt;&gt;NOR",G159:G164)</f>
        <v>0</v>
      </c>
      <c r="H158" s="172"/>
      <c r="I158" s="172">
        <f>SUM(I159:I164)</f>
        <v>2600</v>
      </c>
      <c r="J158" s="172"/>
      <c r="K158" s="172">
        <f>SUM(K159:K164)</f>
        <v>2349.4899999999998</v>
      </c>
      <c r="L158" s="172"/>
      <c r="M158" s="172">
        <f>SUM(M159:M164)</f>
        <v>0</v>
      </c>
      <c r="N158" s="172"/>
      <c r="O158" s="172">
        <f>SUM(O159:O164)</f>
        <v>0.01</v>
      </c>
      <c r="P158" s="172"/>
      <c r="Q158" s="172">
        <f>SUM(Q159:Q164)</f>
        <v>0.01</v>
      </c>
      <c r="R158" s="172"/>
      <c r="S158" s="172"/>
      <c r="T158" s="172"/>
      <c r="U158" s="172"/>
      <c r="V158" s="172">
        <f>SUM(V159:V164)</f>
        <v>0.16</v>
      </c>
      <c r="W158" s="172"/>
      <c r="X158" s="172"/>
      <c r="AG158" t="s">
        <v>127</v>
      </c>
    </row>
    <row r="159" spans="1:60" outlineLevel="1" x14ac:dyDescent="0.25">
      <c r="A159" s="185">
        <v>86</v>
      </c>
      <c r="B159" s="186" t="s">
        <v>347</v>
      </c>
      <c r="C159" s="192" t="s">
        <v>348</v>
      </c>
      <c r="D159" s="187" t="s">
        <v>229</v>
      </c>
      <c r="E159" s="188">
        <v>1</v>
      </c>
      <c r="F159" s="189"/>
      <c r="G159" s="190">
        <f>ROUND(E159*F159,2)</f>
        <v>0</v>
      </c>
      <c r="H159" s="167">
        <v>0</v>
      </c>
      <c r="I159" s="167">
        <f>ROUND(E159*H159,2)</f>
        <v>0</v>
      </c>
      <c r="J159" s="167">
        <v>300</v>
      </c>
      <c r="K159" s="167">
        <f>ROUND(E159*J159,2)</f>
        <v>300</v>
      </c>
      <c r="L159" s="167">
        <v>21</v>
      </c>
      <c r="M159" s="167">
        <f>G159*(1+L159/100)</f>
        <v>0</v>
      </c>
      <c r="N159" s="167">
        <v>0</v>
      </c>
      <c r="O159" s="167">
        <f>ROUND(E159*N159,2)</f>
        <v>0</v>
      </c>
      <c r="P159" s="167">
        <v>0</v>
      </c>
      <c r="Q159" s="167">
        <f>ROUND(E159*P159,2)</f>
        <v>0</v>
      </c>
      <c r="R159" s="167"/>
      <c r="S159" s="167" t="s">
        <v>131</v>
      </c>
      <c r="T159" s="167" t="s">
        <v>171</v>
      </c>
      <c r="U159" s="167">
        <v>3.1E-2</v>
      </c>
      <c r="V159" s="167">
        <f>ROUND(E159*U159,2)</f>
        <v>0.03</v>
      </c>
      <c r="W159" s="167"/>
      <c r="X159" s="167" t="s">
        <v>132</v>
      </c>
      <c r="Y159" s="162"/>
      <c r="Z159" s="162"/>
      <c r="AA159" s="162"/>
      <c r="AB159" s="162"/>
      <c r="AC159" s="162"/>
      <c r="AD159" s="162"/>
      <c r="AE159" s="162"/>
      <c r="AF159" s="162"/>
      <c r="AG159" s="162" t="s">
        <v>133</v>
      </c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</row>
    <row r="160" spans="1:60" outlineLevel="1" x14ac:dyDescent="0.25">
      <c r="A160" s="185">
        <v>87</v>
      </c>
      <c r="B160" s="186" t="s">
        <v>349</v>
      </c>
      <c r="C160" s="192" t="s">
        <v>350</v>
      </c>
      <c r="D160" s="187" t="s">
        <v>229</v>
      </c>
      <c r="E160" s="188">
        <v>1</v>
      </c>
      <c r="F160" s="189"/>
      <c r="G160" s="190">
        <f>ROUND(E160*F160,2)</f>
        <v>0</v>
      </c>
      <c r="H160" s="167">
        <v>0</v>
      </c>
      <c r="I160" s="167">
        <f>ROUND(E160*H160,2)</f>
        <v>0</v>
      </c>
      <c r="J160" s="167">
        <v>200</v>
      </c>
      <c r="K160" s="167">
        <f>ROUND(E160*J160,2)</f>
        <v>200</v>
      </c>
      <c r="L160" s="167">
        <v>21</v>
      </c>
      <c r="M160" s="167">
        <f>G160*(1+L160/100)</f>
        <v>0</v>
      </c>
      <c r="N160" s="167">
        <v>0</v>
      </c>
      <c r="O160" s="167">
        <f>ROUND(E160*N160,2)</f>
        <v>0</v>
      </c>
      <c r="P160" s="167">
        <v>0</v>
      </c>
      <c r="Q160" s="167">
        <f>ROUND(E160*P160,2)</f>
        <v>0</v>
      </c>
      <c r="R160" s="167"/>
      <c r="S160" s="167" t="s">
        <v>131</v>
      </c>
      <c r="T160" s="167" t="s">
        <v>171</v>
      </c>
      <c r="U160" s="167">
        <v>5.1999999999999998E-2</v>
      </c>
      <c r="V160" s="167">
        <f>ROUND(E160*U160,2)</f>
        <v>0.05</v>
      </c>
      <c r="W160" s="167"/>
      <c r="X160" s="167" t="s">
        <v>132</v>
      </c>
      <c r="Y160" s="162"/>
      <c r="Z160" s="162"/>
      <c r="AA160" s="162"/>
      <c r="AB160" s="162"/>
      <c r="AC160" s="162"/>
      <c r="AD160" s="162"/>
      <c r="AE160" s="162"/>
      <c r="AF160" s="162"/>
      <c r="AG160" s="162" t="s">
        <v>133</v>
      </c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</row>
    <row r="161" spans="1:60" outlineLevel="1" x14ac:dyDescent="0.25">
      <c r="A161" s="185">
        <v>88</v>
      </c>
      <c r="B161" s="186" t="s">
        <v>351</v>
      </c>
      <c r="C161" s="192" t="s">
        <v>352</v>
      </c>
      <c r="D161" s="187" t="s">
        <v>323</v>
      </c>
      <c r="E161" s="188">
        <v>1</v>
      </c>
      <c r="F161" s="189"/>
      <c r="G161" s="190">
        <f>ROUND(E161*F161,2)</f>
        <v>0</v>
      </c>
      <c r="H161" s="167">
        <v>0</v>
      </c>
      <c r="I161" s="167">
        <f>ROUND(E161*H161,2)</f>
        <v>0</v>
      </c>
      <c r="J161" s="167">
        <v>860</v>
      </c>
      <c r="K161" s="167">
        <f>ROUND(E161*J161,2)</f>
        <v>860</v>
      </c>
      <c r="L161" s="167">
        <v>21</v>
      </c>
      <c r="M161" s="167">
        <f>G161*(1+L161/100)</f>
        <v>0</v>
      </c>
      <c r="N161" s="167">
        <v>0</v>
      </c>
      <c r="O161" s="167">
        <f>ROUND(E161*N161,2)</f>
        <v>0</v>
      </c>
      <c r="P161" s="167">
        <v>1.057E-2</v>
      </c>
      <c r="Q161" s="167">
        <f>ROUND(E161*P161,2)</f>
        <v>0.01</v>
      </c>
      <c r="R161" s="167"/>
      <c r="S161" s="167" t="s">
        <v>186</v>
      </c>
      <c r="T161" s="167" t="s">
        <v>171</v>
      </c>
      <c r="U161" s="167">
        <v>8.2000000000000003E-2</v>
      </c>
      <c r="V161" s="167">
        <f>ROUND(E161*U161,2)</f>
        <v>0.08</v>
      </c>
      <c r="W161" s="167"/>
      <c r="X161" s="167" t="s">
        <v>132</v>
      </c>
      <c r="Y161" s="162"/>
      <c r="Z161" s="162"/>
      <c r="AA161" s="162"/>
      <c r="AB161" s="162"/>
      <c r="AC161" s="162"/>
      <c r="AD161" s="162"/>
      <c r="AE161" s="162"/>
      <c r="AF161" s="162"/>
      <c r="AG161" s="162" t="s">
        <v>133</v>
      </c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</row>
    <row r="162" spans="1:60" outlineLevel="1" x14ac:dyDescent="0.25">
      <c r="A162" s="185">
        <v>89</v>
      </c>
      <c r="B162" s="186" t="s">
        <v>353</v>
      </c>
      <c r="C162" s="192" t="s">
        <v>354</v>
      </c>
      <c r="D162" s="187" t="s">
        <v>130</v>
      </c>
      <c r="E162" s="188">
        <v>1</v>
      </c>
      <c r="F162" s="189"/>
      <c r="G162" s="190">
        <f>ROUND(E162*F162,2)</f>
        <v>0</v>
      </c>
      <c r="H162" s="167">
        <v>2600</v>
      </c>
      <c r="I162" s="167">
        <f>ROUND(E162*H162,2)</f>
        <v>2600</v>
      </c>
      <c r="J162" s="167">
        <v>0</v>
      </c>
      <c r="K162" s="167">
        <f>ROUND(E162*J162,2)</f>
        <v>0</v>
      </c>
      <c r="L162" s="167">
        <v>21</v>
      </c>
      <c r="M162" s="167">
        <f>G162*(1+L162/100)</f>
        <v>0</v>
      </c>
      <c r="N162" s="167">
        <v>5.5999999999999999E-3</v>
      </c>
      <c r="O162" s="167">
        <f>ROUND(E162*N162,2)</f>
        <v>0.01</v>
      </c>
      <c r="P162" s="167">
        <v>0</v>
      </c>
      <c r="Q162" s="167">
        <f>ROUND(E162*P162,2)</f>
        <v>0</v>
      </c>
      <c r="R162" s="167" t="s">
        <v>145</v>
      </c>
      <c r="S162" s="167" t="s">
        <v>131</v>
      </c>
      <c r="T162" s="167" t="s">
        <v>171</v>
      </c>
      <c r="U162" s="167">
        <v>0</v>
      </c>
      <c r="V162" s="167">
        <f>ROUND(E162*U162,2)</f>
        <v>0</v>
      </c>
      <c r="W162" s="167"/>
      <c r="X162" s="167" t="s">
        <v>146</v>
      </c>
      <c r="Y162" s="162"/>
      <c r="Z162" s="162"/>
      <c r="AA162" s="162"/>
      <c r="AB162" s="162"/>
      <c r="AC162" s="162"/>
      <c r="AD162" s="162"/>
      <c r="AE162" s="162"/>
      <c r="AF162" s="162"/>
      <c r="AG162" s="162" t="s">
        <v>147</v>
      </c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</row>
    <row r="163" spans="1:60" outlineLevel="1" x14ac:dyDescent="0.25">
      <c r="A163" s="185">
        <v>90</v>
      </c>
      <c r="B163" s="186" t="s">
        <v>355</v>
      </c>
      <c r="C163" s="192" t="s">
        <v>356</v>
      </c>
      <c r="D163" s="187" t="s">
        <v>130</v>
      </c>
      <c r="E163" s="188">
        <v>1</v>
      </c>
      <c r="F163" s="189"/>
      <c r="G163" s="190">
        <f>ROUND(E163*F163,2)</f>
        <v>0</v>
      </c>
      <c r="H163" s="167">
        <v>0</v>
      </c>
      <c r="I163" s="167">
        <f>ROUND(E163*H163,2)</f>
        <v>0</v>
      </c>
      <c r="J163" s="167">
        <v>850</v>
      </c>
      <c r="K163" s="167">
        <f>ROUND(E163*J163,2)</f>
        <v>850</v>
      </c>
      <c r="L163" s="167">
        <v>21</v>
      </c>
      <c r="M163" s="167">
        <f>G163*(1+L163/100)</f>
        <v>0</v>
      </c>
      <c r="N163" s="167">
        <v>2.0000000000000002E-5</v>
      </c>
      <c r="O163" s="167">
        <f>ROUND(E163*N163,2)</f>
        <v>0</v>
      </c>
      <c r="P163" s="167">
        <v>0</v>
      </c>
      <c r="Q163" s="167">
        <f>ROUND(E163*P163,2)</f>
        <v>0</v>
      </c>
      <c r="R163" s="167"/>
      <c r="S163" s="167" t="s">
        <v>131</v>
      </c>
      <c r="T163" s="167" t="s">
        <v>171</v>
      </c>
      <c r="U163" s="167">
        <v>0</v>
      </c>
      <c r="V163" s="167">
        <f>ROUND(E163*U163,2)</f>
        <v>0</v>
      </c>
      <c r="W163" s="167"/>
      <c r="X163" s="167" t="s">
        <v>211</v>
      </c>
      <c r="Y163" s="162"/>
      <c r="Z163" s="162"/>
      <c r="AA163" s="162"/>
      <c r="AB163" s="162"/>
      <c r="AC163" s="162"/>
      <c r="AD163" s="162"/>
      <c r="AE163" s="162"/>
      <c r="AF163" s="162"/>
      <c r="AG163" s="162" t="s">
        <v>212</v>
      </c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</row>
    <row r="164" spans="1:60" outlineLevel="1" x14ac:dyDescent="0.25">
      <c r="A164" s="185">
        <v>91</v>
      </c>
      <c r="B164" s="186" t="s">
        <v>357</v>
      </c>
      <c r="C164" s="192" t="s">
        <v>358</v>
      </c>
      <c r="D164" s="187" t="s">
        <v>0</v>
      </c>
      <c r="E164" s="188">
        <v>48.1</v>
      </c>
      <c r="F164" s="189"/>
      <c r="G164" s="190">
        <f>ROUND(E164*F164,2)</f>
        <v>0</v>
      </c>
      <c r="H164" s="167">
        <v>0</v>
      </c>
      <c r="I164" s="167">
        <f>ROUND(E164*H164,2)</f>
        <v>0</v>
      </c>
      <c r="J164" s="167">
        <v>2.9</v>
      </c>
      <c r="K164" s="167">
        <f>ROUND(E164*J164,2)</f>
        <v>139.49</v>
      </c>
      <c r="L164" s="167">
        <v>21</v>
      </c>
      <c r="M164" s="167">
        <f>G164*(1+L164/100)</f>
        <v>0</v>
      </c>
      <c r="N164" s="167">
        <v>0</v>
      </c>
      <c r="O164" s="167">
        <f>ROUND(E164*N164,2)</f>
        <v>0</v>
      </c>
      <c r="P164" s="167">
        <v>0</v>
      </c>
      <c r="Q164" s="167">
        <f>ROUND(E164*P164,2)</f>
        <v>0</v>
      </c>
      <c r="R164" s="167"/>
      <c r="S164" s="167" t="s">
        <v>131</v>
      </c>
      <c r="T164" s="167" t="s">
        <v>131</v>
      </c>
      <c r="U164" s="167">
        <v>0</v>
      </c>
      <c r="V164" s="167">
        <f>ROUND(E164*U164,2)</f>
        <v>0</v>
      </c>
      <c r="W164" s="167"/>
      <c r="X164" s="167" t="s">
        <v>216</v>
      </c>
      <c r="Y164" s="162"/>
      <c r="Z164" s="162"/>
      <c r="AA164" s="162"/>
      <c r="AB164" s="162"/>
      <c r="AC164" s="162"/>
      <c r="AD164" s="162"/>
      <c r="AE164" s="162"/>
      <c r="AF164" s="162"/>
      <c r="AG164" s="162" t="s">
        <v>217</v>
      </c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</row>
    <row r="165" spans="1:60" x14ac:dyDescent="0.25">
      <c r="A165" s="173" t="s">
        <v>126</v>
      </c>
      <c r="B165" s="174" t="s">
        <v>78</v>
      </c>
      <c r="C165" s="191" t="s">
        <v>79</v>
      </c>
      <c r="D165" s="175"/>
      <c r="E165" s="176"/>
      <c r="F165" s="177"/>
      <c r="G165" s="178">
        <f>SUMIF(AG166:AG187,"&lt;&gt;NOR",G166:G187)</f>
        <v>0</v>
      </c>
      <c r="H165" s="172"/>
      <c r="I165" s="172">
        <f>SUM(I166:I187)</f>
        <v>7000</v>
      </c>
      <c r="J165" s="172"/>
      <c r="K165" s="172">
        <f>SUM(K166:K187)</f>
        <v>55666.16</v>
      </c>
      <c r="L165" s="172"/>
      <c r="M165" s="172">
        <f>SUM(M166:M187)</f>
        <v>0</v>
      </c>
      <c r="N165" s="172"/>
      <c r="O165" s="172">
        <f>SUM(O166:O187)</f>
        <v>0.05</v>
      </c>
      <c r="P165" s="172"/>
      <c r="Q165" s="172">
        <f>SUM(Q166:Q187)</f>
        <v>0</v>
      </c>
      <c r="R165" s="172"/>
      <c r="S165" s="172"/>
      <c r="T165" s="172"/>
      <c r="U165" s="172"/>
      <c r="V165" s="172">
        <f>SUM(V166:V187)</f>
        <v>11.55</v>
      </c>
      <c r="W165" s="172"/>
      <c r="X165" s="172"/>
      <c r="AG165" t="s">
        <v>127</v>
      </c>
    </row>
    <row r="166" spans="1:60" ht="40.799999999999997" outlineLevel="1" x14ac:dyDescent="0.25">
      <c r="A166" s="185">
        <v>92</v>
      </c>
      <c r="B166" s="186" t="s">
        <v>359</v>
      </c>
      <c r="C166" s="192" t="s">
        <v>360</v>
      </c>
      <c r="D166" s="187" t="s">
        <v>130</v>
      </c>
      <c r="E166" s="188">
        <v>1</v>
      </c>
      <c r="F166" s="189"/>
      <c r="G166" s="190">
        <f>ROUND(E166*F166,2)</f>
        <v>0</v>
      </c>
      <c r="H166" s="167">
        <v>0</v>
      </c>
      <c r="I166" s="167">
        <f>ROUND(E166*H166,2)</f>
        <v>0</v>
      </c>
      <c r="J166" s="167">
        <v>4980</v>
      </c>
      <c r="K166" s="167">
        <f>ROUND(E166*J166,2)</f>
        <v>4980</v>
      </c>
      <c r="L166" s="167">
        <v>21</v>
      </c>
      <c r="M166" s="167">
        <f>G166*(1+L166/100)</f>
        <v>0</v>
      </c>
      <c r="N166" s="167">
        <v>0</v>
      </c>
      <c r="O166" s="167">
        <f>ROUND(E166*N166,2)</f>
        <v>0</v>
      </c>
      <c r="P166" s="167">
        <v>0</v>
      </c>
      <c r="Q166" s="167">
        <f>ROUND(E166*P166,2)</f>
        <v>0</v>
      </c>
      <c r="R166" s="167"/>
      <c r="S166" s="167" t="s">
        <v>186</v>
      </c>
      <c r="T166" s="167" t="s">
        <v>171</v>
      </c>
      <c r="U166" s="167">
        <v>0</v>
      </c>
      <c r="V166" s="167">
        <f>ROUND(E166*U166,2)</f>
        <v>0</v>
      </c>
      <c r="W166" s="167"/>
      <c r="X166" s="167" t="s">
        <v>132</v>
      </c>
      <c r="Y166" s="162"/>
      <c r="Z166" s="162"/>
      <c r="AA166" s="162"/>
      <c r="AB166" s="162"/>
      <c r="AC166" s="162"/>
      <c r="AD166" s="162"/>
      <c r="AE166" s="162"/>
      <c r="AF166" s="162"/>
      <c r="AG166" s="162" t="s">
        <v>133</v>
      </c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</row>
    <row r="167" spans="1:60" outlineLevel="1" x14ac:dyDescent="0.25">
      <c r="A167" s="185">
        <v>93</v>
      </c>
      <c r="B167" s="186" t="s">
        <v>361</v>
      </c>
      <c r="C167" s="192" t="s">
        <v>362</v>
      </c>
      <c r="D167" s="187" t="s">
        <v>130</v>
      </c>
      <c r="E167" s="188">
        <v>3</v>
      </c>
      <c r="F167" s="189"/>
      <c r="G167" s="190">
        <f>ROUND(E167*F167,2)</f>
        <v>0</v>
      </c>
      <c r="H167" s="167">
        <v>0</v>
      </c>
      <c r="I167" s="167">
        <f>ROUND(E167*H167,2)</f>
        <v>0</v>
      </c>
      <c r="J167" s="167">
        <v>65</v>
      </c>
      <c r="K167" s="167">
        <f>ROUND(E167*J167,2)</f>
        <v>195</v>
      </c>
      <c r="L167" s="167">
        <v>21</v>
      </c>
      <c r="M167" s="167">
        <f>G167*(1+L167/100)</f>
        <v>0</v>
      </c>
      <c r="N167" s="167">
        <v>0</v>
      </c>
      <c r="O167" s="167">
        <f>ROUND(E167*N167,2)</f>
        <v>0</v>
      </c>
      <c r="P167" s="167">
        <v>0</v>
      </c>
      <c r="Q167" s="167">
        <f>ROUND(E167*P167,2)</f>
        <v>0</v>
      </c>
      <c r="R167" s="167"/>
      <c r="S167" s="167" t="s">
        <v>186</v>
      </c>
      <c r="T167" s="167" t="s">
        <v>171</v>
      </c>
      <c r="U167" s="167">
        <v>0.05</v>
      </c>
      <c r="V167" s="167">
        <f>ROUND(E167*U167,2)</f>
        <v>0.15</v>
      </c>
      <c r="W167" s="167"/>
      <c r="X167" s="167" t="s">
        <v>132</v>
      </c>
      <c r="Y167" s="162"/>
      <c r="Z167" s="162"/>
      <c r="AA167" s="162"/>
      <c r="AB167" s="162"/>
      <c r="AC167" s="162"/>
      <c r="AD167" s="162"/>
      <c r="AE167" s="162"/>
      <c r="AF167" s="162"/>
      <c r="AG167" s="162" t="s">
        <v>133</v>
      </c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</row>
    <row r="168" spans="1:60" ht="20.399999999999999" outlineLevel="1" x14ac:dyDescent="0.25">
      <c r="A168" s="185">
        <v>94</v>
      </c>
      <c r="B168" s="186" t="s">
        <v>363</v>
      </c>
      <c r="C168" s="192" t="s">
        <v>364</v>
      </c>
      <c r="D168" s="187" t="s">
        <v>130</v>
      </c>
      <c r="E168" s="188">
        <v>12</v>
      </c>
      <c r="F168" s="189"/>
      <c r="G168" s="190">
        <f>ROUND(E168*F168,2)</f>
        <v>0</v>
      </c>
      <c r="H168" s="167">
        <v>0</v>
      </c>
      <c r="I168" s="167">
        <f>ROUND(E168*H168,2)</f>
        <v>0</v>
      </c>
      <c r="J168" s="167">
        <v>250</v>
      </c>
      <c r="K168" s="167">
        <f>ROUND(E168*J168,2)</f>
        <v>3000</v>
      </c>
      <c r="L168" s="167">
        <v>21</v>
      </c>
      <c r="M168" s="167">
        <f>G168*(1+L168/100)</f>
        <v>0</v>
      </c>
      <c r="N168" s="167">
        <v>0</v>
      </c>
      <c r="O168" s="167">
        <f>ROUND(E168*N168,2)</f>
        <v>0</v>
      </c>
      <c r="P168" s="167">
        <v>0</v>
      </c>
      <c r="Q168" s="167">
        <f>ROUND(E168*P168,2)</f>
        <v>0</v>
      </c>
      <c r="R168" s="167"/>
      <c r="S168" s="167" t="s">
        <v>186</v>
      </c>
      <c r="T168" s="167" t="s">
        <v>171</v>
      </c>
      <c r="U168" s="167">
        <v>0.95</v>
      </c>
      <c r="V168" s="167">
        <f>ROUND(E168*U168,2)</f>
        <v>11.4</v>
      </c>
      <c r="W168" s="167"/>
      <c r="X168" s="167" t="s">
        <v>132</v>
      </c>
      <c r="Y168" s="162"/>
      <c r="Z168" s="162"/>
      <c r="AA168" s="162"/>
      <c r="AB168" s="162"/>
      <c r="AC168" s="162"/>
      <c r="AD168" s="162"/>
      <c r="AE168" s="162"/>
      <c r="AF168" s="162"/>
      <c r="AG168" s="162" t="s">
        <v>133</v>
      </c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</row>
    <row r="169" spans="1:60" ht="20.399999999999999" outlineLevel="1" x14ac:dyDescent="0.25">
      <c r="A169" s="185">
        <v>95</v>
      </c>
      <c r="B169" s="186" t="s">
        <v>365</v>
      </c>
      <c r="C169" s="192" t="s">
        <v>366</v>
      </c>
      <c r="D169" s="187" t="s">
        <v>130</v>
      </c>
      <c r="E169" s="188">
        <v>1</v>
      </c>
      <c r="F169" s="189"/>
      <c r="G169" s="190">
        <f>ROUND(E169*F169,2)</f>
        <v>0</v>
      </c>
      <c r="H169" s="167">
        <v>2100</v>
      </c>
      <c r="I169" s="167">
        <f>ROUND(E169*H169,2)</f>
        <v>2100</v>
      </c>
      <c r="J169" s="167">
        <v>0</v>
      </c>
      <c r="K169" s="167">
        <f>ROUND(E169*J169,2)</f>
        <v>0</v>
      </c>
      <c r="L169" s="167">
        <v>21</v>
      </c>
      <c r="M169" s="167">
        <f>G169*(1+L169/100)</f>
        <v>0</v>
      </c>
      <c r="N169" s="167">
        <v>1.2999999999999999E-2</v>
      </c>
      <c r="O169" s="167">
        <f>ROUND(E169*N169,2)</f>
        <v>0.01</v>
      </c>
      <c r="P169" s="167">
        <v>0</v>
      </c>
      <c r="Q169" s="167">
        <f>ROUND(E169*P169,2)</f>
        <v>0</v>
      </c>
      <c r="R169" s="167"/>
      <c r="S169" s="167" t="s">
        <v>186</v>
      </c>
      <c r="T169" s="167" t="s">
        <v>171</v>
      </c>
      <c r="U169" s="167">
        <v>0</v>
      </c>
      <c r="V169" s="167">
        <f>ROUND(E169*U169,2)</f>
        <v>0</v>
      </c>
      <c r="W169" s="167"/>
      <c r="X169" s="167" t="s">
        <v>146</v>
      </c>
      <c r="Y169" s="162"/>
      <c r="Z169" s="162"/>
      <c r="AA169" s="162"/>
      <c r="AB169" s="162"/>
      <c r="AC169" s="162"/>
      <c r="AD169" s="162"/>
      <c r="AE169" s="162"/>
      <c r="AF169" s="162"/>
      <c r="AG169" s="162" t="s">
        <v>147</v>
      </c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</row>
    <row r="170" spans="1:60" ht="20.399999999999999" outlineLevel="1" x14ac:dyDescent="0.25">
      <c r="A170" s="185">
        <v>96</v>
      </c>
      <c r="B170" s="186" t="s">
        <v>367</v>
      </c>
      <c r="C170" s="192" t="s">
        <v>368</v>
      </c>
      <c r="D170" s="187" t="s">
        <v>130</v>
      </c>
      <c r="E170" s="188">
        <v>2</v>
      </c>
      <c r="F170" s="189"/>
      <c r="G170" s="190">
        <f>ROUND(E170*F170,2)</f>
        <v>0</v>
      </c>
      <c r="H170" s="167">
        <v>2450</v>
      </c>
      <c r="I170" s="167">
        <f>ROUND(E170*H170,2)</f>
        <v>4900</v>
      </c>
      <c r="J170" s="167">
        <v>0</v>
      </c>
      <c r="K170" s="167">
        <f>ROUND(E170*J170,2)</f>
        <v>0</v>
      </c>
      <c r="L170" s="167">
        <v>21</v>
      </c>
      <c r="M170" s="167">
        <f>G170*(1+L170/100)</f>
        <v>0</v>
      </c>
      <c r="N170" s="167">
        <v>0.02</v>
      </c>
      <c r="O170" s="167">
        <f>ROUND(E170*N170,2)</f>
        <v>0.04</v>
      </c>
      <c r="P170" s="167">
        <v>0</v>
      </c>
      <c r="Q170" s="167">
        <f>ROUND(E170*P170,2)</f>
        <v>0</v>
      </c>
      <c r="R170" s="167"/>
      <c r="S170" s="167" t="s">
        <v>186</v>
      </c>
      <c r="T170" s="167" t="s">
        <v>171</v>
      </c>
      <c r="U170" s="167">
        <v>0</v>
      </c>
      <c r="V170" s="167">
        <f>ROUND(E170*U170,2)</f>
        <v>0</v>
      </c>
      <c r="W170" s="167"/>
      <c r="X170" s="167" t="s">
        <v>146</v>
      </c>
      <c r="Y170" s="162"/>
      <c r="Z170" s="162"/>
      <c r="AA170" s="162"/>
      <c r="AB170" s="162"/>
      <c r="AC170" s="162"/>
      <c r="AD170" s="162"/>
      <c r="AE170" s="162"/>
      <c r="AF170" s="162"/>
      <c r="AG170" s="162" t="s">
        <v>147</v>
      </c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</row>
    <row r="171" spans="1:60" outlineLevel="1" x14ac:dyDescent="0.25">
      <c r="A171" s="185">
        <v>97</v>
      </c>
      <c r="B171" s="186" t="s">
        <v>369</v>
      </c>
      <c r="C171" s="192" t="s">
        <v>370</v>
      </c>
      <c r="D171" s="187" t="s">
        <v>130</v>
      </c>
      <c r="E171" s="188">
        <v>1</v>
      </c>
      <c r="F171" s="189"/>
      <c r="G171" s="190">
        <f>ROUND(E171*F171,2)</f>
        <v>0</v>
      </c>
      <c r="H171" s="167">
        <v>0</v>
      </c>
      <c r="I171" s="167">
        <f>ROUND(E171*H171,2)</f>
        <v>0</v>
      </c>
      <c r="J171" s="167">
        <v>1990</v>
      </c>
      <c r="K171" s="167">
        <f>ROUND(E171*J171,2)</f>
        <v>1990</v>
      </c>
      <c r="L171" s="167">
        <v>21</v>
      </c>
      <c r="M171" s="167">
        <f>G171*(1+L171/100)</f>
        <v>0</v>
      </c>
      <c r="N171" s="167">
        <v>0</v>
      </c>
      <c r="O171" s="167">
        <f>ROUND(E171*N171,2)</f>
        <v>0</v>
      </c>
      <c r="P171" s="167">
        <v>0</v>
      </c>
      <c r="Q171" s="167">
        <f>ROUND(E171*P171,2)</f>
        <v>0</v>
      </c>
      <c r="R171" s="167"/>
      <c r="S171" s="167" t="s">
        <v>186</v>
      </c>
      <c r="T171" s="167" t="s">
        <v>171</v>
      </c>
      <c r="U171" s="167">
        <v>0</v>
      </c>
      <c r="V171" s="167">
        <f>ROUND(E171*U171,2)</f>
        <v>0</v>
      </c>
      <c r="W171" s="167"/>
      <c r="X171" s="167" t="s">
        <v>211</v>
      </c>
      <c r="Y171" s="162"/>
      <c r="Z171" s="162"/>
      <c r="AA171" s="162"/>
      <c r="AB171" s="162"/>
      <c r="AC171" s="162"/>
      <c r="AD171" s="162"/>
      <c r="AE171" s="162"/>
      <c r="AF171" s="162"/>
      <c r="AG171" s="162" t="s">
        <v>212</v>
      </c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</row>
    <row r="172" spans="1:60" ht="20.399999999999999" outlineLevel="1" x14ac:dyDescent="0.25">
      <c r="A172" s="185">
        <v>98</v>
      </c>
      <c r="B172" s="186" t="s">
        <v>371</v>
      </c>
      <c r="C172" s="192" t="s">
        <v>372</v>
      </c>
      <c r="D172" s="187" t="s">
        <v>229</v>
      </c>
      <c r="E172" s="188">
        <v>1</v>
      </c>
      <c r="F172" s="189"/>
      <c r="G172" s="190">
        <f>ROUND(E172*F172,2)</f>
        <v>0</v>
      </c>
      <c r="H172" s="167">
        <v>0</v>
      </c>
      <c r="I172" s="167">
        <f>ROUND(E172*H172,2)</f>
        <v>0</v>
      </c>
      <c r="J172" s="167">
        <v>1500</v>
      </c>
      <c r="K172" s="167">
        <f>ROUND(E172*J172,2)</f>
        <v>1500</v>
      </c>
      <c r="L172" s="167">
        <v>21</v>
      </c>
      <c r="M172" s="167">
        <f>G172*(1+L172/100)</f>
        <v>0</v>
      </c>
      <c r="N172" s="167">
        <v>0</v>
      </c>
      <c r="O172" s="167">
        <f>ROUND(E172*N172,2)</f>
        <v>0</v>
      </c>
      <c r="P172" s="167">
        <v>0</v>
      </c>
      <c r="Q172" s="167">
        <f>ROUND(E172*P172,2)</f>
        <v>0</v>
      </c>
      <c r="R172" s="167"/>
      <c r="S172" s="167" t="s">
        <v>186</v>
      </c>
      <c r="T172" s="167" t="s">
        <v>171</v>
      </c>
      <c r="U172" s="167">
        <v>0</v>
      </c>
      <c r="V172" s="167">
        <f>ROUND(E172*U172,2)</f>
        <v>0</v>
      </c>
      <c r="W172" s="167"/>
      <c r="X172" s="167" t="s">
        <v>211</v>
      </c>
      <c r="Y172" s="162"/>
      <c r="Z172" s="162"/>
      <c r="AA172" s="162"/>
      <c r="AB172" s="162"/>
      <c r="AC172" s="162"/>
      <c r="AD172" s="162"/>
      <c r="AE172" s="162"/>
      <c r="AF172" s="162"/>
      <c r="AG172" s="162" t="s">
        <v>212</v>
      </c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</row>
    <row r="173" spans="1:60" ht="20.399999999999999" outlineLevel="1" x14ac:dyDescent="0.25">
      <c r="A173" s="185">
        <v>99</v>
      </c>
      <c r="B173" s="186" t="s">
        <v>373</v>
      </c>
      <c r="C173" s="192" t="s">
        <v>374</v>
      </c>
      <c r="D173" s="187" t="s">
        <v>229</v>
      </c>
      <c r="E173" s="188">
        <v>1</v>
      </c>
      <c r="F173" s="189"/>
      <c r="G173" s="190">
        <f>ROUND(E173*F173,2)</f>
        <v>0</v>
      </c>
      <c r="H173" s="167">
        <v>0</v>
      </c>
      <c r="I173" s="167">
        <f>ROUND(E173*H173,2)</f>
        <v>0</v>
      </c>
      <c r="J173" s="167">
        <v>2850</v>
      </c>
      <c r="K173" s="167">
        <f>ROUND(E173*J173,2)</f>
        <v>2850</v>
      </c>
      <c r="L173" s="167">
        <v>21</v>
      </c>
      <c r="M173" s="167">
        <f>G173*(1+L173/100)</f>
        <v>0</v>
      </c>
      <c r="N173" s="167">
        <v>0</v>
      </c>
      <c r="O173" s="167">
        <f>ROUND(E173*N173,2)</f>
        <v>0</v>
      </c>
      <c r="P173" s="167">
        <v>0</v>
      </c>
      <c r="Q173" s="167">
        <f>ROUND(E173*P173,2)</f>
        <v>0</v>
      </c>
      <c r="R173" s="167"/>
      <c r="S173" s="167" t="s">
        <v>186</v>
      </c>
      <c r="T173" s="167" t="s">
        <v>171</v>
      </c>
      <c r="U173" s="167">
        <v>0</v>
      </c>
      <c r="V173" s="167">
        <f>ROUND(E173*U173,2)</f>
        <v>0</v>
      </c>
      <c r="W173" s="167"/>
      <c r="X173" s="167" t="s">
        <v>211</v>
      </c>
      <c r="Y173" s="162"/>
      <c r="Z173" s="162"/>
      <c r="AA173" s="162"/>
      <c r="AB173" s="162"/>
      <c r="AC173" s="162"/>
      <c r="AD173" s="162"/>
      <c r="AE173" s="162"/>
      <c r="AF173" s="162"/>
      <c r="AG173" s="162" t="s">
        <v>212</v>
      </c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</row>
    <row r="174" spans="1:60" ht="20.399999999999999" outlineLevel="1" x14ac:dyDescent="0.25">
      <c r="A174" s="179">
        <v>100</v>
      </c>
      <c r="B174" s="180" t="s">
        <v>375</v>
      </c>
      <c r="C174" s="193" t="s">
        <v>376</v>
      </c>
      <c r="D174" s="181" t="s">
        <v>141</v>
      </c>
      <c r="E174" s="182">
        <v>3</v>
      </c>
      <c r="F174" s="183"/>
      <c r="G174" s="184">
        <f>ROUND(E174*F174,2)</f>
        <v>0</v>
      </c>
      <c r="H174" s="167">
        <v>0</v>
      </c>
      <c r="I174" s="167">
        <f>ROUND(E174*H174,2)</f>
        <v>0</v>
      </c>
      <c r="J174" s="167">
        <v>13500</v>
      </c>
      <c r="K174" s="167">
        <f>ROUND(E174*J174,2)</f>
        <v>40500</v>
      </c>
      <c r="L174" s="167">
        <v>21</v>
      </c>
      <c r="M174" s="167">
        <f>G174*(1+L174/100)</f>
        <v>0</v>
      </c>
      <c r="N174" s="167">
        <v>0</v>
      </c>
      <c r="O174" s="167">
        <f>ROUND(E174*N174,2)</f>
        <v>0</v>
      </c>
      <c r="P174" s="167">
        <v>0</v>
      </c>
      <c r="Q174" s="167">
        <f>ROUND(E174*P174,2)</f>
        <v>0</v>
      </c>
      <c r="R174" s="167"/>
      <c r="S174" s="167" t="s">
        <v>186</v>
      </c>
      <c r="T174" s="167" t="s">
        <v>171</v>
      </c>
      <c r="U174" s="167">
        <v>0</v>
      </c>
      <c r="V174" s="167">
        <f>ROUND(E174*U174,2)</f>
        <v>0</v>
      </c>
      <c r="W174" s="167"/>
      <c r="X174" s="167" t="s">
        <v>211</v>
      </c>
      <c r="Y174" s="162"/>
      <c r="Z174" s="162"/>
      <c r="AA174" s="162"/>
      <c r="AB174" s="162"/>
      <c r="AC174" s="162"/>
      <c r="AD174" s="162"/>
      <c r="AE174" s="162"/>
      <c r="AF174" s="162"/>
      <c r="AG174" s="162" t="s">
        <v>212</v>
      </c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</row>
    <row r="175" spans="1:60" outlineLevel="1" x14ac:dyDescent="0.25">
      <c r="A175" s="165"/>
      <c r="B175" s="166"/>
      <c r="C175" s="194" t="s">
        <v>377</v>
      </c>
      <c r="D175" s="168"/>
      <c r="E175" s="169">
        <v>3</v>
      </c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2"/>
      <c r="Z175" s="162"/>
      <c r="AA175" s="162"/>
      <c r="AB175" s="162"/>
      <c r="AC175" s="162"/>
      <c r="AD175" s="162"/>
      <c r="AE175" s="162"/>
      <c r="AF175" s="162"/>
      <c r="AG175" s="162" t="s">
        <v>138</v>
      </c>
      <c r="AH175" s="162">
        <v>0</v>
      </c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</row>
    <row r="176" spans="1:60" outlineLevel="1" x14ac:dyDescent="0.25">
      <c r="A176" s="165"/>
      <c r="B176" s="166"/>
      <c r="C176" s="194" t="s">
        <v>378</v>
      </c>
      <c r="D176" s="168"/>
      <c r="E176" s="169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2"/>
      <c r="Z176" s="162"/>
      <c r="AA176" s="162"/>
      <c r="AB176" s="162"/>
      <c r="AC176" s="162"/>
      <c r="AD176" s="162"/>
      <c r="AE176" s="162"/>
      <c r="AF176" s="162"/>
      <c r="AG176" s="162" t="s">
        <v>138</v>
      </c>
      <c r="AH176" s="162">
        <v>0</v>
      </c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</row>
    <row r="177" spans="1:60" outlineLevel="1" x14ac:dyDescent="0.25">
      <c r="A177" s="165"/>
      <c r="B177" s="166"/>
      <c r="C177" s="194" t="s">
        <v>379</v>
      </c>
      <c r="D177" s="168"/>
      <c r="E177" s="169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2"/>
      <c r="Z177" s="162"/>
      <c r="AA177" s="162"/>
      <c r="AB177" s="162"/>
      <c r="AC177" s="162"/>
      <c r="AD177" s="162"/>
      <c r="AE177" s="162"/>
      <c r="AF177" s="162"/>
      <c r="AG177" s="162" t="s">
        <v>138</v>
      </c>
      <c r="AH177" s="162">
        <v>0</v>
      </c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</row>
    <row r="178" spans="1:60" ht="20.399999999999999" outlineLevel="1" x14ac:dyDescent="0.25">
      <c r="A178" s="165"/>
      <c r="B178" s="166"/>
      <c r="C178" s="194" t="s">
        <v>380</v>
      </c>
      <c r="D178" s="168"/>
      <c r="E178" s="169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2"/>
      <c r="Z178" s="162"/>
      <c r="AA178" s="162"/>
      <c r="AB178" s="162"/>
      <c r="AC178" s="162"/>
      <c r="AD178" s="162"/>
      <c r="AE178" s="162"/>
      <c r="AF178" s="162"/>
      <c r="AG178" s="162" t="s">
        <v>138</v>
      </c>
      <c r="AH178" s="162">
        <v>0</v>
      </c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</row>
    <row r="179" spans="1:60" outlineLevel="1" x14ac:dyDescent="0.25">
      <c r="A179" s="165"/>
      <c r="B179" s="166"/>
      <c r="C179" s="194" t="s">
        <v>381</v>
      </c>
      <c r="D179" s="168"/>
      <c r="E179" s="169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2"/>
      <c r="Z179" s="162"/>
      <c r="AA179" s="162"/>
      <c r="AB179" s="162"/>
      <c r="AC179" s="162"/>
      <c r="AD179" s="162"/>
      <c r="AE179" s="162"/>
      <c r="AF179" s="162"/>
      <c r="AG179" s="162" t="s">
        <v>138</v>
      </c>
      <c r="AH179" s="162">
        <v>0</v>
      </c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</row>
    <row r="180" spans="1:60" ht="20.399999999999999" outlineLevel="1" x14ac:dyDescent="0.25">
      <c r="A180" s="165"/>
      <c r="B180" s="166"/>
      <c r="C180" s="194" t="s">
        <v>382</v>
      </c>
      <c r="D180" s="168"/>
      <c r="E180" s="169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2"/>
      <c r="Z180" s="162"/>
      <c r="AA180" s="162"/>
      <c r="AB180" s="162"/>
      <c r="AC180" s="162"/>
      <c r="AD180" s="162"/>
      <c r="AE180" s="162"/>
      <c r="AF180" s="162"/>
      <c r="AG180" s="162" t="s">
        <v>138</v>
      </c>
      <c r="AH180" s="162">
        <v>0</v>
      </c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</row>
    <row r="181" spans="1:60" outlineLevel="1" x14ac:dyDescent="0.25">
      <c r="A181" s="165"/>
      <c r="B181" s="166"/>
      <c r="C181" s="194" t="s">
        <v>383</v>
      </c>
      <c r="D181" s="168"/>
      <c r="E181" s="169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2"/>
      <c r="Z181" s="162"/>
      <c r="AA181" s="162"/>
      <c r="AB181" s="162"/>
      <c r="AC181" s="162"/>
      <c r="AD181" s="162"/>
      <c r="AE181" s="162"/>
      <c r="AF181" s="162"/>
      <c r="AG181" s="162" t="s">
        <v>138</v>
      </c>
      <c r="AH181" s="162">
        <v>0</v>
      </c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</row>
    <row r="182" spans="1:60" outlineLevel="1" x14ac:dyDescent="0.25">
      <c r="A182" s="165"/>
      <c r="B182" s="166"/>
      <c r="C182" s="194" t="s">
        <v>384</v>
      </c>
      <c r="D182" s="168"/>
      <c r="E182" s="169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2"/>
      <c r="Z182" s="162"/>
      <c r="AA182" s="162"/>
      <c r="AB182" s="162"/>
      <c r="AC182" s="162"/>
      <c r="AD182" s="162"/>
      <c r="AE182" s="162"/>
      <c r="AF182" s="162"/>
      <c r="AG182" s="162" t="s">
        <v>138</v>
      </c>
      <c r="AH182" s="162">
        <v>0</v>
      </c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</row>
    <row r="183" spans="1:60" outlineLevel="1" x14ac:dyDescent="0.25">
      <c r="A183" s="165"/>
      <c r="B183" s="166"/>
      <c r="C183" s="194" t="s">
        <v>385</v>
      </c>
      <c r="D183" s="168"/>
      <c r="E183" s="169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2"/>
      <c r="Z183" s="162"/>
      <c r="AA183" s="162"/>
      <c r="AB183" s="162"/>
      <c r="AC183" s="162"/>
      <c r="AD183" s="162"/>
      <c r="AE183" s="162"/>
      <c r="AF183" s="162"/>
      <c r="AG183" s="162" t="s">
        <v>138</v>
      </c>
      <c r="AH183" s="162">
        <v>0</v>
      </c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</row>
    <row r="184" spans="1:60" ht="20.399999999999999" outlineLevel="1" x14ac:dyDescent="0.25">
      <c r="A184" s="165"/>
      <c r="B184" s="166"/>
      <c r="C184" s="194" t="s">
        <v>386</v>
      </c>
      <c r="D184" s="168"/>
      <c r="E184" s="169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2"/>
      <c r="Z184" s="162"/>
      <c r="AA184" s="162"/>
      <c r="AB184" s="162"/>
      <c r="AC184" s="162"/>
      <c r="AD184" s="162"/>
      <c r="AE184" s="162"/>
      <c r="AF184" s="162"/>
      <c r="AG184" s="162" t="s">
        <v>138</v>
      </c>
      <c r="AH184" s="162">
        <v>0</v>
      </c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</row>
    <row r="185" spans="1:60" ht="20.399999999999999" outlineLevel="1" x14ac:dyDescent="0.25">
      <c r="A185" s="165"/>
      <c r="B185" s="166"/>
      <c r="C185" s="194" t="s">
        <v>387</v>
      </c>
      <c r="D185" s="168"/>
      <c r="E185" s="169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2"/>
      <c r="Z185" s="162"/>
      <c r="AA185" s="162"/>
      <c r="AB185" s="162"/>
      <c r="AC185" s="162"/>
      <c r="AD185" s="162"/>
      <c r="AE185" s="162"/>
      <c r="AF185" s="162"/>
      <c r="AG185" s="162" t="s">
        <v>138</v>
      </c>
      <c r="AH185" s="162">
        <v>0</v>
      </c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</row>
    <row r="186" spans="1:60" outlineLevel="1" x14ac:dyDescent="0.25">
      <c r="A186" s="165"/>
      <c r="B186" s="166"/>
      <c r="C186" s="194" t="s">
        <v>388</v>
      </c>
      <c r="D186" s="168"/>
      <c r="E186" s="169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2"/>
      <c r="Z186" s="162"/>
      <c r="AA186" s="162"/>
      <c r="AB186" s="162"/>
      <c r="AC186" s="162"/>
      <c r="AD186" s="162"/>
      <c r="AE186" s="162"/>
      <c r="AF186" s="162"/>
      <c r="AG186" s="162" t="s">
        <v>138</v>
      </c>
      <c r="AH186" s="162">
        <v>0</v>
      </c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</row>
    <row r="187" spans="1:60" outlineLevel="1" x14ac:dyDescent="0.25">
      <c r="A187" s="185">
        <v>101</v>
      </c>
      <c r="B187" s="186" t="s">
        <v>389</v>
      </c>
      <c r="C187" s="192" t="s">
        <v>390</v>
      </c>
      <c r="D187" s="187" t="s">
        <v>0</v>
      </c>
      <c r="E187" s="188">
        <v>620.15</v>
      </c>
      <c r="F187" s="189"/>
      <c r="G187" s="190">
        <f>ROUND(E187*F187,2)</f>
        <v>0</v>
      </c>
      <c r="H187" s="167">
        <v>0</v>
      </c>
      <c r="I187" s="167">
        <f>ROUND(E187*H187,2)</f>
        <v>0</v>
      </c>
      <c r="J187" s="167">
        <v>1.05</v>
      </c>
      <c r="K187" s="167">
        <f>ROUND(E187*J187,2)</f>
        <v>651.16</v>
      </c>
      <c r="L187" s="167">
        <v>21</v>
      </c>
      <c r="M187" s="167">
        <f>G187*(1+L187/100)</f>
        <v>0</v>
      </c>
      <c r="N187" s="167">
        <v>0</v>
      </c>
      <c r="O187" s="167">
        <f>ROUND(E187*N187,2)</f>
        <v>0</v>
      </c>
      <c r="P187" s="167">
        <v>0</v>
      </c>
      <c r="Q187" s="167">
        <f>ROUND(E187*P187,2)</f>
        <v>0</v>
      </c>
      <c r="R187" s="167"/>
      <c r="S187" s="167" t="s">
        <v>131</v>
      </c>
      <c r="T187" s="167" t="s">
        <v>131</v>
      </c>
      <c r="U187" s="167">
        <v>0</v>
      </c>
      <c r="V187" s="167">
        <f>ROUND(E187*U187,2)</f>
        <v>0</v>
      </c>
      <c r="W187" s="167"/>
      <c r="X187" s="167" t="s">
        <v>216</v>
      </c>
      <c r="Y187" s="162"/>
      <c r="Z187" s="162"/>
      <c r="AA187" s="162"/>
      <c r="AB187" s="162"/>
      <c r="AC187" s="162"/>
      <c r="AD187" s="162"/>
      <c r="AE187" s="162"/>
      <c r="AF187" s="162"/>
      <c r="AG187" s="162" t="s">
        <v>217</v>
      </c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</row>
    <row r="188" spans="1:60" x14ac:dyDescent="0.25">
      <c r="A188" s="173" t="s">
        <v>126</v>
      </c>
      <c r="B188" s="174" t="s">
        <v>80</v>
      </c>
      <c r="C188" s="191" t="s">
        <v>81</v>
      </c>
      <c r="D188" s="175"/>
      <c r="E188" s="176"/>
      <c r="F188" s="177"/>
      <c r="G188" s="178">
        <f>SUMIF(AG189:AG190,"&lt;&gt;NOR",G189:G190)</f>
        <v>0</v>
      </c>
      <c r="H188" s="172"/>
      <c r="I188" s="172">
        <f>SUM(I189:I190)</f>
        <v>0</v>
      </c>
      <c r="J188" s="172"/>
      <c r="K188" s="172">
        <f>SUM(K189:K190)</f>
        <v>983.39</v>
      </c>
      <c r="L188" s="172"/>
      <c r="M188" s="172">
        <f>SUM(M189:M190)</f>
        <v>0</v>
      </c>
      <c r="N188" s="172"/>
      <c r="O188" s="172">
        <f>SUM(O189:O190)</f>
        <v>0</v>
      </c>
      <c r="P188" s="172"/>
      <c r="Q188" s="172">
        <f>SUM(Q189:Q190)</f>
        <v>0</v>
      </c>
      <c r="R188" s="172"/>
      <c r="S188" s="172"/>
      <c r="T188" s="172"/>
      <c r="U188" s="172"/>
      <c r="V188" s="172">
        <f>SUM(V189:V190)</f>
        <v>3.3</v>
      </c>
      <c r="W188" s="172"/>
      <c r="X188" s="172"/>
      <c r="AG188" t="s">
        <v>127</v>
      </c>
    </row>
    <row r="189" spans="1:60" outlineLevel="1" x14ac:dyDescent="0.25">
      <c r="A189" s="185">
        <v>102</v>
      </c>
      <c r="B189" s="186" t="s">
        <v>391</v>
      </c>
      <c r="C189" s="192" t="s">
        <v>392</v>
      </c>
      <c r="D189" s="187" t="s">
        <v>130</v>
      </c>
      <c r="E189" s="188">
        <v>3</v>
      </c>
      <c r="F189" s="189"/>
      <c r="G189" s="190">
        <f>ROUND(E189*F189,2)</f>
        <v>0</v>
      </c>
      <c r="H189" s="167">
        <v>0</v>
      </c>
      <c r="I189" s="167">
        <f>ROUND(E189*H189,2)</f>
        <v>0</v>
      </c>
      <c r="J189" s="167">
        <v>322</v>
      </c>
      <c r="K189" s="167">
        <f>ROUND(E189*J189,2)</f>
        <v>966</v>
      </c>
      <c r="L189" s="167">
        <v>21</v>
      </c>
      <c r="M189" s="167">
        <f>G189*(1+L189/100)</f>
        <v>0</v>
      </c>
      <c r="N189" s="167">
        <v>0</v>
      </c>
      <c r="O189" s="167">
        <f>ROUND(E189*N189,2)</f>
        <v>0</v>
      </c>
      <c r="P189" s="167">
        <v>0</v>
      </c>
      <c r="Q189" s="167">
        <f>ROUND(E189*P189,2)</f>
        <v>0</v>
      </c>
      <c r="R189" s="167"/>
      <c r="S189" s="167" t="s">
        <v>131</v>
      </c>
      <c r="T189" s="167" t="s">
        <v>171</v>
      </c>
      <c r="U189" s="167">
        <v>1.1000000000000001</v>
      </c>
      <c r="V189" s="167">
        <f>ROUND(E189*U189,2)</f>
        <v>3.3</v>
      </c>
      <c r="W189" s="167"/>
      <c r="X189" s="167" t="s">
        <v>132</v>
      </c>
      <c r="Y189" s="162"/>
      <c r="Z189" s="162"/>
      <c r="AA189" s="162"/>
      <c r="AB189" s="162"/>
      <c r="AC189" s="162"/>
      <c r="AD189" s="162"/>
      <c r="AE189" s="162"/>
      <c r="AF189" s="162"/>
      <c r="AG189" s="162" t="s">
        <v>133</v>
      </c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</row>
    <row r="190" spans="1:60" outlineLevel="1" x14ac:dyDescent="0.25">
      <c r="A190" s="185">
        <v>103</v>
      </c>
      <c r="B190" s="186" t="s">
        <v>393</v>
      </c>
      <c r="C190" s="192" t="s">
        <v>394</v>
      </c>
      <c r="D190" s="187" t="s">
        <v>0</v>
      </c>
      <c r="E190" s="188">
        <v>9.66</v>
      </c>
      <c r="F190" s="189"/>
      <c r="G190" s="190">
        <f>ROUND(E190*F190,2)</f>
        <v>0</v>
      </c>
      <c r="H190" s="167">
        <v>0</v>
      </c>
      <c r="I190" s="167">
        <f>ROUND(E190*H190,2)</f>
        <v>0</v>
      </c>
      <c r="J190" s="167">
        <v>1.8</v>
      </c>
      <c r="K190" s="167">
        <f>ROUND(E190*J190,2)</f>
        <v>17.39</v>
      </c>
      <c r="L190" s="167">
        <v>21</v>
      </c>
      <c r="M190" s="167">
        <f>G190*(1+L190/100)</f>
        <v>0</v>
      </c>
      <c r="N190" s="167">
        <v>0</v>
      </c>
      <c r="O190" s="167">
        <f>ROUND(E190*N190,2)</f>
        <v>0</v>
      </c>
      <c r="P190" s="167">
        <v>0</v>
      </c>
      <c r="Q190" s="167">
        <f>ROUND(E190*P190,2)</f>
        <v>0</v>
      </c>
      <c r="R190" s="167"/>
      <c r="S190" s="167" t="s">
        <v>131</v>
      </c>
      <c r="T190" s="167" t="s">
        <v>131</v>
      </c>
      <c r="U190" s="167">
        <v>0</v>
      </c>
      <c r="V190" s="167">
        <f>ROUND(E190*U190,2)</f>
        <v>0</v>
      </c>
      <c r="W190" s="167"/>
      <c r="X190" s="167" t="s">
        <v>216</v>
      </c>
      <c r="Y190" s="162"/>
      <c r="Z190" s="162"/>
      <c r="AA190" s="162"/>
      <c r="AB190" s="162"/>
      <c r="AC190" s="162"/>
      <c r="AD190" s="162"/>
      <c r="AE190" s="162"/>
      <c r="AF190" s="162"/>
      <c r="AG190" s="162" t="s">
        <v>217</v>
      </c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</row>
    <row r="191" spans="1:60" x14ac:dyDescent="0.25">
      <c r="A191" s="173" t="s">
        <v>126</v>
      </c>
      <c r="B191" s="174" t="s">
        <v>82</v>
      </c>
      <c r="C191" s="191" t="s">
        <v>83</v>
      </c>
      <c r="D191" s="175"/>
      <c r="E191" s="176"/>
      <c r="F191" s="177"/>
      <c r="G191" s="178">
        <f>SUMIF(AG192:AG204,"&lt;&gt;NOR",G192:G204)</f>
        <v>0</v>
      </c>
      <c r="H191" s="172"/>
      <c r="I191" s="172">
        <f>SUM(I192:I204)</f>
        <v>4645.93</v>
      </c>
      <c r="J191" s="172"/>
      <c r="K191" s="172">
        <f>SUM(K192:K204)</f>
        <v>4842.5700000000006</v>
      </c>
      <c r="L191" s="172"/>
      <c r="M191" s="172">
        <f>SUM(M192:M204)</f>
        <v>0</v>
      </c>
      <c r="N191" s="172"/>
      <c r="O191" s="172">
        <f>SUM(O192:O204)</f>
        <v>0.05</v>
      </c>
      <c r="P191" s="172"/>
      <c r="Q191" s="172">
        <f>SUM(Q192:Q204)</f>
        <v>0</v>
      </c>
      <c r="R191" s="172"/>
      <c r="S191" s="172"/>
      <c r="T191" s="172"/>
      <c r="U191" s="172"/>
      <c r="V191" s="172">
        <f>SUM(V192:V204)</f>
        <v>8.379999999999999</v>
      </c>
      <c r="W191" s="172"/>
      <c r="X191" s="172"/>
      <c r="AG191" t="s">
        <v>127</v>
      </c>
    </row>
    <row r="192" spans="1:60" outlineLevel="1" x14ac:dyDescent="0.25">
      <c r="A192" s="179">
        <v>104</v>
      </c>
      <c r="B192" s="180" t="s">
        <v>395</v>
      </c>
      <c r="C192" s="193" t="s">
        <v>396</v>
      </c>
      <c r="D192" s="181" t="s">
        <v>136</v>
      </c>
      <c r="E192" s="182">
        <v>6.93</v>
      </c>
      <c r="F192" s="183"/>
      <c r="G192" s="184">
        <f>ROUND(E192*F192,2)</f>
        <v>0</v>
      </c>
      <c r="H192" s="167">
        <v>0</v>
      </c>
      <c r="I192" s="167">
        <f>ROUND(E192*H192,2)</f>
        <v>0</v>
      </c>
      <c r="J192" s="167">
        <v>7.1</v>
      </c>
      <c r="K192" s="167">
        <f>ROUND(E192*J192,2)</f>
        <v>49.2</v>
      </c>
      <c r="L192" s="167">
        <v>21</v>
      </c>
      <c r="M192" s="167">
        <f>G192*(1+L192/100)</f>
        <v>0</v>
      </c>
      <c r="N192" s="167">
        <v>0</v>
      </c>
      <c r="O192" s="167">
        <f>ROUND(E192*N192,2)</f>
        <v>0</v>
      </c>
      <c r="P192" s="167">
        <v>0</v>
      </c>
      <c r="Q192" s="167">
        <f>ROUND(E192*P192,2)</f>
        <v>0</v>
      </c>
      <c r="R192" s="167"/>
      <c r="S192" s="167" t="s">
        <v>131</v>
      </c>
      <c r="T192" s="167" t="s">
        <v>171</v>
      </c>
      <c r="U192" s="167">
        <v>1.6E-2</v>
      </c>
      <c r="V192" s="167">
        <f>ROUND(E192*U192,2)</f>
        <v>0.11</v>
      </c>
      <c r="W192" s="167"/>
      <c r="X192" s="167" t="s">
        <v>132</v>
      </c>
      <c r="Y192" s="162"/>
      <c r="Z192" s="162"/>
      <c r="AA192" s="162"/>
      <c r="AB192" s="162"/>
      <c r="AC192" s="162"/>
      <c r="AD192" s="162"/>
      <c r="AE192" s="162"/>
      <c r="AF192" s="162"/>
      <c r="AG192" s="162" t="s">
        <v>133</v>
      </c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</row>
    <row r="193" spans="1:60" outlineLevel="1" x14ac:dyDescent="0.25">
      <c r="A193" s="165"/>
      <c r="B193" s="166"/>
      <c r="C193" s="194" t="s">
        <v>160</v>
      </c>
      <c r="D193" s="168"/>
      <c r="E193" s="169">
        <v>6.93</v>
      </c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2"/>
      <c r="Z193" s="162"/>
      <c r="AA193" s="162"/>
      <c r="AB193" s="162"/>
      <c r="AC193" s="162"/>
      <c r="AD193" s="162"/>
      <c r="AE193" s="162"/>
      <c r="AF193" s="162"/>
      <c r="AG193" s="162" t="s">
        <v>138</v>
      </c>
      <c r="AH193" s="162">
        <v>0</v>
      </c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</row>
    <row r="194" spans="1:60" outlineLevel="1" x14ac:dyDescent="0.25">
      <c r="A194" s="179">
        <v>105</v>
      </c>
      <c r="B194" s="180" t="s">
        <v>397</v>
      </c>
      <c r="C194" s="193" t="s">
        <v>398</v>
      </c>
      <c r="D194" s="181" t="s">
        <v>136</v>
      </c>
      <c r="E194" s="182">
        <v>6.93</v>
      </c>
      <c r="F194" s="183"/>
      <c r="G194" s="184">
        <f>ROUND(E194*F194,2)</f>
        <v>0</v>
      </c>
      <c r="H194" s="167">
        <v>24.5</v>
      </c>
      <c r="I194" s="167">
        <f>ROUND(E194*H194,2)</f>
        <v>169.79</v>
      </c>
      <c r="J194" s="167">
        <v>25.6</v>
      </c>
      <c r="K194" s="167">
        <f>ROUND(E194*J194,2)</f>
        <v>177.41</v>
      </c>
      <c r="L194" s="167">
        <v>21</v>
      </c>
      <c r="M194" s="167">
        <f>G194*(1+L194/100)</f>
        <v>0</v>
      </c>
      <c r="N194" s="167">
        <v>2.1000000000000001E-4</v>
      </c>
      <c r="O194" s="167">
        <f>ROUND(E194*N194,2)</f>
        <v>0</v>
      </c>
      <c r="P194" s="167">
        <v>0</v>
      </c>
      <c r="Q194" s="167">
        <f>ROUND(E194*P194,2)</f>
        <v>0</v>
      </c>
      <c r="R194" s="167"/>
      <c r="S194" s="167" t="s">
        <v>131</v>
      </c>
      <c r="T194" s="167" t="s">
        <v>171</v>
      </c>
      <c r="U194" s="167">
        <v>0.05</v>
      </c>
      <c r="V194" s="167">
        <f>ROUND(E194*U194,2)</f>
        <v>0.35</v>
      </c>
      <c r="W194" s="167"/>
      <c r="X194" s="167" t="s">
        <v>132</v>
      </c>
      <c r="Y194" s="162"/>
      <c r="Z194" s="162"/>
      <c r="AA194" s="162"/>
      <c r="AB194" s="162"/>
      <c r="AC194" s="162"/>
      <c r="AD194" s="162"/>
      <c r="AE194" s="162"/>
      <c r="AF194" s="162"/>
      <c r="AG194" s="162" t="s">
        <v>133</v>
      </c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</row>
    <row r="195" spans="1:60" outlineLevel="1" x14ac:dyDescent="0.25">
      <c r="A195" s="165"/>
      <c r="B195" s="166"/>
      <c r="C195" s="194" t="s">
        <v>160</v>
      </c>
      <c r="D195" s="168"/>
      <c r="E195" s="169">
        <v>6.93</v>
      </c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2"/>
      <c r="Z195" s="162"/>
      <c r="AA195" s="162"/>
      <c r="AB195" s="162"/>
      <c r="AC195" s="162"/>
      <c r="AD195" s="162"/>
      <c r="AE195" s="162"/>
      <c r="AF195" s="162"/>
      <c r="AG195" s="162" t="s">
        <v>138</v>
      </c>
      <c r="AH195" s="162">
        <v>0</v>
      </c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</row>
    <row r="196" spans="1:60" outlineLevel="1" x14ac:dyDescent="0.25">
      <c r="A196" s="179">
        <v>106</v>
      </c>
      <c r="B196" s="180" t="s">
        <v>399</v>
      </c>
      <c r="C196" s="193" t="s">
        <v>400</v>
      </c>
      <c r="D196" s="181" t="s">
        <v>136</v>
      </c>
      <c r="E196" s="182">
        <v>6.93</v>
      </c>
      <c r="F196" s="183"/>
      <c r="G196" s="184">
        <f>ROUND(E196*F196,2)</f>
        <v>0</v>
      </c>
      <c r="H196" s="167">
        <v>130.38999999999999</v>
      </c>
      <c r="I196" s="167">
        <f>ROUND(E196*H196,2)</f>
        <v>903.6</v>
      </c>
      <c r="J196" s="167">
        <v>531.61</v>
      </c>
      <c r="K196" s="167">
        <f>ROUND(E196*J196,2)</f>
        <v>3684.06</v>
      </c>
      <c r="L196" s="167">
        <v>21</v>
      </c>
      <c r="M196" s="167">
        <f>G196*(1+L196/100)</f>
        <v>0</v>
      </c>
      <c r="N196" s="167">
        <v>5.1500000000000001E-3</v>
      </c>
      <c r="O196" s="167">
        <f>ROUND(E196*N196,2)</f>
        <v>0.04</v>
      </c>
      <c r="P196" s="167">
        <v>0</v>
      </c>
      <c r="Q196" s="167">
        <f>ROUND(E196*P196,2)</f>
        <v>0</v>
      </c>
      <c r="R196" s="167"/>
      <c r="S196" s="167" t="s">
        <v>131</v>
      </c>
      <c r="T196" s="167" t="s">
        <v>171</v>
      </c>
      <c r="U196" s="167">
        <v>1.04</v>
      </c>
      <c r="V196" s="167">
        <f>ROUND(E196*U196,2)</f>
        <v>7.21</v>
      </c>
      <c r="W196" s="167"/>
      <c r="X196" s="167" t="s">
        <v>132</v>
      </c>
      <c r="Y196" s="162"/>
      <c r="Z196" s="162"/>
      <c r="AA196" s="162"/>
      <c r="AB196" s="162"/>
      <c r="AC196" s="162"/>
      <c r="AD196" s="162"/>
      <c r="AE196" s="162"/>
      <c r="AF196" s="162"/>
      <c r="AG196" s="162" t="s">
        <v>133</v>
      </c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</row>
    <row r="197" spans="1:60" outlineLevel="1" x14ac:dyDescent="0.25">
      <c r="A197" s="165"/>
      <c r="B197" s="166"/>
      <c r="C197" s="194" t="s">
        <v>160</v>
      </c>
      <c r="D197" s="168"/>
      <c r="E197" s="169">
        <v>6.93</v>
      </c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2"/>
      <c r="Z197" s="162"/>
      <c r="AA197" s="162"/>
      <c r="AB197" s="162"/>
      <c r="AC197" s="162"/>
      <c r="AD197" s="162"/>
      <c r="AE197" s="162"/>
      <c r="AF197" s="162"/>
      <c r="AG197" s="162" t="s">
        <v>138</v>
      </c>
      <c r="AH197" s="162">
        <v>0</v>
      </c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</row>
    <row r="198" spans="1:60" outlineLevel="1" x14ac:dyDescent="0.25">
      <c r="A198" s="179">
        <v>107</v>
      </c>
      <c r="B198" s="180" t="s">
        <v>401</v>
      </c>
      <c r="C198" s="193" t="s">
        <v>402</v>
      </c>
      <c r="D198" s="181" t="s">
        <v>141</v>
      </c>
      <c r="E198" s="182">
        <v>10.199999999999999</v>
      </c>
      <c r="F198" s="183"/>
      <c r="G198" s="184">
        <f>ROUND(E198*F198,2)</f>
        <v>0</v>
      </c>
      <c r="H198" s="167">
        <v>20.87</v>
      </c>
      <c r="I198" s="167">
        <f>ROUND(E198*H198,2)</f>
        <v>212.87</v>
      </c>
      <c r="J198" s="167">
        <v>36.229999999999997</v>
      </c>
      <c r="K198" s="167">
        <f>ROUND(E198*J198,2)</f>
        <v>369.55</v>
      </c>
      <c r="L198" s="167">
        <v>21</v>
      </c>
      <c r="M198" s="167">
        <f>G198*(1+L198/100)</f>
        <v>0</v>
      </c>
      <c r="N198" s="167">
        <v>4.0000000000000003E-5</v>
      </c>
      <c r="O198" s="167">
        <f>ROUND(E198*N198,2)</f>
        <v>0</v>
      </c>
      <c r="P198" s="167">
        <v>0</v>
      </c>
      <c r="Q198" s="167">
        <f>ROUND(E198*P198,2)</f>
        <v>0</v>
      </c>
      <c r="R198" s="167"/>
      <c r="S198" s="167" t="s">
        <v>131</v>
      </c>
      <c r="T198" s="167" t="s">
        <v>171</v>
      </c>
      <c r="U198" s="167">
        <v>7.0000000000000007E-2</v>
      </c>
      <c r="V198" s="167">
        <f>ROUND(E198*U198,2)</f>
        <v>0.71</v>
      </c>
      <c r="W198" s="167"/>
      <c r="X198" s="167" t="s">
        <v>132</v>
      </c>
      <c r="Y198" s="162"/>
      <c r="Z198" s="162"/>
      <c r="AA198" s="162"/>
      <c r="AB198" s="162"/>
      <c r="AC198" s="162"/>
      <c r="AD198" s="162"/>
      <c r="AE198" s="162"/>
      <c r="AF198" s="162"/>
      <c r="AG198" s="162" t="s">
        <v>133</v>
      </c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</row>
    <row r="199" spans="1:60" outlineLevel="1" x14ac:dyDescent="0.25">
      <c r="A199" s="165"/>
      <c r="B199" s="166"/>
      <c r="C199" s="194" t="s">
        <v>403</v>
      </c>
      <c r="D199" s="168"/>
      <c r="E199" s="169">
        <v>10.199999999999999</v>
      </c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2"/>
      <c r="Z199" s="162"/>
      <c r="AA199" s="162"/>
      <c r="AB199" s="162"/>
      <c r="AC199" s="162"/>
      <c r="AD199" s="162"/>
      <c r="AE199" s="162"/>
      <c r="AF199" s="162"/>
      <c r="AG199" s="162" t="s">
        <v>138</v>
      </c>
      <c r="AH199" s="162">
        <v>0</v>
      </c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</row>
    <row r="200" spans="1:60" outlineLevel="1" x14ac:dyDescent="0.25">
      <c r="A200" s="179">
        <v>108</v>
      </c>
      <c r="B200" s="180" t="s">
        <v>404</v>
      </c>
      <c r="C200" s="193" t="s">
        <v>405</v>
      </c>
      <c r="D200" s="181" t="s">
        <v>136</v>
      </c>
      <c r="E200" s="182">
        <v>6.93</v>
      </c>
      <c r="F200" s="183"/>
      <c r="G200" s="184">
        <f>ROUND(E200*F200,2)</f>
        <v>0</v>
      </c>
      <c r="H200" s="167">
        <v>12.3</v>
      </c>
      <c r="I200" s="167">
        <f>ROUND(E200*H200,2)</f>
        <v>85.24</v>
      </c>
      <c r="J200" s="167">
        <v>0</v>
      </c>
      <c r="K200" s="167">
        <f>ROUND(E200*J200,2)</f>
        <v>0</v>
      </c>
      <c r="L200" s="167">
        <v>21</v>
      </c>
      <c r="M200" s="167">
        <f>G200*(1+L200/100)</f>
        <v>0</v>
      </c>
      <c r="N200" s="167">
        <v>1.1999999999999999E-3</v>
      </c>
      <c r="O200" s="167">
        <f>ROUND(E200*N200,2)</f>
        <v>0.01</v>
      </c>
      <c r="P200" s="167">
        <v>0</v>
      </c>
      <c r="Q200" s="167">
        <f>ROUND(E200*P200,2)</f>
        <v>0</v>
      </c>
      <c r="R200" s="167"/>
      <c r="S200" s="167" t="s">
        <v>131</v>
      </c>
      <c r="T200" s="167" t="s">
        <v>171</v>
      </c>
      <c r="U200" s="167">
        <v>0</v>
      </c>
      <c r="V200" s="167">
        <f>ROUND(E200*U200,2)</f>
        <v>0</v>
      </c>
      <c r="W200" s="167"/>
      <c r="X200" s="167" t="s">
        <v>132</v>
      </c>
      <c r="Y200" s="162"/>
      <c r="Z200" s="162"/>
      <c r="AA200" s="162"/>
      <c r="AB200" s="162"/>
      <c r="AC200" s="162"/>
      <c r="AD200" s="162"/>
      <c r="AE200" s="162"/>
      <c r="AF200" s="162"/>
      <c r="AG200" s="162" t="s">
        <v>133</v>
      </c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</row>
    <row r="201" spans="1:60" outlineLevel="1" x14ac:dyDescent="0.25">
      <c r="A201" s="165"/>
      <c r="B201" s="166"/>
      <c r="C201" s="194" t="s">
        <v>160</v>
      </c>
      <c r="D201" s="168"/>
      <c r="E201" s="169">
        <v>6.93</v>
      </c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2"/>
      <c r="Z201" s="162"/>
      <c r="AA201" s="162"/>
      <c r="AB201" s="162"/>
      <c r="AC201" s="162"/>
      <c r="AD201" s="162"/>
      <c r="AE201" s="162"/>
      <c r="AF201" s="162"/>
      <c r="AG201" s="162" t="s">
        <v>138</v>
      </c>
      <c r="AH201" s="162">
        <v>0</v>
      </c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</row>
    <row r="202" spans="1:60" outlineLevel="1" x14ac:dyDescent="0.25">
      <c r="A202" s="179">
        <v>109</v>
      </c>
      <c r="B202" s="180" t="s">
        <v>406</v>
      </c>
      <c r="C202" s="193" t="s">
        <v>407</v>
      </c>
      <c r="D202" s="181" t="s">
        <v>136</v>
      </c>
      <c r="E202" s="182">
        <v>7.2765000000000004</v>
      </c>
      <c r="F202" s="183"/>
      <c r="G202" s="184">
        <f>ROUND(E202*F202,2)</f>
        <v>0</v>
      </c>
      <c r="H202" s="167">
        <v>450</v>
      </c>
      <c r="I202" s="167">
        <f>ROUND(E202*H202,2)</f>
        <v>3274.43</v>
      </c>
      <c r="J202" s="167">
        <v>0</v>
      </c>
      <c r="K202" s="167">
        <f>ROUND(E202*J202,2)</f>
        <v>0</v>
      </c>
      <c r="L202" s="167">
        <v>21</v>
      </c>
      <c r="M202" s="167">
        <f>G202*(1+L202/100)</f>
        <v>0</v>
      </c>
      <c r="N202" s="167">
        <v>0</v>
      </c>
      <c r="O202" s="167">
        <f>ROUND(E202*N202,2)</f>
        <v>0</v>
      </c>
      <c r="P202" s="167">
        <v>0</v>
      </c>
      <c r="Q202" s="167">
        <f>ROUND(E202*P202,2)</f>
        <v>0</v>
      </c>
      <c r="R202" s="167"/>
      <c r="S202" s="167" t="s">
        <v>186</v>
      </c>
      <c r="T202" s="167" t="s">
        <v>171</v>
      </c>
      <c r="U202" s="167">
        <v>0</v>
      </c>
      <c r="V202" s="167">
        <f>ROUND(E202*U202,2)</f>
        <v>0</v>
      </c>
      <c r="W202" s="167"/>
      <c r="X202" s="167" t="s">
        <v>146</v>
      </c>
      <c r="Y202" s="162"/>
      <c r="Z202" s="162"/>
      <c r="AA202" s="162"/>
      <c r="AB202" s="162"/>
      <c r="AC202" s="162"/>
      <c r="AD202" s="162"/>
      <c r="AE202" s="162"/>
      <c r="AF202" s="162"/>
      <c r="AG202" s="162" t="s">
        <v>147</v>
      </c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</row>
    <row r="203" spans="1:60" outlineLevel="1" x14ac:dyDescent="0.25">
      <c r="A203" s="165"/>
      <c r="B203" s="166"/>
      <c r="C203" s="194" t="s">
        <v>408</v>
      </c>
      <c r="D203" s="168"/>
      <c r="E203" s="169">
        <v>7.2765000000000004</v>
      </c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2"/>
      <c r="Z203" s="162"/>
      <c r="AA203" s="162"/>
      <c r="AB203" s="162"/>
      <c r="AC203" s="162"/>
      <c r="AD203" s="162"/>
      <c r="AE203" s="162"/>
      <c r="AF203" s="162"/>
      <c r="AG203" s="162" t="s">
        <v>138</v>
      </c>
      <c r="AH203" s="162">
        <v>0</v>
      </c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</row>
    <row r="204" spans="1:60" outlineLevel="1" x14ac:dyDescent="0.25">
      <c r="A204" s="185">
        <v>110</v>
      </c>
      <c r="B204" s="186" t="s">
        <v>409</v>
      </c>
      <c r="C204" s="192" t="s">
        <v>410</v>
      </c>
      <c r="D204" s="187" t="s">
        <v>0</v>
      </c>
      <c r="E204" s="188">
        <v>89.261399999999995</v>
      </c>
      <c r="F204" s="189"/>
      <c r="G204" s="190">
        <f>ROUND(E204*F204,2)</f>
        <v>0</v>
      </c>
      <c r="H204" s="167">
        <v>0</v>
      </c>
      <c r="I204" s="167">
        <f>ROUND(E204*H204,2)</f>
        <v>0</v>
      </c>
      <c r="J204" s="167">
        <v>6.3</v>
      </c>
      <c r="K204" s="167">
        <f>ROUND(E204*J204,2)</f>
        <v>562.35</v>
      </c>
      <c r="L204" s="167">
        <v>21</v>
      </c>
      <c r="M204" s="167">
        <f>G204*(1+L204/100)</f>
        <v>0</v>
      </c>
      <c r="N204" s="167">
        <v>0</v>
      </c>
      <c r="O204" s="167">
        <f>ROUND(E204*N204,2)</f>
        <v>0</v>
      </c>
      <c r="P204" s="167">
        <v>0</v>
      </c>
      <c r="Q204" s="167">
        <f>ROUND(E204*P204,2)</f>
        <v>0</v>
      </c>
      <c r="R204" s="167"/>
      <c r="S204" s="167" t="s">
        <v>131</v>
      </c>
      <c r="T204" s="167" t="s">
        <v>131</v>
      </c>
      <c r="U204" s="167">
        <v>0</v>
      </c>
      <c r="V204" s="167">
        <f>ROUND(E204*U204,2)</f>
        <v>0</v>
      </c>
      <c r="W204" s="167"/>
      <c r="X204" s="167" t="s">
        <v>216</v>
      </c>
      <c r="Y204" s="162"/>
      <c r="Z204" s="162"/>
      <c r="AA204" s="162"/>
      <c r="AB204" s="162"/>
      <c r="AC204" s="162"/>
      <c r="AD204" s="162"/>
      <c r="AE204" s="162"/>
      <c r="AF204" s="162"/>
      <c r="AG204" s="162" t="s">
        <v>217</v>
      </c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</row>
    <row r="205" spans="1:60" x14ac:dyDescent="0.25">
      <c r="A205" s="173" t="s">
        <v>126</v>
      </c>
      <c r="B205" s="174" t="s">
        <v>84</v>
      </c>
      <c r="C205" s="191" t="s">
        <v>85</v>
      </c>
      <c r="D205" s="175"/>
      <c r="E205" s="176"/>
      <c r="F205" s="177"/>
      <c r="G205" s="178">
        <f>SUMIF(AG206:AG232,"&lt;&gt;NOR",G206:G232)</f>
        <v>0</v>
      </c>
      <c r="H205" s="172"/>
      <c r="I205" s="172">
        <f>SUM(I206:I232)</f>
        <v>13095.759999999998</v>
      </c>
      <c r="J205" s="172"/>
      <c r="K205" s="172">
        <f>SUM(K206:K232)</f>
        <v>12942.429999999998</v>
      </c>
      <c r="L205" s="172"/>
      <c r="M205" s="172">
        <f>SUM(M206:M232)</f>
        <v>0</v>
      </c>
      <c r="N205" s="172"/>
      <c r="O205" s="172">
        <f>SUM(O206:O232)</f>
        <v>0.12</v>
      </c>
      <c r="P205" s="172"/>
      <c r="Q205" s="172">
        <f>SUM(Q206:Q232)</f>
        <v>0.03</v>
      </c>
      <c r="R205" s="172"/>
      <c r="S205" s="172"/>
      <c r="T205" s="172"/>
      <c r="U205" s="172"/>
      <c r="V205" s="172">
        <f>SUM(V206:V232)</f>
        <v>27.7</v>
      </c>
      <c r="W205" s="172"/>
      <c r="X205" s="172"/>
      <c r="AG205" t="s">
        <v>127</v>
      </c>
    </row>
    <row r="206" spans="1:60" outlineLevel="1" x14ac:dyDescent="0.25">
      <c r="A206" s="179">
        <v>111</v>
      </c>
      <c r="B206" s="180" t="s">
        <v>411</v>
      </c>
      <c r="C206" s="193" t="s">
        <v>412</v>
      </c>
      <c r="D206" s="181" t="s">
        <v>136</v>
      </c>
      <c r="E206" s="182">
        <v>32.99</v>
      </c>
      <c r="F206" s="183"/>
      <c r="G206" s="184">
        <f>ROUND(E206*F206,2)</f>
        <v>0</v>
      </c>
      <c r="H206" s="167">
        <v>0</v>
      </c>
      <c r="I206" s="167">
        <f>ROUND(E206*H206,2)</f>
        <v>0</v>
      </c>
      <c r="J206" s="167">
        <v>6.8</v>
      </c>
      <c r="K206" s="167">
        <f>ROUND(E206*J206,2)</f>
        <v>224.33</v>
      </c>
      <c r="L206" s="167">
        <v>21</v>
      </c>
      <c r="M206" s="167">
        <f>G206*(1+L206/100)</f>
        <v>0</v>
      </c>
      <c r="N206" s="167">
        <v>0</v>
      </c>
      <c r="O206" s="167">
        <f>ROUND(E206*N206,2)</f>
        <v>0</v>
      </c>
      <c r="P206" s="167">
        <v>0</v>
      </c>
      <c r="Q206" s="167">
        <f>ROUND(E206*P206,2)</f>
        <v>0</v>
      </c>
      <c r="R206" s="167"/>
      <c r="S206" s="167" t="s">
        <v>131</v>
      </c>
      <c r="T206" s="167" t="s">
        <v>171</v>
      </c>
      <c r="U206" s="167">
        <v>1.6E-2</v>
      </c>
      <c r="V206" s="167">
        <f>ROUND(E206*U206,2)</f>
        <v>0.53</v>
      </c>
      <c r="W206" s="167"/>
      <c r="X206" s="167" t="s">
        <v>132</v>
      </c>
      <c r="Y206" s="162"/>
      <c r="Z206" s="162"/>
      <c r="AA206" s="162"/>
      <c r="AB206" s="162"/>
      <c r="AC206" s="162"/>
      <c r="AD206" s="162"/>
      <c r="AE206" s="162"/>
      <c r="AF206" s="162"/>
      <c r="AG206" s="162" t="s">
        <v>133</v>
      </c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</row>
    <row r="207" spans="1:60" outlineLevel="1" x14ac:dyDescent="0.25">
      <c r="A207" s="165"/>
      <c r="B207" s="166"/>
      <c r="C207" s="194" t="s">
        <v>413</v>
      </c>
      <c r="D207" s="168"/>
      <c r="E207" s="169">
        <v>5.0599999999999996</v>
      </c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2"/>
      <c r="Z207" s="162"/>
      <c r="AA207" s="162"/>
      <c r="AB207" s="162"/>
      <c r="AC207" s="162"/>
      <c r="AD207" s="162"/>
      <c r="AE207" s="162"/>
      <c r="AF207" s="162"/>
      <c r="AG207" s="162" t="s">
        <v>138</v>
      </c>
      <c r="AH207" s="162">
        <v>0</v>
      </c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</row>
    <row r="208" spans="1:60" outlineLevel="1" x14ac:dyDescent="0.25">
      <c r="A208" s="165"/>
      <c r="B208" s="166"/>
      <c r="C208" s="194" t="s">
        <v>161</v>
      </c>
      <c r="D208" s="168"/>
      <c r="E208" s="169">
        <v>18.48</v>
      </c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2"/>
      <c r="Z208" s="162"/>
      <c r="AA208" s="162"/>
      <c r="AB208" s="162"/>
      <c r="AC208" s="162"/>
      <c r="AD208" s="162"/>
      <c r="AE208" s="162"/>
      <c r="AF208" s="162"/>
      <c r="AG208" s="162" t="s">
        <v>138</v>
      </c>
      <c r="AH208" s="162">
        <v>0</v>
      </c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</row>
    <row r="209" spans="1:60" outlineLevel="1" x14ac:dyDescent="0.25">
      <c r="A209" s="165"/>
      <c r="B209" s="166"/>
      <c r="C209" s="194" t="s">
        <v>414</v>
      </c>
      <c r="D209" s="168"/>
      <c r="E209" s="169">
        <v>9.4499999999999993</v>
      </c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2"/>
      <c r="Z209" s="162"/>
      <c r="AA209" s="162"/>
      <c r="AB209" s="162"/>
      <c r="AC209" s="162"/>
      <c r="AD209" s="162"/>
      <c r="AE209" s="162"/>
      <c r="AF209" s="162"/>
      <c r="AG209" s="162" t="s">
        <v>138</v>
      </c>
      <c r="AH209" s="162">
        <v>0</v>
      </c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</row>
    <row r="210" spans="1:60" ht="20.399999999999999" outlineLevel="1" x14ac:dyDescent="0.25">
      <c r="A210" s="179">
        <v>112</v>
      </c>
      <c r="B210" s="180" t="s">
        <v>415</v>
      </c>
      <c r="C210" s="193" t="s">
        <v>416</v>
      </c>
      <c r="D210" s="181" t="s">
        <v>141</v>
      </c>
      <c r="E210" s="182">
        <v>35.299999999999997</v>
      </c>
      <c r="F210" s="183"/>
      <c r="G210" s="184">
        <f>ROUND(E210*F210,2)</f>
        <v>0</v>
      </c>
      <c r="H210" s="167">
        <v>29.85</v>
      </c>
      <c r="I210" s="167">
        <f>ROUND(E210*H210,2)</f>
        <v>1053.71</v>
      </c>
      <c r="J210" s="167">
        <v>68.150000000000006</v>
      </c>
      <c r="K210" s="167">
        <f>ROUND(E210*J210,2)</f>
        <v>2405.6999999999998</v>
      </c>
      <c r="L210" s="167">
        <v>21</v>
      </c>
      <c r="M210" s="167">
        <f>G210*(1+L210/100)</f>
        <v>0</v>
      </c>
      <c r="N210" s="167">
        <v>8.0000000000000007E-5</v>
      </c>
      <c r="O210" s="167">
        <f>ROUND(E210*N210,2)</f>
        <v>0</v>
      </c>
      <c r="P210" s="167">
        <v>0</v>
      </c>
      <c r="Q210" s="167">
        <f>ROUND(E210*P210,2)</f>
        <v>0</v>
      </c>
      <c r="R210" s="167"/>
      <c r="S210" s="167" t="s">
        <v>131</v>
      </c>
      <c r="T210" s="167" t="s">
        <v>171</v>
      </c>
      <c r="U210" s="167">
        <v>0.13719999999999999</v>
      </c>
      <c r="V210" s="167">
        <f>ROUND(E210*U210,2)</f>
        <v>4.84</v>
      </c>
      <c r="W210" s="167"/>
      <c r="X210" s="167" t="s">
        <v>132</v>
      </c>
      <c r="Y210" s="162"/>
      <c r="Z210" s="162"/>
      <c r="AA210" s="162"/>
      <c r="AB210" s="162"/>
      <c r="AC210" s="162"/>
      <c r="AD210" s="162"/>
      <c r="AE210" s="162"/>
      <c r="AF210" s="162"/>
      <c r="AG210" s="162" t="s">
        <v>133</v>
      </c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</row>
    <row r="211" spans="1:60" outlineLevel="1" x14ac:dyDescent="0.25">
      <c r="A211" s="165"/>
      <c r="B211" s="166"/>
      <c r="C211" s="194" t="s">
        <v>417</v>
      </c>
      <c r="D211" s="168"/>
      <c r="E211" s="169">
        <v>7.2</v>
      </c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2"/>
      <c r="Z211" s="162"/>
      <c r="AA211" s="162"/>
      <c r="AB211" s="162"/>
      <c r="AC211" s="162"/>
      <c r="AD211" s="162"/>
      <c r="AE211" s="162"/>
      <c r="AF211" s="162"/>
      <c r="AG211" s="162" t="s">
        <v>138</v>
      </c>
      <c r="AH211" s="162">
        <v>0</v>
      </c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</row>
    <row r="212" spans="1:60" outlineLevel="1" x14ac:dyDescent="0.25">
      <c r="A212" s="165"/>
      <c r="B212" s="166"/>
      <c r="C212" s="194" t="s">
        <v>418</v>
      </c>
      <c r="D212" s="168"/>
      <c r="E212" s="169">
        <v>16</v>
      </c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2"/>
      <c r="Z212" s="162"/>
      <c r="AA212" s="162"/>
      <c r="AB212" s="162"/>
      <c r="AC212" s="162"/>
      <c r="AD212" s="162"/>
      <c r="AE212" s="162"/>
      <c r="AF212" s="162"/>
      <c r="AG212" s="162" t="s">
        <v>138</v>
      </c>
      <c r="AH212" s="162">
        <v>0</v>
      </c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</row>
    <row r="213" spans="1:60" outlineLevel="1" x14ac:dyDescent="0.25">
      <c r="A213" s="165"/>
      <c r="B213" s="166"/>
      <c r="C213" s="194" t="s">
        <v>419</v>
      </c>
      <c r="D213" s="168"/>
      <c r="E213" s="169">
        <v>12.1</v>
      </c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2"/>
      <c r="Z213" s="162"/>
      <c r="AA213" s="162"/>
      <c r="AB213" s="162"/>
      <c r="AC213" s="162"/>
      <c r="AD213" s="162"/>
      <c r="AE213" s="162"/>
      <c r="AF213" s="162"/>
      <c r="AG213" s="162" t="s">
        <v>138</v>
      </c>
      <c r="AH213" s="162">
        <v>0</v>
      </c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</row>
    <row r="214" spans="1:60" ht="20.399999999999999" outlineLevel="1" x14ac:dyDescent="0.25">
      <c r="A214" s="179">
        <v>113</v>
      </c>
      <c r="B214" s="180" t="s">
        <v>420</v>
      </c>
      <c r="C214" s="193" t="s">
        <v>421</v>
      </c>
      <c r="D214" s="181" t="s">
        <v>136</v>
      </c>
      <c r="E214" s="182">
        <v>32.99</v>
      </c>
      <c r="F214" s="183"/>
      <c r="G214" s="184">
        <f>ROUND(E214*F214,2)</f>
        <v>0</v>
      </c>
      <c r="H214" s="167">
        <v>0</v>
      </c>
      <c r="I214" s="167">
        <f>ROUND(E214*H214,2)</f>
        <v>0</v>
      </c>
      <c r="J214" s="167">
        <v>101</v>
      </c>
      <c r="K214" s="167">
        <f>ROUND(E214*J214,2)</f>
        <v>3331.99</v>
      </c>
      <c r="L214" s="167">
        <v>21</v>
      </c>
      <c r="M214" s="167">
        <f>G214*(1+L214/100)</f>
        <v>0</v>
      </c>
      <c r="N214" s="167">
        <v>0</v>
      </c>
      <c r="O214" s="167">
        <f>ROUND(E214*N214,2)</f>
        <v>0</v>
      </c>
      <c r="P214" s="167">
        <v>1E-3</v>
      </c>
      <c r="Q214" s="167">
        <f>ROUND(E214*P214,2)</f>
        <v>0.03</v>
      </c>
      <c r="R214" s="167"/>
      <c r="S214" s="167" t="s">
        <v>131</v>
      </c>
      <c r="T214" s="167" t="s">
        <v>131</v>
      </c>
      <c r="U214" s="167">
        <v>0.255</v>
      </c>
      <c r="V214" s="167">
        <f>ROUND(E214*U214,2)</f>
        <v>8.41</v>
      </c>
      <c r="W214" s="167"/>
      <c r="X214" s="167" t="s">
        <v>132</v>
      </c>
      <c r="Y214" s="162"/>
      <c r="Z214" s="162"/>
      <c r="AA214" s="162"/>
      <c r="AB214" s="162"/>
      <c r="AC214" s="162"/>
      <c r="AD214" s="162"/>
      <c r="AE214" s="162"/>
      <c r="AF214" s="162"/>
      <c r="AG214" s="162" t="s">
        <v>133</v>
      </c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</row>
    <row r="215" spans="1:60" outlineLevel="1" x14ac:dyDescent="0.25">
      <c r="A215" s="165"/>
      <c r="B215" s="166"/>
      <c r="C215" s="194" t="s">
        <v>413</v>
      </c>
      <c r="D215" s="168"/>
      <c r="E215" s="169">
        <v>5.0599999999999996</v>
      </c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2"/>
      <c r="Z215" s="162"/>
      <c r="AA215" s="162"/>
      <c r="AB215" s="162"/>
      <c r="AC215" s="162"/>
      <c r="AD215" s="162"/>
      <c r="AE215" s="162"/>
      <c r="AF215" s="162"/>
      <c r="AG215" s="162" t="s">
        <v>138</v>
      </c>
      <c r="AH215" s="162">
        <v>0</v>
      </c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</row>
    <row r="216" spans="1:60" outlineLevel="1" x14ac:dyDescent="0.25">
      <c r="A216" s="165"/>
      <c r="B216" s="166"/>
      <c r="C216" s="194" t="s">
        <v>161</v>
      </c>
      <c r="D216" s="168"/>
      <c r="E216" s="169">
        <v>18.48</v>
      </c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2"/>
      <c r="Z216" s="162"/>
      <c r="AA216" s="162"/>
      <c r="AB216" s="162"/>
      <c r="AC216" s="162"/>
      <c r="AD216" s="162"/>
      <c r="AE216" s="162"/>
      <c r="AF216" s="162"/>
      <c r="AG216" s="162" t="s">
        <v>138</v>
      </c>
      <c r="AH216" s="162">
        <v>0</v>
      </c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</row>
    <row r="217" spans="1:60" outlineLevel="1" x14ac:dyDescent="0.25">
      <c r="A217" s="165"/>
      <c r="B217" s="166"/>
      <c r="C217" s="194" t="s">
        <v>414</v>
      </c>
      <c r="D217" s="168"/>
      <c r="E217" s="169">
        <v>9.4499999999999993</v>
      </c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2"/>
      <c r="Z217" s="162"/>
      <c r="AA217" s="162"/>
      <c r="AB217" s="162"/>
      <c r="AC217" s="162"/>
      <c r="AD217" s="162"/>
      <c r="AE217" s="162"/>
      <c r="AF217" s="162"/>
      <c r="AG217" s="162" t="s">
        <v>138</v>
      </c>
      <c r="AH217" s="162">
        <v>0</v>
      </c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</row>
    <row r="218" spans="1:60" ht="30.6" outlineLevel="1" x14ac:dyDescent="0.25">
      <c r="A218" s="179">
        <v>114</v>
      </c>
      <c r="B218" s="180" t="s">
        <v>422</v>
      </c>
      <c r="C218" s="193" t="s">
        <v>423</v>
      </c>
      <c r="D218" s="181" t="s">
        <v>136</v>
      </c>
      <c r="E218" s="182">
        <v>32.99</v>
      </c>
      <c r="F218" s="183"/>
      <c r="G218" s="184">
        <f>ROUND(E218*F218,2)</f>
        <v>0</v>
      </c>
      <c r="H218" s="167">
        <v>356.05</v>
      </c>
      <c r="I218" s="167">
        <f>ROUND(E218*H218,2)</f>
        <v>11746.09</v>
      </c>
      <c r="J218" s="167">
        <v>184.95</v>
      </c>
      <c r="K218" s="167">
        <f>ROUND(E218*J218,2)</f>
        <v>6101.5</v>
      </c>
      <c r="L218" s="167">
        <v>21</v>
      </c>
      <c r="M218" s="167">
        <f>G218*(1+L218/100)</f>
        <v>0</v>
      </c>
      <c r="N218" s="167">
        <v>3.63E-3</v>
      </c>
      <c r="O218" s="167">
        <f>ROUND(E218*N218,2)</f>
        <v>0.12</v>
      </c>
      <c r="P218" s="167">
        <v>0</v>
      </c>
      <c r="Q218" s="167">
        <f>ROUND(E218*P218,2)</f>
        <v>0</v>
      </c>
      <c r="R218" s="167"/>
      <c r="S218" s="167" t="s">
        <v>131</v>
      </c>
      <c r="T218" s="167" t="s">
        <v>155</v>
      </c>
      <c r="U218" s="167">
        <v>0.38</v>
      </c>
      <c r="V218" s="167">
        <f>ROUND(E218*U218,2)</f>
        <v>12.54</v>
      </c>
      <c r="W218" s="167"/>
      <c r="X218" s="167" t="s">
        <v>132</v>
      </c>
      <c r="Y218" s="162"/>
      <c r="Z218" s="162"/>
      <c r="AA218" s="162"/>
      <c r="AB218" s="162"/>
      <c r="AC218" s="162"/>
      <c r="AD218" s="162"/>
      <c r="AE218" s="162"/>
      <c r="AF218" s="162"/>
      <c r="AG218" s="162" t="s">
        <v>133</v>
      </c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</row>
    <row r="219" spans="1:60" outlineLevel="1" x14ac:dyDescent="0.25">
      <c r="A219" s="165"/>
      <c r="B219" s="166"/>
      <c r="C219" s="194" t="s">
        <v>413</v>
      </c>
      <c r="D219" s="168"/>
      <c r="E219" s="169">
        <v>5.0599999999999996</v>
      </c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2"/>
      <c r="Z219" s="162"/>
      <c r="AA219" s="162"/>
      <c r="AB219" s="162"/>
      <c r="AC219" s="162"/>
      <c r="AD219" s="162"/>
      <c r="AE219" s="162"/>
      <c r="AF219" s="162"/>
      <c r="AG219" s="162" t="s">
        <v>138</v>
      </c>
      <c r="AH219" s="162">
        <v>0</v>
      </c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</row>
    <row r="220" spans="1:60" outlineLevel="1" x14ac:dyDescent="0.25">
      <c r="A220" s="165"/>
      <c r="B220" s="166"/>
      <c r="C220" s="194" t="s">
        <v>161</v>
      </c>
      <c r="D220" s="168"/>
      <c r="E220" s="169">
        <v>18.48</v>
      </c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2"/>
      <c r="Z220" s="162"/>
      <c r="AA220" s="162"/>
      <c r="AB220" s="162"/>
      <c r="AC220" s="162"/>
      <c r="AD220" s="162"/>
      <c r="AE220" s="162"/>
      <c r="AF220" s="162"/>
      <c r="AG220" s="162" t="s">
        <v>138</v>
      </c>
      <c r="AH220" s="162">
        <v>0</v>
      </c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</row>
    <row r="221" spans="1:60" outlineLevel="1" x14ac:dyDescent="0.25">
      <c r="A221" s="165"/>
      <c r="B221" s="166"/>
      <c r="C221" s="194" t="s">
        <v>414</v>
      </c>
      <c r="D221" s="168"/>
      <c r="E221" s="169">
        <v>9.4499999999999993</v>
      </c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2"/>
      <c r="Z221" s="162"/>
      <c r="AA221" s="162"/>
      <c r="AB221" s="162"/>
      <c r="AC221" s="162"/>
      <c r="AD221" s="162"/>
      <c r="AE221" s="162"/>
      <c r="AF221" s="162"/>
      <c r="AG221" s="162" t="s">
        <v>138</v>
      </c>
      <c r="AH221" s="162">
        <v>0</v>
      </c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</row>
    <row r="222" spans="1:60" outlineLevel="1" x14ac:dyDescent="0.25">
      <c r="A222" s="179">
        <v>115</v>
      </c>
      <c r="B222" s="180" t="s">
        <v>424</v>
      </c>
      <c r="C222" s="193" t="s">
        <v>425</v>
      </c>
      <c r="D222" s="181" t="s">
        <v>141</v>
      </c>
      <c r="E222" s="182">
        <v>0.6</v>
      </c>
      <c r="F222" s="183"/>
      <c r="G222" s="184">
        <f>ROUND(E222*F222,2)</f>
        <v>0</v>
      </c>
      <c r="H222" s="167">
        <v>0</v>
      </c>
      <c r="I222" s="167">
        <f>ROUND(E222*H222,2)</f>
        <v>0</v>
      </c>
      <c r="J222" s="167">
        <v>74</v>
      </c>
      <c r="K222" s="167">
        <f>ROUND(E222*J222,2)</f>
        <v>44.4</v>
      </c>
      <c r="L222" s="167">
        <v>21</v>
      </c>
      <c r="M222" s="167">
        <f>G222*(1+L222/100)</f>
        <v>0</v>
      </c>
      <c r="N222" s="167">
        <v>0</v>
      </c>
      <c r="O222" s="167">
        <f>ROUND(E222*N222,2)</f>
        <v>0</v>
      </c>
      <c r="P222" s="167">
        <v>0</v>
      </c>
      <c r="Q222" s="167">
        <f>ROUND(E222*P222,2)</f>
        <v>0</v>
      </c>
      <c r="R222" s="167"/>
      <c r="S222" s="167" t="s">
        <v>131</v>
      </c>
      <c r="T222" s="167" t="s">
        <v>171</v>
      </c>
      <c r="U222" s="167">
        <v>0.152</v>
      </c>
      <c r="V222" s="167">
        <f>ROUND(E222*U222,2)</f>
        <v>0.09</v>
      </c>
      <c r="W222" s="167"/>
      <c r="X222" s="167" t="s">
        <v>132</v>
      </c>
      <c r="Y222" s="162"/>
      <c r="Z222" s="162"/>
      <c r="AA222" s="162"/>
      <c r="AB222" s="162"/>
      <c r="AC222" s="162"/>
      <c r="AD222" s="162"/>
      <c r="AE222" s="162"/>
      <c r="AF222" s="162"/>
      <c r="AG222" s="162" t="s">
        <v>133</v>
      </c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</row>
    <row r="223" spans="1:60" outlineLevel="1" x14ac:dyDescent="0.25">
      <c r="A223" s="165"/>
      <c r="B223" s="166"/>
      <c r="C223" s="194" t="s">
        <v>426</v>
      </c>
      <c r="D223" s="168"/>
      <c r="E223" s="169">
        <v>0.6</v>
      </c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2"/>
      <c r="Z223" s="162"/>
      <c r="AA223" s="162"/>
      <c r="AB223" s="162"/>
      <c r="AC223" s="162"/>
      <c r="AD223" s="162"/>
      <c r="AE223" s="162"/>
      <c r="AF223" s="162"/>
      <c r="AG223" s="162" t="s">
        <v>138</v>
      </c>
      <c r="AH223" s="162">
        <v>0</v>
      </c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</row>
    <row r="224" spans="1:60" ht="20.399999999999999" outlineLevel="1" x14ac:dyDescent="0.25">
      <c r="A224" s="179">
        <v>116</v>
      </c>
      <c r="B224" s="180" t="s">
        <v>427</v>
      </c>
      <c r="C224" s="193" t="s">
        <v>428</v>
      </c>
      <c r="D224" s="181" t="s">
        <v>141</v>
      </c>
      <c r="E224" s="182">
        <v>16.495000000000001</v>
      </c>
      <c r="F224" s="183"/>
      <c r="G224" s="184">
        <f>ROUND(E224*F224,2)</f>
        <v>0</v>
      </c>
      <c r="H224" s="167">
        <v>9.9700000000000006</v>
      </c>
      <c r="I224" s="167">
        <f>ROUND(E224*H224,2)</f>
        <v>164.46</v>
      </c>
      <c r="J224" s="167">
        <v>38.53</v>
      </c>
      <c r="K224" s="167">
        <f>ROUND(E224*J224,2)</f>
        <v>635.54999999999995</v>
      </c>
      <c r="L224" s="167">
        <v>21</v>
      </c>
      <c r="M224" s="167">
        <f>G224*(1+L224/100)</f>
        <v>0</v>
      </c>
      <c r="N224" s="167">
        <v>4.0000000000000003E-5</v>
      </c>
      <c r="O224" s="167">
        <f>ROUND(E224*N224,2)</f>
        <v>0</v>
      </c>
      <c r="P224" s="167">
        <v>0</v>
      </c>
      <c r="Q224" s="167">
        <f>ROUND(E224*P224,2)</f>
        <v>0</v>
      </c>
      <c r="R224" s="167"/>
      <c r="S224" s="167" t="s">
        <v>131</v>
      </c>
      <c r="T224" s="167" t="s">
        <v>171</v>
      </c>
      <c r="U224" s="167">
        <v>7.8200000000000006E-2</v>
      </c>
      <c r="V224" s="167">
        <f>ROUND(E224*U224,2)</f>
        <v>1.29</v>
      </c>
      <c r="W224" s="167"/>
      <c r="X224" s="167" t="s">
        <v>132</v>
      </c>
      <c r="Y224" s="162"/>
      <c r="Z224" s="162"/>
      <c r="AA224" s="162"/>
      <c r="AB224" s="162"/>
      <c r="AC224" s="162"/>
      <c r="AD224" s="162"/>
      <c r="AE224" s="162"/>
      <c r="AF224" s="162"/>
      <c r="AG224" s="162" t="s">
        <v>133</v>
      </c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</row>
    <row r="225" spans="1:60" outlineLevel="1" x14ac:dyDescent="0.25">
      <c r="A225" s="165"/>
      <c r="B225" s="166"/>
      <c r="C225" s="195" t="s">
        <v>429</v>
      </c>
      <c r="D225" s="170"/>
      <c r="E225" s="171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2"/>
      <c r="Z225" s="162"/>
      <c r="AA225" s="162"/>
      <c r="AB225" s="162"/>
      <c r="AC225" s="162"/>
      <c r="AD225" s="162"/>
      <c r="AE225" s="162"/>
      <c r="AF225" s="162"/>
      <c r="AG225" s="162" t="s">
        <v>138</v>
      </c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</row>
    <row r="226" spans="1:60" outlineLevel="1" x14ac:dyDescent="0.25">
      <c r="A226" s="165"/>
      <c r="B226" s="166"/>
      <c r="C226" s="196" t="s">
        <v>430</v>
      </c>
      <c r="D226" s="170"/>
      <c r="E226" s="171">
        <v>5.0599999999999996</v>
      </c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2"/>
      <c r="Z226" s="162"/>
      <c r="AA226" s="162"/>
      <c r="AB226" s="162"/>
      <c r="AC226" s="162"/>
      <c r="AD226" s="162"/>
      <c r="AE226" s="162"/>
      <c r="AF226" s="162"/>
      <c r="AG226" s="162" t="s">
        <v>138</v>
      </c>
      <c r="AH226" s="162">
        <v>2</v>
      </c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</row>
    <row r="227" spans="1:60" outlineLevel="1" x14ac:dyDescent="0.25">
      <c r="A227" s="165"/>
      <c r="B227" s="166"/>
      <c r="C227" s="196" t="s">
        <v>431</v>
      </c>
      <c r="D227" s="170"/>
      <c r="E227" s="171">
        <v>18.48</v>
      </c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2"/>
      <c r="Z227" s="162"/>
      <c r="AA227" s="162"/>
      <c r="AB227" s="162"/>
      <c r="AC227" s="162"/>
      <c r="AD227" s="162"/>
      <c r="AE227" s="162"/>
      <c r="AF227" s="162"/>
      <c r="AG227" s="162" t="s">
        <v>138</v>
      </c>
      <c r="AH227" s="162">
        <v>2</v>
      </c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</row>
    <row r="228" spans="1:60" outlineLevel="1" x14ac:dyDescent="0.25">
      <c r="A228" s="165"/>
      <c r="B228" s="166"/>
      <c r="C228" s="196" t="s">
        <v>432</v>
      </c>
      <c r="D228" s="170"/>
      <c r="E228" s="171">
        <v>9.4499999999999993</v>
      </c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2"/>
      <c r="Z228" s="162"/>
      <c r="AA228" s="162"/>
      <c r="AB228" s="162"/>
      <c r="AC228" s="162"/>
      <c r="AD228" s="162"/>
      <c r="AE228" s="162"/>
      <c r="AF228" s="162"/>
      <c r="AG228" s="162" t="s">
        <v>138</v>
      </c>
      <c r="AH228" s="162">
        <v>2</v>
      </c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</row>
    <row r="229" spans="1:60" outlineLevel="1" x14ac:dyDescent="0.25">
      <c r="A229" s="165"/>
      <c r="B229" s="166"/>
      <c r="C229" s="195" t="s">
        <v>433</v>
      </c>
      <c r="D229" s="170"/>
      <c r="E229" s="171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2"/>
      <c r="Z229" s="162"/>
      <c r="AA229" s="162"/>
      <c r="AB229" s="162"/>
      <c r="AC229" s="162"/>
      <c r="AD229" s="162"/>
      <c r="AE229" s="162"/>
      <c r="AF229" s="162"/>
      <c r="AG229" s="162" t="s">
        <v>138</v>
      </c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</row>
    <row r="230" spans="1:60" outlineLevel="1" x14ac:dyDescent="0.25">
      <c r="A230" s="165"/>
      <c r="B230" s="166"/>
      <c r="C230" s="194" t="s">
        <v>434</v>
      </c>
      <c r="D230" s="168"/>
      <c r="E230" s="169">
        <v>16.495000000000001</v>
      </c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2"/>
      <c r="Z230" s="162"/>
      <c r="AA230" s="162"/>
      <c r="AB230" s="162"/>
      <c r="AC230" s="162"/>
      <c r="AD230" s="162"/>
      <c r="AE230" s="162"/>
      <c r="AF230" s="162"/>
      <c r="AG230" s="162" t="s">
        <v>138</v>
      </c>
      <c r="AH230" s="162">
        <v>0</v>
      </c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</row>
    <row r="231" spans="1:60" outlineLevel="1" x14ac:dyDescent="0.25">
      <c r="A231" s="185">
        <v>117</v>
      </c>
      <c r="B231" s="186" t="s">
        <v>435</v>
      </c>
      <c r="C231" s="192" t="s">
        <v>436</v>
      </c>
      <c r="D231" s="187" t="s">
        <v>130</v>
      </c>
      <c r="E231" s="188">
        <v>1</v>
      </c>
      <c r="F231" s="189"/>
      <c r="G231" s="190">
        <f>ROUND(E231*F231,2)</f>
        <v>0</v>
      </c>
      <c r="H231" s="167">
        <v>131.5</v>
      </c>
      <c r="I231" s="167">
        <f>ROUND(E231*H231,2)</f>
        <v>131.5</v>
      </c>
      <c r="J231" s="167">
        <v>0</v>
      </c>
      <c r="K231" s="167">
        <f>ROUND(E231*J231,2)</f>
        <v>0</v>
      </c>
      <c r="L231" s="167">
        <v>21</v>
      </c>
      <c r="M231" s="167">
        <f>G231*(1+L231/100)</f>
        <v>0</v>
      </c>
      <c r="N231" s="167">
        <v>1.3999999999999999E-4</v>
      </c>
      <c r="O231" s="167">
        <f>ROUND(E231*N231,2)</f>
        <v>0</v>
      </c>
      <c r="P231" s="167">
        <v>0</v>
      </c>
      <c r="Q231" s="167">
        <f>ROUND(E231*P231,2)</f>
        <v>0</v>
      </c>
      <c r="R231" s="167" t="s">
        <v>145</v>
      </c>
      <c r="S231" s="167" t="s">
        <v>131</v>
      </c>
      <c r="T231" s="167" t="s">
        <v>171</v>
      </c>
      <c r="U231" s="167">
        <v>0</v>
      </c>
      <c r="V231" s="167">
        <f>ROUND(E231*U231,2)</f>
        <v>0</v>
      </c>
      <c r="W231" s="167"/>
      <c r="X231" s="167" t="s">
        <v>146</v>
      </c>
      <c r="Y231" s="162"/>
      <c r="Z231" s="162"/>
      <c r="AA231" s="162"/>
      <c r="AB231" s="162"/>
      <c r="AC231" s="162"/>
      <c r="AD231" s="162"/>
      <c r="AE231" s="162"/>
      <c r="AF231" s="162"/>
      <c r="AG231" s="162" t="s">
        <v>147</v>
      </c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</row>
    <row r="232" spans="1:60" outlineLevel="1" x14ac:dyDescent="0.25">
      <c r="A232" s="185">
        <v>118</v>
      </c>
      <c r="B232" s="186" t="s">
        <v>437</v>
      </c>
      <c r="C232" s="192" t="s">
        <v>438</v>
      </c>
      <c r="D232" s="187" t="s">
        <v>0</v>
      </c>
      <c r="E232" s="188">
        <v>258.3922</v>
      </c>
      <c r="F232" s="189"/>
      <c r="G232" s="190">
        <f>ROUND(E232*F232,2)</f>
        <v>0</v>
      </c>
      <c r="H232" s="167">
        <v>0</v>
      </c>
      <c r="I232" s="167">
        <f>ROUND(E232*H232,2)</f>
        <v>0</v>
      </c>
      <c r="J232" s="167">
        <v>0.77</v>
      </c>
      <c r="K232" s="167">
        <f>ROUND(E232*J232,2)</f>
        <v>198.96</v>
      </c>
      <c r="L232" s="167">
        <v>21</v>
      </c>
      <c r="M232" s="167">
        <f>G232*(1+L232/100)</f>
        <v>0</v>
      </c>
      <c r="N232" s="167">
        <v>0</v>
      </c>
      <c r="O232" s="167">
        <f>ROUND(E232*N232,2)</f>
        <v>0</v>
      </c>
      <c r="P232" s="167">
        <v>0</v>
      </c>
      <c r="Q232" s="167">
        <f>ROUND(E232*P232,2)</f>
        <v>0</v>
      </c>
      <c r="R232" s="167"/>
      <c r="S232" s="167" t="s">
        <v>131</v>
      </c>
      <c r="T232" s="167" t="s">
        <v>171</v>
      </c>
      <c r="U232" s="167">
        <v>0</v>
      </c>
      <c r="V232" s="167">
        <f>ROUND(E232*U232,2)</f>
        <v>0</v>
      </c>
      <c r="W232" s="167"/>
      <c r="X232" s="167" t="s">
        <v>216</v>
      </c>
      <c r="Y232" s="162"/>
      <c r="Z232" s="162"/>
      <c r="AA232" s="162"/>
      <c r="AB232" s="162"/>
      <c r="AC232" s="162"/>
      <c r="AD232" s="162"/>
      <c r="AE232" s="162"/>
      <c r="AF232" s="162"/>
      <c r="AG232" s="162" t="s">
        <v>217</v>
      </c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</row>
    <row r="233" spans="1:60" x14ac:dyDescent="0.25">
      <c r="A233" s="173" t="s">
        <v>126</v>
      </c>
      <c r="B233" s="174" t="s">
        <v>86</v>
      </c>
      <c r="C233" s="191" t="s">
        <v>87</v>
      </c>
      <c r="D233" s="175"/>
      <c r="E233" s="176"/>
      <c r="F233" s="177"/>
      <c r="G233" s="178">
        <f>SUMIF(AG234:AG261,"&lt;&gt;NOR",G234:G261)</f>
        <v>0</v>
      </c>
      <c r="H233" s="172"/>
      <c r="I233" s="172">
        <f>SUM(I234:I261)</f>
        <v>13232.33</v>
      </c>
      <c r="J233" s="172"/>
      <c r="K233" s="172">
        <f>SUM(K234:K261)</f>
        <v>17220.21</v>
      </c>
      <c r="L233" s="172"/>
      <c r="M233" s="172">
        <f>SUM(M234:M261)</f>
        <v>0</v>
      </c>
      <c r="N233" s="172"/>
      <c r="O233" s="172">
        <f>SUM(O234:O261)</f>
        <v>0.13</v>
      </c>
      <c r="P233" s="172"/>
      <c r="Q233" s="172">
        <f>SUM(Q234:Q261)</f>
        <v>0</v>
      </c>
      <c r="R233" s="172"/>
      <c r="S233" s="172"/>
      <c r="T233" s="172"/>
      <c r="U233" s="172"/>
      <c r="V233" s="172">
        <f>SUM(V234:V261)</f>
        <v>31.65</v>
      </c>
      <c r="W233" s="172"/>
      <c r="X233" s="172"/>
      <c r="AG233" t="s">
        <v>127</v>
      </c>
    </row>
    <row r="234" spans="1:60" outlineLevel="1" x14ac:dyDescent="0.25">
      <c r="A234" s="179">
        <v>119</v>
      </c>
      <c r="B234" s="180" t="s">
        <v>439</v>
      </c>
      <c r="C234" s="193" t="s">
        <v>440</v>
      </c>
      <c r="D234" s="181" t="s">
        <v>136</v>
      </c>
      <c r="E234" s="182">
        <v>21.45</v>
      </c>
      <c r="F234" s="183"/>
      <c r="G234" s="184">
        <f>ROUND(E234*F234,2)</f>
        <v>0</v>
      </c>
      <c r="H234" s="167">
        <v>24.5</v>
      </c>
      <c r="I234" s="167">
        <f>ROUND(E234*H234,2)</f>
        <v>525.53</v>
      </c>
      <c r="J234" s="167">
        <v>25.6</v>
      </c>
      <c r="K234" s="167">
        <f>ROUND(E234*J234,2)</f>
        <v>549.12</v>
      </c>
      <c r="L234" s="167">
        <v>21</v>
      </c>
      <c r="M234" s="167">
        <f>G234*(1+L234/100)</f>
        <v>0</v>
      </c>
      <c r="N234" s="167">
        <v>2.1000000000000001E-4</v>
      </c>
      <c r="O234" s="167">
        <f>ROUND(E234*N234,2)</f>
        <v>0</v>
      </c>
      <c r="P234" s="167">
        <v>0</v>
      </c>
      <c r="Q234" s="167">
        <f>ROUND(E234*P234,2)</f>
        <v>0</v>
      </c>
      <c r="R234" s="167"/>
      <c r="S234" s="167" t="s">
        <v>131</v>
      </c>
      <c r="T234" s="167" t="s">
        <v>171</v>
      </c>
      <c r="U234" s="167">
        <v>0.05</v>
      </c>
      <c r="V234" s="167">
        <f>ROUND(E234*U234,2)</f>
        <v>1.07</v>
      </c>
      <c r="W234" s="167"/>
      <c r="X234" s="167" t="s">
        <v>132</v>
      </c>
      <c r="Y234" s="162"/>
      <c r="Z234" s="162"/>
      <c r="AA234" s="162"/>
      <c r="AB234" s="162"/>
      <c r="AC234" s="162"/>
      <c r="AD234" s="162"/>
      <c r="AE234" s="162"/>
      <c r="AF234" s="162"/>
      <c r="AG234" s="162" t="s">
        <v>133</v>
      </c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</row>
    <row r="235" spans="1:60" outlineLevel="1" x14ac:dyDescent="0.25">
      <c r="A235" s="165"/>
      <c r="B235" s="166"/>
      <c r="C235" s="194" t="s">
        <v>441</v>
      </c>
      <c r="D235" s="168"/>
      <c r="E235" s="169">
        <v>1.05</v>
      </c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2"/>
      <c r="Z235" s="162"/>
      <c r="AA235" s="162"/>
      <c r="AB235" s="162"/>
      <c r="AC235" s="162"/>
      <c r="AD235" s="162"/>
      <c r="AE235" s="162"/>
      <c r="AF235" s="162"/>
      <c r="AG235" s="162" t="s">
        <v>138</v>
      </c>
      <c r="AH235" s="162">
        <v>0</v>
      </c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</row>
    <row r="236" spans="1:60" outlineLevel="1" x14ac:dyDescent="0.25">
      <c r="A236" s="165"/>
      <c r="B236" s="166"/>
      <c r="C236" s="194" t="s">
        <v>442</v>
      </c>
      <c r="D236" s="168"/>
      <c r="E236" s="169">
        <v>21.6</v>
      </c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2"/>
      <c r="Z236" s="162"/>
      <c r="AA236" s="162"/>
      <c r="AB236" s="162"/>
      <c r="AC236" s="162"/>
      <c r="AD236" s="162"/>
      <c r="AE236" s="162"/>
      <c r="AF236" s="162"/>
      <c r="AG236" s="162" t="s">
        <v>138</v>
      </c>
      <c r="AH236" s="162">
        <v>0</v>
      </c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</row>
    <row r="237" spans="1:60" outlineLevel="1" x14ac:dyDescent="0.25">
      <c r="A237" s="165"/>
      <c r="B237" s="166"/>
      <c r="C237" s="194" t="s">
        <v>443</v>
      </c>
      <c r="D237" s="168"/>
      <c r="E237" s="169">
        <v>-1.2</v>
      </c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2"/>
      <c r="Z237" s="162"/>
      <c r="AA237" s="162"/>
      <c r="AB237" s="162"/>
      <c r="AC237" s="162"/>
      <c r="AD237" s="162"/>
      <c r="AE237" s="162"/>
      <c r="AF237" s="162"/>
      <c r="AG237" s="162" t="s">
        <v>138</v>
      </c>
      <c r="AH237" s="162">
        <v>0</v>
      </c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</row>
    <row r="238" spans="1:60" outlineLevel="1" x14ac:dyDescent="0.25">
      <c r="A238" s="179">
        <v>120</v>
      </c>
      <c r="B238" s="180" t="s">
        <v>444</v>
      </c>
      <c r="C238" s="193" t="s">
        <v>445</v>
      </c>
      <c r="D238" s="181" t="s">
        <v>136</v>
      </c>
      <c r="E238" s="182">
        <v>21.45</v>
      </c>
      <c r="F238" s="183"/>
      <c r="G238" s="184">
        <f>ROUND(E238*F238,2)</f>
        <v>0</v>
      </c>
      <c r="H238" s="167">
        <v>0</v>
      </c>
      <c r="I238" s="167">
        <f>ROUND(E238*H238,2)</f>
        <v>0</v>
      </c>
      <c r="J238" s="167">
        <v>49.1</v>
      </c>
      <c r="K238" s="167">
        <f>ROUND(E238*J238,2)</f>
        <v>1053.2</v>
      </c>
      <c r="L238" s="167">
        <v>21</v>
      </c>
      <c r="M238" s="167">
        <f>G238*(1+L238/100)</f>
        <v>0</v>
      </c>
      <c r="N238" s="167">
        <v>0</v>
      </c>
      <c r="O238" s="167">
        <f>ROUND(E238*N238,2)</f>
        <v>0</v>
      </c>
      <c r="P238" s="167">
        <v>0</v>
      </c>
      <c r="Q238" s="167">
        <f>ROUND(E238*P238,2)</f>
        <v>0</v>
      </c>
      <c r="R238" s="167"/>
      <c r="S238" s="167" t="s">
        <v>131</v>
      </c>
      <c r="T238" s="167" t="s">
        <v>171</v>
      </c>
      <c r="U238" s="167">
        <v>0.1</v>
      </c>
      <c r="V238" s="167">
        <f>ROUND(E238*U238,2)</f>
        <v>2.15</v>
      </c>
      <c r="W238" s="167"/>
      <c r="X238" s="167" t="s">
        <v>132</v>
      </c>
      <c r="Y238" s="162"/>
      <c r="Z238" s="162"/>
      <c r="AA238" s="162"/>
      <c r="AB238" s="162"/>
      <c r="AC238" s="162"/>
      <c r="AD238" s="162"/>
      <c r="AE238" s="162"/>
      <c r="AF238" s="162"/>
      <c r="AG238" s="162" t="s">
        <v>133</v>
      </c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</row>
    <row r="239" spans="1:60" outlineLevel="1" x14ac:dyDescent="0.25">
      <c r="A239" s="165"/>
      <c r="B239" s="166"/>
      <c r="C239" s="194" t="s">
        <v>441</v>
      </c>
      <c r="D239" s="168"/>
      <c r="E239" s="169">
        <v>1.05</v>
      </c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2"/>
      <c r="Z239" s="162"/>
      <c r="AA239" s="162"/>
      <c r="AB239" s="162"/>
      <c r="AC239" s="162"/>
      <c r="AD239" s="162"/>
      <c r="AE239" s="162"/>
      <c r="AF239" s="162"/>
      <c r="AG239" s="162" t="s">
        <v>138</v>
      </c>
      <c r="AH239" s="162">
        <v>0</v>
      </c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</row>
    <row r="240" spans="1:60" outlineLevel="1" x14ac:dyDescent="0.25">
      <c r="A240" s="165"/>
      <c r="B240" s="166"/>
      <c r="C240" s="194" t="s">
        <v>442</v>
      </c>
      <c r="D240" s="168"/>
      <c r="E240" s="169">
        <v>21.6</v>
      </c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2"/>
      <c r="Z240" s="162"/>
      <c r="AA240" s="162"/>
      <c r="AB240" s="162"/>
      <c r="AC240" s="162"/>
      <c r="AD240" s="162"/>
      <c r="AE240" s="162"/>
      <c r="AF240" s="162"/>
      <c r="AG240" s="162" t="s">
        <v>138</v>
      </c>
      <c r="AH240" s="162">
        <v>0</v>
      </c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</row>
    <row r="241" spans="1:60" outlineLevel="1" x14ac:dyDescent="0.25">
      <c r="A241" s="165"/>
      <c r="B241" s="166"/>
      <c r="C241" s="194" t="s">
        <v>443</v>
      </c>
      <c r="D241" s="168"/>
      <c r="E241" s="169">
        <v>-1.2</v>
      </c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2"/>
      <c r="Z241" s="162"/>
      <c r="AA241" s="162"/>
      <c r="AB241" s="162"/>
      <c r="AC241" s="162"/>
      <c r="AD241" s="162"/>
      <c r="AE241" s="162"/>
      <c r="AF241" s="162"/>
      <c r="AG241" s="162" t="s">
        <v>138</v>
      </c>
      <c r="AH241" s="162">
        <v>0</v>
      </c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</row>
    <row r="242" spans="1:60" outlineLevel="1" x14ac:dyDescent="0.25">
      <c r="A242" s="179">
        <v>121</v>
      </c>
      <c r="B242" s="180" t="s">
        <v>446</v>
      </c>
      <c r="C242" s="193" t="s">
        <v>447</v>
      </c>
      <c r="D242" s="181" t="s">
        <v>136</v>
      </c>
      <c r="E242" s="182">
        <v>21.45</v>
      </c>
      <c r="F242" s="183"/>
      <c r="G242" s="184">
        <f>ROUND(E242*F242,2)</f>
        <v>0</v>
      </c>
      <c r="H242" s="167">
        <v>134.80000000000001</v>
      </c>
      <c r="I242" s="167">
        <f>ROUND(E242*H242,2)</f>
        <v>2891.46</v>
      </c>
      <c r="J242" s="167">
        <v>661.2</v>
      </c>
      <c r="K242" s="167">
        <f>ROUND(E242*J242,2)</f>
        <v>14182.74</v>
      </c>
      <c r="L242" s="167">
        <v>21</v>
      </c>
      <c r="M242" s="167">
        <f>G242*(1+L242/100)</f>
        <v>0</v>
      </c>
      <c r="N242" s="167">
        <v>5.3499999999999997E-3</v>
      </c>
      <c r="O242" s="167">
        <f>ROUND(E242*N242,2)</f>
        <v>0.11</v>
      </c>
      <c r="P242" s="167">
        <v>0</v>
      </c>
      <c r="Q242" s="167">
        <f>ROUND(E242*P242,2)</f>
        <v>0</v>
      </c>
      <c r="R242" s="167"/>
      <c r="S242" s="167" t="s">
        <v>131</v>
      </c>
      <c r="T242" s="167" t="s">
        <v>171</v>
      </c>
      <c r="U242" s="167">
        <v>1.288</v>
      </c>
      <c r="V242" s="167">
        <f>ROUND(E242*U242,2)</f>
        <v>27.63</v>
      </c>
      <c r="W242" s="167"/>
      <c r="X242" s="167" t="s">
        <v>132</v>
      </c>
      <c r="Y242" s="162"/>
      <c r="Z242" s="162"/>
      <c r="AA242" s="162"/>
      <c r="AB242" s="162"/>
      <c r="AC242" s="162"/>
      <c r="AD242" s="162"/>
      <c r="AE242" s="162"/>
      <c r="AF242" s="162"/>
      <c r="AG242" s="162" t="s">
        <v>133</v>
      </c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</row>
    <row r="243" spans="1:60" outlineLevel="1" x14ac:dyDescent="0.25">
      <c r="A243" s="165"/>
      <c r="B243" s="166"/>
      <c r="C243" s="194" t="s">
        <v>441</v>
      </c>
      <c r="D243" s="168"/>
      <c r="E243" s="169">
        <v>1.05</v>
      </c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2"/>
      <c r="Z243" s="162"/>
      <c r="AA243" s="162"/>
      <c r="AB243" s="162"/>
      <c r="AC243" s="162"/>
      <c r="AD243" s="162"/>
      <c r="AE243" s="162"/>
      <c r="AF243" s="162"/>
      <c r="AG243" s="162" t="s">
        <v>138</v>
      </c>
      <c r="AH243" s="162">
        <v>0</v>
      </c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</row>
    <row r="244" spans="1:60" outlineLevel="1" x14ac:dyDescent="0.25">
      <c r="A244" s="165"/>
      <c r="B244" s="166"/>
      <c r="C244" s="194" t="s">
        <v>442</v>
      </c>
      <c r="D244" s="168"/>
      <c r="E244" s="169">
        <v>21.6</v>
      </c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2"/>
      <c r="Z244" s="162"/>
      <c r="AA244" s="162"/>
      <c r="AB244" s="162"/>
      <c r="AC244" s="162"/>
      <c r="AD244" s="162"/>
      <c r="AE244" s="162"/>
      <c r="AF244" s="162"/>
      <c r="AG244" s="162" t="s">
        <v>138</v>
      </c>
      <c r="AH244" s="162">
        <v>0</v>
      </c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</row>
    <row r="245" spans="1:60" outlineLevel="1" x14ac:dyDescent="0.25">
      <c r="A245" s="165"/>
      <c r="B245" s="166"/>
      <c r="C245" s="194" t="s">
        <v>443</v>
      </c>
      <c r="D245" s="168"/>
      <c r="E245" s="169">
        <v>-1.2</v>
      </c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2"/>
      <c r="Z245" s="162"/>
      <c r="AA245" s="162"/>
      <c r="AB245" s="162"/>
      <c r="AC245" s="162"/>
      <c r="AD245" s="162"/>
      <c r="AE245" s="162"/>
      <c r="AF245" s="162"/>
      <c r="AG245" s="162" t="s">
        <v>138</v>
      </c>
      <c r="AH245" s="162">
        <v>0</v>
      </c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</row>
    <row r="246" spans="1:60" outlineLevel="1" x14ac:dyDescent="0.25">
      <c r="A246" s="179">
        <v>122</v>
      </c>
      <c r="B246" s="180" t="s">
        <v>448</v>
      </c>
      <c r="C246" s="193" t="s">
        <v>449</v>
      </c>
      <c r="D246" s="181" t="s">
        <v>136</v>
      </c>
      <c r="E246" s="182">
        <v>21.45</v>
      </c>
      <c r="F246" s="183"/>
      <c r="G246" s="184">
        <f>ROUND(E246*F246,2)</f>
        <v>0</v>
      </c>
      <c r="H246" s="167">
        <v>9.1999999999999993</v>
      </c>
      <c r="I246" s="167">
        <f>ROUND(E246*H246,2)</f>
        <v>197.34</v>
      </c>
      <c r="J246" s="167">
        <v>0</v>
      </c>
      <c r="K246" s="167">
        <f>ROUND(E246*J246,2)</f>
        <v>0</v>
      </c>
      <c r="L246" s="167">
        <v>21</v>
      </c>
      <c r="M246" s="167">
        <f>G246*(1+L246/100)</f>
        <v>0</v>
      </c>
      <c r="N246" s="167">
        <v>8.9999999999999998E-4</v>
      </c>
      <c r="O246" s="167">
        <f>ROUND(E246*N246,2)</f>
        <v>0.02</v>
      </c>
      <c r="P246" s="167">
        <v>0</v>
      </c>
      <c r="Q246" s="167">
        <f>ROUND(E246*P246,2)</f>
        <v>0</v>
      </c>
      <c r="R246" s="167"/>
      <c r="S246" s="167" t="s">
        <v>131</v>
      </c>
      <c r="T246" s="167" t="s">
        <v>171</v>
      </c>
      <c r="U246" s="167">
        <v>0</v>
      </c>
      <c r="V246" s="167">
        <f>ROUND(E246*U246,2)</f>
        <v>0</v>
      </c>
      <c r="W246" s="167"/>
      <c r="X246" s="167" t="s">
        <v>132</v>
      </c>
      <c r="Y246" s="162"/>
      <c r="Z246" s="162"/>
      <c r="AA246" s="162"/>
      <c r="AB246" s="162"/>
      <c r="AC246" s="162"/>
      <c r="AD246" s="162"/>
      <c r="AE246" s="162"/>
      <c r="AF246" s="162"/>
      <c r="AG246" s="162" t="s">
        <v>133</v>
      </c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</row>
    <row r="247" spans="1:60" outlineLevel="1" x14ac:dyDescent="0.25">
      <c r="A247" s="165"/>
      <c r="B247" s="166"/>
      <c r="C247" s="194" t="s">
        <v>441</v>
      </c>
      <c r="D247" s="168"/>
      <c r="E247" s="169">
        <v>1.05</v>
      </c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2"/>
      <c r="Z247" s="162"/>
      <c r="AA247" s="162"/>
      <c r="AB247" s="162"/>
      <c r="AC247" s="162"/>
      <c r="AD247" s="162"/>
      <c r="AE247" s="162"/>
      <c r="AF247" s="162"/>
      <c r="AG247" s="162" t="s">
        <v>138</v>
      </c>
      <c r="AH247" s="162">
        <v>0</v>
      </c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</row>
    <row r="248" spans="1:60" outlineLevel="1" x14ac:dyDescent="0.25">
      <c r="A248" s="165"/>
      <c r="B248" s="166"/>
      <c r="C248" s="194" t="s">
        <v>442</v>
      </c>
      <c r="D248" s="168"/>
      <c r="E248" s="169">
        <v>21.6</v>
      </c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2"/>
      <c r="Z248" s="162"/>
      <c r="AA248" s="162"/>
      <c r="AB248" s="162"/>
      <c r="AC248" s="162"/>
      <c r="AD248" s="162"/>
      <c r="AE248" s="162"/>
      <c r="AF248" s="162"/>
      <c r="AG248" s="162" t="s">
        <v>138</v>
      </c>
      <c r="AH248" s="162">
        <v>0</v>
      </c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</row>
    <row r="249" spans="1:60" outlineLevel="1" x14ac:dyDescent="0.25">
      <c r="A249" s="165"/>
      <c r="B249" s="166"/>
      <c r="C249" s="194" t="s">
        <v>443</v>
      </c>
      <c r="D249" s="168"/>
      <c r="E249" s="169">
        <v>-1.2</v>
      </c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2"/>
      <c r="Z249" s="162"/>
      <c r="AA249" s="162"/>
      <c r="AB249" s="162"/>
      <c r="AC249" s="162"/>
      <c r="AD249" s="162"/>
      <c r="AE249" s="162"/>
      <c r="AF249" s="162"/>
      <c r="AG249" s="162" t="s">
        <v>138</v>
      </c>
      <c r="AH249" s="162">
        <v>0</v>
      </c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</row>
    <row r="250" spans="1:60" outlineLevel="1" x14ac:dyDescent="0.25">
      <c r="A250" s="179">
        <v>123</v>
      </c>
      <c r="B250" s="180" t="s">
        <v>450</v>
      </c>
      <c r="C250" s="193" t="s">
        <v>451</v>
      </c>
      <c r="D250" s="181" t="s">
        <v>141</v>
      </c>
      <c r="E250" s="182">
        <v>6.7</v>
      </c>
      <c r="F250" s="183"/>
      <c r="G250" s="184">
        <f>ROUND(E250*F250,2)</f>
        <v>0</v>
      </c>
      <c r="H250" s="167">
        <v>0</v>
      </c>
      <c r="I250" s="167">
        <f>ROUND(E250*H250,2)</f>
        <v>0</v>
      </c>
      <c r="J250" s="167">
        <v>60.5</v>
      </c>
      <c r="K250" s="167">
        <f>ROUND(E250*J250,2)</f>
        <v>405.35</v>
      </c>
      <c r="L250" s="167">
        <v>21</v>
      </c>
      <c r="M250" s="167">
        <f>G250*(1+L250/100)</f>
        <v>0</v>
      </c>
      <c r="N250" s="167">
        <v>0</v>
      </c>
      <c r="O250" s="167">
        <f>ROUND(E250*N250,2)</f>
        <v>0</v>
      </c>
      <c r="P250" s="167">
        <v>0</v>
      </c>
      <c r="Q250" s="167">
        <f>ROUND(E250*P250,2)</f>
        <v>0</v>
      </c>
      <c r="R250" s="167"/>
      <c r="S250" s="167" t="s">
        <v>131</v>
      </c>
      <c r="T250" s="167" t="s">
        <v>171</v>
      </c>
      <c r="U250" s="167">
        <v>0.12</v>
      </c>
      <c r="V250" s="167">
        <f>ROUND(E250*U250,2)</f>
        <v>0.8</v>
      </c>
      <c r="W250" s="167"/>
      <c r="X250" s="167" t="s">
        <v>132</v>
      </c>
      <c r="Y250" s="162"/>
      <c r="Z250" s="162"/>
      <c r="AA250" s="162"/>
      <c r="AB250" s="162"/>
      <c r="AC250" s="162"/>
      <c r="AD250" s="162"/>
      <c r="AE250" s="162"/>
      <c r="AF250" s="162"/>
      <c r="AG250" s="162" t="s">
        <v>133</v>
      </c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</row>
    <row r="251" spans="1:60" outlineLevel="1" x14ac:dyDescent="0.25">
      <c r="A251" s="165"/>
      <c r="B251" s="166"/>
      <c r="C251" s="194" t="s">
        <v>452</v>
      </c>
      <c r="D251" s="168"/>
      <c r="E251" s="169">
        <v>2.7</v>
      </c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2"/>
      <c r="Z251" s="162"/>
      <c r="AA251" s="162"/>
      <c r="AB251" s="162"/>
      <c r="AC251" s="162"/>
      <c r="AD251" s="162"/>
      <c r="AE251" s="162"/>
      <c r="AF251" s="162"/>
      <c r="AG251" s="162" t="s">
        <v>138</v>
      </c>
      <c r="AH251" s="162">
        <v>0</v>
      </c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</row>
    <row r="252" spans="1:60" outlineLevel="1" x14ac:dyDescent="0.25">
      <c r="A252" s="165"/>
      <c r="B252" s="166"/>
      <c r="C252" s="194" t="s">
        <v>453</v>
      </c>
      <c r="D252" s="168"/>
      <c r="E252" s="169">
        <v>4</v>
      </c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2"/>
      <c r="Z252" s="162"/>
      <c r="AA252" s="162"/>
      <c r="AB252" s="162"/>
      <c r="AC252" s="162"/>
      <c r="AD252" s="162"/>
      <c r="AE252" s="162"/>
      <c r="AF252" s="162"/>
      <c r="AG252" s="162" t="s">
        <v>138</v>
      </c>
      <c r="AH252" s="162">
        <v>0</v>
      </c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</row>
    <row r="253" spans="1:60" outlineLevel="1" x14ac:dyDescent="0.25">
      <c r="A253" s="179">
        <v>124</v>
      </c>
      <c r="B253" s="180" t="s">
        <v>454</v>
      </c>
      <c r="C253" s="193" t="s">
        <v>455</v>
      </c>
      <c r="D253" s="181" t="s">
        <v>136</v>
      </c>
      <c r="E253" s="182">
        <v>22.522500000000001</v>
      </c>
      <c r="F253" s="183"/>
      <c r="G253" s="184">
        <f>ROUND(E253*F253,2)</f>
        <v>0</v>
      </c>
      <c r="H253" s="167">
        <v>400</v>
      </c>
      <c r="I253" s="167">
        <f>ROUND(E253*H253,2)</f>
        <v>9009</v>
      </c>
      <c r="J253" s="167">
        <v>0</v>
      </c>
      <c r="K253" s="167">
        <f>ROUND(E253*J253,2)</f>
        <v>0</v>
      </c>
      <c r="L253" s="167">
        <v>21</v>
      </c>
      <c r="M253" s="167">
        <f>G253*(1+L253/100)</f>
        <v>0</v>
      </c>
      <c r="N253" s="167">
        <v>0</v>
      </c>
      <c r="O253" s="167">
        <f>ROUND(E253*N253,2)</f>
        <v>0</v>
      </c>
      <c r="P253" s="167">
        <v>0</v>
      </c>
      <c r="Q253" s="167">
        <f>ROUND(E253*P253,2)</f>
        <v>0</v>
      </c>
      <c r="R253" s="167"/>
      <c r="S253" s="167" t="s">
        <v>186</v>
      </c>
      <c r="T253" s="167" t="s">
        <v>171</v>
      </c>
      <c r="U253" s="167">
        <v>0</v>
      </c>
      <c r="V253" s="167">
        <f>ROUND(E253*U253,2)</f>
        <v>0</v>
      </c>
      <c r="W253" s="167"/>
      <c r="X253" s="167" t="s">
        <v>211</v>
      </c>
      <c r="Y253" s="162"/>
      <c r="Z253" s="162"/>
      <c r="AA253" s="162"/>
      <c r="AB253" s="162"/>
      <c r="AC253" s="162"/>
      <c r="AD253" s="162"/>
      <c r="AE253" s="162"/>
      <c r="AF253" s="162"/>
      <c r="AG253" s="162" t="s">
        <v>312</v>
      </c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</row>
    <row r="254" spans="1:60" outlineLevel="1" x14ac:dyDescent="0.25">
      <c r="A254" s="165"/>
      <c r="B254" s="166"/>
      <c r="C254" s="195" t="s">
        <v>429</v>
      </c>
      <c r="D254" s="170"/>
      <c r="E254" s="171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2"/>
      <c r="Z254" s="162"/>
      <c r="AA254" s="162"/>
      <c r="AB254" s="162"/>
      <c r="AC254" s="162"/>
      <c r="AD254" s="162"/>
      <c r="AE254" s="162"/>
      <c r="AF254" s="162"/>
      <c r="AG254" s="162" t="s">
        <v>138</v>
      </c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</row>
    <row r="255" spans="1:60" outlineLevel="1" x14ac:dyDescent="0.25">
      <c r="A255" s="165"/>
      <c r="B255" s="166"/>
      <c r="C255" s="196" t="s">
        <v>456</v>
      </c>
      <c r="D255" s="170"/>
      <c r="E255" s="171">
        <v>1.05</v>
      </c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2"/>
      <c r="Z255" s="162"/>
      <c r="AA255" s="162"/>
      <c r="AB255" s="162"/>
      <c r="AC255" s="162"/>
      <c r="AD255" s="162"/>
      <c r="AE255" s="162"/>
      <c r="AF255" s="162"/>
      <c r="AG255" s="162" t="s">
        <v>138</v>
      </c>
      <c r="AH255" s="162">
        <v>2</v>
      </c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</row>
    <row r="256" spans="1:60" outlineLevel="1" x14ac:dyDescent="0.25">
      <c r="A256" s="165"/>
      <c r="B256" s="166"/>
      <c r="C256" s="196" t="s">
        <v>457</v>
      </c>
      <c r="D256" s="170"/>
      <c r="E256" s="171">
        <v>21.6</v>
      </c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2"/>
      <c r="Z256" s="162"/>
      <c r="AA256" s="162"/>
      <c r="AB256" s="162"/>
      <c r="AC256" s="162"/>
      <c r="AD256" s="162"/>
      <c r="AE256" s="162"/>
      <c r="AF256" s="162"/>
      <c r="AG256" s="162" t="s">
        <v>138</v>
      </c>
      <c r="AH256" s="162">
        <v>2</v>
      </c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</row>
    <row r="257" spans="1:60" outlineLevel="1" x14ac:dyDescent="0.25">
      <c r="A257" s="165"/>
      <c r="B257" s="166"/>
      <c r="C257" s="196" t="s">
        <v>458</v>
      </c>
      <c r="D257" s="170"/>
      <c r="E257" s="171">
        <v>-1.2</v>
      </c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2"/>
      <c r="Z257" s="162"/>
      <c r="AA257" s="162"/>
      <c r="AB257" s="162"/>
      <c r="AC257" s="162"/>
      <c r="AD257" s="162"/>
      <c r="AE257" s="162"/>
      <c r="AF257" s="162"/>
      <c r="AG257" s="162" t="s">
        <v>138</v>
      </c>
      <c r="AH257" s="162">
        <v>2</v>
      </c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</row>
    <row r="258" spans="1:60" outlineLevel="1" x14ac:dyDescent="0.25">
      <c r="A258" s="165"/>
      <c r="B258" s="166"/>
      <c r="C258" s="195" t="s">
        <v>433</v>
      </c>
      <c r="D258" s="170"/>
      <c r="E258" s="171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2"/>
      <c r="Z258" s="162"/>
      <c r="AA258" s="162"/>
      <c r="AB258" s="162"/>
      <c r="AC258" s="162"/>
      <c r="AD258" s="162"/>
      <c r="AE258" s="162"/>
      <c r="AF258" s="162"/>
      <c r="AG258" s="162" t="s">
        <v>138</v>
      </c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</row>
    <row r="259" spans="1:60" outlineLevel="1" x14ac:dyDescent="0.25">
      <c r="A259" s="165"/>
      <c r="B259" s="166"/>
      <c r="C259" s="194" t="s">
        <v>459</v>
      </c>
      <c r="D259" s="168"/>
      <c r="E259" s="169">
        <v>22.522500000000001</v>
      </c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2"/>
      <c r="Z259" s="162"/>
      <c r="AA259" s="162"/>
      <c r="AB259" s="162"/>
      <c r="AC259" s="162"/>
      <c r="AD259" s="162"/>
      <c r="AE259" s="162"/>
      <c r="AF259" s="162"/>
      <c r="AG259" s="162" t="s">
        <v>138</v>
      </c>
      <c r="AH259" s="162">
        <v>0</v>
      </c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</row>
    <row r="260" spans="1:60" outlineLevel="1" x14ac:dyDescent="0.25">
      <c r="A260" s="185">
        <v>125</v>
      </c>
      <c r="B260" s="186" t="s">
        <v>460</v>
      </c>
      <c r="C260" s="192" t="s">
        <v>461</v>
      </c>
      <c r="D260" s="187" t="s">
        <v>141</v>
      </c>
      <c r="E260" s="188">
        <v>7</v>
      </c>
      <c r="F260" s="189"/>
      <c r="G260" s="190">
        <f>ROUND(E260*F260,2)</f>
        <v>0</v>
      </c>
      <c r="H260" s="167">
        <v>87</v>
      </c>
      <c r="I260" s="167">
        <f>ROUND(E260*H260,2)</f>
        <v>609</v>
      </c>
      <c r="J260" s="167">
        <v>0</v>
      </c>
      <c r="K260" s="167">
        <f>ROUND(E260*J260,2)</f>
        <v>0</v>
      </c>
      <c r="L260" s="167">
        <v>21</v>
      </c>
      <c r="M260" s="167">
        <f>G260*(1+L260/100)</f>
        <v>0</v>
      </c>
      <c r="N260" s="167">
        <v>2.2000000000000001E-4</v>
      </c>
      <c r="O260" s="167">
        <f>ROUND(E260*N260,2)</f>
        <v>0</v>
      </c>
      <c r="P260" s="167">
        <v>0</v>
      </c>
      <c r="Q260" s="167">
        <f>ROUND(E260*P260,2)</f>
        <v>0</v>
      </c>
      <c r="R260" s="167"/>
      <c r="S260" s="167" t="s">
        <v>186</v>
      </c>
      <c r="T260" s="167" t="s">
        <v>171</v>
      </c>
      <c r="U260" s="167">
        <v>0</v>
      </c>
      <c r="V260" s="167">
        <f>ROUND(E260*U260,2)</f>
        <v>0</v>
      </c>
      <c r="W260" s="167"/>
      <c r="X260" s="167" t="s">
        <v>211</v>
      </c>
      <c r="Y260" s="162"/>
      <c r="Z260" s="162"/>
      <c r="AA260" s="162"/>
      <c r="AB260" s="162"/>
      <c r="AC260" s="162"/>
      <c r="AD260" s="162"/>
      <c r="AE260" s="162"/>
      <c r="AF260" s="162"/>
      <c r="AG260" s="162" t="s">
        <v>312</v>
      </c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</row>
    <row r="261" spans="1:60" outlineLevel="1" x14ac:dyDescent="0.25">
      <c r="A261" s="185">
        <v>126</v>
      </c>
      <c r="B261" s="186" t="s">
        <v>462</v>
      </c>
      <c r="C261" s="192" t="s">
        <v>463</v>
      </c>
      <c r="D261" s="187" t="s">
        <v>0</v>
      </c>
      <c r="E261" s="188">
        <v>294.22739999999999</v>
      </c>
      <c r="F261" s="189"/>
      <c r="G261" s="190">
        <f>ROUND(E261*F261,2)</f>
        <v>0</v>
      </c>
      <c r="H261" s="167">
        <v>0</v>
      </c>
      <c r="I261" s="167">
        <f>ROUND(E261*H261,2)</f>
        <v>0</v>
      </c>
      <c r="J261" s="167">
        <v>3.5</v>
      </c>
      <c r="K261" s="167">
        <f>ROUND(E261*J261,2)</f>
        <v>1029.8</v>
      </c>
      <c r="L261" s="167">
        <v>21</v>
      </c>
      <c r="M261" s="167">
        <f>G261*(1+L261/100)</f>
        <v>0</v>
      </c>
      <c r="N261" s="167">
        <v>0</v>
      </c>
      <c r="O261" s="167">
        <f>ROUND(E261*N261,2)</f>
        <v>0</v>
      </c>
      <c r="P261" s="167">
        <v>0</v>
      </c>
      <c r="Q261" s="167">
        <f>ROUND(E261*P261,2)</f>
        <v>0</v>
      </c>
      <c r="R261" s="167"/>
      <c r="S261" s="167" t="s">
        <v>131</v>
      </c>
      <c r="T261" s="167" t="s">
        <v>131</v>
      </c>
      <c r="U261" s="167">
        <v>0</v>
      </c>
      <c r="V261" s="167">
        <f>ROUND(E261*U261,2)</f>
        <v>0</v>
      </c>
      <c r="W261" s="167"/>
      <c r="X261" s="167" t="s">
        <v>216</v>
      </c>
      <c r="Y261" s="162"/>
      <c r="Z261" s="162"/>
      <c r="AA261" s="162"/>
      <c r="AB261" s="162"/>
      <c r="AC261" s="162"/>
      <c r="AD261" s="162"/>
      <c r="AE261" s="162"/>
      <c r="AF261" s="162"/>
      <c r="AG261" s="162" t="s">
        <v>217</v>
      </c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</row>
    <row r="262" spans="1:60" x14ac:dyDescent="0.25">
      <c r="A262" s="173" t="s">
        <v>126</v>
      </c>
      <c r="B262" s="174" t="s">
        <v>88</v>
      </c>
      <c r="C262" s="191" t="s">
        <v>89</v>
      </c>
      <c r="D262" s="175"/>
      <c r="E262" s="176"/>
      <c r="F262" s="177"/>
      <c r="G262" s="178">
        <f>SUMIF(AG263:AG271,"&lt;&gt;NOR",G263:G271)</f>
        <v>0</v>
      </c>
      <c r="H262" s="172"/>
      <c r="I262" s="172">
        <f>SUM(I263:I271)</f>
        <v>992.04</v>
      </c>
      <c r="J262" s="172"/>
      <c r="K262" s="172">
        <f>SUM(K263:K271)</f>
        <v>4266.91</v>
      </c>
      <c r="L262" s="172"/>
      <c r="M262" s="172">
        <f>SUM(M263:M271)</f>
        <v>0</v>
      </c>
      <c r="N262" s="172"/>
      <c r="O262" s="172">
        <f>SUM(O263:O271)</f>
        <v>0</v>
      </c>
      <c r="P262" s="172"/>
      <c r="Q262" s="172">
        <f>SUM(Q263:Q271)</f>
        <v>0</v>
      </c>
      <c r="R262" s="172"/>
      <c r="S262" s="172"/>
      <c r="T262" s="172"/>
      <c r="U262" s="172"/>
      <c r="V262" s="172">
        <f>SUM(V263:V271)</f>
        <v>8.99</v>
      </c>
      <c r="W262" s="172"/>
      <c r="X262" s="172"/>
      <c r="AG262" t="s">
        <v>127</v>
      </c>
    </row>
    <row r="263" spans="1:60" outlineLevel="1" x14ac:dyDescent="0.25">
      <c r="A263" s="179">
        <v>127</v>
      </c>
      <c r="B263" s="180" t="s">
        <v>464</v>
      </c>
      <c r="C263" s="193" t="s">
        <v>465</v>
      </c>
      <c r="D263" s="181" t="s">
        <v>141</v>
      </c>
      <c r="E263" s="182">
        <v>42</v>
      </c>
      <c r="F263" s="183"/>
      <c r="G263" s="184">
        <f>ROUND(E263*F263,2)</f>
        <v>0</v>
      </c>
      <c r="H263" s="167">
        <v>15.69</v>
      </c>
      <c r="I263" s="167">
        <f>ROUND(E263*H263,2)</f>
        <v>658.98</v>
      </c>
      <c r="J263" s="167">
        <v>58.91</v>
      </c>
      <c r="K263" s="167">
        <f>ROUND(E263*J263,2)</f>
        <v>2474.2199999999998</v>
      </c>
      <c r="L263" s="167">
        <v>21</v>
      </c>
      <c r="M263" s="167">
        <f>G263*(1+L263/100)</f>
        <v>0</v>
      </c>
      <c r="N263" s="167">
        <v>9.0000000000000006E-5</v>
      </c>
      <c r="O263" s="167">
        <f>ROUND(E263*N263,2)</f>
        <v>0</v>
      </c>
      <c r="P263" s="167">
        <v>0</v>
      </c>
      <c r="Q263" s="167">
        <f>ROUND(E263*P263,2)</f>
        <v>0</v>
      </c>
      <c r="R263" s="167"/>
      <c r="S263" s="167" t="s">
        <v>131</v>
      </c>
      <c r="T263" s="167" t="s">
        <v>171</v>
      </c>
      <c r="U263" s="167">
        <v>0.11600000000000001</v>
      </c>
      <c r="V263" s="167">
        <f>ROUND(E263*U263,2)</f>
        <v>4.87</v>
      </c>
      <c r="W263" s="167"/>
      <c r="X263" s="167" t="s">
        <v>132</v>
      </c>
      <c r="Y263" s="162"/>
      <c r="Z263" s="162"/>
      <c r="AA263" s="162"/>
      <c r="AB263" s="162"/>
      <c r="AC263" s="162"/>
      <c r="AD263" s="162"/>
      <c r="AE263" s="162"/>
      <c r="AF263" s="162"/>
      <c r="AG263" s="162" t="s">
        <v>133</v>
      </c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</row>
    <row r="264" spans="1:60" outlineLevel="1" x14ac:dyDescent="0.25">
      <c r="A264" s="165"/>
      <c r="B264" s="166"/>
      <c r="C264" s="194" t="s">
        <v>466</v>
      </c>
      <c r="D264" s="168"/>
      <c r="E264" s="169">
        <v>42</v>
      </c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2"/>
      <c r="Z264" s="162"/>
      <c r="AA264" s="162"/>
      <c r="AB264" s="162"/>
      <c r="AC264" s="162"/>
      <c r="AD264" s="162"/>
      <c r="AE264" s="162"/>
      <c r="AF264" s="162"/>
      <c r="AG264" s="162" t="s">
        <v>138</v>
      </c>
      <c r="AH264" s="162">
        <v>0</v>
      </c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2"/>
      <c r="BH264" s="162"/>
    </row>
    <row r="265" spans="1:60" outlineLevel="1" x14ac:dyDescent="0.25">
      <c r="A265" s="179">
        <v>128</v>
      </c>
      <c r="B265" s="180" t="s">
        <v>467</v>
      </c>
      <c r="C265" s="193" t="s">
        <v>468</v>
      </c>
      <c r="D265" s="181" t="s">
        <v>136</v>
      </c>
      <c r="E265" s="182">
        <v>32.99</v>
      </c>
      <c r="F265" s="183"/>
      <c r="G265" s="184">
        <f>ROUND(E265*F265,2)</f>
        <v>0</v>
      </c>
      <c r="H265" s="167">
        <v>2.94</v>
      </c>
      <c r="I265" s="167">
        <f>ROUND(E265*H265,2)</f>
        <v>96.99</v>
      </c>
      <c r="J265" s="167">
        <v>24.96</v>
      </c>
      <c r="K265" s="167">
        <f>ROUND(E265*J265,2)</f>
        <v>823.43</v>
      </c>
      <c r="L265" s="167">
        <v>21</v>
      </c>
      <c r="M265" s="167">
        <f>G265*(1+L265/100)</f>
        <v>0</v>
      </c>
      <c r="N265" s="167">
        <v>5.0000000000000002E-5</v>
      </c>
      <c r="O265" s="167">
        <f>ROUND(E265*N265,2)</f>
        <v>0</v>
      </c>
      <c r="P265" s="167">
        <v>0</v>
      </c>
      <c r="Q265" s="167">
        <f>ROUND(E265*P265,2)</f>
        <v>0</v>
      </c>
      <c r="R265" s="167"/>
      <c r="S265" s="167" t="s">
        <v>131</v>
      </c>
      <c r="T265" s="167" t="s">
        <v>131</v>
      </c>
      <c r="U265" s="167">
        <v>6.3E-2</v>
      </c>
      <c r="V265" s="167">
        <f>ROUND(E265*U265,2)</f>
        <v>2.08</v>
      </c>
      <c r="W265" s="167"/>
      <c r="X265" s="167" t="s">
        <v>132</v>
      </c>
      <c r="Y265" s="162"/>
      <c r="Z265" s="162"/>
      <c r="AA265" s="162"/>
      <c r="AB265" s="162"/>
      <c r="AC265" s="162"/>
      <c r="AD265" s="162"/>
      <c r="AE265" s="162"/>
      <c r="AF265" s="162"/>
      <c r="AG265" s="162" t="s">
        <v>133</v>
      </c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</row>
    <row r="266" spans="1:60" outlineLevel="1" x14ac:dyDescent="0.25">
      <c r="A266" s="165"/>
      <c r="B266" s="166"/>
      <c r="C266" s="194" t="s">
        <v>413</v>
      </c>
      <c r="D266" s="168"/>
      <c r="E266" s="169">
        <v>5.0599999999999996</v>
      </c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2"/>
      <c r="Z266" s="162"/>
      <c r="AA266" s="162"/>
      <c r="AB266" s="162"/>
      <c r="AC266" s="162"/>
      <c r="AD266" s="162"/>
      <c r="AE266" s="162"/>
      <c r="AF266" s="162"/>
      <c r="AG266" s="162" t="s">
        <v>138</v>
      </c>
      <c r="AH266" s="162">
        <v>0</v>
      </c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</row>
    <row r="267" spans="1:60" outlineLevel="1" x14ac:dyDescent="0.25">
      <c r="A267" s="165"/>
      <c r="B267" s="166"/>
      <c r="C267" s="194" t="s">
        <v>161</v>
      </c>
      <c r="D267" s="168"/>
      <c r="E267" s="169">
        <v>18.48</v>
      </c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2"/>
      <c r="Z267" s="162"/>
      <c r="AA267" s="162"/>
      <c r="AB267" s="162"/>
      <c r="AC267" s="162"/>
      <c r="AD267" s="162"/>
      <c r="AE267" s="162"/>
      <c r="AF267" s="162"/>
      <c r="AG267" s="162" t="s">
        <v>138</v>
      </c>
      <c r="AH267" s="162">
        <v>0</v>
      </c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</row>
    <row r="268" spans="1:60" outlineLevel="1" x14ac:dyDescent="0.25">
      <c r="A268" s="165"/>
      <c r="B268" s="166"/>
      <c r="C268" s="194" t="s">
        <v>414</v>
      </c>
      <c r="D268" s="168"/>
      <c r="E268" s="169">
        <v>9.4499999999999993</v>
      </c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2"/>
      <c r="Z268" s="162"/>
      <c r="AA268" s="162"/>
      <c r="AB268" s="162"/>
      <c r="AC268" s="162"/>
      <c r="AD268" s="162"/>
      <c r="AE268" s="162"/>
      <c r="AF268" s="162"/>
      <c r="AG268" s="162" t="s">
        <v>138</v>
      </c>
      <c r="AH268" s="162">
        <v>0</v>
      </c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</row>
    <row r="269" spans="1:60" outlineLevel="1" x14ac:dyDescent="0.25">
      <c r="A269" s="179">
        <v>129</v>
      </c>
      <c r="B269" s="180" t="s">
        <v>469</v>
      </c>
      <c r="C269" s="193" t="s">
        <v>470</v>
      </c>
      <c r="D269" s="181" t="s">
        <v>136</v>
      </c>
      <c r="E269" s="182">
        <v>4.95</v>
      </c>
      <c r="F269" s="183"/>
      <c r="G269" s="184">
        <f>ROUND(E269*F269,2)</f>
        <v>0</v>
      </c>
      <c r="H269" s="167">
        <v>47.69</v>
      </c>
      <c r="I269" s="167">
        <f>ROUND(E269*H269,2)</f>
        <v>236.07</v>
      </c>
      <c r="J269" s="167">
        <v>195.81</v>
      </c>
      <c r="K269" s="167">
        <f>ROUND(E269*J269,2)</f>
        <v>969.26</v>
      </c>
      <c r="L269" s="167">
        <v>21</v>
      </c>
      <c r="M269" s="167">
        <f>G269*(1+L269/100)</f>
        <v>0</v>
      </c>
      <c r="N269" s="167">
        <v>3.6000000000000002E-4</v>
      </c>
      <c r="O269" s="167">
        <f>ROUND(E269*N269,2)</f>
        <v>0</v>
      </c>
      <c r="P269" s="167">
        <v>0</v>
      </c>
      <c r="Q269" s="167">
        <f>ROUND(E269*P269,2)</f>
        <v>0</v>
      </c>
      <c r="R269" s="167"/>
      <c r="S269" s="167" t="s">
        <v>186</v>
      </c>
      <c r="T269" s="167" t="s">
        <v>171</v>
      </c>
      <c r="U269" s="167">
        <v>0.41299999999999998</v>
      </c>
      <c r="V269" s="167">
        <f>ROUND(E269*U269,2)</f>
        <v>2.04</v>
      </c>
      <c r="W269" s="167"/>
      <c r="X269" s="167" t="s">
        <v>132</v>
      </c>
      <c r="Y269" s="162"/>
      <c r="Z269" s="162"/>
      <c r="AA269" s="162"/>
      <c r="AB269" s="162"/>
      <c r="AC269" s="162"/>
      <c r="AD269" s="162"/>
      <c r="AE269" s="162"/>
      <c r="AF269" s="162"/>
      <c r="AG269" s="162" t="s">
        <v>133</v>
      </c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</row>
    <row r="270" spans="1:60" outlineLevel="1" x14ac:dyDescent="0.25">
      <c r="A270" s="165"/>
      <c r="B270" s="166"/>
      <c r="C270" s="194" t="s">
        <v>471</v>
      </c>
      <c r="D270" s="168"/>
      <c r="E270" s="169">
        <v>1.2</v>
      </c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2"/>
      <c r="Z270" s="162"/>
      <c r="AA270" s="162"/>
      <c r="AB270" s="162"/>
      <c r="AC270" s="162"/>
      <c r="AD270" s="162"/>
      <c r="AE270" s="162"/>
      <c r="AF270" s="162"/>
      <c r="AG270" s="162" t="s">
        <v>138</v>
      </c>
      <c r="AH270" s="162">
        <v>0</v>
      </c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</row>
    <row r="271" spans="1:60" outlineLevel="1" x14ac:dyDescent="0.25">
      <c r="A271" s="165"/>
      <c r="B271" s="166"/>
      <c r="C271" s="194" t="s">
        <v>472</v>
      </c>
      <c r="D271" s="168"/>
      <c r="E271" s="169">
        <v>3.75</v>
      </c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2"/>
      <c r="Z271" s="162"/>
      <c r="AA271" s="162"/>
      <c r="AB271" s="162"/>
      <c r="AC271" s="162"/>
      <c r="AD271" s="162"/>
      <c r="AE271" s="162"/>
      <c r="AF271" s="162"/>
      <c r="AG271" s="162" t="s">
        <v>138</v>
      </c>
      <c r="AH271" s="162">
        <v>0</v>
      </c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</row>
    <row r="272" spans="1:60" x14ac:dyDescent="0.25">
      <c r="A272" s="173" t="s">
        <v>126</v>
      </c>
      <c r="B272" s="174" t="s">
        <v>90</v>
      </c>
      <c r="C272" s="191" t="s">
        <v>91</v>
      </c>
      <c r="D272" s="175"/>
      <c r="E272" s="176"/>
      <c r="F272" s="177"/>
      <c r="G272" s="178">
        <f>SUMIF(AG273:AG303,"&lt;&gt;NOR",G273:G303)</f>
        <v>0</v>
      </c>
      <c r="H272" s="172"/>
      <c r="I272" s="172">
        <f>SUM(I273:I303)</f>
        <v>1412.3</v>
      </c>
      <c r="J272" s="172"/>
      <c r="K272" s="172">
        <f>SUM(K273:K303)</f>
        <v>17155.05</v>
      </c>
      <c r="L272" s="172"/>
      <c r="M272" s="172">
        <f>SUM(M273:M303)</f>
        <v>0</v>
      </c>
      <c r="N272" s="172"/>
      <c r="O272" s="172">
        <f>SUM(O273:O303)</f>
        <v>0.05</v>
      </c>
      <c r="P272" s="172"/>
      <c r="Q272" s="172">
        <f>SUM(Q273:Q303)</f>
        <v>0</v>
      </c>
      <c r="R272" s="172"/>
      <c r="S272" s="172"/>
      <c r="T272" s="172"/>
      <c r="U272" s="172"/>
      <c r="V272" s="172">
        <f>SUM(V273:V303)</f>
        <v>35.03</v>
      </c>
      <c r="W272" s="172"/>
      <c r="X272" s="172"/>
      <c r="AG272" t="s">
        <v>127</v>
      </c>
    </row>
    <row r="273" spans="1:60" outlineLevel="1" x14ac:dyDescent="0.25">
      <c r="A273" s="179">
        <v>130</v>
      </c>
      <c r="B273" s="180" t="s">
        <v>473</v>
      </c>
      <c r="C273" s="193" t="s">
        <v>474</v>
      </c>
      <c r="D273" s="181" t="s">
        <v>136</v>
      </c>
      <c r="E273" s="182">
        <v>187.2</v>
      </c>
      <c r="F273" s="183"/>
      <c r="G273" s="184">
        <f>ROUND(E273*F273,2)</f>
        <v>0</v>
      </c>
      <c r="H273" s="167">
        <v>0.1</v>
      </c>
      <c r="I273" s="167">
        <f>ROUND(E273*H273,2)</f>
        <v>18.72</v>
      </c>
      <c r="J273" s="167">
        <v>34</v>
      </c>
      <c r="K273" s="167">
        <f>ROUND(E273*J273,2)</f>
        <v>6364.8</v>
      </c>
      <c r="L273" s="167">
        <v>21</v>
      </c>
      <c r="M273" s="167">
        <f>G273*(1+L273/100)</f>
        <v>0</v>
      </c>
      <c r="N273" s="167">
        <v>0</v>
      </c>
      <c r="O273" s="167">
        <f>ROUND(E273*N273,2)</f>
        <v>0</v>
      </c>
      <c r="P273" s="167">
        <v>0</v>
      </c>
      <c r="Q273" s="167">
        <f>ROUND(E273*P273,2)</f>
        <v>0</v>
      </c>
      <c r="R273" s="167"/>
      <c r="S273" s="167" t="s">
        <v>131</v>
      </c>
      <c r="T273" s="167" t="s">
        <v>131</v>
      </c>
      <c r="U273" s="167">
        <v>6.9709999999999994E-2</v>
      </c>
      <c r="V273" s="167">
        <f>ROUND(E273*U273,2)</f>
        <v>13.05</v>
      </c>
      <c r="W273" s="167"/>
      <c r="X273" s="167" t="s">
        <v>132</v>
      </c>
      <c r="Y273" s="162"/>
      <c r="Z273" s="162"/>
      <c r="AA273" s="162"/>
      <c r="AB273" s="162"/>
      <c r="AC273" s="162"/>
      <c r="AD273" s="162"/>
      <c r="AE273" s="162"/>
      <c r="AF273" s="162"/>
      <c r="AG273" s="162" t="s">
        <v>133</v>
      </c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</row>
    <row r="274" spans="1:60" outlineLevel="1" x14ac:dyDescent="0.25">
      <c r="A274" s="165"/>
      <c r="B274" s="166"/>
      <c r="C274" s="194" t="s">
        <v>475</v>
      </c>
      <c r="D274" s="168"/>
      <c r="E274" s="169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2"/>
      <c r="Z274" s="162"/>
      <c r="AA274" s="162"/>
      <c r="AB274" s="162"/>
      <c r="AC274" s="162"/>
      <c r="AD274" s="162"/>
      <c r="AE274" s="162"/>
      <c r="AF274" s="162"/>
      <c r="AG274" s="162" t="s">
        <v>138</v>
      </c>
      <c r="AH274" s="162">
        <v>0</v>
      </c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</row>
    <row r="275" spans="1:60" outlineLevel="1" x14ac:dyDescent="0.25">
      <c r="A275" s="165"/>
      <c r="B275" s="166"/>
      <c r="C275" s="194" t="s">
        <v>476</v>
      </c>
      <c r="D275" s="168"/>
      <c r="E275" s="169">
        <v>29.24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2"/>
      <c r="Z275" s="162"/>
      <c r="AA275" s="162"/>
      <c r="AB275" s="162"/>
      <c r="AC275" s="162"/>
      <c r="AD275" s="162"/>
      <c r="AE275" s="162"/>
      <c r="AF275" s="162"/>
      <c r="AG275" s="162" t="s">
        <v>138</v>
      </c>
      <c r="AH275" s="162">
        <v>0</v>
      </c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</row>
    <row r="276" spans="1:60" outlineLevel="1" x14ac:dyDescent="0.25">
      <c r="A276" s="165"/>
      <c r="B276" s="166"/>
      <c r="C276" s="194" t="s">
        <v>477</v>
      </c>
      <c r="D276" s="168"/>
      <c r="E276" s="169">
        <v>15.12</v>
      </c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2"/>
      <c r="Z276" s="162"/>
      <c r="AA276" s="162"/>
      <c r="AB276" s="162"/>
      <c r="AC276" s="162"/>
      <c r="AD276" s="162"/>
      <c r="AE276" s="162"/>
      <c r="AF276" s="162"/>
      <c r="AG276" s="162" t="s">
        <v>138</v>
      </c>
      <c r="AH276" s="162">
        <v>0</v>
      </c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2"/>
    </row>
    <row r="277" spans="1:60" outlineLevel="1" x14ac:dyDescent="0.25">
      <c r="A277" s="165"/>
      <c r="B277" s="166"/>
      <c r="C277" s="194" t="s">
        <v>478</v>
      </c>
      <c r="D277" s="168"/>
      <c r="E277" s="169">
        <v>58.48</v>
      </c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2"/>
      <c r="Z277" s="162"/>
      <c r="AA277" s="162"/>
      <c r="AB277" s="162"/>
      <c r="AC277" s="162"/>
      <c r="AD277" s="162"/>
      <c r="AE277" s="162"/>
      <c r="AF277" s="162"/>
      <c r="AG277" s="162" t="s">
        <v>138</v>
      </c>
      <c r="AH277" s="162">
        <v>0</v>
      </c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</row>
    <row r="278" spans="1:60" outlineLevel="1" x14ac:dyDescent="0.25">
      <c r="A278" s="165"/>
      <c r="B278" s="166"/>
      <c r="C278" s="194" t="s">
        <v>479</v>
      </c>
      <c r="D278" s="168"/>
      <c r="E278" s="169">
        <v>44.88</v>
      </c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2"/>
      <c r="Z278" s="162"/>
      <c r="AA278" s="162"/>
      <c r="AB278" s="162"/>
      <c r="AC278" s="162"/>
      <c r="AD278" s="162"/>
      <c r="AE278" s="162"/>
      <c r="AF278" s="162"/>
      <c r="AG278" s="162" t="s">
        <v>138</v>
      </c>
      <c r="AH278" s="162">
        <v>0</v>
      </c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</row>
    <row r="279" spans="1:60" outlineLevel="1" x14ac:dyDescent="0.25">
      <c r="A279" s="165"/>
      <c r="B279" s="166"/>
      <c r="C279" s="194" t="s">
        <v>480</v>
      </c>
      <c r="D279" s="168"/>
      <c r="E279" s="169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2"/>
      <c r="Z279" s="162"/>
      <c r="AA279" s="162"/>
      <c r="AB279" s="162"/>
      <c r="AC279" s="162"/>
      <c r="AD279" s="162"/>
      <c r="AE279" s="162"/>
      <c r="AF279" s="162"/>
      <c r="AG279" s="162" t="s">
        <v>138</v>
      </c>
      <c r="AH279" s="162">
        <v>0</v>
      </c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</row>
    <row r="280" spans="1:60" outlineLevel="1" x14ac:dyDescent="0.25">
      <c r="A280" s="165"/>
      <c r="B280" s="166"/>
      <c r="C280" s="194" t="s">
        <v>159</v>
      </c>
      <c r="D280" s="168"/>
      <c r="E280" s="169">
        <v>4.62</v>
      </c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2"/>
      <c r="Z280" s="162"/>
      <c r="AA280" s="162"/>
      <c r="AB280" s="162"/>
      <c r="AC280" s="162"/>
      <c r="AD280" s="162"/>
      <c r="AE280" s="162"/>
      <c r="AF280" s="162"/>
      <c r="AG280" s="162" t="s">
        <v>138</v>
      </c>
      <c r="AH280" s="162">
        <v>0</v>
      </c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</row>
    <row r="281" spans="1:60" outlineLevel="1" x14ac:dyDescent="0.25">
      <c r="A281" s="165"/>
      <c r="B281" s="166"/>
      <c r="C281" s="194" t="s">
        <v>160</v>
      </c>
      <c r="D281" s="168"/>
      <c r="E281" s="169">
        <v>6.93</v>
      </c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2"/>
      <c r="Z281" s="162"/>
      <c r="AA281" s="162"/>
      <c r="AB281" s="162"/>
      <c r="AC281" s="162"/>
      <c r="AD281" s="162"/>
      <c r="AE281" s="162"/>
      <c r="AF281" s="162"/>
      <c r="AG281" s="162" t="s">
        <v>138</v>
      </c>
      <c r="AH281" s="162">
        <v>0</v>
      </c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</row>
    <row r="282" spans="1:60" outlineLevel="1" x14ac:dyDescent="0.25">
      <c r="A282" s="165"/>
      <c r="B282" s="166"/>
      <c r="C282" s="194" t="s">
        <v>161</v>
      </c>
      <c r="D282" s="168"/>
      <c r="E282" s="169">
        <v>18.48</v>
      </c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2"/>
      <c r="Z282" s="162"/>
      <c r="AA282" s="162"/>
      <c r="AB282" s="162"/>
      <c r="AC282" s="162"/>
      <c r="AD282" s="162"/>
      <c r="AE282" s="162"/>
      <c r="AF282" s="162"/>
      <c r="AG282" s="162" t="s">
        <v>138</v>
      </c>
      <c r="AH282" s="162">
        <v>0</v>
      </c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</row>
    <row r="283" spans="1:60" outlineLevel="1" x14ac:dyDescent="0.25">
      <c r="A283" s="165"/>
      <c r="B283" s="166"/>
      <c r="C283" s="194" t="s">
        <v>162</v>
      </c>
      <c r="D283" s="168"/>
      <c r="E283" s="169">
        <v>9.4499999999999993</v>
      </c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2"/>
      <c r="Z283" s="162"/>
      <c r="AA283" s="162"/>
      <c r="AB283" s="162"/>
      <c r="AC283" s="162"/>
      <c r="AD283" s="162"/>
      <c r="AE283" s="162"/>
      <c r="AF283" s="162"/>
      <c r="AG283" s="162" t="s">
        <v>138</v>
      </c>
      <c r="AH283" s="162">
        <v>0</v>
      </c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</row>
    <row r="284" spans="1:60" outlineLevel="1" x14ac:dyDescent="0.25">
      <c r="A284" s="179">
        <v>131</v>
      </c>
      <c r="B284" s="180" t="s">
        <v>481</v>
      </c>
      <c r="C284" s="193" t="s">
        <v>482</v>
      </c>
      <c r="D284" s="181" t="s">
        <v>136</v>
      </c>
      <c r="E284" s="182">
        <v>72.98</v>
      </c>
      <c r="F284" s="183"/>
      <c r="G284" s="184">
        <f>ROUND(E284*F284,2)</f>
        <v>0</v>
      </c>
      <c r="H284" s="167">
        <v>4.68</v>
      </c>
      <c r="I284" s="167">
        <f>ROUND(E284*H284,2)</f>
        <v>341.55</v>
      </c>
      <c r="J284" s="167">
        <v>16.420000000000002</v>
      </c>
      <c r="K284" s="167">
        <f>ROUND(E284*J284,2)</f>
        <v>1198.33</v>
      </c>
      <c r="L284" s="167">
        <v>21</v>
      </c>
      <c r="M284" s="167">
        <f>G284*(1+L284/100)</f>
        <v>0</v>
      </c>
      <c r="N284" s="167">
        <v>6.9999999999999994E-5</v>
      </c>
      <c r="O284" s="167">
        <f>ROUND(E284*N284,2)</f>
        <v>0.01</v>
      </c>
      <c r="P284" s="167">
        <v>0</v>
      </c>
      <c r="Q284" s="167">
        <f>ROUND(E284*P284,2)</f>
        <v>0</v>
      </c>
      <c r="R284" s="167"/>
      <c r="S284" s="167" t="s">
        <v>131</v>
      </c>
      <c r="T284" s="167" t="s">
        <v>131</v>
      </c>
      <c r="U284" s="167">
        <v>3.2480000000000002E-2</v>
      </c>
      <c r="V284" s="167">
        <f>ROUND(E284*U284,2)</f>
        <v>2.37</v>
      </c>
      <c r="W284" s="167"/>
      <c r="X284" s="167" t="s">
        <v>132</v>
      </c>
      <c r="Y284" s="162"/>
      <c r="Z284" s="162"/>
      <c r="AA284" s="162"/>
      <c r="AB284" s="162"/>
      <c r="AC284" s="162"/>
      <c r="AD284" s="162"/>
      <c r="AE284" s="162"/>
      <c r="AF284" s="162"/>
      <c r="AG284" s="162" t="s">
        <v>133</v>
      </c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</row>
    <row r="285" spans="1:60" outlineLevel="1" x14ac:dyDescent="0.25">
      <c r="A285" s="165"/>
      <c r="B285" s="166"/>
      <c r="C285" s="194" t="s">
        <v>150</v>
      </c>
      <c r="D285" s="168"/>
      <c r="E285" s="169">
        <v>26.04</v>
      </c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2"/>
      <c r="Z285" s="162"/>
      <c r="AA285" s="162"/>
      <c r="AB285" s="162"/>
      <c r="AC285" s="162"/>
      <c r="AD285" s="162"/>
      <c r="AE285" s="162"/>
      <c r="AF285" s="162"/>
      <c r="AG285" s="162" t="s">
        <v>138</v>
      </c>
      <c r="AH285" s="162">
        <v>0</v>
      </c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</row>
    <row r="286" spans="1:60" outlineLevel="1" x14ac:dyDescent="0.25">
      <c r="A286" s="165"/>
      <c r="B286" s="166"/>
      <c r="C286" s="194" t="s">
        <v>151</v>
      </c>
      <c r="D286" s="168"/>
      <c r="E286" s="169">
        <v>11.82</v>
      </c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2"/>
      <c r="Z286" s="162"/>
      <c r="AA286" s="162"/>
      <c r="AB286" s="162"/>
      <c r="AC286" s="162"/>
      <c r="AD286" s="162"/>
      <c r="AE286" s="162"/>
      <c r="AF286" s="162"/>
      <c r="AG286" s="162" t="s">
        <v>138</v>
      </c>
      <c r="AH286" s="162">
        <v>0</v>
      </c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</row>
    <row r="287" spans="1:60" outlineLevel="1" x14ac:dyDescent="0.25">
      <c r="A287" s="165"/>
      <c r="B287" s="166"/>
      <c r="C287" s="194" t="s">
        <v>152</v>
      </c>
      <c r="D287" s="168"/>
      <c r="E287" s="169">
        <v>35.119999999999997</v>
      </c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2"/>
      <c r="Z287" s="162"/>
      <c r="AA287" s="162"/>
      <c r="AB287" s="162"/>
      <c r="AC287" s="162"/>
      <c r="AD287" s="162"/>
      <c r="AE287" s="162"/>
      <c r="AF287" s="162"/>
      <c r="AG287" s="162" t="s">
        <v>138</v>
      </c>
      <c r="AH287" s="162">
        <v>0</v>
      </c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</row>
    <row r="288" spans="1:60" outlineLevel="1" x14ac:dyDescent="0.25">
      <c r="A288" s="179">
        <v>132</v>
      </c>
      <c r="B288" s="180" t="s">
        <v>483</v>
      </c>
      <c r="C288" s="193" t="s">
        <v>484</v>
      </c>
      <c r="D288" s="181" t="s">
        <v>136</v>
      </c>
      <c r="E288" s="182">
        <v>187.2</v>
      </c>
      <c r="F288" s="183"/>
      <c r="G288" s="184">
        <f>ROUND(E288*F288,2)</f>
        <v>0</v>
      </c>
      <c r="H288" s="167">
        <v>3.61</v>
      </c>
      <c r="I288" s="167">
        <f>ROUND(E288*H288,2)</f>
        <v>675.79</v>
      </c>
      <c r="J288" s="167">
        <v>49.79</v>
      </c>
      <c r="K288" s="167">
        <f>ROUND(E288*J288,2)</f>
        <v>9320.69</v>
      </c>
      <c r="L288" s="167">
        <v>21</v>
      </c>
      <c r="M288" s="167">
        <f>G288*(1+L288/100)</f>
        <v>0</v>
      </c>
      <c r="N288" s="167">
        <v>1.3999999999999999E-4</v>
      </c>
      <c r="O288" s="167">
        <f>ROUND(E288*N288,2)</f>
        <v>0.03</v>
      </c>
      <c r="P288" s="167">
        <v>0</v>
      </c>
      <c r="Q288" s="167">
        <f>ROUND(E288*P288,2)</f>
        <v>0</v>
      </c>
      <c r="R288" s="167"/>
      <c r="S288" s="167" t="s">
        <v>131</v>
      </c>
      <c r="T288" s="167" t="s">
        <v>171</v>
      </c>
      <c r="U288" s="167">
        <v>0.10191</v>
      </c>
      <c r="V288" s="167">
        <f>ROUND(E288*U288,2)</f>
        <v>19.079999999999998</v>
      </c>
      <c r="W288" s="167"/>
      <c r="X288" s="167" t="s">
        <v>132</v>
      </c>
      <c r="Y288" s="162"/>
      <c r="Z288" s="162"/>
      <c r="AA288" s="162"/>
      <c r="AB288" s="162"/>
      <c r="AC288" s="162"/>
      <c r="AD288" s="162"/>
      <c r="AE288" s="162"/>
      <c r="AF288" s="162"/>
      <c r="AG288" s="162" t="s">
        <v>133</v>
      </c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</row>
    <row r="289" spans="1:60" outlineLevel="1" x14ac:dyDescent="0.25">
      <c r="A289" s="165"/>
      <c r="B289" s="166"/>
      <c r="C289" s="194" t="s">
        <v>475</v>
      </c>
      <c r="D289" s="168"/>
      <c r="E289" s="169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2"/>
      <c r="Z289" s="162"/>
      <c r="AA289" s="162"/>
      <c r="AB289" s="162"/>
      <c r="AC289" s="162"/>
      <c r="AD289" s="162"/>
      <c r="AE289" s="162"/>
      <c r="AF289" s="162"/>
      <c r="AG289" s="162" t="s">
        <v>138</v>
      </c>
      <c r="AH289" s="162">
        <v>0</v>
      </c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</row>
    <row r="290" spans="1:60" outlineLevel="1" x14ac:dyDescent="0.25">
      <c r="A290" s="165"/>
      <c r="B290" s="166"/>
      <c r="C290" s="194" t="s">
        <v>476</v>
      </c>
      <c r="D290" s="168"/>
      <c r="E290" s="169">
        <v>29.24</v>
      </c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2"/>
      <c r="Z290" s="162"/>
      <c r="AA290" s="162"/>
      <c r="AB290" s="162"/>
      <c r="AC290" s="162"/>
      <c r="AD290" s="162"/>
      <c r="AE290" s="162"/>
      <c r="AF290" s="162"/>
      <c r="AG290" s="162" t="s">
        <v>138</v>
      </c>
      <c r="AH290" s="162">
        <v>0</v>
      </c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2"/>
      <c r="BB290" s="162"/>
      <c r="BC290" s="162"/>
      <c r="BD290" s="162"/>
      <c r="BE290" s="162"/>
      <c r="BF290" s="162"/>
      <c r="BG290" s="162"/>
      <c r="BH290" s="162"/>
    </row>
    <row r="291" spans="1:60" outlineLevel="1" x14ac:dyDescent="0.25">
      <c r="A291" s="165"/>
      <c r="B291" s="166"/>
      <c r="C291" s="194" t="s">
        <v>477</v>
      </c>
      <c r="D291" s="168"/>
      <c r="E291" s="169">
        <v>15.12</v>
      </c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2"/>
      <c r="Z291" s="162"/>
      <c r="AA291" s="162"/>
      <c r="AB291" s="162"/>
      <c r="AC291" s="162"/>
      <c r="AD291" s="162"/>
      <c r="AE291" s="162"/>
      <c r="AF291" s="162"/>
      <c r="AG291" s="162" t="s">
        <v>138</v>
      </c>
      <c r="AH291" s="162">
        <v>0</v>
      </c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  <c r="BA291" s="162"/>
      <c r="BB291" s="162"/>
      <c r="BC291" s="162"/>
      <c r="BD291" s="162"/>
      <c r="BE291" s="162"/>
      <c r="BF291" s="162"/>
      <c r="BG291" s="162"/>
      <c r="BH291" s="162"/>
    </row>
    <row r="292" spans="1:60" outlineLevel="1" x14ac:dyDescent="0.25">
      <c r="A292" s="165"/>
      <c r="B292" s="166"/>
      <c r="C292" s="194" t="s">
        <v>478</v>
      </c>
      <c r="D292" s="168"/>
      <c r="E292" s="169">
        <v>58.48</v>
      </c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2"/>
      <c r="Z292" s="162"/>
      <c r="AA292" s="162"/>
      <c r="AB292" s="162"/>
      <c r="AC292" s="162"/>
      <c r="AD292" s="162"/>
      <c r="AE292" s="162"/>
      <c r="AF292" s="162"/>
      <c r="AG292" s="162" t="s">
        <v>138</v>
      </c>
      <c r="AH292" s="162">
        <v>0</v>
      </c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  <c r="BA292" s="162"/>
      <c r="BB292" s="162"/>
      <c r="BC292" s="162"/>
      <c r="BD292" s="162"/>
      <c r="BE292" s="162"/>
      <c r="BF292" s="162"/>
      <c r="BG292" s="162"/>
      <c r="BH292" s="162"/>
    </row>
    <row r="293" spans="1:60" outlineLevel="1" x14ac:dyDescent="0.25">
      <c r="A293" s="165"/>
      <c r="B293" s="166"/>
      <c r="C293" s="194" t="s">
        <v>479</v>
      </c>
      <c r="D293" s="168"/>
      <c r="E293" s="169">
        <v>44.88</v>
      </c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2"/>
      <c r="Z293" s="162"/>
      <c r="AA293" s="162"/>
      <c r="AB293" s="162"/>
      <c r="AC293" s="162"/>
      <c r="AD293" s="162"/>
      <c r="AE293" s="162"/>
      <c r="AF293" s="162"/>
      <c r="AG293" s="162" t="s">
        <v>138</v>
      </c>
      <c r="AH293" s="162">
        <v>0</v>
      </c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</row>
    <row r="294" spans="1:60" outlineLevel="1" x14ac:dyDescent="0.25">
      <c r="A294" s="165"/>
      <c r="B294" s="166"/>
      <c r="C294" s="194" t="s">
        <v>480</v>
      </c>
      <c r="D294" s="168"/>
      <c r="E294" s="169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2"/>
      <c r="Z294" s="162"/>
      <c r="AA294" s="162"/>
      <c r="AB294" s="162"/>
      <c r="AC294" s="162"/>
      <c r="AD294" s="162"/>
      <c r="AE294" s="162"/>
      <c r="AF294" s="162"/>
      <c r="AG294" s="162" t="s">
        <v>138</v>
      </c>
      <c r="AH294" s="162">
        <v>0</v>
      </c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</row>
    <row r="295" spans="1:60" outlineLevel="1" x14ac:dyDescent="0.25">
      <c r="A295" s="165"/>
      <c r="B295" s="166"/>
      <c r="C295" s="194" t="s">
        <v>159</v>
      </c>
      <c r="D295" s="168"/>
      <c r="E295" s="169">
        <v>4.62</v>
      </c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2"/>
      <c r="Z295" s="162"/>
      <c r="AA295" s="162"/>
      <c r="AB295" s="162"/>
      <c r="AC295" s="162"/>
      <c r="AD295" s="162"/>
      <c r="AE295" s="162"/>
      <c r="AF295" s="162"/>
      <c r="AG295" s="162" t="s">
        <v>138</v>
      </c>
      <c r="AH295" s="162">
        <v>0</v>
      </c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</row>
    <row r="296" spans="1:60" outlineLevel="1" x14ac:dyDescent="0.25">
      <c r="A296" s="165"/>
      <c r="B296" s="166"/>
      <c r="C296" s="194" t="s">
        <v>160</v>
      </c>
      <c r="D296" s="168"/>
      <c r="E296" s="169">
        <v>6.93</v>
      </c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2"/>
      <c r="Z296" s="162"/>
      <c r="AA296" s="162"/>
      <c r="AB296" s="162"/>
      <c r="AC296" s="162"/>
      <c r="AD296" s="162"/>
      <c r="AE296" s="162"/>
      <c r="AF296" s="162"/>
      <c r="AG296" s="162" t="s">
        <v>138</v>
      </c>
      <c r="AH296" s="162">
        <v>0</v>
      </c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</row>
    <row r="297" spans="1:60" outlineLevel="1" x14ac:dyDescent="0.25">
      <c r="A297" s="165"/>
      <c r="B297" s="166"/>
      <c r="C297" s="194" t="s">
        <v>161</v>
      </c>
      <c r="D297" s="168"/>
      <c r="E297" s="169">
        <v>18.48</v>
      </c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2"/>
      <c r="Z297" s="162"/>
      <c r="AA297" s="162"/>
      <c r="AB297" s="162"/>
      <c r="AC297" s="162"/>
      <c r="AD297" s="162"/>
      <c r="AE297" s="162"/>
      <c r="AF297" s="162"/>
      <c r="AG297" s="162" t="s">
        <v>138</v>
      </c>
      <c r="AH297" s="162">
        <v>0</v>
      </c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</row>
    <row r="298" spans="1:60" outlineLevel="1" x14ac:dyDescent="0.25">
      <c r="A298" s="165"/>
      <c r="B298" s="166"/>
      <c r="C298" s="194" t="s">
        <v>162</v>
      </c>
      <c r="D298" s="168"/>
      <c r="E298" s="169">
        <v>9.4499999999999993</v>
      </c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2"/>
      <c r="Z298" s="162"/>
      <c r="AA298" s="162"/>
      <c r="AB298" s="162"/>
      <c r="AC298" s="162"/>
      <c r="AD298" s="162"/>
      <c r="AE298" s="162"/>
      <c r="AF298" s="162"/>
      <c r="AG298" s="162" t="s">
        <v>138</v>
      </c>
      <c r="AH298" s="162">
        <v>0</v>
      </c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</row>
    <row r="299" spans="1:60" outlineLevel="1" x14ac:dyDescent="0.25">
      <c r="A299" s="179">
        <v>133</v>
      </c>
      <c r="B299" s="180" t="s">
        <v>485</v>
      </c>
      <c r="C299" s="193" t="s">
        <v>486</v>
      </c>
      <c r="D299" s="181" t="s">
        <v>136</v>
      </c>
      <c r="E299" s="182">
        <v>39.479999999999997</v>
      </c>
      <c r="F299" s="183"/>
      <c r="G299" s="184">
        <f>ROUND(E299*F299,2)</f>
        <v>0</v>
      </c>
      <c r="H299" s="167">
        <v>9.5299999999999994</v>
      </c>
      <c r="I299" s="167">
        <f>ROUND(E299*H299,2)</f>
        <v>376.24</v>
      </c>
      <c r="J299" s="167">
        <v>6.87</v>
      </c>
      <c r="K299" s="167">
        <f>ROUND(E299*J299,2)</f>
        <v>271.23</v>
      </c>
      <c r="L299" s="167">
        <v>21</v>
      </c>
      <c r="M299" s="167">
        <f>G299*(1+L299/100)</f>
        <v>0</v>
      </c>
      <c r="N299" s="167">
        <v>3.5E-4</v>
      </c>
      <c r="O299" s="167">
        <f>ROUND(E299*N299,2)</f>
        <v>0.01</v>
      </c>
      <c r="P299" s="167">
        <v>0</v>
      </c>
      <c r="Q299" s="167">
        <f>ROUND(E299*P299,2)</f>
        <v>0</v>
      </c>
      <c r="R299" s="167"/>
      <c r="S299" s="167" t="s">
        <v>131</v>
      </c>
      <c r="T299" s="167" t="s">
        <v>171</v>
      </c>
      <c r="U299" s="167">
        <v>1.35E-2</v>
      </c>
      <c r="V299" s="167">
        <f>ROUND(E299*U299,2)</f>
        <v>0.53</v>
      </c>
      <c r="W299" s="167"/>
      <c r="X299" s="167" t="s">
        <v>132</v>
      </c>
      <c r="Y299" s="162"/>
      <c r="Z299" s="162"/>
      <c r="AA299" s="162"/>
      <c r="AB299" s="162"/>
      <c r="AC299" s="162"/>
      <c r="AD299" s="162"/>
      <c r="AE299" s="162"/>
      <c r="AF299" s="162"/>
      <c r="AG299" s="162" t="s">
        <v>133</v>
      </c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</row>
    <row r="300" spans="1:60" outlineLevel="1" x14ac:dyDescent="0.25">
      <c r="A300" s="165"/>
      <c r="B300" s="166"/>
      <c r="C300" s="194" t="s">
        <v>159</v>
      </c>
      <c r="D300" s="168"/>
      <c r="E300" s="169">
        <v>4.62</v>
      </c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2"/>
      <c r="Z300" s="162"/>
      <c r="AA300" s="162"/>
      <c r="AB300" s="162"/>
      <c r="AC300" s="162"/>
      <c r="AD300" s="162"/>
      <c r="AE300" s="162"/>
      <c r="AF300" s="162"/>
      <c r="AG300" s="162" t="s">
        <v>138</v>
      </c>
      <c r="AH300" s="162">
        <v>0</v>
      </c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</row>
    <row r="301" spans="1:60" outlineLevel="1" x14ac:dyDescent="0.25">
      <c r="A301" s="165"/>
      <c r="B301" s="166"/>
      <c r="C301" s="194" t="s">
        <v>160</v>
      </c>
      <c r="D301" s="168"/>
      <c r="E301" s="169">
        <v>6.93</v>
      </c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2"/>
      <c r="Z301" s="162"/>
      <c r="AA301" s="162"/>
      <c r="AB301" s="162"/>
      <c r="AC301" s="162"/>
      <c r="AD301" s="162"/>
      <c r="AE301" s="162"/>
      <c r="AF301" s="162"/>
      <c r="AG301" s="162" t="s">
        <v>138</v>
      </c>
      <c r="AH301" s="162">
        <v>0</v>
      </c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</row>
    <row r="302" spans="1:60" outlineLevel="1" x14ac:dyDescent="0.25">
      <c r="A302" s="165"/>
      <c r="B302" s="166"/>
      <c r="C302" s="194" t="s">
        <v>161</v>
      </c>
      <c r="D302" s="168"/>
      <c r="E302" s="169">
        <v>18.48</v>
      </c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2"/>
      <c r="Z302" s="162"/>
      <c r="AA302" s="162"/>
      <c r="AB302" s="162"/>
      <c r="AC302" s="162"/>
      <c r="AD302" s="162"/>
      <c r="AE302" s="162"/>
      <c r="AF302" s="162"/>
      <c r="AG302" s="162" t="s">
        <v>138</v>
      </c>
      <c r="AH302" s="162">
        <v>0</v>
      </c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</row>
    <row r="303" spans="1:60" outlineLevel="1" x14ac:dyDescent="0.25">
      <c r="A303" s="165"/>
      <c r="B303" s="166"/>
      <c r="C303" s="194" t="s">
        <v>162</v>
      </c>
      <c r="D303" s="168"/>
      <c r="E303" s="169">
        <v>9.4499999999999993</v>
      </c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2"/>
      <c r="Z303" s="162"/>
      <c r="AA303" s="162"/>
      <c r="AB303" s="162"/>
      <c r="AC303" s="162"/>
      <c r="AD303" s="162"/>
      <c r="AE303" s="162"/>
      <c r="AF303" s="162"/>
      <c r="AG303" s="162" t="s">
        <v>138</v>
      </c>
      <c r="AH303" s="162">
        <v>0</v>
      </c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</row>
    <row r="304" spans="1:60" x14ac:dyDescent="0.25">
      <c r="A304" s="173" t="s">
        <v>126</v>
      </c>
      <c r="B304" s="174" t="s">
        <v>92</v>
      </c>
      <c r="C304" s="191" t="s">
        <v>93</v>
      </c>
      <c r="D304" s="175"/>
      <c r="E304" s="176"/>
      <c r="F304" s="177"/>
      <c r="G304" s="178">
        <f>SUMIF(AG305:AG305,"&lt;&gt;NOR",G305:G305)</f>
        <v>0</v>
      </c>
      <c r="H304" s="172"/>
      <c r="I304" s="172">
        <f>SUM(I305:I305)</f>
        <v>0</v>
      </c>
      <c r="J304" s="172"/>
      <c r="K304" s="172">
        <f>SUM(K305:K305)</f>
        <v>306</v>
      </c>
      <c r="L304" s="172"/>
      <c r="M304" s="172">
        <f>SUM(M305:M305)</f>
        <v>0</v>
      </c>
      <c r="N304" s="172"/>
      <c r="O304" s="172">
        <f>SUM(O305:O305)</f>
        <v>0</v>
      </c>
      <c r="P304" s="172"/>
      <c r="Q304" s="172">
        <f>SUM(Q305:Q305)</f>
        <v>0.05</v>
      </c>
      <c r="R304" s="172"/>
      <c r="S304" s="172"/>
      <c r="T304" s="172"/>
      <c r="U304" s="172"/>
      <c r="V304" s="172">
        <f>SUM(V305:V305)</f>
        <v>1.9</v>
      </c>
      <c r="W304" s="172"/>
      <c r="X304" s="172"/>
      <c r="AG304" t="s">
        <v>127</v>
      </c>
    </row>
    <row r="305" spans="1:60" outlineLevel="1" x14ac:dyDescent="0.25">
      <c r="A305" s="185">
        <v>134</v>
      </c>
      <c r="B305" s="186" t="s">
        <v>487</v>
      </c>
      <c r="C305" s="192" t="s">
        <v>488</v>
      </c>
      <c r="D305" s="187" t="s">
        <v>130</v>
      </c>
      <c r="E305" s="188">
        <v>3</v>
      </c>
      <c r="F305" s="189"/>
      <c r="G305" s="190">
        <f>ROUND(E305*F305,2)</f>
        <v>0</v>
      </c>
      <c r="H305" s="167">
        <v>0</v>
      </c>
      <c r="I305" s="167">
        <f>ROUND(E305*H305,2)</f>
        <v>0</v>
      </c>
      <c r="J305" s="167">
        <v>102</v>
      </c>
      <c r="K305" s="167">
        <f>ROUND(E305*J305,2)</f>
        <v>306</v>
      </c>
      <c r="L305" s="167">
        <v>21</v>
      </c>
      <c r="M305" s="167">
        <f>G305*(1+L305/100)</f>
        <v>0</v>
      </c>
      <c r="N305" s="167">
        <v>0</v>
      </c>
      <c r="O305" s="167">
        <f>ROUND(E305*N305,2)</f>
        <v>0</v>
      </c>
      <c r="P305" s="167">
        <v>1.6E-2</v>
      </c>
      <c r="Q305" s="167">
        <f>ROUND(E305*P305,2)</f>
        <v>0.05</v>
      </c>
      <c r="R305" s="167"/>
      <c r="S305" s="167" t="s">
        <v>131</v>
      </c>
      <c r="T305" s="167" t="s">
        <v>171</v>
      </c>
      <c r="U305" s="167">
        <v>0.63390000000000002</v>
      </c>
      <c r="V305" s="167">
        <f>ROUND(E305*U305,2)</f>
        <v>1.9</v>
      </c>
      <c r="W305" s="167"/>
      <c r="X305" s="167" t="s">
        <v>132</v>
      </c>
      <c r="Y305" s="162"/>
      <c r="Z305" s="162"/>
      <c r="AA305" s="162"/>
      <c r="AB305" s="162"/>
      <c r="AC305" s="162"/>
      <c r="AD305" s="162"/>
      <c r="AE305" s="162"/>
      <c r="AF305" s="162"/>
      <c r="AG305" s="162" t="s">
        <v>133</v>
      </c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  <c r="BA305" s="162"/>
      <c r="BB305" s="162"/>
      <c r="BC305" s="162"/>
      <c r="BD305" s="162"/>
      <c r="BE305" s="162"/>
      <c r="BF305" s="162"/>
      <c r="BG305" s="162"/>
      <c r="BH305" s="162"/>
    </row>
    <row r="306" spans="1:60" x14ac:dyDescent="0.25">
      <c r="A306" s="173" t="s">
        <v>126</v>
      </c>
      <c r="B306" s="174" t="s">
        <v>94</v>
      </c>
      <c r="C306" s="191" t="s">
        <v>95</v>
      </c>
      <c r="D306" s="175"/>
      <c r="E306" s="176"/>
      <c r="F306" s="177"/>
      <c r="G306" s="178">
        <f>SUMIF(AG307:AG330,"&lt;&gt;NOR",G307:G330)</f>
        <v>0</v>
      </c>
      <c r="H306" s="172"/>
      <c r="I306" s="172">
        <f>SUM(I307:I330)</f>
        <v>7335.65</v>
      </c>
      <c r="J306" s="172"/>
      <c r="K306" s="172">
        <f>SUM(K307:K330)</f>
        <v>12102.35</v>
      </c>
      <c r="L306" s="172"/>
      <c r="M306" s="172">
        <f>SUM(M307:M330)</f>
        <v>0</v>
      </c>
      <c r="N306" s="172"/>
      <c r="O306" s="172">
        <f>SUM(O307:O330)</f>
        <v>5.03</v>
      </c>
      <c r="P306" s="172"/>
      <c r="Q306" s="172">
        <f>SUM(Q307:Q330)</f>
        <v>0</v>
      </c>
      <c r="R306" s="172"/>
      <c r="S306" s="172"/>
      <c r="T306" s="172"/>
      <c r="U306" s="172"/>
      <c r="V306" s="172">
        <f>SUM(V307:V330)</f>
        <v>8.52</v>
      </c>
      <c r="W306" s="172"/>
      <c r="X306" s="172"/>
      <c r="AG306" t="s">
        <v>127</v>
      </c>
    </row>
    <row r="307" spans="1:60" outlineLevel="1" x14ac:dyDescent="0.25">
      <c r="A307" s="185">
        <v>135</v>
      </c>
      <c r="B307" s="186" t="s">
        <v>489</v>
      </c>
      <c r="C307" s="192" t="s">
        <v>490</v>
      </c>
      <c r="D307" s="187" t="s">
        <v>130</v>
      </c>
      <c r="E307" s="188">
        <v>2</v>
      </c>
      <c r="F307" s="189"/>
      <c r="G307" s="190">
        <f>ROUND(E307*F307,2)</f>
        <v>0</v>
      </c>
      <c r="H307" s="167">
        <v>0</v>
      </c>
      <c r="I307" s="167">
        <f>ROUND(E307*H307,2)</f>
        <v>0</v>
      </c>
      <c r="J307" s="167">
        <v>28</v>
      </c>
      <c r="K307" s="167">
        <f>ROUND(E307*J307,2)</f>
        <v>56</v>
      </c>
      <c r="L307" s="167">
        <v>21</v>
      </c>
      <c r="M307" s="167">
        <f>G307*(1+L307/100)</f>
        <v>0</v>
      </c>
      <c r="N307" s="167">
        <v>0</v>
      </c>
      <c r="O307" s="167">
        <f>ROUND(E307*N307,2)</f>
        <v>0</v>
      </c>
      <c r="P307" s="167">
        <v>0</v>
      </c>
      <c r="Q307" s="167">
        <f>ROUND(E307*P307,2)</f>
        <v>0</v>
      </c>
      <c r="R307" s="167"/>
      <c r="S307" s="167" t="s">
        <v>131</v>
      </c>
      <c r="T307" s="167" t="s">
        <v>171</v>
      </c>
      <c r="U307" s="167">
        <v>5.0500000000000003E-2</v>
      </c>
      <c r="V307" s="167">
        <f>ROUND(E307*U307,2)</f>
        <v>0.1</v>
      </c>
      <c r="W307" s="167"/>
      <c r="X307" s="167" t="s">
        <v>132</v>
      </c>
      <c r="Y307" s="162"/>
      <c r="Z307" s="162"/>
      <c r="AA307" s="162"/>
      <c r="AB307" s="162"/>
      <c r="AC307" s="162"/>
      <c r="AD307" s="162"/>
      <c r="AE307" s="162"/>
      <c r="AF307" s="162"/>
      <c r="AG307" s="162" t="s">
        <v>133</v>
      </c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</row>
    <row r="308" spans="1:60" outlineLevel="1" x14ac:dyDescent="0.25">
      <c r="A308" s="185">
        <v>136</v>
      </c>
      <c r="B308" s="186" t="s">
        <v>491</v>
      </c>
      <c r="C308" s="192" t="s">
        <v>492</v>
      </c>
      <c r="D308" s="187" t="s">
        <v>130</v>
      </c>
      <c r="E308" s="188">
        <v>1</v>
      </c>
      <c r="F308" s="189"/>
      <c r="G308" s="190">
        <f>ROUND(E308*F308,2)</f>
        <v>0</v>
      </c>
      <c r="H308" s="167">
        <v>0</v>
      </c>
      <c r="I308" s="167">
        <f>ROUND(E308*H308,2)</f>
        <v>0</v>
      </c>
      <c r="J308" s="167">
        <v>33</v>
      </c>
      <c r="K308" s="167">
        <f>ROUND(E308*J308,2)</f>
        <v>33</v>
      </c>
      <c r="L308" s="167">
        <v>21</v>
      </c>
      <c r="M308" s="167">
        <f>G308*(1+L308/100)</f>
        <v>0</v>
      </c>
      <c r="N308" s="167">
        <v>0</v>
      </c>
      <c r="O308" s="167">
        <f>ROUND(E308*N308,2)</f>
        <v>0</v>
      </c>
      <c r="P308" s="167">
        <v>0</v>
      </c>
      <c r="Q308" s="167">
        <f>ROUND(E308*P308,2)</f>
        <v>0</v>
      </c>
      <c r="R308" s="167"/>
      <c r="S308" s="167" t="s">
        <v>131</v>
      </c>
      <c r="T308" s="167" t="s">
        <v>171</v>
      </c>
      <c r="U308" s="167">
        <v>0.06</v>
      </c>
      <c r="V308" s="167">
        <f>ROUND(E308*U308,2)</f>
        <v>0.06</v>
      </c>
      <c r="W308" s="167"/>
      <c r="X308" s="167" t="s">
        <v>132</v>
      </c>
      <c r="Y308" s="162"/>
      <c r="Z308" s="162"/>
      <c r="AA308" s="162"/>
      <c r="AB308" s="162"/>
      <c r="AC308" s="162"/>
      <c r="AD308" s="162"/>
      <c r="AE308" s="162"/>
      <c r="AF308" s="162"/>
      <c r="AG308" s="162" t="s">
        <v>133</v>
      </c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</row>
    <row r="309" spans="1:60" outlineLevel="1" x14ac:dyDescent="0.25">
      <c r="A309" s="185">
        <v>137</v>
      </c>
      <c r="B309" s="186" t="s">
        <v>493</v>
      </c>
      <c r="C309" s="192" t="s">
        <v>494</v>
      </c>
      <c r="D309" s="187" t="s">
        <v>130</v>
      </c>
      <c r="E309" s="188">
        <v>1</v>
      </c>
      <c r="F309" s="189"/>
      <c r="G309" s="190">
        <f>ROUND(E309*F309,2)</f>
        <v>0</v>
      </c>
      <c r="H309" s="167">
        <v>0</v>
      </c>
      <c r="I309" s="167">
        <f>ROUND(E309*H309,2)</f>
        <v>0</v>
      </c>
      <c r="J309" s="167">
        <v>167</v>
      </c>
      <c r="K309" s="167">
        <f>ROUND(E309*J309,2)</f>
        <v>167</v>
      </c>
      <c r="L309" s="167">
        <v>21</v>
      </c>
      <c r="M309" s="167">
        <f>G309*(1+L309/100)</f>
        <v>0</v>
      </c>
      <c r="N309" s="167">
        <v>0</v>
      </c>
      <c r="O309" s="167">
        <f>ROUND(E309*N309,2)</f>
        <v>0</v>
      </c>
      <c r="P309" s="167">
        <v>0</v>
      </c>
      <c r="Q309" s="167">
        <f>ROUND(E309*P309,2)</f>
        <v>0</v>
      </c>
      <c r="R309" s="167"/>
      <c r="S309" s="167" t="s">
        <v>131</v>
      </c>
      <c r="T309" s="167" t="s">
        <v>171</v>
      </c>
      <c r="U309" s="167">
        <v>0.30567</v>
      </c>
      <c r="V309" s="167">
        <f>ROUND(E309*U309,2)</f>
        <v>0.31</v>
      </c>
      <c r="W309" s="167"/>
      <c r="X309" s="167" t="s">
        <v>132</v>
      </c>
      <c r="Y309" s="162"/>
      <c r="Z309" s="162"/>
      <c r="AA309" s="162"/>
      <c r="AB309" s="162"/>
      <c r="AC309" s="162"/>
      <c r="AD309" s="162"/>
      <c r="AE309" s="162"/>
      <c r="AF309" s="162"/>
      <c r="AG309" s="162" t="s">
        <v>133</v>
      </c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</row>
    <row r="310" spans="1:60" ht="20.399999999999999" outlineLevel="1" x14ac:dyDescent="0.25">
      <c r="A310" s="185">
        <v>138</v>
      </c>
      <c r="B310" s="186" t="s">
        <v>495</v>
      </c>
      <c r="C310" s="192" t="s">
        <v>496</v>
      </c>
      <c r="D310" s="187" t="s">
        <v>130</v>
      </c>
      <c r="E310" s="188">
        <v>3</v>
      </c>
      <c r="F310" s="189"/>
      <c r="G310" s="190">
        <f>ROUND(E310*F310,2)</f>
        <v>0</v>
      </c>
      <c r="H310" s="167">
        <v>256.45</v>
      </c>
      <c r="I310" s="167">
        <f>ROUND(E310*H310,2)</f>
        <v>769.35</v>
      </c>
      <c r="J310" s="167">
        <v>151.55000000000001</v>
      </c>
      <c r="K310" s="167">
        <f>ROUND(E310*J310,2)</f>
        <v>454.65</v>
      </c>
      <c r="L310" s="167">
        <v>21</v>
      </c>
      <c r="M310" s="167">
        <f>G310*(1+L310/100)</f>
        <v>0</v>
      </c>
      <c r="N310" s="167">
        <v>1E-4</v>
      </c>
      <c r="O310" s="167">
        <f>ROUND(E310*N310,2)</f>
        <v>0</v>
      </c>
      <c r="P310" s="167">
        <v>0</v>
      </c>
      <c r="Q310" s="167">
        <f>ROUND(E310*P310,2)</f>
        <v>0</v>
      </c>
      <c r="R310" s="167"/>
      <c r="S310" s="167" t="s">
        <v>131</v>
      </c>
      <c r="T310" s="167" t="s">
        <v>171</v>
      </c>
      <c r="U310" s="167">
        <v>0.249</v>
      </c>
      <c r="V310" s="167">
        <f>ROUND(E310*U310,2)</f>
        <v>0.75</v>
      </c>
      <c r="W310" s="167"/>
      <c r="X310" s="167" t="s">
        <v>132</v>
      </c>
      <c r="Y310" s="162"/>
      <c r="Z310" s="162"/>
      <c r="AA310" s="162"/>
      <c r="AB310" s="162"/>
      <c r="AC310" s="162"/>
      <c r="AD310" s="162"/>
      <c r="AE310" s="162"/>
      <c r="AF310" s="162"/>
      <c r="AG310" s="162" t="s">
        <v>133</v>
      </c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</row>
    <row r="311" spans="1:60" outlineLevel="1" x14ac:dyDescent="0.25">
      <c r="A311" s="185">
        <v>139</v>
      </c>
      <c r="B311" s="186" t="s">
        <v>497</v>
      </c>
      <c r="C311" s="192" t="s">
        <v>498</v>
      </c>
      <c r="D311" s="187" t="s">
        <v>130</v>
      </c>
      <c r="E311" s="188">
        <v>2</v>
      </c>
      <c r="F311" s="189"/>
      <c r="G311" s="190">
        <f>ROUND(E311*F311,2)</f>
        <v>0</v>
      </c>
      <c r="H311" s="167">
        <v>0</v>
      </c>
      <c r="I311" s="167">
        <f>ROUND(E311*H311,2)</f>
        <v>0</v>
      </c>
      <c r="J311" s="167">
        <v>186</v>
      </c>
      <c r="K311" s="167">
        <f>ROUND(E311*J311,2)</f>
        <v>372</v>
      </c>
      <c r="L311" s="167">
        <v>21</v>
      </c>
      <c r="M311" s="167">
        <f>G311*(1+L311/100)</f>
        <v>0</v>
      </c>
      <c r="N311" s="167">
        <v>0</v>
      </c>
      <c r="O311" s="167">
        <f>ROUND(E311*N311,2)</f>
        <v>0</v>
      </c>
      <c r="P311" s="167">
        <v>0</v>
      </c>
      <c r="Q311" s="167">
        <f>ROUND(E311*P311,2)</f>
        <v>0</v>
      </c>
      <c r="R311" s="167"/>
      <c r="S311" s="167" t="s">
        <v>131</v>
      </c>
      <c r="T311" s="167" t="s">
        <v>171</v>
      </c>
      <c r="U311" s="167">
        <v>0.34</v>
      </c>
      <c r="V311" s="167">
        <f>ROUND(E311*U311,2)</f>
        <v>0.68</v>
      </c>
      <c r="W311" s="167"/>
      <c r="X311" s="167" t="s">
        <v>132</v>
      </c>
      <c r="Y311" s="162"/>
      <c r="Z311" s="162"/>
      <c r="AA311" s="162"/>
      <c r="AB311" s="162"/>
      <c r="AC311" s="162"/>
      <c r="AD311" s="162"/>
      <c r="AE311" s="162"/>
      <c r="AF311" s="162"/>
      <c r="AG311" s="162" t="s">
        <v>133</v>
      </c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</row>
    <row r="312" spans="1:60" outlineLevel="1" x14ac:dyDescent="0.25">
      <c r="A312" s="185">
        <v>140</v>
      </c>
      <c r="B312" s="186" t="s">
        <v>499</v>
      </c>
      <c r="C312" s="192" t="s">
        <v>500</v>
      </c>
      <c r="D312" s="187" t="s">
        <v>130</v>
      </c>
      <c r="E312" s="188">
        <v>5</v>
      </c>
      <c r="F312" s="189"/>
      <c r="G312" s="190">
        <f>ROUND(E312*F312,2)</f>
        <v>0</v>
      </c>
      <c r="H312" s="167">
        <v>0</v>
      </c>
      <c r="I312" s="167">
        <f>ROUND(E312*H312,2)</f>
        <v>0</v>
      </c>
      <c r="J312" s="167">
        <v>212</v>
      </c>
      <c r="K312" s="167">
        <f>ROUND(E312*J312,2)</f>
        <v>1060</v>
      </c>
      <c r="L312" s="167">
        <v>21</v>
      </c>
      <c r="M312" s="167">
        <f>G312*(1+L312/100)</f>
        <v>0</v>
      </c>
      <c r="N312" s="167">
        <v>0</v>
      </c>
      <c r="O312" s="167">
        <f>ROUND(E312*N312,2)</f>
        <v>0</v>
      </c>
      <c r="P312" s="167">
        <v>0</v>
      </c>
      <c r="Q312" s="167">
        <f>ROUND(E312*P312,2)</f>
        <v>0</v>
      </c>
      <c r="R312" s="167"/>
      <c r="S312" s="167" t="s">
        <v>131</v>
      </c>
      <c r="T312" s="167" t="s">
        <v>131</v>
      </c>
      <c r="U312" s="167">
        <v>0.43</v>
      </c>
      <c r="V312" s="167">
        <f>ROUND(E312*U312,2)</f>
        <v>2.15</v>
      </c>
      <c r="W312" s="167"/>
      <c r="X312" s="167" t="s">
        <v>132</v>
      </c>
      <c r="Y312" s="162"/>
      <c r="Z312" s="162"/>
      <c r="AA312" s="162"/>
      <c r="AB312" s="162"/>
      <c r="AC312" s="162"/>
      <c r="AD312" s="162"/>
      <c r="AE312" s="162"/>
      <c r="AF312" s="162"/>
      <c r="AG312" s="162" t="s">
        <v>133</v>
      </c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</row>
    <row r="313" spans="1:60" ht="20.399999999999999" outlineLevel="1" x14ac:dyDescent="0.25">
      <c r="A313" s="185">
        <v>141</v>
      </c>
      <c r="B313" s="186" t="s">
        <v>501</v>
      </c>
      <c r="C313" s="192" t="s">
        <v>502</v>
      </c>
      <c r="D313" s="187" t="s">
        <v>141</v>
      </c>
      <c r="E313" s="188">
        <v>15</v>
      </c>
      <c r="F313" s="189"/>
      <c r="G313" s="190">
        <f>ROUND(E313*F313,2)</f>
        <v>0</v>
      </c>
      <c r="H313" s="167">
        <v>15.04</v>
      </c>
      <c r="I313" s="167">
        <f>ROUND(E313*H313,2)</f>
        <v>225.6</v>
      </c>
      <c r="J313" s="167">
        <v>39.96</v>
      </c>
      <c r="K313" s="167">
        <f>ROUND(E313*J313,2)</f>
        <v>599.4</v>
      </c>
      <c r="L313" s="167">
        <v>21</v>
      </c>
      <c r="M313" s="167">
        <f>G313*(1+L313/100)</f>
        <v>0</v>
      </c>
      <c r="N313" s="167">
        <v>1.6000000000000001E-4</v>
      </c>
      <c r="O313" s="167">
        <f>ROUND(E313*N313,2)</f>
        <v>0</v>
      </c>
      <c r="P313" s="167">
        <v>0</v>
      </c>
      <c r="Q313" s="167">
        <f>ROUND(E313*P313,2)</f>
        <v>0</v>
      </c>
      <c r="R313" s="167"/>
      <c r="S313" s="167" t="s">
        <v>131</v>
      </c>
      <c r="T313" s="167" t="s">
        <v>171</v>
      </c>
      <c r="U313" s="167">
        <v>7.0000000000000007E-2</v>
      </c>
      <c r="V313" s="167">
        <f>ROUND(E313*U313,2)</f>
        <v>1.05</v>
      </c>
      <c r="W313" s="167"/>
      <c r="X313" s="167" t="s">
        <v>132</v>
      </c>
      <c r="Y313" s="162"/>
      <c r="Z313" s="162"/>
      <c r="AA313" s="162"/>
      <c r="AB313" s="162"/>
      <c r="AC313" s="162"/>
      <c r="AD313" s="162"/>
      <c r="AE313" s="162"/>
      <c r="AF313" s="162"/>
      <c r="AG313" s="162" t="s">
        <v>133</v>
      </c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</row>
    <row r="314" spans="1:60" ht="20.399999999999999" outlineLevel="1" x14ac:dyDescent="0.25">
      <c r="A314" s="185">
        <v>142</v>
      </c>
      <c r="B314" s="186" t="s">
        <v>503</v>
      </c>
      <c r="C314" s="192" t="s">
        <v>504</v>
      </c>
      <c r="D314" s="187" t="s">
        <v>141</v>
      </c>
      <c r="E314" s="188">
        <v>30</v>
      </c>
      <c r="F314" s="189"/>
      <c r="G314" s="190">
        <f>ROUND(E314*F314,2)</f>
        <v>0</v>
      </c>
      <c r="H314" s="167">
        <v>24.99</v>
      </c>
      <c r="I314" s="167">
        <f>ROUND(E314*H314,2)</f>
        <v>749.7</v>
      </c>
      <c r="J314" s="167">
        <v>41.01</v>
      </c>
      <c r="K314" s="167">
        <f>ROUND(E314*J314,2)</f>
        <v>1230.3</v>
      </c>
      <c r="L314" s="167">
        <v>21</v>
      </c>
      <c r="M314" s="167">
        <f>G314*(1+L314/100)</f>
        <v>0</v>
      </c>
      <c r="N314" s="167">
        <v>2.1000000000000001E-4</v>
      </c>
      <c r="O314" s="167">
        <f>ROUND(E314*N314,2)</f>
        <v>0.01</v>
      </c>
      <c r="P314" s="167">
        <v>0</v>
      </c>
      <c r="Q314" s="167">
        <f>ROUND(E314*P314,2)</f>
        <v>0</v>
      </c>
      <c r="R314" s="167"/>
      <c r="S314" s="167" t="s">
        <v>131</v>
      </c>
      <c r="T314" s="167" t="s">
        <v>171</v>
      </c>
      <c r="U314" s="167">
        <v>7.0000000000000007E-2</v>
      </c>
      <c r="V314" s="167">
        <f>ROUND(E314*U314,2)</f>
        <v>2.1</v>
      </c>
      <c r="W314" s="167"/>
      <c r="X314" s="167" t="s">
        <v>132</v>
      </c>
      <c r="Y314" s="162"/>
      <c r="Z314" s="162"/>
      <c r="AA314" s="162"/>
      <c r="AB314" s="162"/>
      <c r="AC314" s="162"/>
      <c r="AD314" s="162"/>
      <c r="AE314" s="162"/>
      <c r="AF314" s="162"/>
      <c r="AG314" s="162" t="s">
        <v>133</v>
      </c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</row>
    <row r="315" spans="1:60" outlineLevel="1" x14ac:dyDescent="0.25">
      <c r="A315" s="185">
        <v>143</v>
      </c>
      <c r="B315" s="186" t="s">
        <v>505</v>
      </c>
      <c r="C315" s="192" t="s">
        <v>506</v>
      </c>
      <c r="D315" s="187" t="s">
        <v>130</v>
      </c>
      <c r="E315" s="188">
        <v>4</v>
      </c>
      <c r="F315" s="189"/>
      <c r="G315" s="190">
        <f>ROUND(E315*F315,2)</f>
        <v>0</v>
      </c>
      <c r="H315" s="167">
        <v>0</v>
      </c>
      <c r="I315" s="167">
        <f>ROUND(E315*H315,2)</f>
        <v>0</v>
      </c>
      <c r="J315" s="167">
        <v>181</v>
      </c>
      <c r="K315" s="167">
        <f>ROUND(E315*J315,2)</f>
        <v>724</v>
      </c>
      <c r="L315" s="167">
        <v>21</v>
      </c>
      <c r="M315" s="167">
        <f>G315*(1+L315/100)</f>
        <v>0</v>
      </c>
      <c r="N315" s="167">
        <v>0</v>
      </c>
      <c r="O315" s="167">
        <f>ROUND(E315*N315,2)</f>
        <v>0</v>
      </c>
      <c r="P315" s="167">
        <v>0</v>
      </c>
      <c r="Q315" s="167">
        <f>ROUND(E315*P315,2)</f>
        <v>0</v>
      </c>
      <c r="R315" s="167"/>
      <c r="S315" s="167" t="s">
        <v>131</v>
      </c>
      <c r="T315" s="167" t="s">
        <v>171</v>
      </c>
      <c r="U315" s="167">
        <v>0.33050000000000002</v>
      </c>
      <c r="V315" s="167">
        <f>ROUND(E315*U315,2)</f>
        <v>1.32</v>
      </c>
      <c r="W315" s="167"/>
      <c r="X315" s="167" t="s">
        <v>132</v>
      </c>
      <c r="Y315" s="162"/>
      <c r="Z315" s="162"/>
      <c r="AA315" s="162"/>
      <c r="AB315" s="162"/>
      <c r="AC315" s="162"/>
      <c r="AD315" s="162"/>
      <c r="AE315" s="162"/>
      <c r="AF315" s="162"/>
      <c r="AG315" s="162" t="s">
        <v>133</v>
      </c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</row>
    <row r="316" spans="1:60" outlineLevel="1" x14ac:dyDescent="0.25">
      <c r="A316" s="185">
        <v>144</v>
      </c>
      <c r="B316" s="186" t="s">
        <v>507</v>
      </c>
      <c r="C316" s="192" t="s">
        <v>508</v>
      </c>
      <c r="D316" s="187" t="s">
        <v>229</v>
      </c>
      <c r="E316" s="188">
        <v>1</v>
      </c>
      <c r="F316" s="189"/>
      <c r="G316" s="190">
        <f>ROUND(E316*F316,2)</f>
        <v>0</v>
      </c>
      <c r="H316" s="167">
        <v>0</v>
      </c>
      <c r="I316" s="167">
        <f>ROUND(E316*H316,2)</f>
        <v>0</v>
      </c>
      <c r="J316" s="167">
        <v>1500</v>
      </c>
      <c r="K316" s="167">
        <f>ROUND(E316*J316,2)</f>
        <v>1500</v>
      </c>
      <c r="L316" s="167">
        <v>21</v>
      </c>
      <c r="M316" s="167">
        <f>G316*(1+L316/100)</f>
        <v>0</v>
      </c>
      <c r="N316" s="167">
        <v>0</v>
      </c>
      <c r="O316" s="167">
        <f>ROUND(E316*N316,2)</f>
        <v>0</v>
      </c>
      <c r="P316" s="167">
        <v>0</v>
      </c>
      <c r="Q316" s="167">
        <f>ROUND(E316*P316,2)</f>
        <v>0</v>
      </c>
      <c r="R316" s="167"/>
      <c r="S316" s="167" t="s">
        <v>186</v>
      </c>
      <c r="T316" s="167" t="s">
        <v>171</v>
      </c>
      <c r="U316" s="167">
        <v>0</v>
      </c>
      <c r="V316" s="167">
        <f>ROUND(E316*U316,2)</f>
        <v>0</v>
      </c>
      <c r="W316" s="167"/>
      <c r="X316" s="167" t="s">
        <v>132</v>
      </c>
      <c r="Y316" s="162"/>
      <c r="Z316" s="162"/>
      <c r="AA316" s="162"/>
      <c r="AB316" s="162"/>
      <c r="AC316" s="162"/>
      <c r="AD316" s="162"/>
      <c r="AE316" s="162"/>
      <c r="AF316" s="162"/>
      <c r="AG316" s="162" t="s">
        <v>133</v>
      </c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  <c r="BH316" s="162"/>
    </row>
    <row r="317" spans="1:60" outlineLevel="1" x14ac:dyDescent="0.25">
      <c r="A317" s="185">
        <v>145</v>
      </c>
      <c r="B317" s="186" t="s">
        <v>509</v>
      </c>
      <c r="C317" s="192" t="s">
        <v>510</v>
      </c>
      <c r="D317" s="187" t="s">
        <v>242</v>
      </c>
      <c r="E317" s="188">
        <v>1</v>
      </c>
      <c r="F317" s="189"/>
      <c r="G317" s="190">
        <f>ROUND(E317*F317,2)</f>
        <v>0</v>
      </c>
      <c r="H317" s="167">
        <v>0</v>
      </c>
      <c r="I317" s="167">
        <f>ROUND(E317*H317,2)</f>
        <v>0</v>
      </c>
      <c r="J317" s="167">
        <v>518</v>
      </c>
      <c r="K317" s="167">
        <f>ROUND(E317*J317,2)</f>
        <v>518</v>
      </c>
      <c r="L317" s="167">
        <v>21</v>
      </c>
      <c r="M317" s="167">
        <f>G317*(1+L317/100)</f>
        <v>0</v>
      </c>
      <c r="N317" s="167">
        <v>0</v>
      </c>
      <c r="O317" s="167">
        <f>ROUND(E317*N317,2)</f>
        <v>0</v>
      </c>
      <c r="P317" s="167">
        <v>0</v>
      </c>
      <c r="Q317" s="167">
        <f>ROUND(E317*P317,2)</f>
        <v>0</v>
      </c>
      <c r="R317" s="167"/>
      <c r="S317" s="167" t="s">
        <v>186</v>
      </c>
      <c r="T317" s="167" t="s">
        <v>171</v>
      </c>
      <c r="U317" s="167">
        <v>0</v>
      </c>
      <c r="V317" s="167">
        <f>ROUND(E317*U317,2)</f>
        <v>0</v>
      </c>
      <c r="W317" s="167"/>
      <c r="X317" s="167" t="s">
        <v>132</v>
      </c>
      <c r="Y317" s="162"/>
      <c r="Z317" s="162"/>
      <c r="AA317" s="162"/>
      <c r="AB317" s="162"/>
      <c r="AC317" s="162"/>
      <c r="AD317" s="162"/>
      <c r="AE317" s="162"/>
      <c r="AF317" s="162"/>
      <c r="AG317" s="162" t="s">
        <v>133</v>
      </c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</row>
    <row r="318" spans="1:60" outlineLevel="1" x14ac:dyDescent="0.25">
      <c r="A318" s="185">
        <v>146</v>
      </c>
      <c r="B318" s="186" t="s">
        <v>511</v>
      </c>
      <c r="C318" s="192" t="s">
        <v>512</v>
      </c>
      <c r="D318" s="187" t="s">
        <v>242</v>
      </c>
      <c r="E318" s="188">
        <v>1</v>
      </c>
      <c r="F318" s="189"/>
      <c r="G318" s="190">
        <f>ROUND(E318*F318,2)</f>
        <v>0</v>
      </c>
      <c r="H318" s="167">
        <v>0</v>
      </c>
      <c r="I318" s="167">
        <f>ROUND(E318*H318,2)</f>
        <v>0</v>
      </c>
      <c r="J318" s="167">
        <v>350</v>
      </c>
      <c r="K318" s="167">
        <f>ROUND(E318*J318,2)</f>
        <v>350</v>
      </c>
      <c r="L318" s="167">
        <v>21</v>
      </c>
      <c r="M318" s="167">
        <f>G318*(1+L318/100)</f>
        <v>0</v>
      </c>
      <c r="N318" s="167">
        <v>0</v>
      </c>
      <c r="O318" s="167">
        <f>ROUND(E318*N318,2)</f>
        <v>0</v>
      </c>
      <c r="P318" s="167">
        <v>0</v>
      </c>
      <c r="Q318" s="167">
        <f>ROUND(E318*P318,2)</f>
        <v>0</v>
      </c>
      <c r="R318" s="167"/>
      <c r="S318" s="167" t="s">
        <v>186</v>
      </c>
      <c r="T318" s="167" t="s">
        <v>171</v>
      </c>
      <c r="U318" s="167">
        <v>0</v>
      </c>
      <c r="V318" s="167">
        <f>ROUND(E318*U318,2)</f>
        <v>0</v>
      </c>
      <c r="W318" s="167"/>
      <c r="X318" s="167" t="s">
        <v>132</v>
      </c>
      <c r="Y318" s="162"/>
      <c r="Z318" s="162"/>
      <c r="AA318" s="162"/>
      <c r="AB318" s="162"/>
      <c r="AC318" s="162"/>
      <c r="AD318" s="162"/>
      <c r="AE318" s="162"/>
      <c r="AF318" s="162"/>
      <c r="AG318" s="162" t="s">
        <v>133</v>
      </c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</row>
    <row r="319" spans="1:60" outlineLevel="1" x14ac:dyDescent="0.25">
      <c r="A319" s="185">
        <v>147</v>
      </c>
      <c r="B319" s="186" t="s">
        <v>513</v>
      </c>
      <c r="C319" s="192" t="s">
        <v>514</v>
      </c>
      <c r="D319" s="187" t="s">
        <v>130</v>
      </c>
      <c r="E319" s="188">
        <v>2</v>
      </c>
      <c r="F319" s="189"/>
      <c r="G319" s="190">
        <f>ROUND(E319*F319,2)</f>
        <v>0</v>
      </c>
      <c r="H319" s="167">
        <v>152</v>
      </c>
      <c r="I319" s="167">
        <f>ROUND(E319*H319,2)</f>
        <v>304</v>
      </c>
      <c r="J319" s="167">
        <v>0</v>
      </c>
      <c r="K319" s="167">
        <f>ROUND(E319*J319,2)</f>
        <v>0</v>
      </c>
      <c r="L319" s="167">
        <v>21</v>
      </c>
      <c r="M319" s="167">
        <f>G319*(1+L319/100)</f>
        <v>0</v>
      </c>
      <c r="N319" s="167">
        <v>1.0000000000000001E-5</v>
      </c>
      <c r="O319" s="167">
        <f>ROUND(E319*N319,2)</f>
        <v>0</v>
      </c>
      <c r="P319" s="167">
        <v>0</v>
      </c>
      <c r="Q319" s="167">
        <f>ROUND(E319*P319,2)</f>
        <v>0</v>
      </c>
      <c r="R319" s="167" t="s">
        <v>145</v>
      </c>
      <c r="S319" s="167" t="s">
        <v>131</v>
      </c>
      <c r="T319" s="167" t="s">
        <v>171</v>
      </c>
      <c r="U319" s="167">
        <v>0</v>
      </c>
      <c r="V319" s="167">
        <f>ROUND(E319*U319,2)</f>
        <v>0</v>
      </c>
      <c r="W319" s="167"/>
      <c r="X319" s="167" t="s">
        <v>146</v>
      </c>
      <c r="Y319" s="162"/>
      <c r="Z319" s="162"/>
      <c r="AA319" s="162"/>
      <c r="AB319" s="162"/>
      <c r="AC319" s="162"/>
      <c r="AD319" s="162"/>
      <c r="AE319" s="162"/>
      <c r="AF319" s="162"/>
      <c r="AG319" s="162" t="s">
        <v>147</v>
      </c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</row>
    <row r="320" spans="1:60" outlineLevel="1" x14ac:dyDescent="0.25">
      <c r="A320" s="185">
        <v>148</v>
      </c>
      <c r="B320" s="186" t="s">
        <v>515</v>
      </c>
      <c r="C320" s="192" t="s">
        <v>516</v>
      </c>
      <c r="D320" s="187" t="s">
        <v>130</v>
      </c>
      <c r="E320" s="188">
        <v>2</v>
      </c>
      <c r="F320" s="189"/>
      <c r="G320" s="190">
        <f>ROUND(E320*F320,2)</f>
        <v>0</v>
      </c>
      <c r="H320" s="167">
        <v>54</v>
      </c>
      <c r="I320" s="167">
        <f>ROUND(E320*H320,2)</f>
        <v>108</v>
      </c>
      <c r="J320" s="167">
        <v>0</v>
      </c>
      <c r="K320" s="167">
        <f>ROUND(E320*J320,2)</f>
        <v>0</v>
      </c>
      <c r="L320" s="167">
        <v>21</v>
      </c>
      <c r="M320" s="167">
        <f>G320*(1+L320/100)</f>
        <v>0</v>
      </c>
      <c r="N320" s="167">
        <v>1.0000000000000001E-5</v>
      </c>
      <c r="O320" s="167">
        <f>ROUND(E320*N320,2)</f>
        <v>0</v>
      </c>
      <c r="P320" s="167">
        <v>0</v>
      </c>
      <c r="Q320" s="167">
        <f>ROUND(E320*P320,2)</f>
        <v>0</v>
      </c>
      <c r="R320" s="167" t="s">
        <v>145</v>
      </c>
      <c r="S320" s="167" t="s">
        <v>131</v>
      </c>
      <c r="T320" s="167" t="s">
        <v>171</v>
      </c>
      <c r="U320" s="167">
        <v>0</v>
      </c>
      <c r="V320" s="167">
        <f>ROUND(E320*U320,2)</f>
        <v>0</v>
      </c>
      <c r="W320" s="167"/>
      <c r="X320" s="167" t="s">
        <v>146</v>
      </c>
      <c r="Y320" s="162"/>
      <c r="Z320" s="162"/>
      <c r="AA320" s="162"/>
      <c r="AB320" s="162"/>
      <c r="AC320" s="162"/>
      <c r="AD320" s="162"/>
      <c r="AE320" s="162"/>
      <c r="AF320" s="162"/>
      <c r="AG320" s="162" t="s">
        <v>147</v>
      </c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</row>
    <row r="321" spans="1:60" outlineLevel="1" x14ac:dyDescent="0.25">
      <c r="A321" s="185">
        <v>149</v>
      </c>
      <c r="B321" s="186" t="s">
        <v>517</v>
      </c>
      <c r="C321" s="192" t="s">
        <v>518</v>
      </c>
      <c r="D321" s="187" t="s">
        <v>130</v>
      </c>
      <c r="E321" s="188">
        <v>2</v>
      </c>
      <c r="F321" s="189"/>
      <c r="G321" s="190">
        <f>ROUND(E321*F321,2)</f>
        <v>0</v>
      </c>
      <c r="H321" s="167">
        <v>34</v>
      </c>
      <c r="I321" s="167">
        <f>ROUND(E321*H321,2)</f>
        <v>68</v>
      </c>
      <c r="J321" s="167">
        <v>0</v>
      </c>
      <c r="K321" s="167">
        <f>ROUND(E321*J321,2)</f>
        <v>0</v>
      </c>
      <c r="L321" s="167">
        <v>21</v>
      </c>
      <c r="M321" s="167">
        <f>G321*(1+L321/100)</f>
        <v>0</v>
      </c>
      <c r="N321" s="167">
        <v>5.0000000000000002E-5</v>
      </c>
      <c r="O321" s="167">
        <f>ROUND(E321*N321,2)</f>
        <v>0</v>
      </c>
      <c r="P321" s="167">
        <v>0</v>
      </c>
      <c r="Q321" s="167">
        <f>ROUND(E321*P321,2)</f>
        <v>0</v>
      </c>
      <c r="R321" s="167" t="s">
        <v>145</v>
      </c>
      <c r="S321" s="167" t="s">
        <v>131</v>
      </c>
      <c r="T321" s="167" t="s">
        <v>171</v>
      </c>
      <c r="U321" s="167">
        <v>0</v>
      </c>
      <c r="V321" s="167">
        <f>ROUND(E321*U321,2)</f>
        <v>0</v>
      </c>
      <c r="W321" s="167"/>
      <c r="X321" s="167" t="s">
        <v>146</v>
      </c>
      <c r="Y321" s="162"/>
      <c r="Z321" s="162"/>
      <c r="AA321" s="162"/>
      <c r="AB321" s="162"/>
      <c r="AC321" s="162"/>
      <c r="AD321" s="162"/>
      <c r="AE321" s="162"/>
      <c r="AF321" s="162"/>
      <c r="AG321" s="162" t="s">
        <v>147</v>
      </c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</row>
    <row r="322" spans="1:60" outlineLevel="1" x14ac:dyDescent="0.25">
      <c r="A322" s="185">
        <v>150</v>
      </c>
      <c r="B322" s="186" t="s">
        <v>519</v>
      </c>
      <c r="C322" s="192" t="s">
        <v>520</v>
      </c>
      <c r="D322" s="187" t="s">
        <v>130</v>
      </c>
      <c r="E322" s="188">
        <v>4</v>
      </c>
      <c r="F322" s="189"/>
      <c r="G322" s="190">
        <f>ROUND(E322*F322,2)</f>
        <v>0</v>
      </c>
      <c r="H322" s="167">
        <v>14</v>
      </c>
      <c r="I322" s="167">
        <f>ROUND(E322*H322,2)</f>
        <v>56</v>
      </c>
      <c r="J322" s="167">
        <v>0</v>
      </c>
      <c r="K322" s="167">
        <f>ROUND(E322*J322,2)</f>
        <v>0</v>
      </c>
      <c r="L322" s="167">
        <v>21</v>
      </c>
      <c r="M322" s="167">
        <f>G322*(1+L322/100)</f>
        <v>0</v>
      </c>
      <c r="N322" s="167">
        <v>4.0000000000000003E-5</v>
      </c>
      <c r="O322" s="167">
        <f>ROUND(E322*N322,2)</f>
        <v>0</v>
      </c>
      <c r="P322" s="167">
        <v>0</v>
      </c>
      <c r="Q322" s="167">
        <f>ROUND(E322*P322,2)</f>
        <v>0</v>
      </c>
      <c r="R322" s="167" t="s">
        <v>145</v>
      </c>
      <c r="S322" s="167" t="s">
        <v>131</v>
      </c>
      <c r="T322" s="167" t="s">
        <v>171</v>
      </c>
      <c r="U322" s="167">
        <v>0</v>
      </c>
      <c r="V322" s="167">
        <f>ROUND(E322*U322,2)</f>
        <v>0</v>
      </c>
      <c r="W322" s="167"/>
      <c r="X322" s="167" t="s">
        <v>146</v>
      </c>
      <c r="Y322" s="162"/>
      <c r="Z322" s="162"/>
      <c r="AA322" s="162"/>
      <c r="AB322" s="162"/>
      <c r="AC322" s="162"/>
      <c r="AD322" s="162"/>
      <c r="AE322" s="162"/>
      <c r="AF322" s="162"/>
      <c r="AG322" s="162" t="s">
        <v>147</v>
      </c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</row>
    <row r="323" spans="1:60" outlineLevel="1" x14ac:dyDescent="0.25">
      <c r="A323" s="185">
        <v>151</v>
      </c>
      <c r="B323" s="186" t="s">
        <v>521</v>
      </c>
      <c r="C323" s="192" t="s">
        <v>522</v>
      </c>
      <c r="D323" s="187" t="s">
        <v>130</v>
      </c>
      <c r="E323" s="188">
        <v>4</v>
      </c>
      <c r="F323" s="189"/>
      <c r="G323" s="190">
        <f>ROUND(E323*F323,2)</f>
        <v>0</v>
      </c>
      <c r="H323" s="167">
        <v>850</v>
      </c>
      <c r="I323" s="167">
        <f>ROUND(E323*H323,2)</f>
        <v>3400</v>
      </c>
      <c r="J323" s="167">
        <v>0</v>
      </c>
      <c r="K323" s="167">
        <f>ROUND(E323*J323,2)</f>
        <v>0</v>
      </c>
      <c r="L323" s="167">
        <v>21</v>
      </c>
      <c r="M323" s="167">
        <f>G323*(1+L323/100)</f>
        <v>0</v>
      </c>
      <c r="N323" s="167">
        <v>4.0000000000000001E-3</v>
      </c>
      <c r="O323" s="167">
        <f>ROUND(E323*N323,2)</f>
        <v>0.02</v>
      </c>
      <c r="P323" s="167">
        <v>0</v>
      </c>
      <c r="Q323" s="167">
        <f>ROUND(E323*P323,2)</f>
        <v>0</v>
      </c>
      <c r="R323" s="167" t="s">
        <v>145</v>
      </c>
      <c r="S323" s="167" t="s">
        <v>131</v>
      </c>
      <c r="T323" s="167" t="s">
        <v>171</v>
      </c>
      <c r="U323" s="167">
        <v>0</v>
      </c>
      <c r="V323" s="167">
        <f>ROUND(E323*U323,2)</f>
        <v>0</v>
      </c>
      <c r="W323" s="167"/>
      <c r="X323" s="167" t="s">
        <v>146</v>
      </c>
      <c r="Y323" s="162"/>
      <c r="Z323" s="162"/>
      <c r="AA323" s="162"/>
      <c r="AB323" s="162"/>
      <c r="AC323" s="162"/>
      <c r="AD323" s="162"/>
      <c r="AE323" s="162"/>
      <c r="AF323" s="162"/>
      <c r="AG323" s="162" t="s">
        <v>147</v>
      </c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</row>
    <row r="324" spans="1:60" outlineLevel="1" x14ac:dyDescent="0.25">
      <c r="A324" s="185">
        <v>152</v>
      </c>
      <c r="B324" s="186" t="s">
        <v>523</v>
      </c>
      <c r="C324" s="192" t="s">
        <v>524</v>
      </c>
      <c r="D324" s="187" t="s">
        <v>130</v>
      </c>
      <c r="E324" s="188">
        <v>1</v>
      </c>
      <c r="F324" s="189"/>
      <c r="G324" s="190">
        <f>ROUND(E324*F324,2)</f>
        <v>0</v>
      </c>
      <c r="H324" s="167">
        <v>1210</v>
      </c>
      <c r="I324" s="167">
        <f>ROUND(E324*H324,2)</f>
        <v>1210</v>
      </c>
      <c r="J324" s="167">
        <v>0</v>
      </c>
      <c r="K324" s="167">
        <f>ROUND(E324*J324,2)</f>
        <v>0</v>
      </c>
      <c r="L324" s="167">
        <v>21</v>
      </c>
      <c r="M324" s="167">
        <f>G324*(1+L324/100)</f>
        <v>0</v>
      </c>
      <c r="N324" s="167">
        <v>4.0000000000000001E-3</v>
      </c>
      <c r="O324" s="167">
        <f>ROUND(E324*N324,2)</f>
        <v>0</v>
      </c>
      <c r="P324" s="167">
        <v>0</v>
      </c>
      <c r="Q324" s="167">
        <f>ROUND(E324*P324,2)</f>
        <v>0</v>
      </c>
      <c r="R324" s="167"/>
      <c r="S324" s="167" t="s">
        <v>186</v>
      </c>
      <c r="T324" s="167" t="s">
        <v>171</v>
      </c>
      <c r="U324" s="167">
        <v>0</v>
      </c>
      <c r="V324" s="167">
        <f>ROUND(E324*U324,2)</f>
        <v>0</v>
      </c>
      <c r="W324" s="167"/>
      <c r="X324" s="167" t="s">
        <v>146</v>
      </c>
      <c r="Y324" s="162"/>
      <c r="Z324" s="162"/>
      <c r="AA324" s="162"/>
      <c r="AB324" s="162"/>
      <c r="AC324" s="162"/>
      <c r="AD324" s="162"/>
      <c r="AE324" s="162"/>
      <c r="AF324" s="162"/>
      <c r="AG324" s="162" t="s">
        <v>147</v>
      </c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</row>
    <row r="325" spans="1:60" outlineLevel="1" x14ac:dyDescent="0.25">
      <c r="A325" s="185">
        <v>153</v>
      </c>
      <c r="B325" s="186" t="s">
        <v>525</v>
      </c>
      <c r="C325" s="192" t="s">
        <v>526</v>
      </c>
      <c r="D325" s="187" t="s">
        <v>130</v>
      </c>
      <c r="E325" s="188">
        <v>1</v>
      </c>
      <c r="F325" s="189"/>
      <c r="G325" s="190">
        <f>ROUND(E325*F325,2)</f>
        <v>0</v>
      </c>
      <c r="H325" s="167">
        <v>223</v>
      </c>
      <c r="I325" s="167">
        <f>ROUND(E325*H325,2)</f>
        <v>223</v>
      </c>
      <c r="J325" s="167">
        <v>0</v>
      </c>
      <c r="K325" s="167">
        <f>ROUND(E325*J325,2)</f>
        <v>0</v>
      </c>
      <c r="L325" s="167">
        <v>21</v>
      </c>
      <c r="M325" s="167">
        <f>G325*(1+L325/100)</f>
        <v>0</v>
      </c>
      <c r="N325" s="167">
        <v>1.8000000000000001E-4</v>
      </c>
      <c r="O325" s="167">
        <f>ROUND(E325*N325,2)</f>
        <v>0</v>
      </c>
      <c r="P325" s="167">
        <v>0</v>
      </c>
      <c r="Q325" s="167">
        <f>ROUND(E325*P325,2)</f>
        <v>0</v>
      </c>
      <c r="R325" s="167" t="s">
        <v>145</v>
      </c>
      <c r="S325" s="167" t="s">
        <v>131</v>
      </c>
      <c r="T325" s="167" t="s">
        <v>171</v>
      </c>
      <c r="U325" s="167">
        <v>0</v>
      </c>
      <c r="V325" s="167">
        <f>ROUND(E325*U325,2)</f>
        <v>0</v>
      </c>
      <c r="W325" s="167"/>
      <c r="X325" s="167" t="s">
        <v>146</v>
      </c>
      <c r="Y325" s="162"/>
      <c r="Z325" s="162"/>
      <c r="AA325" s="162"/>
      <c r="AB325" s="162"/>
      <c r="AC325" s="162"/>
      <c r="AD325" s="162"/>
      <c r="AE325" s="162"/>
      <c r="AF325" s="162"/>
      <c r="AG325" s="162" t="s">
        <v>147</v>
      </c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</row>
    <row r="326" spans="1:60" outlineLevel="1" x14ac:dyDescent="0.25">
      <c r="A326" s="185">
        <v>154</v>
      </c>
      <c r="B326" s="186" t="s">
        <v>527</v>
      </c>
      <c r="C326" s="192" t="s">
        <v>528</v>
      </c>
      <c r="D326" s="187" t="s">
        <v>130</v>
      </c>
      <c r="E326" s="188">
        <v>1</v>
      </c>
      <c r="F326" s="189"/>
      <c r="G326" s="190">
        <f>ROUND(E326*F326,2)</f>
        <v>0</v>
      </c>
      <c r="H326" s="167">
        <v>162</v>
      </c>
      <c r="I326" s="167">
        <f>ROUND(E326*H326,2)</f>
        <v>162</v>
      </c>
      <c r="J326" s="167">
        <v>0</v>
      </c>
      <c r="K326" s="167">
        <f>ROUND(E326*J326,2)</f>
        <v>0</v>
      </c>
      <c r="L326" s="167">
        <v>21</v>
      </c>
      <c r="M326" s="167">
        <f>G326*(1+L326/100)</f>
        <v>0</v>
      </c>
      <c r="N326" s="167">
        <v>1.8000000000000001E-4</v>
      </c>
      <c r="O326" s="167">
        <f>ROUND(E326*N326,2)</f>
        <v>0</v>
      </c>
      <c r="P326" s="167">
        <v>0</v>
      </c>
      <c r="Q326" s="167">
        <f>ROUND(E326*P326,2)</f>
        <v>0</v>
      </c>
      <c r="R326" s="167" t="s">
        <v>145</v>
      </c>
      <c r="S326" s="167" t="s">
        <v>131</v>
      </c>
      <c r="T326" s="167" t="s">
        <v>171</v>
      </c>
      <c r="U326" s="167">
        <v>0</v>
      </c>
      <c r="V326" s="167">
        <f>ROUND(E326*U326,2)</f>
        <v>0</v>
      </c>
      <c r="W326" s="167"/>
      <c r="X326" s="167" t="s">
        <v>146</v>
      </c>
      <c r="Y326" s="162"/>
      <c r="Z326" s="162"/>
      <c r="AA326" s="162"/>
      <c r="AB326" s="162"/>
      <c r="AC326" s="162"/>
      <c r="AD326" s="162"/>
      <c r="AE326" s="162"/>
      <c r="AF326" s="162"/>
      <c r="AG326" s="162" t="s">
        <v>147</v>
      </c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</row>
    <row r="327" spans="1:60" outlineLevel="1" x14ac:dyDescent="0.25">
      <c r="A327" s="185">
        <v>155</v>
      </c>
      <c r="B327" s="186" t="s">
        <v>529</v>
      </c>
      <c r="C327" s="192" t="s">
        <v>530</v>
      </c>
      <c r="D327" s="187" t="s">
        <v>531</v>
      </c>
      <c r="E327" s="188">
        <v>5</v>
      </c>
      <c r="F327" s="189"/>
      <c r="G327" s="190">
        <f>ROUND(E327*F327,2)</f>
        <v>0</v>
      </c>
      <c r="H327" s="167">
        <v>12</v>
      </c>
      <c r="I327" s="167">
        <f>ROUND(E327*H327,2)</f>
        <v>60</v>
      </c>
      <c r="J327" s="167">
        <v>0</v>
      </c>
      <c r="K327" s="167">
        <f>ROUND(E327*J327,2)</f>
        <v>0</v>
      </c>
      <c r="L327" s="167">
        <v>21</v>
      </c>
      <c r="M327" s="167">
        <f>G327*(1+L327/100)</f>
        <v>0</v>
      </c>
      <c r="N327" s="167">
        <v>1</v>
      </c>
      <c r="O327" s="167">
        <f>ROUND(E327*N327,2)</f>
        <v>5</v>
      </c>
      <c r="P327" s="167">
        <v>0</v>
      </c>
      <c r="Q327" s="167">
        <f>ROUND(E327*P327,2)</f>
        <v>0</v>
      </c>
      <c r="R327" s="167" t="s">
        <v>145</v>
      </c>
      <c r="S327" s="167" t="s">
        <v>131</v>
      </c>
      <c r="T327" s="167" t="s">
        <v>171</v>
      </c>
      <c r="U327" s="167">
        <v>0</v>
      </c>
      <c r="V327" s="167">
        <f>ROUND(E327*U327,2)</f>
        <v>0</v>
      </c>
      <c r="W327" s="167"/>
      <c r="X327" s="167" t="s">
        <v>146</v>
      </c>
      <c r="Y327" s="162"/>
      <c r="Z327" s="162"/>
      <c r="AA327" s="162"/>
      <c r="AB327" s="162"/>
      <c r="AC327" s="162"/>
      <c r="AD327" s="162"/>
      <c r="AE327" s="162"/>
      <c r="AF327" s="162"/>
      <c r="AG327" s="162" t="s">
        <v>147</v>
      </c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</row>
    <row r="328" spans="1:60" outlineLevel="1" x14ac:dyDescent="0.25">
      <c r="A328" s="185">
        <v>156</v>
      </c>
      <c r="B328" s="186" t="s">
        <v>532</v>
      </c>
      <c r="C328" s="192" t="s">
        <v>533</v>
      </c>
      <c r="D328" s="187" t="s">
        <v>130</v>
      </c>
      <c r="E328" s="188">
        <v>6</v>
      </c>
      <c r="F328" s="189"/>
      <c r="G328" s="190">
        <f>ROUND(E328*F328,2)</f>
        <v>0</v>
      </c>
      <c r="H328" s="167">
        <v>0</v>
      </c>
      <c r="I328" s="167">
        <f>ROUND(E328*H328,2)</f>
        <v>0</v>
      </c>
      <c r="J328" s="167">
        <v>167</v>
      </c>
      <c r="K328" s="167">
        <f>ROUND(E328*J328,2)</f>
        <v>1002</v>
      </c>
      <c r="L328" s="167">
        <v>21</v>
      </c>
      <c r="M328" s="167">
        <f>G328*(1+L328/100)</f>
        <v>0</v>
      </c>
      <c r="N328" s="167">
        <v>0</v>
      </c>
      <c r="O328" s="167">
        <f>ROUND(E328*N328,2)</f>
        <v>0</v>
      </c>
      <c r="P328" s="167">
        <v>0</v>
      </c>
      <c r="Q328" s="167">
        <f>ROUND(E328*P328,2)</f>
        <v>0</v>
      </c>
      <c r="R328" s="167"/>
      <c r="S328" s="167" t="s">
        <v>131</v>
      </c>
      <c r="T328" s="167" t="s">
        <v>171</v>
      </c>
      <c r="U328" s="167">
        <v>0</v>
      </c>
      <c r="V328" s="167">
        <f>ROUND(E328*U328,2)</f>
        <v>0</v>
      </c>
      <c r="W328" s="167"/>
      <c r="X328" s="167" t="s">
        <v>211</v>
      </c>
      <c r="Y328" s="162"/>
      <c r="Z328" s="162"/>
      <c r="AA328" s="162"/>
      <c r="AB328" s="162"/>
      <c r="AC328" s="162"/>
      <c r="AD328" s="162"/>
      <c r="AE328" s="162"/>
      <c r="AF328" s="162"/>
      <c r="AG328" s="162" t="s">
        <v>212</v>
      </c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</row>
    <row r="329" spans="1:60" outlineLevel="1" x14ac:dyDescent="0.25">
      <c r="A329" s="185">
        <v>157</v>
      </c>
      <c r="B329" s="186" t="s">
        <v>534</v>
      </c>
      <c r="C329" s="192" t="s">
        <v>535</v>
      </c>
      <c r="D329" s="187" t="s">
        <v>130</v>
      </c>
      <c r="E329" s="188">
        <v>7</v>
      </c>
      <c r="F329" s="189"/>
      <c r="G329" s="190">
        <f>ROUND(E329*F329,2)</f>
        <v>0</v>
      </c>
      <c r="H329" s="167">
        <v>0</v>
      </c>
      <c r="I329" s="167">
        <f>ROUND(E329*H329,2)</f>
        <v>0</v>
      </c>
      <c r="J329" s="167">
        <v>148</v>
      </c>
      <c r="K329" s="167">
        <f>ROUND(E329*J329,2)</f>
        <v>1036</v>
      </c>
      <c r="L329" s="167">
        <v>21</v>
      </c>
      <c r="M329" s="167">
        <f>G329*(1+L329/100)</f>
        <v>0</v>
      </c>
      <c r="N329" s="167">
        <v>1E-4</v>
      </c>
      <c r="O329" s="167">
        <f>ROUND(E329*N329,2)</f>
        <v>0</v>
      </c>
      <c r="P329" s="167">
        <v>0</v>
      </c>
      <c r="Q329" s="167">
        <f>ROUND(E329*P329,2)</f>
        <v>0</v>
      </c>
      <c r="R329" s="167"/>
      <c r="S329" s="167" t="s">
        <v>131</v>
      </c>
      <c r="T329" s="167" t="s">
        <v>171</v>
      </c>
      <c r="U329" s="167">
        <v>0</v>
      </c>
      <c r="V329" s="167">
        <f>ROUND(E329*U329,2)</f>
        <v>0</v>
      </c>
      <c r="W329" s="167"/>
      <c r="X329" s="167" t="s">
        <v>211</v>
      </c>
      <c r="Y329" s="162"/>
      <c r="Z329" s="162"/>
      <c r="AA329" s="162"/>
      <c r="AB329" s="162"/>
      <c r="AC329" s="162"/>
      <c r="AD329" s="162"/>
      <c r="AE329" s="162"/>
      <c r="AF329" s="162"/>
      <c r="AG329" s="162" t="s">
        <v>212</v>
      </c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</row>
    <row r="330" spans="1:60" outlineLevel="1" x14ac:dyDescent="0.25">
      <c r="A330" s="185">
        <v>158</v>
      </c>
      <c r="B330" s="186" t="s">
        <v>536</v>
      </c>
      <c r="C330" s="192" t="s">
        <v>537</v>
      </c>
      <c r="D330" s="187" t="s">
        <v>229</v>
      </c>
      <c r="E330" s="188">
        <v>1</v>
      </c>
      <c r="F330" s="189"/>
      <c r="G330" s="190">
        <f>ROUND(E330*F330,2)</f>
        <v>0</v>
      </c>
      <c r="H330" s="167">
        <v>0</v>
      </c>
      <c r="I330" s="167">
        <f>ROUND(E330*H330,2)</f>
        <v>0</v>
      </c>
      <c r="J330" s="167">
        <v>3000</v>
      </c>
      <c r="K330" s="167">
        <f>ROUND(E330*J330,2)</f>
        <v>3000</v>
      </c>
      <c r="L330" s="167">
        <v>21</v>
      </c>
      <c r="M330" s="167">
        <f>G330*(1+L330/100)</f>
        <v>0</v>
      </c>
      <c r="N330" s="167">
        <v>0</v>
      </c>
      <c r="O330" s="167">
        <f>ROUND(E330*N330,2)</f>
        <v>0</v>
      </c>
      <c r="P330" s="167">
        <v>0</v>
      </c>
      <c r="Q330" s="167">
        <f>ROUND(E330*P330,2)</f>
        <v>0</v>
      </c>
      <c r="R330" s="167"/>
      <c r="S330" s="167" t="s">
        <v>186</v>
      </c>
      <c r="T330" s="167" t="s">
        <v>171</v>
      </c>
      <c r="U330" s="167">
        <v>0</v>
      </c>
      <c r="V330" s="167">
        <f>ROUND(E330*U330,2)</f>
        <v>0</v>
      </c>
      <c r="W330" s="167"/>
      <c r="X330" s="167" t="s">
        <v>211</v>
      </c>
      <c r="Y330" s="162"/>
      <c r="Z330" s="162"/>
      <c r="AA330" s="162"/>
      <c r="AB330" s="162"/>
      <c r="AC330" s="162"/>
      <c r="AD330" s="162"/>
      <c r="AE330" s="162"/>
      <c r="AF330" s="162"/>
      <c r="AG330" s="162" t="s">
        <v>212</v>
      </c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</row>
    <row r="331" spans="1:60" x14ac:dyDescent="0.25">
      <c r="A331" s="173" t="s">
        <v>126</v>
      </c>
      <c r="B331" s="174" t="s">
        <v>96</v>
      </c>
      <c r="C331" s="191" t="s">
        <v>97</v>
      </c>
      <c r="D331" s="175"/>
      <c r="E331" s="176"/>
      <c r="F331" s="177"/>
      <c r="G331" s="178">
        <f>SUMIF(AG332:AG333,"&lt;&gt;NOR",G332:G333)</f>
        <v>0</v>
      </c>
      <c r="H331" s="172"/>
      <c r="I331" s="172">
        <f>SUM(I332:I333)</f>
        <v>250</v>
      </c>
      <c r="J331" s="172"/>
      <c r="K331" s="172">
        <f>SUM(K332:K333)</f>
        <v>99.5</v>
      </c>
      <c r="L331" s="172"/>
      <c r="M331" s="172">
        <f>SUM(M332:M333)</f>
        <v>0</v>
      </c>
      <c r="N331" s="172"/>
      <c r="O331" s="172">
        <f>SUM(O332:O333)</f>
        <v>0</v>
      </c>
      <c r="P331" s="172"/>
      <c r="Q331" s="172">
        <f>SUM(Q332:Q333)</f>
        <v>0</v>
      </c>
      <c r="R331" s="172"/>
      <c r="S331" s="172"/>
      <c r="T331" s="172"/>
      <c r="U331" s="172"/>
      <c r="V331" s="172">
        <f>SUM(V332:V333)</f>
        <v>0.2</v>
      </c>
      <c r="W331" s="172"/>
      <c r="X331" s="172"/>
      <c r="AG331" t="s">
        <v>127</v>
      </c>
    </row>
    <row r="332" spans="1:60" outlineLevel="1" x14ac:dyDescent="0.25">
      <c r="A332" s="185">
        <v>159</v>
      </c>
      <c r="B332" s="186" t="s">
        <v>538</v>
      </c>
      <c r="C332" s="192" t="s">
        <v>539</v>
      </c>
      <c r="D332" s="187" t="s">
        <v>130</v>
      </c>
      <c r="E332" s="188">
        <v>1</v>
      </c>
      <c r="F332" s="189"/>
      <c r="G332" s="190">
        <f>ROUND(E332*F332,2)</f>
        <v>0</v>
      </c>
      <c r="H332" s="167">
        <v>0</v>
      </c>
      <c r="I332" s="167">
        <f>ROUND(E332*H332,2)</f>
        <v>0</v>
      </c>
      <c r="J332" s="167">
        <v>99.5</v>
      </c>
      <c r="K332" s="167">
        <f>ROUND(E332*J332,2)</f>
        <v>99.5</v>
      </c>
      <c r="L332" s="167">
        <v>21</v>
      </c>
      <c r="M332" s="167">
        <f>G332*(1+L332/100)</f>
        <v>0</v>
      </c>
      <c r="N332" s="167">
        <v>0</v>
      </c>
      <c r="O332" s="167">
        <f>ROUND(E332*N332,2)</f>
        <v>0</v>
      </c>
      <c r="P332" s="167">
        <v>0</v>
      </c>
      <c r="Q332" s="167">
        <f>ROUND(E332*P332,2)</f>
        <v>0</v>
      </c>
      <c r="R332" s="167"/>
      <c r="S332" s="167" t="s">
        <v>131</v>
      </c>
      <c r="T332" s="167" t="s">
        <v>131</v>
      </c>
      <c r="U332" s="167">
        <v>0.20166999999999999</v>
      </c>
      <c r="V332" s="167">
        <f>ROUND(E332*U332,2)</f>
        <v>0.2</v>
      </c>
      <c r="W332" s="167"/>
      <c r="X332" s="167" t="s">
        <v>132</v>
      </c>
      <c r="Y332" s="162"/>
      <c r="Z332" s="162"/>
      <c r="AA332" s="162"/>
      <c r="AB332" s="162"/>
      <c r="AC332" s="162"/>
      <c r="AD332" s="162"/>
      <c r="AE332" s="162"/>
      <c r="AF332" s="162"/>
      <c r="AG332" s="162" t="s">
        <v>133</v>
      </c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</row>
    <row r="333" spans="1:60" outlineLevel="1" x14ac:dyDescent="0.25">
      <c r="A333" s="185">
        <v>160</v>
      </c>
      <c r="B333" s="186" t="s">
        <v>540</v>
      </c>
      <c r="C333" s="192" t="s">
        <v>541</v>
      </c>
      <c r="D333" s="187" t="s">
        <v>130</v>
      </c>
      <c r="E333" s="188">
        <v>1</v>
      </c>
      <c r="F333" s="189"/>
      <c r="G333" s="190">
        <f>ROUND(E333*F333,2)</f>
        <v>0</v>
      </c>
      <c r="H333" s="167">
        <v>250</v>
      </c>
      <c r="I333" s="167">
        <f>ROUND(E333*H333,2)</f>
        <v>250</v>
      </c>
      <c r="J333" s="167">
        <v>0</v>
      </c>
      <c r="K333" s="167">
        <f>ROUND(E333*J333,2)</f>
        <v>0</v>
      </c>
      <c r="L333" s="167">
        <v>21</v>
      </c>
      <c r="M333" s="167">
        <f>G333*(1+L333/100)</f>
        <v>0</v>
      </c>
      <c r="N333" s="167">
        <v>1.0000000000000001E-5</v>
      </c>
      <c r="O333" s="167">
        <f>ROUND(E333*N333,2)</f>
        <v>0</v>
      </c>
      <c r="P333" s="167">
        <v>0</v>
      </c>
      <c r="Q333" s="167">
        <f>ROUND(E333*P333,2)</f>
        <v>0</v>
      </c>
      <c r="R333" s="167" t="s">
        <v>145</v>
      </c>
      <c r="S333" s="167" t="s">
        <v>131</v>
      </c>
      <c r="T333" s="167" t="s">
        <v>171</v>
      </c>
      <c r="U333" s="167">
        <v>0</v>
      </c>
      <c r="V333" s="167">
        <f>ROUND(E333*U333,2)</f>
        <v>0</v>
      </c>
      <c r="W333" s="167"/>
      <c r="X333" s="167" t="s">
        <v>146</v>
      </c>
      <c r="Y333" s="162"/>
      <c r="Z333" s="162"/>
      <c r="AA333" s="162"/>
      <c r="AB333" s="162"/>
      <c r="AC333" s="162"/>
      <c r="AD333" s="162"/>
      <c r="AE333" s="162"/>
      <c r="AF333" s="162"/>
      <c r="AG333" s="162" t="s">
        <v>147</v>
      </c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</row>
    <row r="334" spans="1:60" x14ac:dyDescent="0.25">
      <c r="A334" s="173" t="s">
        <v>126</v>
      </c>
      <c r="B334" s="174" t="s">
        <v>98</v>
      </c>
      <c r="C334" s="191" t="s">
        <v>99</v>
      </c>
      <c r="D334" s="175"/>
      <c r="E334" s="176"/>
      <c r="F334" s="177"/>
      <c r="G334" s="178">
        <f>SUMIF(AG335:AG343,"&lt;&gt;NOR",G335:G343)</f>
        <v>0</v>
      </c>
      <c r="H334" s="172"/>
      <c r="I334" s="172">
        <f>SUM(I335:I343)</f>
        <v>0</v>
      </c>
      <c r="J334" s="172"/>
      <c r="K334" s="172">
        <f>SUM(K335:K343)</f>
        <v>9051.02</v>
      </c>
      <c r="L334" s="172"/>
      <c r="M334" s="172">
        <f>SUM(M335:M343)</f>
        <v>0</v>
      </c>
      <c r="N334" s="172"/>
      <c r="O334" s="172">
        <f>SUM(O335:O343)</f>
        <v>0</v>
      </c>
      <c r="P334" s="172"/>
      <c r="Q334" s="172">
        <f>SUM(Q335:Q343)</f>
        <v>0</v>
      </c>
      <c r="R334" s="172"/>
      <c r="S334" s="172"/>
      <c r="T334" s="172"/>
      <c r="U334" s="172"/>
      <c r="V334" s="172">
        <f>SUM(V335:V343)</f>
        <v>14.379999999999999</v>
      </c>
      <c r="W334" s="172"/>
      <c r="X334" s="172"/>
      <c r="AG334" t="s">
        <v>127</v>
      </c>
    </row>
    <row r="335" spans="1:60" outlineLevel="1" x14ac:dyDescent="0.25">
      <c r="A335" s="185">
        <v>161</v>
      </c>
      <c r="B335" s="186" t="s">
        <v>542</v>
      </c>
      <c r="C335" s="192" t="s">
        <v>543</v>
      </c>
      <c r="D335" s="187" t="s">
        <v>544</v>
      </c>
      <c r="E335" s="188">
        <v>1</v>
      </c>
      <c r="F335" s="189"/>
      <c r="G335" s="190">
        <f>ROUND(E335*F335,2)</f>
        <v>0</v>
      </c>
      <c r="H335" s="167">
        <v>0</v>
      </c>
      <c r="I335" s="167">
        <f>ROUND(E335*H335,2)</f>
        <v>0</v>
      </c>
      <c r="J335" s="167">
        <v>100</v>
      </c>
      <c r="K335" s="167">
        <f>ROUND(E335*J335,2)</f>
        <v>100</v>
      </c>
      <c r="L335" s="167">
        <v>21</v>
      </c>
      <c r="M335" s="167">
        <f>G335*(1+L335/100)</f>
        <v>0</v>
      </c>
      <c r="N335" s="167">
        <v>0</v>
      </c>
      <c r="O335" s="167">
        <f>ROUND(E335*N335,2)</f>
        <v>0</v>
      </c>
      <c r="P335" s="167">
        <v>0</v>
      </c>
      <c r="Q335" s="167">
        <f>ROUND(E335*P335,2)</f>
        <v>0</v>
      </c>
      <c r="R335" s="167"/>
      <c r="S335" s="167" t="s">
        <v>131</v>
      </c>
      <c r="T335" s="167" t="s">
        <v>171</v>
      </c>
      <c r="U335" s="167">
        <v>0</v>
      </c>
      <c r="V335" s="167">
        <f>ROUND(E335*U335,2)</f>
        <v>0</v>
      </c>
      <c r="W335" s="167"/>
      <c r="X335" s="167" t="s">
        <v>132</v>
      </c>
      <c r="Y335" s="162"/>
      <c r="Z335" s="162"/>
      <c r="AA335" s="162"/>
      <c r="AB335" s="162"/>
      <c r="AC335" s="162"/>
      <c r="AD335" s="162"/>
      <c r="AE335" s="162"/>
      <c r="AF335" s="162"/>
      <c r="AG335" s="162" t="s">
        <v>133</v>
      </c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</row>
    <row r="336" spans="1:60" outlineLevel="1" x14ac:dyDescent="0.25">
      <c r="A336" s="185">
        <v>162</v>
      </c>
      <c r="B336" s="186" t="s">
        <v>545</v>
      </c>
      <c r="C336" s="192" t="s">
        <v>546</v>
      </c>
      <c r="D336" s="187" t="s">
        <v>215</v>
      </c>
      <c r="E336" s="188">
        <v>2.8802699999999999</v>
      </c>
      <c r="F336" s="189"/>
      <c r="G336" s="190">
        <f>ROUND(E336*F336,2)</f>
        <v>0</v>
      </c>
      <c r="H336" s="167">
        <v>0</v>
      </c>
      <c r="I336" s="167">
        <f>ROUND(E336*H336,2)</f>
        <v>0</v>
      </c>
      <c r="J336" s="167">
        <v>168.5</v>
      </c>
      <c r="K336" s="167">
        <f>ROUND(E336*J336,2)</f>
        <v>485.33</v>
      </c>
      <c r="L336" s="167">
        <v>21</v>
      </c>
      <c r="M336" s="167">
        <f>G336*(1+L336/100)</f>
        <v>0</v>
      </c>
      <c r="N336" s="167">
        <v>0</v>
      </c>
      <c r="O336" s="167">
        <f>ROUND(E336*N336,2)</f>
        <v>0</v>
      </c>
      <c r="P336" s="167">
        <v>0</v>
      </c>
      <c r="Q336" s="167">
        <f>ROUND(E336*P336,2)</f>
        <v>0</v>
      </c>
      <c r="R336" s="167"/>
      <c r="S336" s="167" t="s">
        <v>131</v>
      </c>
      <c r="T336" s="167" t="s">
        <v>171</v>
      </c>
      <c r="U336" s="167">
        <v>0.27700000000000002</v>
      </c>
      <c r="V336" s="167">
        <f>ROUND(E336*U336,2)</f>
        <v>0.8</v>
      </c>
      <c r="W336" s="167"/>
      <c r="X336" s="167" t="s">
        <v>547</v>
      </c>
      <c r="Y336" s="162"/>
      <c r="Z336" s="162"/>
      <c r="AA336" s="162"/>
      <c r="AB336" s="162"/>
      <c r="AC336" s="162"/>
      <c r="AD336" s="162"/>
      <c r="AE336" s="162"/>
      <c r="AF336" s="162"/>
      <c r="AG336" s="162" t="s">
        <v>548</v>
      </c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</row>
    <row r="337" spans="1:60" outlineLevel="1" x14ac:dyDescent="0.25">
      <c r="A337" s="185">
        <v>163</v>
      </c>
      <c r="B337" s="186" t="s">
        <v>549</v>
      </c>
      <c r="C337" s="192" t="s">
        <v>550</v>
      </c>
      <c r="D337" s="187" t="s">
        <v>215</v>
      </c>
      <c r="E337" s="188">
        <v>2.8802699999999999</v>
      </c>
      <c r="F337" s="189"/>
      <c r="G337" s="190">
        <f>ROUND(E337*F337,2)</f>
        <v>0</v>
      </c>
      <c r="H337" s="167">
        <v>0</v>
      </c>
      <c r="I337" s="167">
        <f>ROUND(E337*H337,2)</f>
        <v>0</v>
      </c>
      <c r="J337" s="167">
        <v>706</v>
      </c>
      <c r="K337" s="167">
        <f>ROUND(E337*J337,2)</f>
        <v>2033.47</v>
      </c>
      <c r="L337" s="167">
        <v>21</v>
      </c>
      <c r="M337" s="167">
        <f>G337*(1+L337/100)</f>
        <v>0</v>
      </c>
      <c r="N337" s="167">
        <v>0</v>
      </c>
      <c r="O337" s="167">
        <f>ROUND(E337*N337,2)</f>
        <v>0</v>
      </c>
      <c r="P337" s="167">
        <v>0</v>
      </c>
      <c r="Q337" s="167">
        <f>ROUND(E337*P337,2)</f>
        <v>0</v>
      </c>
      <c r="R337" s="167"/>
      <c r="S337" s="167" t="s">
        <v>131</v>
      </c>
      <c r="T337" s="167" t="s">
        <v>131</v>
      </c>
      <c r="U337" s="167">
        <v>2.0089999999999999</v>
      </c>
      <c r="V337" s="167">
        <f>ROUND(E337*U337,2)</f>
        <v>5.79</v>
      </c>
      <c r="W337" s="167"/>
      <c r="X337" s="167" t="s">
        <v>547</v>
      </c>
      <c r="Y337" s="162"/>
      <c r="Z337" s="162"/>
      <c r="AA337" s="162"/>
      <c r="AB337" s="162"/>
      <c r="AC337" s="162"/>
      <c r="AD337" s="162"/>
      <c r="AE337" s="162"/>
      <c r="AF337" s="162"/>
      <c r="AG337" s="162" t="s">
        <v>548</v>
      </c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</row>
    <row r="338" spans="1:60" outlineLevel="1" x14ac:dyDescent="0.25">
      <c r="A338" s="185">
        <v>164</v>
      </c>
      <c r="B338" s="186" t="s">
        <v>551</v>
      </c>
      <c r="C338" s="192" t="s">
        <v>552</v>
      </c>
      <c r="D338" s="187" t="s">
        <v>215</v>
      </c>
      <c r="E338" s="188">
        <v>2.8802699999999999</v>
      </c>
      <c r="F338" s="189"/>
      <c r="G338" s="190">
        <f>ROUND(E338*F338,2)</f>
        <v>0</v>
      </c>
      <c r="H338" s="167">
        <v>0</v>
      </c>
      <c r="I338" s="167">
        <f>ROUND(E338*H338,2)</f>
        <v>0</v>
      </c>
      <c r="J338" s="167">
        <v>337</v>
      </c>
      <c r="K338" s="167">
        <f>ROUND(E338*J338,2)</f>
        <v>970.65</v>
      </c>
      <c r="L338" s="167">
        <v>21</v>
      </c>
      <c r="M338" s="167">
        <f>G338*(1+L338/100)</f>
        <v>0</v>
      </c>
      <c r="N338" s="167">
        <v>0</v>
      </c>
      <c r="O338" s="167">
        <f>ROUND(E338*N338,2)</f>
        <v>0</v>
      </c>
      <c r="P338" s="167">
        <v>0</v>
      </c>
      <c r="Q338" s="167">
        <f>ROUND(E338*P338,2)</f>
        <v>0</v>
      </c>
      <c r="R338" s="167"/>
      <c r="S338" s="167" t="s">
        <v>131</v>
      </c>
      <c r="T338" s="167" t="s">
        <v>131</v>
      </c>
      <c r="U338" s="167">
        <v>0.95899999999999996</v>
      </c>
      <c r="V338" s="167">
        <f>ROUND(E338*U338,2)</f>
        <v>2.76</v>
      </c>
      <c r="W338" s="167"/>
      <c r="X338" s="167" t="s">
        <v>547</v>
      </c>
      <c r="Y338" s="162"/>
      <c r="Z338" s="162"/>
      <c r="AA338" s="162"/>
      <c r="AB338" s="162"/>
      <c r="AC338" s="162"/>
      <c r="AD338" s="162"/>
      <c r="AE338" s="162"/>
      <c r="AF338" s="162"/>
      <c r="AG338" s="162" t="s">
        <v>548</v>
      </c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</row>
    <row r="339" spans="1:60" outlineLevel="1" x14ac:dyDescent="0.25">
      <c r="A339" s="185">
        <v>165</v>
      </c>
      <c r="B339" s="186" t="s">
        <v>553</v>
      </c>
      <c r="C339" s="192" t="s">
        <v>554</v>
      </c>
      <c r="D339" s="187" t="s">
        <v>215</v>
      </c>
      <c r="E339" s="188">
        <v>2.8802699999999999</v>
      </c>
      <c r="F339" s="189"/>
      <c r="G339" s="190">
        <f>ROUND(E339*F339,2)</f>
        <v>0</v>
      </c>
      <c r="H339" s="167">
        <v>0</v>
      </c>
      <c r="I339" s="167">
        <f>ROUND(E339*H339,2)</f>
        <v>0</v>
      </c>
      <c r="J339" s="167">
        <v>234.5</v>
      </c>
      <c r="K339" s="167">
        <f>ROUND(E339*J339,2)</f>
        <v>675.42</v>
      </c>
      <c r="L339" s="167">
        <v>21</v>
      </c>
      <c r="M339" s="167">
        <f>G339*(1+L339/100)</f>
        <v>0</v>
      </c>
      <c r="N339" s="167">
        <v>0</v>
      </c>
      <c r="O339" s="167">
        <f>ROUND(E339*N339,2)</f>
        <v>0</v>
      </c>
      <c r="P339" s="167">
        <v>0</v>
      </c>
      <c r="Q339" s="167">
        <f>ROUND(E339*P339,2)</f>
        <v>0</v>
      </c>
      <c r="R339" s="167"/>
      <c r="S339" s="167" t="s">
        <v>131</v>
      </c>
      <c r="T339" s="167" t="s">
        <v>171</v>
      </c>
      <c r="U339" s="167">
        <v>0.49</v>
      </c>
      <c r="V339" s="167">
        <f>ROUND(E339*U339,2)</f>
        <v>1.41</v>
      </c>
      <c r="W339" s="167"/>
      <c r="X339" s="167" t="s">
        <v>547</v>
      </c>
      <c r="Y339" s="162"/>
      <c r="Z339" s="162"/>
      <c r="AA339" s="162"/>
      <c r="AB339" s="162"/>
      <c r="AC339" s="162"/>
      <c r="AD339" s="162"/>
      <c r="AE339" s="162"/>
      <c r="AF339" s="162"/>
      <c r="AG339" s="162" t="s">
        <v>548</v>
      </c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</row>
    <row r="340" spans="1:60" outlineLevel="1" x14ac:dyDescent="0.25">
      <c r="A340" s="185">
        <v>166</v>
      </c>
      <c r="B340" s="186" t="s">
        <v>555</v>
      </c>
      <c r="C340" s="192" t="s">
        <v>556</v>
      </c>
      <c r="D340" s="187" t="s">
        <v>215</v>
      </c>
      <c r="E340" s="188">
        <v>57.605400000000003</v>
      </c>
      <c r="F340" s="189"/>
      <c r="G340" s="190">
        <f>ROUND(E340*F340,2)</f>
        <v>0</v>
      </c>
      <c r="H340" s="167">
        <v>0</v>
      </c>
      <c r="I340" s="167">
        <f>ROUND(E340*H340,2)</f>
        <v>0</v>
      </c>
      <c r="J340" s="167">
        <v>16</v>
      </c>
      <c r="K340" s="167">
        <f>ROUND(E340*J340,2)</f>
        <v>921.69</v>
      </c>
      <c r="L340" s="167">
        <v>21</v>
      </c>
      <c r="M340" s="167">
        <f>G340*(1+L340/100)</f>
        <v>0</v>
      </c>
      <c r="N340" s="167">
        <v>0</v>
      </c>
      <c r="O340" s="167">
        <f>ROUND(E340*N340,2)</f>
        <v>0</v>
      </c>
      <c r="P340" s="167">
        <v>0</v>
      </c>
      <c r="Q340" s="167">
        <f>ROUND(E340*P340,2)</f>
        <v>0</v>
      </c>
      <c r="R340" s="167"/>
      <c r="S340" s="167" t="s">
        <v>131</v>
      </c>
      <c r="T340" s="167" t="s">
        <v>171</v>
      </c>
      <c r="U340" s="167">
        <v>0</v>
      </c>
      <c r="V340" s="167">
        <f>ROUND(E340*U340,2)</f>
        <v>0</v>
      </c>
      <c r="W340" s="167"/>
      <c r="X340" s="167" t="s">
        <v>547</v>
      </c>
      <c r="Y340" s="162"/>
      <c r="Z340" s="162"/>
      <c r="AA340" s="162"/>
      <c r="AB340" s="162"/>
      <c r="AC340" s="162"/>
      <c r="AD340" s="162"/>
      <c r="AE340" s="162"/>
      <c r="AF340" s="162"/>
      <c r="AG340" s="162" t="s">
        <v>548</v>
      </c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  <c r="BF340" s="162"/>
      <c r="BG340" s="162"/>
      <c r="BH340" s="162"/>
    </row>
    <row r="341" spans="1:60" outlineLevel="1" x14ac:dyDescent="0.25">
      <c r="A341" s="185">
        <v>167</v>
      </c>
      <c r="B341" s="186" t="s">
        <v>557</v>
      </c>
      <c r="C341" s="192" t="s">
        <v>558</v>
      </c>
      <c r="D341" s="187" t="s">
        <v>215</v>
      </c>
      <c r="E341" s="188">
        <v>2.8802699999999999</v>
      </c>
      <c r="F341" s="189"/>
      <c r="G341" s="190">
        <f>ROUND(E341*F341,2)</f>
        <v>0</v>
      </c>
      <c r="H341" s="167">
        <v>0</v>
      </c>
      <c r="I341" s="167">
        <f>ROUND(E341*H341,2)</f>
        <v>0</v>
      </c>
      <c r="J341" s="167">
        <v>331</v>
      </c>
      <c r="K341" s="167">
        <f>ROUND(E341*J341,2)</f>
        <v>953.37</v>
      </c>
      <c r="L341" s="167">
        <v>21</v>
      </c>
      <c r="M341" s="167">
        <f>G341*(1+L341/100)</f>
        <v>0</v>
      </c>
      <c r="N341" s="167">
        <v>0</v>
      </c>
      <c r="O341" s="167">
        <f>ROUND(E341*N341,2)</f>
        <v>0</v>
      </c>
      <c r="P341" s="167">
        <v>0</v>
      </c>
      <c r="Q341" s="167">
        <f>ROUND(E341*P341,2)</f>
        <v>0</v>
      </c>
      <c r="R341" s="167"/>
      <c r="S341" s="167" t="s">
        <v>131</v>
      </c>
      <c r="T341" s="167" t="s">
        <v>171</v>
      </c>
      <c r="U341" s="167">
        <v>0.94199999999999995</v>
      </c>
      <c r="V341" s="167">
        <f>ROUND(E341*U341,2)</f>
        <v>2.71</v>
      </c>
      <c r="W341" s="167"/>
      <c r="X341" s="167" t="s">
        <v>547</v>
      </c>
      <c r="Y341" s="162"/>
      <c r="Z341" s="162"/>
      <c r="AA341" s="162"/>
      <c r="AB341" s="162"/>
      <c r="AC341" s="162"/>
      <c r="AD341" s="162"/>
      <c r="AE341" s="162"/>
      <c r="AF341" s="162"/>
      <c r="AG341" s="162" t="s">
        <v>548</v>
      </c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  <c r="BF341" s="162"/>
      <c r="BG341" s="162"/>
      <c r="BH341" s="162"/>
    </row>
    <row r="342" spans="1:60" outlineLevel="1" x14ac:dyDescent="0.25">
      <c r="A342" s="185">
        <v>168</v>
      </c>
      <c r="B342" s="186" t="s">
        <v>559</v>
      </c>
      <c r="C342" s="192" t="s">
        <v>560</v>
      </c>
      <c r="D342" s="187" t="s">
        <v>215</v>
      </c>
      <c r="E342" s="188">
        <v>8.6408100000000001</v>
      </c>
      <c r="F342" s="189"/>
      <c r="G342" s="190">
        <f>ROUND(E342*F342,2)</f>
        <v>0</v>
      </c>
      <c r="H342" s="167">
        <v>0</v>
      </c>
      <c r="I342" s="167">
        <f>ROUND(E342*H342,2)</f>
        <v>0</v>
      </c>
      <c r="J342" s="167">
        <v>36.9</v>
      </c>
      <c r="K342" s="167">
        <f>ROUND(E342*J342,2)</f>
        <v>318.85000000000002</v>
      </c>
      <c r="L342" s="167">
        <v>21</v>
      </c>
      <c r="M342" s="167">
        <f>G342*(1+L342/100)</f>
        <v>0</v>
      </c>
      <c r="N342" s="167">
        <v>0</v>
      </c>
      <c r="O342" s="167">
        <f>ROUND(E342*N342,2)</f>
        <v>0</v>
      </c>
      <c r="P342" s="167">
        <v>0</v>
      </c>
      <c r="Q342" s="167">
        <f>ROUND(E342*P342,2)</f>
        <v>0</v>
      </c>
      <c r="R342" s="167"/>
      <c r="S342" s="167" t="s">
        <v>131</v>
      </c>
      <c r="T342" s="167" t="s">
        <v>171</v>
      </c>
      <c r="U342" s="167">
        <v>0.105</v>
      </c>
      <c r="V342" s="167">
        <f>ROUND(E342*U342,2)</f>
        <v>0.91</v>
      </c>
      <c r="W342" s="167"/>
      <c r="X342" s="167" t="s">
        <v>547</v>
      </c>
      <c r="Y342" s="162"/>
      <c r="Z342" s="162"/>
      <c r="AA342" s="162"/>
      <c r="AB342" s="162"/>
      <c r="AC342" s="162"/>
      <c r="AD342" s="162"/>
      <c r="AE342" s="162"/>
      <c r="AF342" s="162"/>
      <c r="AG342" s="162" t="s">
        <v>548</v>
      </c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</row>
    <row r="343" spans="1:60" outlineLevel="1" x14ac:dyDescent="0.25">
      <c r="A343" s="185">
        <v>169</v>
      </c>
      <c r="B343" s="186" t="s">
        <v>561</v>
      </c>
      <c r="C343" s="192" t="s">
        <v>562</v>
      </c>
      <c r="D343" s="187" t="s">
        <v>215</v>
      </c>
      <c r="E343" s="188">
        <v>2.8802699999999999</v>
      </c>
      <c r="F343" s="189"/>
      <c r="G343" s="190">
        <f>ROUND(E343*F343,2)</f>
        <v>0</v>
      </c>
      <c r="H343" s="167">
        <v>0</v>
      </c>
      <c r="I343" s="167">
        <f>ROUND(E343*H343,2)</f>
        <v>0</v>
      </c>
      <c r="J343" s="167">
        <v>900</v>
      </c>
      <c r="K343" s="167">
        <f>ROUND(E343*J343,2)</f>
        <v>2592.2399999999998</v>
      </c>
      <c r="L343" s="167">
        <v>21</v>
      </c>
      <c r="M343" s="167">
        <f>G343*(1+L343/100)</f>
        <v>0</v>
      </c>
      <c r="N343" s="167">
        <v>0</v>
      </c>
      <c r="O343" s="167">
        <f>ROUND(E343*N343,2)</f>
        <v>0</v>
      </c>
      <c r="P343" s="167">
        <v>0</v>
      </c>
      <c r="Q343" s="167">
        <f>ROUND(E343*P343,2)</f>
        <v>0</v>
      </c>
      <c r="R343" s="167"/>
      <c r="S343" s="167" t="s">
        <v>563</v>
      </c>
      <c r="T343" s="167" t="s">
        <v>171</v>
      </c>
      <c r="U343" s="167">
        <v>0</v>
      </c>
      <c r="V343" s="167">
        <f>ROUND(E343*U343,2)</f>
        <v>0</v>
      </c>
      <c r="W343" s="167"/>
      <c r="X343" s="167" t="s">
        <v>547</v>
      </c>
      <c r="Y343" s="162"/>
      <c r="Z343" s="162"/>
      <c r="AA343" s="162"/>
      <c r="AB343" s="162"/>
      <c r="AC343" s="162"/>
      <c r="AD343" s="162"/>
      <c r="AE343" s="162"/>
      <c r="AF343" s="162"/>
      <c r="AG343" s="162" t="s">
        <v>548</v>
      </c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</row>
    <row r="344" spans="1:60" x14ac:dyDescent="0.25">
      <c r="A344" s="173" t="s">
        <v>126</v>
      </c>
      <c r="B344" s="174" t="s">
        <v>100</v>
      </c>
      <c r="C344" s="191" t="s">
        <v>25</v>
      </c>
      <c r="D344" s="175"/>
      <c r="E344" s="176"/>
      <c r="F344" s="177"/>
      <c r="G344" s="178">
        <f>SUMIF(AG345:AG352,"&lt;&gt;NOR",G345:G352)</f>
        <v>0</v>
      </c>
      <c r="H344" s="172"/>
      <c r="I344" s="172">
        <f>SUM(I345:I352)</f>
        <v>0</v>
      </c>
      <c r="J344" s="172"/>
      <c r="K344" s="172">
        <f>SUM(K345:K352)</f>
        <v>8400</v>
      </c>
      <c r="L344" s="172"/>
      <c r="M344" s="172">
        <f>SUM(M345:M352)</f>
        <v>0</v>
      </c>
      <c r="N344" s="172"/>
      <c r="O344" s="172">
        <f>SUM(O345:O352)</f>
        <v>0</v>
      </c>
      <c r="P344" s="172"/>
      <c r="Q344" s="172">
        <f>SUM(Q345:Q352)</f>
        <v>0</v>
      </c>
      <c r="R344" s="172"/>
      <c r="S344" s="172"/>
      <c r="T344" s="172"/>
      <c r="U344" s="172"/>
      <c r="V344" s="172">
        <f>SUM(V345:V352)</f>
        <v>0</v>
      </c>
      <c r="W344" s="172"/>
      <c r="X344" s="172"/>
      <c r="AG344" t="s">
        <v>127</v>
      </c>
    </row>
    <row r="345" spans="1:60" outlineLevel="1" x14ac:dyDescent="0.25">
      <c r="A345" s="185">
        <v>170</v>
      </c>
      <c r="B345" s="186" t="s">
        <v>564</v>
      </c>
      <c r="C345" s="192" t="s">
        <v>565</v>
      </c>
      <c r="D345" s="187" t="s">
        <v>566</v>
      </c>
      <c r="E345" s="188">
        <v>1</v>
      </c>
      <c r="F345" s="189"/>
      <c r="G345" s="190">
        <f>ROUND(E345*F345,2)</f>
        <v>0</v>
      </c>
      <c r="H345" s="167">
        <v>0</v>
      </c>
      <c r="I345" s="167">
        <f>ROUND(E345*H345,2)</f>
        <v>0</v>
      </c>
      <c r="J345" s="167">
        <v>1000</v>
      </c>
      <c r="K345" s="167">
        <f>ROUND(E345*J345,2)</f>
        <v>1000</v>
      </c>
      <c r="L345" s="167">
        <v>21</v>
      </c>
      <c r="M345" s="167">
        <f>G345*(1+L345/100)</f>
        <v>0</v>
      </c>
      <c r="N345" s="167">
        <v>0</v>
      </c>
      <c r="O345" s="167">
        <f>ROUND(E345*N345,2)</f>
        <v>0</v>
      </c>
      <c r="P345" s="167">
        <v>0</v>
      </c>
      <c r="Q345" s="167">
        <f>ROUND(E345*P345,2)</f>
        <v>0</v>
      </c>
      <c r="R345" s="167"/>
      <c r="S345" s="167" t="s">
        <v>131</v>
      </c>
      <c r="T345" s="167" t="s">
        <v>171</v>
      </c>
      <c r="U345" s="167">
        <v>0</v>
      </c>
      <c r="V345" s="167">
        <f>ROUND(E345*U345,2)</f>
        <v>0</v>
      </c>
      <c r="W345" s="167"/>
      <c r="X345" s="167" t="s">
        <v>567</v>
      </c>
      <c r="Y345" s="162"/>
      <c r="Z345" s="162"/>
      <c r="AA345" s="162"/>
      <c r="AB345" s="162"/>
      <c r="AC345" s="162"/>
      <c r="AD345" s="162"/>
      <c r="AE345" s="162"/>
      <c r="AF345" s="162"/>
      <c r="AG345" s="162" t="s">
        <v>568</v>
      </c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</row>
    <row r="346" spans="1:60" outlineLevel="1" x14ac:dyDescent="0.25">
      <c r="A346" s="185">
        <v>171</v>
      </c>
      <c r="B346" s="186" t="s">
        <v>569</v>
      </c>
      <c r="C346" s="192" t="s">
        <v>570</v>
      </c>
      <c r="D346" s="187" t="s">
        <v>566</v>
      </c>
      <c r="E346" s="188">
        <v>1</v>
      </c>
      <c r="F346" s="189"/>
      <c r="G346" s="190">
        <f>ROUND(E346*F346,2)</f>
        <v>0</v>
      </c>
      <c r="H346" s="167">
        <v>0</v>
      </c>
      <c r="I346" s="167">
        <f>ROUND(E346*H346,2)</f>
        <v>0</v>
      </c>
      <c r="J346" s="167">
        <v>1500</v>
      </c>
      <c r="K346" s="167">
        <f>ROUND(E346*J346,2)</f>
        <v>1500</v>
      </c>
      <c r="L346" s="167">
        <v>21</v>
      </c>
      <c r="M346" s="167">
        <f>G346*(1+L346/100)</f>
        <v>0</v>
      </c>
      <c r="N346" s="167">
        <v>0</v>
      </c>
      <c r="O346" s="167">
        <f>ROUND(E346*N346,2)</f>
        <v>0</v>
      </c>
      <c r="P346" s="167">
        <v>0</v>
      </c>
      <c r="Q346" s="167">
        <f>ROUND(E346*P346,2)</f>
        <v>0</v>
      </c>
      <c r="R346" s="167"/>
      <c r="S346" s="167" t="s">
        <v>131</v>
      </c>
      <c r="T346" s="167" t="s">
        <v>171</v>
      </c>
      <c r="U346" s="167">
        <v>0</v>
      </c>
      <c r="V346" s="167">
        <f>ROUND(E346*U346,2)</f>
        <v>0</v>
      </c>
      <c r="W346" s="167"/>
      <c r="X346" s="167" t="s">
        <v>567</v>
      </c>
      <c r="Y346" s="162"/>
      <c r="Z346" s="162"/>
      <c r="AA346" s="162"/>
      <c r="AB346" s="162"/>
      <c r="AC346" s="162"/>
      <c r="AD346" s="162"/>
      <c r="AE346" s="162"/>
      <c r="AF346" s="162"/>
      <c r="AG346" s="162" t="s">
        <v>568</v>
      </c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</row>
    <row r="347" spans="1:60" outlineLevel="1" x14ac:dyDescent="0.25">
      <c r="A347" s="185">
        <v>172</v>
      </c>
      <c r="B347" s="186" t="s">
        <v>571</v>
      </c>
      <c r="C347" s="192" t="s">
        <v>572</v>
      </c>
      <c r="D347" s="187" t="s">
        <v>566</v>
      </c>
      <c r="E347" s="188">
        <v>1</v>
      </c>
      <c r="F347" s="189"/>
      <c r="G347" s="190">
        <f>ROUND(E347*F347,2)</f>
        <v>0</v>
      </c>
      <c r="H347" s="167">
        <v>0</v>
      </c>
      <c r="I347" s="167">
        <f>ROUND(E347*H347,2)</f>
        <v>0</v>
      </c>
      <c r="J347" s="167">
        <v>1000</v>
      </c>
      <c r="K347" s="167">
        <f>ROUND(E347*J347,2)</f>
        <v>1000</v>
      </c>
      <c r="L347" s="167">
        <v>21</v>
      </c>
      <c r="M347" s="167">
        <f>G347*(1+L347/100)</f>
        <v>0</v>
      </c>
      <c r="N347" s="167">
        <v>0</v>
      </c>
      <c r="O347" s="167">
        <f>ROUND(E347*N347,2)</f>
        <v>0</v>
      </c>
      <c r="P347" s="167">
        <v>0</v>
      </c>
      <c r="Q347" s="167">
        <f>ROUND(E347*P347,2)</f>
        <v>0</v>
      </c>
      <c r="R347" s="167"/>
      <c r="S347" s="167" t="s">
        <v>131</v>
      </c>
      <c r="T347" s="167" t="s">
        <v>171</v>
      </c>
      <c r="U347" s="167">
        <v>0</v>
      </c>
      <c r="V347" s="167">
        <f>ROUND(E347*U347,2)</f>
        <v>0</v>
      </c>
      <c r="W347" s="167"/>
      <c r="X347" s="167" t="s">
        <v>567</v>
      </c>
      <c r="Y347" s="162"/>
      <c r="Z347" s="162"/>
      <c r="AA347" s="162"/>
      <c r="AB347" s="162"/>
      <c r="AC347" s="162"/>
      <c r="AD347" s="162"/>
      <c r="AE347" s="162"/>
      <c r="AF347" s="162"/>
      <c r="AG347" s="162" t="s">
        <v>568</v>
      </c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</row>
    <row r="348" spans="1:60" outlineLevel="1" x14ac:dyDescent="0.25">
      <c r="A348" s="185">
        <v>173</v>
      </c>
      <c r="B348" s="186" t="s">
        <v>573</v>
      </c>
      <c r="C348" s="192" t="s">
        <v>574</v>
      </c>
      <c r="D348" s="187" t="s">
        <v>566</v>
      </c>
      <c r="E348" s="188">
        <v>1</v>
      </c>
      <c r="F348" s="189"/>
      <c r="G348" s="190">
        <f>ROUND(E348*F348,2)</f>
        <v>0</v>
      </c>
      <c r="H348" s="167">
        <v>0</v>
      </c>
      <c r="I348" s="167">
        <f>ROUND(E348*H348,2)</f>
        <v>0</v>
      </c>
      <c r="J348" s="167">
        <v>1500</v>
      </c>
      <c r="K348" s="167">
        <f>ROUND(E348*J348,2)</f>
        <v>1500</v>
      </c>
      <c r="L348" s="167">
        <v>21</v>
      </c>
      <c r="M348" s="167">
        <f>G348*(1+L348/100)</f>
        <v>0</v>
      </c>
      <c r="N348" s="167">
        <v>0</v>
      </c>
      <c r="O348" s="167">
        <f>ROUND(E348*N348,2)</f>
        <v>0</v>
      </c>
      <c r="P348" s="167">
        <v>0</v>
      </c>
      <c r="Q348" s="167">
        <f>ROUND(E348*P348,2)</f>
        <v>0</v>
      </c>
      <c r="R348" s="167"/>
      <c r="S348" s="167" t="s">
        <v>131</v>
      </c>
      <c r="T348" s="167" t="s">
        <v>171</v>
      </c>
      <c r="U348" s="167">
        <v>0</v>
      </c>
      <c r="V348" s="167">
        <f>ROUND(E348*U348,2)</f>
        <v>0</v>
      </c>
      <c r="W348" s="167"/>
      <c r="X348" s="167" t="s">
        <v>567</v>
      </c>
      <c r="Y348" s="162"/>
      <c r="Z348" s="162"/>
      <c r="AA348" s="162"/>
      <c r="AB348" s="162"/>
      <c r="AC348" s="162"/>
      <c r="AD348" s="162"/>
      <c r="AE348" s="162"/>
      <c r="AF348" s="162"/>
      <c r="AG348" s="162" t="s">
        <v>568</v>
      </c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  <c r="BF348" s="162"/>
      <c r="BG348" s="162"/>
      <c r="BH348" s="162"/>
    </row>
    <row r="349" spans="1:60" outlineLevel="1" x14ac:dyDescent="0.25">
      <c r="A349" s="185">
        <v>174</v>
      </c>
      <c r="B349" s="186" t="s">
        <v>575</v>
      </c>
      <c r="C349" s="192" t="s">
        <v>576</v>
      </c>
      <c r="D349" s="187" t="s">
        <v>566</v>
      </c>
      <c r="E349" s="188">
        <v>1</v>
      </c>
      <c r="F349" s="189"/>
      <c r="G349" s="190">
        <f>ROUND(E349*F349,2)</f>
        <v>0</v>
      </c>
      <c r="H349" s="167">
        <v>0</v>
      </c>
      <c r="I349" s="167">
        <f>ROUND(E349*H349,2)</f>
        <v>0</v>
      </c>
      <c r="J349" s="167">
        <v>200</v>
      </c>
      <c r="K349" s="167">
        <f>ROUND(E349*J349,2)</f>
        <v>200</v>
      </c>
      <c r="L349" s="167">
        <v>21</v>
      </c>
      <c r="M349" s="167">
        <f>G349*(1+L349/100)</f>
        <v>0</v>
      </c>
      <c r="N349" s="167">
        <v>0</v>
      </c>
      <c r="O349" s="167">
        <f>ROUND(E349*N349,2)</f>
        <v>0</v>
      </c>
      <c r="P349" s="167">
        <v>0</v>
      </c>
      <c r="Q349" s="167">
        <f>ROUND(E349*P349,2)</f>
        <v>0</v>
      </c>
      <c r="R349" s="167"/>
      <c r="S349" s="167" t="s">
        <v>186</v>
      </c>
      <c r="T349" s="167" t="s">
        <v>171</v>
      </c>
      <c r="U349" s="167">
        <v>0</v>
      </c>
      <c r="V349" s="167">
        <f>ROUND(E349*U349,2)</f>
        <v>0</v>
      </c>
      <c r="W349" s="167"/>
      <c r="X349" s="167" t="s">
        <v>567</v>
      </c>
      <c r="Y349" s="162"/>
      <c r="Z349" s="162"/>
      <c r="AA349" s="162"/>
      <c r="AB349" s="162"/>
      <c r="AC349" s="162"/>
      <c r="AD349" s="162"/>
      <c r="AE349" s="162"/>
      <c r="AF349" s="162"/>
      <c r="AG349" s="162" t="s">
        <v>568</v>
      </c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</row>
    <row r="350" spans="1:60" outlineLevel="1" x14ac:dyDescent="0.25">
      <c r="A350" s="185">
        <v>175</v>
      </c>
      <c r="B350" s="186" t="s">
        <v>577</v>
      </c>
      <c r="C350" s="192" t="s">
        <v>578</v>
      </c>
      <c r="D350" s="187" t="s">
        <v>566</v>
      </c>
      <c r="E350" s="188">
        <v>1</v>
      </c>
      <c r="F350" s="189"/>
      <c r="G350" s="190">
        <f>ROUND(E350*F350,2)</f>
        <v>0</v>
      </c>
      <c r="H350" s="167">
        <v>0</v>
      </c>
      <c r="I350" s="167">
        <f>ROUND(E350*H350,2)</f>
        <v>0</v>
      </c>
      <c r="J350" s="167">
        <v>500</v>
      </c>
      <c r="K350" s="167">
        <f>ROUND(E350*J350,2)</f>
        <v>500</v>
      </c>
      <c r="L350" s="167">
        <v>21</v>
      </c>
      <c r="M350" s="167">
        <f>G350*(1+L350/100)</f>
        <v>0</v>
      </c>
      <c r="N350" s="167">
        <v>0</v>
      </c>
      <c r="O350" s="167">
        <f>ROUND(E350*N350,2)</f>
        <v>0</v>
      </c>
      <c r="P350" s="167">
        <v>0</v>
      </c>
      <c r="Q350" s="167">
        <f>ROUND(E350*P350,2)</f>
        <v>0</v>
      </c>
      <c r="R350" s="167"/>
      <c r="S350" s="167" t="s">
        <v>186</v>
      </c>
      <c r="T350" s="167" t="s">
        <v>171</v>
      </c>
      <c r="U350" s="167">
        <v>0</v>
      </c>
      <c r="V350" s="167">
        <f>ROUND(E350*U350,2)</f>
        <v>0</v>
      </c>
      <c r="W350" s="167"/>
      <c r="X350" s="167" t="s">
        <v>567</v>
      </c>
      <c r="Y350" s="162"/>
      <c r="Z350" s="162"/>
      <c r="AA350" s="162"/>
      <c r="AB350" s="162"/>
      <c r="AC350" s="162"/>
      <c r="AD350" s="162"/>
      <c r="AE350" s="162"/>
      <c r="AF350" s="162"/>
      <c r="AG350" s="162" t="s">
        <v>568</v>
      </c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2"/>
      <c r="BB350" s="162"/>
      <c r="BC350" s="162"/>
      <c r="BD350" s="162"/>
      <c r="BE350" s="162"/>
      <c r="BF350" s="162"/>
      <c r="BG350" s="162"/>
      <c r="BH350" s="162"/>
    </row>
    <row r="351" spans="1:60" outlineLevel="1" x14ac:dyDescent="0.25">
      <c r="A351" s="185">
        <v>176</v>
      </c>
      <c r="B351" s="186" t="s">
        <v>579</v>
      </c>
      <c r="C351" s="192" t="s">
        <v>580</v>
      </c>
      <c r="D351" s="187" t="s">
        <v>566</v>
      </c>
      <c r="E351" s="188">
        <v>1</v>
      </c>
      <c r="F351" s="189"/>
      <c r="G351" s="190">
        <f>ROUND(E351*F351,2)</f>
        <v>0</v>
      </c>
      <c r="H351" s="167">
        <v>0</v>
      </c>
      <c r="I351" s="167">
        <f>ROUND(E351*H351,2)</f>
        <v>0</v>
      </c>
      <c r="J351" s="167">
        <v>2500</v>
      </c>
      <c r="K351" s="167">
        <f>ROUND(E351*J351,2)</f>
        <v>2500</v>
      </c>
      <c r="L351" s="167">
        <v>21</v>
      </c>
      <c r="M351" s="167">
        <f>G351*(1+L351/100)</f>
        <v>0</v>
      </c>
      <c r="N351" s="167">
        <v>0</v>
      </c>
      <c r="O351" s="167">
        <f>ROUND(E351*N351,2)</f>
        <v>0</v>
      </c>
      <c r="P351" s="167">
        <v>0</v>
      </c>
      <c r="Q351" s="167">
        <f>ROUND(E351*P351,2)</f>
        <v>0</v>
      </c>
      <c r="R351" s="167"/>
      <c r="S351" s="167" t="s">
        <v>186</v>
      </c>
      <c r="T351" s="167" t="s">
        <v>171</v>
      </c>
      <c r="U351" s="167">
        <v>0</v>
      </c>
      <c r="V351" s="167">
        <f>ROUND(E351*U351,2)</f>
        <v>0</v>
      </c>
      <c r="W351" s="167"/>
      <c r="X351" s="167" t="s">
        <v>567</v>
      </c>
      <c r="Y351" s="162"/>
      <c r="Z351" s="162"/>
      <c r="AA351" s="162"/>
      <c r="AB351" s="162"/>
      <c r="AC351" s="162"/>
      <c r="AD351" s="162"/>
      <c r="AE351" s="162"/>
      <c r="AF351" s="162"/>
      <c r="AG351" s="162" t="s">
        <v>568</v>
      </c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  <c r="BA351" s="162"/>
      <c r="BB351" s="162"/>
      <c r="BC351" s="162"/>
      <c r="BD351" s="162"/>
      <c r="BE351" s="162"/>
      <c r="BF351" s="162"/>
      <c r="BG351" s="162"/>
      <c r="BH351" s="162"/>
    </row>
    <row r="352" spans="1:60" outlineLevel="1" x14ac:dyDescent="0.25">
      <c r="A352" s="179">
        <v>177</v>
      </c>
      <c r="B352" s="180" t="s">
        <v>581</v>
      </c>
      <c r="C352" s="193" t="s">
        <v>582</v>
      </c>
      <c r="D352" s="181" t="s">
        <v>566</v>
      </c>
      <c r="E352" s="182">
        <v>1</v>
      </c>
      <c r="F352" s="183"/>
      <c r="G352" s="184">
        <f>ROUND(E352*F352,2)</f>
        <v>0</v>
      </c>
      <c r="H352" s="167">
        <v>0</v>
      </c>
      <c r="I352" s="167">
        <f>ROUND(E352*H352,2)</f>
        <v>0</v>
      </c>
      <c r="J352" s="167">
        <v>200</v>
      </c>
      <c r="K352" s="167">
        <f>ROUND(E352*J352,2)</f>
        <v>200</v>
      </c>
      <c r="L352" s="167">
        <v>21</v>
      </c>
      <c r="M352" s="167">
        <f>G352*(1+L352/100)</f>
        <v>0</v>
      </c>
      <c r="N352" s="167">
        <v>0</v>
      </c>
      <c r="O352" s="167">
        <f>ROUND(E352*N352,2)</f>
        <v>0</v>
      </c>
      <c r="P352" s="167">
        <v>0</v>
      </c>
      <c r="Q352" s="167">
        <f>ROUND(E352*P352,2)</f>
        <v>0</v>
      </c>
      <c r="R352" s="167"/>
      <c r="S352" s="167" t="s">
        <v>186</v>
      </c>
      <c r="T352" s="167" t="s">
        <v>171</v>
      </c>
      <c r="U352" s="167">
        <v>0</v>
      </c>
      <c r="V352" s="167">
        <f>ROUND(E352*U352,2)</f>
        <v>0</v>
      </c>
      <c r="W352" s="167"/>
      <c r="X352" s="167" t="s">
        <v>567</v>
      </c>
      <c r="Y352" s="162"/>
      <c r="Z352" s="162"/>
      <c r="AA352" s="162"/>
      <c r="AB352" s="162"/>
      <c r="AC352" s="162"/>
      <c r="AD352" s="162"/>
      <c r="AE352" s="162"/>
      <c r="AF352" s="162"/>
      <c r="AG352" s="162" t="s">
        <v>568</v>
      </c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</row>
    <row r="353" spans="1:33" x14ac:dyDescent="0.25">
      <c r="A353" s="3"/>
      <c r="B353" s="4"/>
      <c r="C353" s="197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AE353">
        <v>15</v>
      </c>
      <c r="AF353">
        <v>21</v>
      </c>
      <c r="AG353" t="s">
        <v>113</v>
      </c>
    </row>
    <row r="354" spans="1:33" x14ac:dyDescent="0.25">
      <c r="C354" s="198"/>
      <c r="D354" s="10"/>
      <c r="AG354" t="s">
        <v>583</v>
      </c>
    </row>
    <row r="355" spans="1:33" x14ac:dyDescent="0.25">
      <c r="D355" s="10"/>
    </row>
    <row r="356" spans="1:33" x14ac:dyDescent="0.25">
      <c r="D356" s="10"/>
    </row>
    <row r="357" spans="1:33" x14ac:dyDescent="0.25">
      <c r="D357" s="10"/>
    </row>
    <row r="358" spans="1:33" x14ac:dyDescent="0.25">
      <c r="D358" s="10"/>
    </row>
    <row r="359" spans="1:33" x14ac:dyDescent="0.25">
      <c r="D359" s="10"/>
    </row>
    <row r="360" spans="1:33" x14ac:dyDescent="0.25">
      <c r="D360" s="10"/>
    </row>
    <row r="361" spans="1:33" x14ac:dyDescent="0.25">
      <c r="D361" s="10"/>
    </row>
    <row r="362" spans="1:33" x14ac:dyDescent="0.25">
      <c r="D362" s="10"/>
    </row>
    <row r="363" spans="1:33" x14ac:dyDescent="0.25">
      <c r="D363" s="10"/>
    </row>
    <row r="364" spans="1:33" x14ac:dyDescent="0.25">
      <c r="D364" s="10"/>
    </row>
    <row r="365" spans="1:33" x14ac:dyDescent="0.25">
      <c r="D365" s="10"/>
    </row>
    <row r="366" spans="1:33" x14ac:dyDescent="0.25">
      <c r="D366" s="10"/>
    </row>
    <row r="367" spans="1:33" x14ac:dyDescent="0.25">
      <c r="D367" s="10"/>
    </row>
    <row r="368" spans="1:33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autoFilter ref="A9:V352" xr:uid="{6EEA7EA8-01D8-4A41-B378-B8B318A3EADD}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SO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Pol'!Názvy_tisku</vt:lpstr>
      <vt:lpstr>oadresa</vt:lpstr>
      <vt:lpstr>Stavba!Objednatel</vt:lpstr>
      <vt:lpstr>Stavba!Objekt</vt:lpstr>
      <vt:lpstr>'SO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Rozpočty</cp:lastModifiedBy>
  <cp:lastPrinted>2019-03-19T12:27:02Z</cp:lastPrinted>
  <dcterms:created xsi:type="dcterms:W3CDTF">2009-04-08T07:15:50Z</dcterms:created>
  <dcterms:modified xsi:type="dcterms:W3CDTF">2023-01-16T18:51:21Z</dcterms:modified>
</cp:coreProperties>
</file>