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3\Šrubař\Oprava bytu - Hlavní náměstí 12 - byt č. 8 - Na EZAK\"/>
    </mc:Choice>
  </mc:AlternateContent>
  <bookViews>
    <workbookView xWindow="-105" yWindow="-105" windowWidth="23250" windowHeight="12570" activeTab="1"/>
  </bookViews>
  <sheets>
    <sheet name="Pokyny pro vyplnění" sheetId="11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Pol'!$A$1:$X$506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I17" i="12" s="1"/>
  <c r="K18" i="12"/>
  <c r="K17" i="12" s="1"/>
  <c r="O18" i="12"/>
  <c r="Q18" i="12"/>
  <c r="V18" i="12"/>
  <c r="G21" i="12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32" i="12"/>
  <c r="I32" i="12"/>
  <c r="K32" i="12"/>
  <c r="M32" i="12"/>
  <c r="O32" i="12"/>
  <c r="O17" i="12" s="1"/>
  <c r="Q32" i="12"/>
  <c r="V32" i="12"/>
  <c r="G35" i="12"/>
  <c r="I35" i="12"/>
  <c r="K35" i="12"/>
  <c r="M35" i="12"/>
  <c r="O35" i="12"/>
  <c r="Q35" i="12"/>
  <c r="Q17" i="12" s="1"/>
  <c r="V35" i="12"/>
  <c r="G55" i="12"/>
  <c r="M55" i="12" s="1"/>
  <c r="I55" i="12"/>
  <c r="K55" i="12"/>
  <c r="O55" i="12"/>
  <c r="Q55" i="12"/>
  <c r="V55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V17" i="12" s="1"/>
  <c r="G65" i="12"/>
  <c r="M65" i="12" s="1"/>
  <c r="I65" i="12"/>
  <c r="K65" i="12"/>
  <c r="O65" i="12"/>
  <c r="Q65" i="12"/>
  <c r="V65" i="12"/>
  <c r="G68" i="12"/>
  <c r="M68" i="12" s="1"/>
  <c r="I68" i="12"/>
  <c r="K68" i="12"/>
  <c r="O68" i="12"/>
  <c r="Q68" i="12"/>
  <c r="V68" i="12"/>
  <c r="G70" i="12"/>
  <c r="I70" i="12"/>
  <c r="I69" i="12" s="1"/>
  <c r="K70" i="12"/>
  <c r="K69" i="12" s="1"/>
  <c r="M70" i="12"/>
  <c r="O70" i="12"/>
  <c r="O69" i="12" s="1"/>
  <c r="Q70" i="12"/>
  <c r="Q69" i="12" s="1"/>
  <c r="V70" i="12"/>
  <c r="V69" i="12" s="1"/>
  <c r="G76" i="12"/>
  <c r="G69" i="12" s="1"/>
  <c r="I51" i="1" s="1"/>
  <c r="I76" i="12"/>
  <c r="K76" i="12"/>
  <c r="O76" i="12"/>
  <c r="Q76" i="12"/>
  <c r="V76" i="12"/>
  <c r="G83" i="12"/>
  <c r="M83" i="12" s="1"/>
  <c r="I83" i="12"/>
  <c r="I82" i="12" s="1"/>
  <c r="K83" i="12"/>
  <c r="O83" i="12"/>
  <c r="O82" i="12" s="1"/>
  <c r="Q83" i="12"/>
  <c r="Q82" i="12" s="1"/>
  <c r="V83" i="12"/>
  <c r="G91" i="12"/>
  <c r="I91" i="12"/>
  <c r="K91" i="12"/>
  <c r="K82" i="12" s="1"/>
  <c r="O91" i="12"/>
  <c r="Q91" i="12"/>
  <c r="V91" i="12"/>
  <c r="V82" i="12" s="1"/>
  <c r="G96" i="12"/>
  <c r="I96" i="12"/>
  <c r="K96" i="12"/>
  <c r="K95" i="12" s="1"/>
  <c r="O96" i="12"/>
  <c r="O95" i="12" s="1"/>
  <c r="Q96" i="12"/>
  <c r="V96" i="12"/>
  <c r="G100" i="12"/>
  <c r="M100" i="12" s="1"/>
  <c r="I100" i="12"/>
  <c r="I95" i="12" s="1"/>
  <c r="K100" i="12"/>
  <c r="O100" i="12"/>
  <c r="Q100" i="12"/>
  <c r="Q95" i="12" s="1"/>
  <c r="V100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I111" i="12"/>
  <c r="K111" i="12"/>
  <c r="M111" i="12"/>
  <c r="O111" i="12"/>
  <c r="Q111" i="12"/>
  <c r="V111" i="12"/>
  <c r="V95" i="12" s="1"/>
  <c r="G112" i="12"/>
  <c r="M112" i="12" s="1"/>
  <c r="I112" i="12"/>
  <c r="K112" i="12"/>
  <c r="O112" i="12"/>
  <c r="Q112" i="12"/>
  <c r="V112" i="12"/>
  <c r="G120" i="12"/>
  <c r="M120" i="12" s="1"/>
  <c r="I120" i="12"/>
  <c r="K120" i="12"/>
  <c r="O120" i="12"/>
  <c r="Q120" i="12"/>
  <c r="V120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V147" i="12"/>
  <c r="G148" i="12"/>
  <c r="M148" i="12" s="1"/>
  <c r="M147" i="12" s="1"/>
  <c r="I148" i="12"/>
  <c r="I147" i="12" s="1"/>
  <c r="K148" i="12"/>
  <c r="K147" i="12" s="1"/>
  <c r="O148" i="12"/>
  <c r="O147" i="12" s="1"/>
  <c r="Q148" i="12"/>
  <c r="Q147" i="12" s="1"/>
  <c r="V148" i="12"/>
  <c r="Q149" i="12"/>
  <c r="G150" i="12"/>
  <c r="M150" i="12" s="1"/>
  <c r="I150" i="12"/>
  <c r="I149" i="12" s="1"/>
  <c r="K150" i="12"/>
  <c r="O150" i="12"/>
  <c r="O149" i="12" s="1"/>
  <c r="Q150" i="12"/>
  <c r="V150" i="12"/>
  <c r="V149" i="12" s="1"/>
  <c r="G156" i="12"/>
  <c r="G149" i="12" s="1"/>
  <c r="I55" i="1" s="1"/>
  <c r="I156" i="12"/>
  <c r="K156" i="12"/>
  <c r="K149" i="12" s="1"/>
  <c r="O156" i="12"/>
  <c r="Q156" i="12"/>
  <c r="V156" i="12"/>
  <c r="G160" i="12"/>
  <c r="M160" i="12" s="1"/>
  <c r="I160" i="12"/>
  <c r="K160" i="12"/>
  <c r="O160" i="12"/>
  <c r="Q160" i="12"/>
  <c r="V160" i="12"/>
  <c r="I161" i="12"/>
  <c r="O161" i="12"/>
  <c r="V161" i="12"/>
  <c r="G162" i="12"/>
  <c r="M162" i="12" s="1"/>
  <c r="M161" i="12" s="1"/>
  <c r="I162" i="12"/>
  <c r="K162" i="12"/>
  <c r="K161" i="12" s="1"/>
  <c r="O162" i="12"/>
  <c r="Q162" i="12"/>
  <c r="Q161" i="12" s="1"/>
  <c r="V162" i="12"/>
  <c r="G164" i="12"/>
  <c r="I164" i="12"/>
  <c r="I163" i="12" s="1"/>
  <c r="K164" i="12"/>
  <c r="M164" i="12"/>
  <c r="O164" i="12"/>
  <c r="O163" i="12" s="1"/>
  <c r="Q164" i="12"/>
  <c r="Q163" i="12" s="1"/>
  <c r="V164" i="12"/>
  <c r="G165" i="12"/>
  <c r="M165" i="12" s="1"/>
  <c r="I165" i="12"/>
  <c r="K165" i="12"/>
  <c r="K163" i="12" s="1"/>
  <c r="O165" i="12"/>
  <c r="Q165" i="12"/>
  <c r="V165" i="12"/>
  <c r="V163" i="12" s="1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I170" i="12"/>
  <c r="K170" i="12"/>
  <c r="M170" i="12"/>
  <c r="O170" i="12"/>
  <c r="Q170" i="12"/>
  <c r="V170" i="12"/>
  <c r="G172" i="12"/>
  <c r="M172" i="12" s="1"/>
  <c r="I172" i="12"/>
  <c r="I171" i="12" s="1"/>
  <c r="K172" i="12"/>
  <c r="O172" i="12"/>
  <c r="O171" i="12" s="1"/>
  <c r="Q172" i="12"/>
  <c r="Q171" i="12" s="1"/>
  <c r="V172" i="12"/>
  <c r="G173" i="12"/>
  <c r="M173" i="12" s="1"/>
  <c r="I173" i="12"/>
  <c r="K173" i="12"/>
  <c r="K171" i="12" s="1"/>
  <c r="O173" i="12"/>
  <c r="Q173" i="12"/>
  <c r="V173" i="12"/>
  <c r="V171" i="12" s="1"/>
  <c r="G174" i="12"/>
  <c r="I174" i="12"/>
  <c r="K174" i="12"/>
  <c r="M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I179" i="12"/>
  <c r="K179" i="12"/>
  <c r="M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3" i="12"/>
  <c r="I183" i="12"/>
  <c r="K183" i="12"/>
  <c r="M183" i="12"/>
  <c r="O183" i="12"/>
  <c r="Q183" i="12"/>
  <c r="V183" i="12"/>
  <c r="G185" i="12"/>
  <c r="I185" i="12"/>
  <c r="I184" i="12" s="1"/>
  <c r="K185" i="12"/>
  <c r="O185" i="12"/>
  <c r="Q185" i="12"/>
  <c r="Q184" i="12" s="1"/>
  <c r="V185" i="12"/>
  <c r="G186" i="12"/>
  <c r="M186" i="12" s="1"/>
  <c r="I186" i="12"/>
  <c r="K186" i="12"/>
  <c r="K184" i="12" s="1"/>
  <c r="O186" i="12"/>
  <c r="Q186" i="12"/>
  <c r="V186" i="12"/>
  <c r="V184" i="12" s="1"/>
  <c r="G187" i="12"/>
  <c r="M187" i="12" s="1"/>
  <c r="I187" i="12"/>
  <c r="K187" i="12"/>
  <c r="O187" i="12"/>
  <c r="Q187" i="12"/>
  <c r="V187" i="12"/>
  <c r="G188" i="12"/>
  <c r="I188" i="12"/>
  <c r="K188" i="12"/>
  <c r="M188" i="12"/>
  <c r="O188" i="12"/>
  <c r="O184" i="12" s="1"/>
  <c r="Q188" i="12"/>
  <c r="V188" i="12"/>
  <c r="G189" i="12"/>
  <c r="I189" i="12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4" i="12"/>
  <c r="M194" i="12" s="1"/>
  <c r="I194" i="12"/>
  <c r="I193" i="12" s="1"/>
  <c r="K194" i="12"/>
  <c r="K193" i="12" s="1"/>
  <c r="O194" i="12"/>
  <c r="O193" i="12" s="1"/>
  <c r="Q194" i="12"/>
  <c r="V194" i="12"/>
  <c r="V193" i="12" s="1"/>
  <c r="G195" i="12"/>
  <c r="I195" i="12"/>
  <c r="K195" i="12"/>
  <c r="M195" i="12"/>
  <c r="O195" i="12"/>
  <c r="Q195" i="12"/>
  <c r="V195" i="12"/>
  <c r="G196" i="12"/>
  <c r="I196" i="12"/>
  <c r="K196" i="12"/>
  <c r="M196" i="12"/>
  <c r="O196" i="12"/>
  <c r="Q196" i="12"/>
  <c r="V196" i="12"/>
  <c r="G197" i="12"/>
  <c r="M197" i="12" s="1"/>
  <c r="I197" i="12"/>
  <c r="K197" i="12"/>
  <c r="O197" i="12"/>
  <c r="Q197" i="12"/>
  <c r="Q193" i="12" s="1"/>
  <c r="V197" i="12"/>
  <c r="G198" i="12"/>
  <c r="M198" i="12" s="1"/>
  <c r="I198" i="12"/>
  <c r="K198" i="12"/>
  <c r="O198" i="12"/>
  <c r="Q198" i="12"/>
  <c r="V198" i="12"/>
  <c r="G199" i="12"/>
  <c r="I199" i="12"/>
  <c r="K199" i="12"/>
  <c r="M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I204" i="12"/>
  <c r="K204" i="12"/>
  <c r="M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I207" i="12"/>
  <c r="K207" i="12"/>
  <c r="M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I211" i="12"/>
  <c r="K211" i="12"/>
  <c r="M211" i="12"/>
  <c r="O211" i="12"/>
  <c r="Q211" i="12"/>
  <c r="V211" i="12"/>
  <c r="G213" i="12"/>
  <c r="I213" i="12"/>
  <c r="K213" i="12"/>
  <c r="M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I216" i="12"/>
  <c r="K216" i="12"/>
  <c r="M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I221" i="12"/>
  <c r="K221" i="12"/>
  <c r="M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V224" i="12"/>
  <c r="G225" i="12"/>
  <c r="I225" i="12"/>
  <c r="K225" i="12"/>
  <c r="K224" i="12" s="1"/>
  <c r="O225" i="12"/>
  <c r="O224" i="12" s="1"/>
  <c r="Q225" i="12"/>
  <c r="V225" i="12"/>
  <c r="G226" i="12"/>
  <c r="M226" i="12" s="1"/>
  <c r="I226" i="12"/>
  <c r="I224" i="12" s="1"/>
  <c r="K226" i="12"/>
  <c r="O226" i="12"/>
  <c r="Q226" i="12"/>
  <c r="Q224" i="12" s="1"/>
  <c r="V226" i="12"/>
  <c r="G227" i="12"/>
  <c r="M227" i="12" s="1"/>
  <c r="I227" i="12"/>
  <c r="K227" i="12"/>
  <c r="O227" i="12"/>
  <c r="Q227" i="12"/>
  <c r="V227" i="12"/>
  <c r="K228" i="12"/>
  <c r="G229" i="12"/>
  <c r="I229" i="12"/>
  <c r="K229" i="12"/>
  <c r="M229" i="12"/>
  <c r="O229" i="12"/>
  <c r="O228" i="12" s="1"/>
  <c r="Q229" i="12"/>
  <c r="V229" i="12"/>
  <c r="V228" i="12" s="1"/>
  <c r="G230" i="12"/>
  <c r="M230" i="12" s="1"/>
  <c r="I230" i="12"/>
  <c r="I228" i="12" s="1"/>
  <c r="K230" i="12"/>
  <c r="O230" i="12"/>
  <c r="Q230" i="12"/>
  <c r="Q228" i="12" s="1"/>
  <c r="V230" i="12"/>
  <c r="G231" i="12"/>
  <c r="M231" i="12" s="1"/>
  <c r="I231" i="12"/>
  <c r="K231" i="12"/>
  <c r="O231" i="12"/>
  <c r="Q231" i="12"/>
  <c r="V231" i="12"/>
  <c r="V232" i="12"/>
  <c r="G233" i="12"/>
  <c r="I233" i="12"/>
  <c r="K233" i="12"/>
  <c r="K232" i="12" s="1"/>
  <c r="O233" i="12"/>
  <c r="O232" i="12" s="1"/>
  <c r="Q233" i="12"/>
  <c r="V233" i="12"/>
  <c r="G234" i="12"/>
  <c r="M234" i="12" s="1"/>
  <c r="I234" i="12"/>
  <c r="I232" i="12" s="1"/>
  <c r="K234" i="12"/>
  <c r="O234" i="12"/>
  <c r="Q234" i="12"/>
  <c r="Q232" i="12" s="1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I237" i="12"/>
  <c r="K237" i="12"/>
  <c r="M237" i="12"/>
  <c r="O237" i="12"/>
  <c r="Q237" i="12"/>
  <c r="V237" i="12"/>
  <c r="G238" i="12"/>
  <c r="M238" i="12" s="1"/>
  <c r="I238" i="12"/>
  <c r="K238" i="12"/>
  <c r="O238" i="12"/>
  <c r="Q238" i="12"/>
  <c r="V238" i="12"/>
  <c r="G240" i="12"/>
  <c r="I240" i="12"/>
  <c r="I239" i="12" s="1"/>
  <c r="K240" i="12"/>
  <c r="M240" i="12"/>
  <c r="O240" i="12"/>
  <c r="Q240" i="12"/>
  <c r="V240" i="12"/>
  <c r="V239" i="12" s="1"/>
  <c r="G241" i="12"/>
  <c r="I241" i="12"/>
  <c r="K241" i="12"/>
  <c r="O241" i="12"/>
  <c r="O239" i="12" s="1"/>
  <c r="Q241" i="12"/>
  <c r="V241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K239" i="12" s="1"/>
  <c r="O243" i="12"/>
  <c r="Q243" i="12"/>
  <c r="V243" i="12"/>
  <c r="G246" i="12"/>
  <c r="M246" i="12" s="1"/>
  <c r="I246" i="12"/>
  <c r="K246" i="12"/>
  <c r="O246" i="12"/>
  <c r="Q246" i="12"/>
  <c r="V246" i="12"/>
  <c r="G247" i="12"/>
  <c r="I247" i="12"/>
  <c r="K247" i="12"/>
  <c r="M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Q239" i="12" s="1"/>
  <c r="V249" i="12"/>
  <c r="G250" i="12"/>
  <c r="I250" i="12"/>
  <c r="K250" i="12"/>
  <c r="M250" i="12"/>
  <c r="O250" i="12"/>
  <c r="Q250" i="12"/>
  <c r="V250" i="12"/>
  <c r="G265" i="12"/>
  <c r="M265" i="12" s="1"/>
  <c r="I265" i="12"/>
  <c r="K265" i="12"/>
  <c r="O265" i="12"/>
  <c r="Q265" i="12"/>
  <c r="V265" i="12"/>
  <c r="Q266" i="12"/>
  <c r="G267" i="12"/>
  <c r="M267" i="12" s="1"/>
  <c r="I267" i="12"/>
  <c r="I266" i="12" s="1"/>
  <c r="K267" i="12"/>
  <c r="K266" i="12" s="1"/>
  <c r="O267" i="12"/>
  <c r="O266" i="12" s="1"/>
  <c r="Q267" i="12"/>
  <c r="V267" i="12"/>
  <c r="V266" i="12" s="1"/>
  <c r="G268" i="12"/>
  <c r="M268" i="12" s="1"/>
  <c r="I268" i="12"/>
  <c r="K268" i="12"/>
  <c r="O268" i="12"/>
  <c r="Q268" i="12"/>
  <c r="V268" i="12"/>
  <c r="G269" i="12"/>
  <c r="I269" i="12"/>
  <c r="K269" i="12"/>
  <c r="M269" i="12"/>
  <c r="O269" i="12"/>
  <c r="Q269" i="12"/>
  <c r="V269" i="12"/>
  <c r="G271" i="12"/>
  <c r="G270" i="12" s="1"/>
  <c r="I66" i="1" s="1"/>
  <c r="I271" i="12"/>
  <c r="K271" i="12"/>
  <c r="K270" i="12" s="1"/>
  <c r="O271" i="12"/>
  <c r="Q271" i="12"/>
  <c r="Q270" i="12" s="1"/>
  <c r="V271" i="12"/>
  <c r="V270" i="12" s="1"/>
  <c r="G275" i="12"/>
  <c r="M275" i="12" s="1"/>
  <c r="I275" i="12"/>
  <c r="K275" i="12"/>
  <c r="O275" i="12"/>
  <c r="Q275" i="12"/>
  <c r="V275" i="12"/>
  <c r="G279" i="12"/>
  <c r="M279" i="12" s="1"/>
  <c r="I279" i="12"/>
  <c r="K279" i="12"/>
  <c r="O279" i="12"/>
  <c r="Q279" i="12"/>
  <c r="V279" i="12"/>
  <c r="G282" i="12"/>
  <c r="M282" i="12" s="1"/>
  <c r="I282" i="12"/>
  <c r="K282" i="12"/>
  <c r="O282" i="12"/>
  <c r="Q282" i="12"/>
  <c r="V282" i="12"/>
  <c r="G285" i="12"/>
  <c r="M285" i="12" s="1"/>
  <c r="I285" i="12"/>
  <c r="I270" i="12" s="1"/>
  <c r="K285" i="12"/>
  <c r="O285" i="12"/>
  <c r="Q285" i="12"/>
  <c r="V285" i="12"/>
  <c r="G289" i="12"/>
  <c r="I289" i="12"/>
  <c r="K289" i="12"/>
  <c r="M289" i="12"/>
  <c r="O289" i="12"/>
  <c r="Q289" i="12"/>
  <c r="V289" i="12"/>
  <c r="G294" i="12"/>
  <c r="M294" i="12" s="1"/>
  <c r="I294" i="12"/>
  <c r="K294" i="12"/>
  <c r="O294" i="12"/>
  <c r="Q294" i="12"/>
  <c r="V294" i="12"/>
  <c r="G298" i="12"/>
  <c r="I298" i="12"/>
  <c r="K298" i="12"/>
  <c r="M298" i="12"/>
  <c r="O298" i="12"/>
  <c r="O270" i="12" s="1"/>
  <c r="Q298" i="12"/>
  <c r="V298" i="12"/>
  <c r="G302" i="12"/>
  <c r="M302" i="12" s="1"/>
  <c r="I302" i="12"/>
  <c r="K302" i="12"/>
  <c r="O302" i="12"/>
  <c r="Q302" i="12"/>
  <c r="V302" i="12"/>
  <c r="G309" i="12"/>
  <c r="M309" i="12" s="1"/>
  <c r="I309" i="12"/>
  <c r="K309" i="12"/>
  <c r="O309" i="12"/>
  <c r="Q309" i="12"/>
  <c r="V309" i="12"/>
  <c r="G311" i="12"/>
  <c r="I311" i="12"/>
  <c r="I310" i="12" s="1"/>
  <c r="K311" i="12"/>
  <c r="O311" i="12"/>
  <c r="Q311" i="12"/>
  <c r="Q310" i="12" s="1"/>
  <c r="V311" i="12"/>
  <c r="G314" i="12"/>
  <c r="M314" i="12" s="1"/>
  <c r="I314" i="12"/>
  <c r="K314" i="12"/>
  <c r="K310" i="12" s="1"/>
  <c r="O314" i="12"/>
  <c r="Q314" i="12"/>
  <c r="V314" i="12"/>
  <c r="V310" i="12" s="1"/>
  <c r="G317" i="12"/>
  <c r="I317" i="12"/>
  <c r="K317" i="12"/>
  <c r="M317" i="12"/>
  <c r="O317" i="12"/>
  <c r="Q317" i="12"/>
  <c r="V317" i="12"/>
  <c r="G320" i="12"/>
  <c r="M320" i="12" s="1"/>
  <c r="I320" i="12"/>
  <c r="K320" i="12"/>
  <c r="O320" i="12"/>
  <c r="Q320" i="12"/>
  <c r="V320" i="12"/>
  <c r="G323" i="12"/>
  <c r="I323" i="12"/>
  <c r="K323" i="12"/>
  <c r="M323" i="12"/>
  <c r="O323" i="12"/>
  <c r="O310" i="12" s="1"/>
  <c r="Q323" i="12"/>
  <c r="V323" i="12"/>
  <c r="G324" i="12"/>
  <c r="M324" i="12" s="1"/>
  <c r="I324" i="12"/>
  <c r="K324" i="12"/>
  <c r="O324" i="12"/>
  <c r="Q324" i="12"/>
  <c r="V324" i="12"/>
  <c r="G326" i="12"/>
  <c r="G325" i="12" s="1"/>
  <c r="I68" i="1" s="1"/>
  <c r="I326" i="12"/>
  <c r="K326" i="12"/>
  <c r="K325" i="12" s="1"/>
  <c r="O326" i="12"/>
  <c r="O325" i="12" s="1"/>
  <c r="Q326" i="12"/>
  <c r="V326" i="12"/>
  <c r="G329" i="12"/>
  <c r="M329" i="12" s="1"/>
  <c r="I329" i="12"/>
  <c r="I325" i="12" s="1"/>
  <c r="K329" i="12"/>
  <c r="O329" i="12"/>
  <c r="Q329" i="12"/>
  <c r="Q325" i="12" s="1"/>
  <c r="V329" i="12"/>
  <c r="G332" i="12"/>
  <c r="M332" i="12" s="1"/>
  <c r="I332" i="12"/>
  <c r="K332" i="12"/>
  <c r="O332" i="12"/>
  <c r="Q332" i="12"/>
  <c r="V332" i="12"/>
  <c r="G335" i="12"/>
  <c r="M335" i="12" s="1"/>
  <c r="I335" i="12"/>
  <c r="K335" i="12"/>
  <c r="O335" i="12"/>
  <c r="Q335" i="12"/>
  <c r="V335" i="12"/>
  <c r="G338" i="12"/>
  <c r="I338" i="12"/>
  <c r="K338" i="12"/>
  <c r="M338" i="12"/>
  <c r="O338" i="12"/>
  <c r="Q338" i="12"/>
  <c r="V338" i="12"/>
  <c r="G341" i="12"/>
  <c r="M341" i="12" s="1"/>
  <c r="I341" i="12"/>
  <c r="K341" i="12"/>
  <c r="O341" i="12"/>
  <c r="Q341" i="12"/>
  <c r="V341" i="12"/>
  <c r="G347" i="12"/>
  <c r="M347" i="12" s="1"/>
  <c r="I347" i="12"/>
  <c r="K347" i="12"/>
  <c r="O347" i="12"/>
  <c r="Q347" i="12"/>
  <c r="V347" i="12"/>
  <c r="G348" i="12"/>
  <c r="I348" i="12"/>
  <c r="K348" i="12"/>
  <c r="M348" i="12"/>
  <c r="O348" i="12"/>
  <c r="Q348" i="12"/>
  <c r="V348" i="12"/>
  <c r="V325" i="12" s="1"/>
  <c r="G351" i="12"/>
  <c r="M351" i="12" s="1"/>
  <c r="I351" i="12"/>
  <c r="K351" i="12"/>
  <c r="O351" i="12"/>
  <c r="Q351" i="12"/>
  <c r="V351" i="12"/>
  <c r="G353" i="12"/>
  <c r="M353" i="12" s="1"/>
  <c r="I353" i="12"/>
  <c r="I352" i="12" s="1"/>
  <c r="K353" i="12"/>
  <c r="K352" i="12" s="1"/>
  <c r="O353" i="12"/>
  <c r="O352" i="12" s="1"/>
  <c r="Q353" i="12"/>
  <c r="V353" i="12"/>
  <c r="V352" i="12" s="1"/>
  <c r="G358" i="12"/>
  <c r="M358" i="12" s="1"/>
  <c r="I358" i="12"/>
  <c r="K358" i="12"/>
  <c r="O358" i="12"/>
  <c r="Q358" i="12"/>
  <c r="V358" i="12"/>
  <c r="G363" i="12"/>
  <c r="I363" i="12"/>
  <c r="K363" i="12"/>
  <c r="M363" i="12"/>
  <c r="O363" i="12"/>
  <c r="Q363" i="12"/>
  <c r="V363" i="12"/>
  <c r="G368" i="12"/>
  <c r="M368" i="12" s="1"/>
  <c r="I368" i="12"/>
  <c r="K368" i="12"/>
  <c r="O368" i="12"/>
  <c r="Q368" i="12"/>
  <c r="V368" i="12"/>
  <c r="G373" i="12"/>
  <c r="M373" i="12" s="1"/>
  <c r="I373" i="12"/>
  <c r="K373" i="12"/>
  <c r="O373" i="12"/>
  <c r="Q373" i="12"/>
  <c r="Q352" i="12" s="1"/>
  <c r="V373" i="12"/>
  <c r="G378" i="12"/>
  <c r="I378" i="12"/>
  <c r="K378" i="12"/>
  <c r="M378" i="12"/>
  <c r="O378" i="12"/>
  <c r="Q378" i="12"/>
  <c r="V378" i="12"/>
  <c r="G380" i="12"/>
  <c r="M380" i="12" s="1"/>
  <c r="I380" i="12"/>
  <c r="K380" i="12"/>
  <c r="O380" i="12"/>
  <c r="Q380" i="12"/>
  <c r="V380" i="12"/>
  <c r="G388" i="12"/>
  <c r="M388" i="12" s="1"/>
  <c r="I388" i="12"/>
  <c r="K388" i="12"/>
  <c r="O388" i="12"/>
  <c r="Q388" i="12"/>
  <c r="V388" i="12"/>
  <c r="G389" i="12"/>
  <c r="M389" i="12" s="1"/>
  <c r="I389" i="12"/>
  <c r="K389" i="12"/>
  <c r="O389" i="12"/>
  <c r="Q389" i="12"/>
  <c r="V389" i="12"/>
  <c r="K390" i="12"/>
  <c r="G391" i="12"/>
  <c r="I391" i="12"/>
  <c r="K391" i="12"/>
  <c r="M391" i="12"/>
  <c r="O391" i="12"/>
  <c r="O390" i="12" s="1"/>
  <c r="Q391" i="12"/>
  <c r="Q390" i="12" s="1"/>
  <c r="V391" i="12"/>
  <c r="V390" i="12" s="1"/>
  <c r="G395" i="12"/>
  <c r="M395" i="12" s="1"/>
  <c r="I395" i="12"/>
  <c r="I390" i="12" s="1"/>
  <c r="K395" i="12"/>
  <c r="O395" i="12"/>
  <c r="Q395" i="12"/>
  <c r="V395" i="12"/>
  <c r="G397" i="12"/>
  <c r="I397" i="12"/>
  <c r="K397" i="12"/>
  <c r="M397" i="12"/>
  <c r="O397" i="12"/>
  <c r="Q397" i="12"/>
  <c r="V397" i="12"/>
  <c r="V400" i="12"/>
  <c r="G401" i="12"/>
  <c r="G400" i="12" s="1"/>
  <c r="I71" i="1" s="1"/>
  <c r="I401" i="12"/>
  <c r="I400" i="12" s="1"/>
  <c r="K401" i="12"/>
  <c r="K400" i="12" s="1"/>
  <c r="O401" i="12"/>
  <c r="O400" i="12" s="1"/>
  <c r="Q401" i="12"/>
  <c r="V401" i="12"/>
  <c r="G418" i="12"/>
  <c r="M418" i="12" s="1"/>
  <c r="I418" i="12"/>
  <c r="K418" i="12"/>
  <c r="O418" i="12"/>
  <c r="Q418" i="12"/>
  <c r="Q400" i="12" s="1"/>
  <c r="V418" i="12"/>
  <c r="G435" i="12"/>
  <c r="M435" i="12" s="1"/>
  <c r="I435" i="12"/>
  <c r="K435" i="12"/>
  <c r="O435" i="12"/>
  <c r="Q435" i="12"/>
  <c r="V435" i="12"/>
  <c r="K443" i="12"/>
  <c r="G444" i="12"/>
  <c r="G443" i="12" s="1"/>
  <c r="I72" i="1" s="1"/>
  <c r="I444" i="12"/>
  <c r="I443" i="12" s="1"/>
  <c r="K444" i="12"/>
  <c r="O444" i="12"/>
  <c r="O443" i="12" s="1"/>
  <c r="Q444" i="12"/>
  <c r="Q443" i="12" s="1"/>
  <c r="V444" i="12"/>
  <c r="V443" i="12" s="1"/>
  <c r="I446" i="12"/>
  <c r="O446" i="12"/>
  <c r="G447" i="12"/>
  <c r="M447" i="12" s="1"/>
  <c r="M446" i="12" s="1"/>
  <c r="I447" i="12"/>
  <c r="K447" i="12"/>
  <c r="K446" i="12" s="1"/>
  <c r="O447" i="12"/>
  <c r="Q447" i="12"/>
  <c r="Q446" i="12" s="1"/>
  <c r="V447" i="12"/>
  <c r="V446" i="12" s="1"/>
  <c r="G449" i="12"/>
  <c r="I449" i="12"/>
  <c r="I448" i="12" s="1"/>
  <c r="K449" i="12"/>
  <c r="O449" i="12"/>
  <c r="O448" i="12" s="1"/>
  <c r="Q449" i="12"/>
  <c r="Q448" i="12" s="1"/>
  <c r="V449" i="12"/>
  <c r="G450" i="12"/>
  <c r="M450" i="12" s="1"/>
  <c r="I450" i="12"/>
  <c r="K450" i="12"/>
  <c r="K448" i="12" s="1"/>
  <c r="O450" i="12"/>
  <c r="Q450" i="12"/>
  <c r="V450" i="12"/>
  <c r="G451" i="12"/>
  <c r="M451" i="12" s="1"/>
  <c r="I451" i="12"/>
  <c r="K451" i="12"/>
  <c r="O451" i="12"/>
  <c r="Q451" i="12"/>
  <c r="V451" i="12"/>
  <c r="G452" i="12"/>
  <c r="I452" i="12"/>
  <c r="K452" i="12"/>
  <c r="M452" i="12"/>
  <c r="O452" i="12"/>
  <c r="Q452" i="12"/>
  <c r="V452" i="12"/>
  <c r="G453" i="12"/>
  <c r="M453" i="12" s="1"/>
  <c r="I453" i="12"/>
  <c r="K453" i="12"/>
  <c r="O453" i="12"/>
  <c r="Q453" i="12"/>
  <c r="V453" i="12"/>
  <c r="G454" i="12"/>
  <c r="I454" i="12"/>
  <c r="K454" i="12"/>
  <c r="M454" i="12"/>
  <c r="O454" i="12"/>
  <c r="Q454" i="12"/>
  <c r="V454" i="12"/>
  <c r="G455" i="12"/>
  <c r="M455" i="12" s="1"/>
  <c r="I455" i="12"/>
  <c r="K455" i="12"/>
  <c r="O455" i="12"/>
  <c r="Q455" i="12"/>
  <c r="V455" i="12"/>
  <c r="G456" i="12"/>
  <c r="I456" i="12"/>
  <c r="K456" i="12"/>
  <c r="M456" i="12"/>
  <c r="O456" i="12"/>
  <c r="Q456" i="12"/>
  <c r="V456" i="12"/>
  <c r="V448" i="12" s="1"/>
  <c r="G457" i="12"/>
  <c r="M457" i="12" s="1"/>
  <c r="I457" i="12"/>
  <c r="K457" i="12"/>
  <c r="O457" i="12"/>
  <c r="Q457" i="12"/>
  <c r="V457" i="12"/>
  <c r="G458" i="12"/>
  <c r="M458" i="12" s="1"/>
  <c r="I458" i="12"/>
  <c r="K458" i="12"/>
  <c r="O458" i="12"/>
  <c r="Q458" i="12"/>
  <c r="V458" i="12"/>
  <c r="G460" i="12"/>
  <c r="M460" i="12" s="1"/>
  <c r="I460" i="12"/>
  <c r="K460" i="12"/>
  <c r="O460" i="12"/>
  <c r="Q460" i="12"/>
  <c r="V460" i="12"/>
  <c r="G461" i="12"/>
  <c r="M461" i="12" s="1"/>
  <c r="I461" i="12"/>
  <c r="K461" i="12"/>
  <c r="O461" i="12"/>
  <c r="Q461" i="12"/>
  <c r="V461" i="12"/>
  <c r="G462" i="12"/>
  <c r="I462" i="12"/>
  <c r="K462" i="12"/>
  <c r="M462" i="12"/>
  <c r="O462" i="12"/>
  <c r="Q462" i="12"/>
  <c r="V462" i="12"/>
  <c r="G463" i="12"/>
  <c r="M463" i="12" s="1"/>
  <c r="I463" i="12"/>
  <c r="K463" i="12"/>
  <c r="O463" i="12"/>
  <c r="Q463" i="12"/>
  <c r="V463" i="12"/>
  <c r="G464" i="12"/>
  <c r="I464" i="12"/>
  <c r="K464" i="12"/>
  <c r="M464" i="12"/>
  <c r="O464" i="12"/>
  <c r="Q464" i="12"/>
  <c r="V464" i="12"/>
  <c r="G465" i="12"/>
  <c r="I465" i="12"/>
  <c r="K465" i="12"/>
  <c r="M465" i="12"/>
  <c r="O465" i="12"/>
  <c r="Q465" i="12"/>
  <c r="V465" i="12"/>
  <c r="G466" i="12"/>
  <c r="M466" i="12" s="1"/>
  <c r="I466" i="12"/>
  <c r="K466" i="12"/>
  <c r="O466" i="12"/>
  <c r="Q466" i="12"/>
  <c r="V466" i="12"/>
  <c r="G467" i="12"/>
  <c r="M467" i="12" s="1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I469" i="12"/>
  <c r="K469" i="12"/>
  <c r="M469" i="12"/>
  <c r="O469" i="12"/>
  <c r="Q469" i="12"/>
  <c r="V469" i="12"/>
  <c r="G470" i="12"/>
  <c r="I470" i="12"/>
  <c r="K470" i="12"/>
  <c r="M470" i="12"/>
  <c r="O470" i="12"/>
  <c r="Q470" i="12"/>
  <c r="V470" i="12"/>
  <c r="G471" i="12"/>
  <c r="I471" i="12"/>
  <c r="K471" i="12"/>
  <c r="M471" i="12"/>
  <c r="O471" i="12"/>
  <c r="Q471" i="12"/>
  <c r="V471" i="12"/>
  <c r="K472" i="12"/>
  <c r="Q472" i="12"/>
  <c r="G473" i="12"/>
  <c r="G472" i="12" s="1"/>
  <c r="I75" i="1" s="1"/>
  <c r="I473" i="12"/>
  <c r="I472" i="12" s="1"/>
  <c r="K473" i="12"/>
  <c r="M473" i="12"/>
  <c r="O473" i="12"/>
  <c r="O472" i="12" s="1"/>
  <c r="Q473" i="12"/>
  <c r="V473" i="12"/>
  <c r="V472" i="12" s="1"/>
  <c r="G474" i="12"/>
  <c r="M474" i="12" s="1"/>
  <c r="I474" i="12"/>
  <c r="K474" i="12"/>
  <c r="O474" i="12"/>
  <c r="Q474" i="12"/>
  <c r="V474" i="12"/>
  <c r="G475" i="12"/>
  <c r="M475" i="12" s="1"/>
  <c r="I475" i="12"/>
  <c r="K475" i="12"/>
  <c r="O475" i="12"/>
  <c r="Q475" i="12"/>
  <c r="V475" i="12"/>
  <c r="G477" i="12"/>
  <c r="I477" i="12"/>
  <c r="K477" i="12"/>
  <c r="K476" i="12" s="1"/>
  <c r="M477" i="12"/>
  <c r="O477" i="12"/>
  <c r="O476" i="12" s="1"/>
  <c r="Q477" i="12"/>
  <c r="Q476" i="12" s="1"/>
  <c r="V477" i="12"/>
  <c r="G478" i="12"/>
  <c r="I478" i="12"/>
  <c r="K478" i="12"/>
  <c r="O478" i="12"/>
  <c r="Q478" i="12"/>
  <c r="V478" i="12"/>
  <c r="G479" i="12"/>
  <c r="I479" i="12"/>
  <c r="K479" i="12"/>
  <c r="M479" i="12"/>
  <c r="O479" i="12"/>
  <c r="Q479" i="12"/>
  <c r="V479" i="12"/>
  <c r="G480" i="12"/>
  <c r="I480" i="12"/>
  <c r="K480" i="12"/>
  <c r="M480" i="12"/>
  <c r="O480" i="12"/>
  <c r="Q480" i="12"/>
  <c r="V480" i="12"/>
  <c r="G481" i="12"/>
  <c r="I481" i="12"/>
  <c r="K481" i="12"/>
  <c r="M481" i="12"/>
  <c r="O481" i="12"/>
  <c r="Q481" i="12"/>
  <c r="V481" i="12"/>
  <c r="V476" i="12" s="1"/>
  <c r="G482" i="12"/>
  <c r="M482" i="12" s="1"/>
  <c r="I482" i="12"/>
  <c r="K482" i="12"/>
  <c r="O482" i="12"/>
  <c r="Q482" i="12"/>
  <c r="V482" i="12"/>
  <c r="G483" i="12"/>
  <c r="M483" i="12" s="1"/>
  <c r="I483" i="12"/>
  <c r="K483" i="12"/>
  <c r="O483" i="12"/>
  <c r="Q483" i="12"/>
  <c r="V483" i="12"/>
  <c r="G484" i="12"/>
  <c r="M484" i="12" s="1"/>
  <c r="I484" i="12"/>
  <c r="I476" i="12" s="1"/>
  <c r="K484" i="12"/>
  <c r="O484" i="12"/>
  <c r="Q484" i="12"/>
  <c r="V484" i="12"/>
  <c r="G485" i="12"/>
  <c r="I485" i="12"/>
  <c r="K485" i="12"/>
  <c r="M485" i="12"/>
  <c r="O485" i="12"/>
  <c r="Q485" i="12"/>
  <c r="V485" i="12"/>
  <c r="G487" i="12"/>
  <c r="I487" i="12"/>
  <c r="I486" i="12" s="1"/>
  <c r="K487" i="12"/>
  <c r="M487" i="12"/>
  <c r="O487" i="12"/>
  <c r="O486" i="12" s="1"/>
  <c r="Q487" i="12"/>
  <c r="Q486" i="12" s="1"/>
  <c r="V487" i="12"/>
  <c r="V486" i="12" s="1"/>
  <c r="G488" i="12"/>
  <c r="M488" i="12" s="1"/>
  <c r="I488" i="12"/>
  <c r="K488" i="12"/>
  <c r="K486" i="12" s="1"/>
  <c r="O488" i="12"/>
  <c r="Q488" i="12"/>
  <c r="V488" i="12"/>
  <c r="G489" i="12"/>
  <c r="I489" i="12"/>
  <c r="K489" i="12"/>
  <c r="M489" i="12"/>
  <c r="O489" i="12"/>
  <c r="Q489" i="12"/>
  <c r="V489" i="12"/>
  <c r="G490" i="12"/>
  <c r="M490" i="12" s="1"/>
  <c r="I490" i="12"/>
  <c r="K490" i="12"/>
  <c r="O490" i="12"/>
  <c r="Q490" i="12"/>
  <c r="V490" i="12"/>
  <c r="G491" i="12"/>
  <c r="M491" i="12" s="1"/>
  <c r="I491" i="12"/>
  <c r="K491" i="12"/>
  <c r="O491" i="12"/>
  <c r="Q491" i="12"/>
  <c r="V491" i="12"/>
  <c r="G492" i="12"/>
  <c r="M492" i="12" s="1"/>
  <c r="I492" i="12"/>
  <c r="K492" i="12"/>
  <c r="O492" i="12"/>
  <c r="Q492" i="12"/>
  <c r="V492" i="12"/>
  <c r="G493" i="12"/>
  <c r="M493" i="12" s="1"/>
  <c r="I493" i="12"/>
  <c r="K493" i="12"/>
  <c r="O493" i="12"/>
  <c r="Q493" i="12"/>
  <c r="V493" i="12"/>
  <c r="G494" i="12"/>
  <c r="I494" i="12"/>
  <c r="K494" i="12"/>
  <c r="M494" i="12"/>
  <c r="O494" i="12"/>
  <c r="Q494" i="12"/>
  <c r="V494" i="12"/>
  <c r="AE496" i="12"/>
  <c r="F40" i="1" s="1"/>
  <c r="AF496" i="12"/>
  <c r="G39" i="1" s="1"/>
  <c r="G42" i="1" s="1"/>
  <c r="G25" i="1" s="1"/>
  <c r="A25" i="1" s="1"/>
  <c r="I19" i="1"/>
  <c r="J28" i="1"/>
  <c r="J26" i="1"/>
  <c r="G38" i="1"/>
  <c r="F38" i="1"/>
  <c r="J23" i="1"/>
  <c r="J24" i="1"/>
  <c r="J25" i="1"/>
  <c r="J27" i="1"/>
  <c r="E24" i="1"/>
  <c r="E26" i="1"/>
  <c r="M390" i="12" l="1"/>
  <c r="G446" i="12"/>
  <c r="I73" i="1" s="1"/>
  <c r="G390" i="12"/>
  <c r="I70" i="1" s="1"/>
  <c r="G228" i="12"/>
  <c r="I62" i="1" s="1"/>
  <c r="G82" i="12"/>
  <c r="I52" i="1" s="1"/>
  <c r="F41" i="1"/>
  <c r="H41" i="1" s="1"/>
  <c r="I41" i="1" s="1"/>
  <c r="G476" i="12"/>
  <c r="I76" i="1" s="1"/>
  <c r="M266" i="12"/>
  <c r="G17" i="12"/>
  <c r="I50" i="1" s="1"/>
  <c r="M8" i="12"/>
  <c r="G41" i="1"/>
  <c r="G95" i="12"/>
  <c r="I53" i="1" s="1"/>
  <c r="I49" i="1"/>
  <c r="I78" i="1" s="1"/>
  <c r="G266" i="12"/>
  <c r="I65" i="1" s="1"/>
  <c r="G232" i="12"/>
  <c r="I63" i="1" s="1"/>
  <c r="G224" i="12"/>
  <c r="I61" i="1" s="1"/>
  <c r="G147" i="12"/>
  <c r="I54" i="1" s="1"/>
  <c r="M76" i="12"/>
  <c r="M69" i="12" s="1"/>
  <c r="G40" i="1"/>
  <c r="H40" i="1" s="1"/>
  <c r="I40" i="1" s="1"/>
  <c r="M444" i="12"/>
  <c r="M443" i="12" s="1"/>
  <c r="G310" i="12"/>
  <c r="I67" i="1" s="1"/>
  <c r="F39" i="1"/>
  <c r="G239" i="12"/>
  <c r="I64" i="1" s="1"/>
  <c r="G184" i="12"/>
  <c r="I59" i="1" s="1"/>
  <c r="G161" i="12"/>
  <c r="I56" i="1" s="1"/>
  <c r="I17" i="1" s="1"/>
  <c r="M478" i="12"/>
  <c r="G448" i="12"/>
  <c r="I74" i="1" s="1"/>
  <c r="I18" i="1" s="1"/>
  <c r="G26" i="1"/>
  <c r="A26" i="1"/>
  <c r="M352" i="12"/>
  <c r="M163" i="12"/>
  <c r="M228" i="12"/>
  <c r="M171" i="12"/>
  <c r="M486" i="12"/>
  <c r="M476" i="12"/>
  <c r="M472" i="12"/>
  <c r="M193" i="12"/>
  <c r="G352" i="12"/>
  <c r="I69" i="1" s="1"/>
  <c r="G193" i="12"/>
  <c r="I60" i="1" s="1"/>
  <c r="M271" i="12"/>
  <c r="M270" i="12" s="1"/>
  <c r="M91" i="12"/>
  <c r="M82" i="12" s="1"/>
  <c r="G486" i="12"/>
  <c r="I77" i="1" s="1"/>
  <c r="I20" i="1" s="1"/>
  <c r="G171" i="12"/>
  <c r="I58" i="1" s="1"/>
  <c r="G163" i="12"/>
  <c r="I57" i="1" s="1"/>
  <c r="M449" i="12"/>
  <c r="M448" i="12" s="1"/>
  <c r="M401" i="12"/>
  <c r="M400" i="12" s="1"/>
  <c r="M326" i="12"/>
  <c r="M325" i="12" s="1"/>
  <c r="M241" i="12"/>
  <c r="M239" i="12" s="1"/>
  <c r="M233" i="12"/>
  <c r="M232" i="12" s="1"/>
  <c r="M225" i="12"/>
  <c r="M224" i="12" s="1"/>
  <c r="M156" i="12"/>
  <c r="M149" i="12" s="1"/>
  <c r="M96" i="12"/>
  <c r="M95" i="12" s="1"/>
  <c r="M21" i="12"/>
  <c r="M17" i="12" s="1"/>
  <c r="M311" i="12"/>
  <c r="M310" i="12" s="1"/>
  <c r="M185" i="12"/>
  <c r="M184" i="12" s="1"/>
  <c r="J77" i="1" l="1"/>
  <c r="J67" i="1"/>
  <c r="J56" i="1"/>
  <c r="J62" i="1"/>
  <c r="J76" i="1"/>
  <c r="J50" i="1"/>
  <c r="J57" i="1"/>
  <c r="J72" i="1"/>
  <c r="J66" i="1"/>
  <c r="J64" i="1"/>
  <c r="J53" i="1"/>
  <c r="J68" i="1"/>
  <c r="J49" i="1"/>
  <c r="J55" i="1"/>
  <c r="J60" i="1"/>
  <c r="J58" i="1"/>
  <c r="J78" i="1" s="1"/>
  <c r="J63" i="1"/>
  <c r="J52" i="1"/>
  <c r="J59" i="1"/>
  <c r="J71" i="1"/>
  <c r="J61" i="1"/>
  <c r="J51" i="1"/>
  <c r="J73" i="1"/>
  <c r="J74" i="1"/>
  <c r="J70" i="1"/>
  <c r="J69" i="1"/>
  <c r="J75" i="1"/>
  <c r="I16" i="1"/>
  <c r="I21" i="1" s="1"/>
  <c r="G496" i="12"/>
  <c r="H39" i="1"/>
  <c r="F42" i="1"/>
  <c r="J65" i="1"/>
  <c r="J54" i="1"/>
  <c r="G28" i="1" l="1"/>
  <c r="G23" i="1"/>
  <c r="A23" i="1" s="1"/>
  <c r="G24" i="1" s="1"/>
  <c r="A27" i="1" s="1"/>
  <c r="H42" i="1"/>
  <c r="I39" i="1"/>
  <c r="I42" i="1" s="1"/>
  <c r="J40" i="1" l="1"/>
  <c r="J39" i="1"/>
  <c r="J42" i="1" s="1"/>
  <c r="J41" i="1"/>
  <c r="A24" i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<sst xmlns="http://schemas.openxmlformats.org/spreadsheetml/2006/main" count="2259" uniqueCount="689">
  <si>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</si>
  <si>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</si>
  <si>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</si>
  <si>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</si>
  <si>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</si>
  <si>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</si>
  <si>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</si>
  <si>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</si>
  <si>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</si>
  <si>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</si>
  <si>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</si>
  <si>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</si>
  <si>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</si>
  <si>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</si>
  <si>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</si>
  <si>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</si>
  <si>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</si>
  <si>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</si>
  <si>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</si>
  <si>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</si>
  <si>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</si>
  <si>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</si>
  <si>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</si>
  <si>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</si>
  <si>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</si>
  <si>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</si>
  <si>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</si>
  <si>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</si>
  <si>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</si>
  <si>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</si>
  <si>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</si>
  <si>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</si>
  <si>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</si>
  <si>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</si>
  <si>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</si>
  <si>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</si>
  <si>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</si>
  <si>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</si>
  <si>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</si>
  <si>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</si>
  <si>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</si>
  <si>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</si>
  <si>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</si>
  <si>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</si>
  <si>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Hlavní náměstí 12 byt č.8</t>
  </si>
  <si>
    <t>SO</t>
  </si>
  <si>
    <t>Rekonstrukce bytu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</si>
  <si>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</si>
  <si>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</si>
  <si>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</si>
  <si>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</si>
  <si>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</si>
  <si>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</si>
  <si>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</si>
  <si>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</si>
  <si>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</si>
  <si>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</si>
  <si>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</si>
  <si>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</si>
  <si>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</si>
  <si>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</si>
  <si>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</si>
  <si>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</si>
  <si>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</si>
  <si>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</si>
  <si>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</si>
  <si>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</si>
  <si>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</si>
  <si>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</si>
  <si>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</si>
  <si>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</si>
  <si>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</si>
  <si>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</si>
  <si>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</si>
  <si>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</si>
  <si>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</si>
  <si>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</si>
  <si>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</si>
  <si>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</si>
  <si>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</si>
  <si>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</si>
  <si>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</si>
  <si>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</si>
  <si>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</si>
  <si>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</si>
  <si>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</si>
  <si>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</si>
  <si>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</si>
  <si>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</si>
  <si>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</si>
  <si>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</si>
  <si>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</si>
  <si>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</si>
  <si>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</si>
  <si>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</si>
  <si>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</si>
  <si>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</si>
  <si>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</si>
  <si>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</si>
  <si>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</si>
  <si>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</si>
  <si>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</si>
  <si>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787</t>
  </si>
  <si>
    <t>Zasklívání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</si>
  <si>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</si>
  <si>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</si>
  <si>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</si>
  <si>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</si>
  <si>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</si>
  <si>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</si>
  <si>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</si>
  <si>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</si>
  <si>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</si>
  <si>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</si>
  <si>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</si>
  <si>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</si>
  <si>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</si>
  <si>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</si>
  <si>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</si>
  <si>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</si>
  <si>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</si>
  <si>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</si>
  <si>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</si>
  <si>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</si>
  <si>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</si>
  <si>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</si>
  <si>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</si>
  <si>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</si>
  <si>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</si>
  <si>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</si>
  <si>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</si>
  <si>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</si>
  <si>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</si>
  <si>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</si>
  <si>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</si>
  <si>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</si>
  <si>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</si>
  <si>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</si>
  <si>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</si>
  <si>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</si>
  <si>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340271610</t>
  </si>
  <si>
    <t xml:space="preserve">Zazdívka otvorů pl.do 4 m2, pórobet.tvár.,tl.10 cm </t>
  </si>
  <si>
    <t>m3</t>
  </si>
  <si>
    <t>RTS 21/ II</t>
  </si>
  <si>
    <t>Práce</t>
  </si>
  <si>
    <t>POL1_</t>
  </si>
  <si>
    <t>Zazdívka dveří : 0,9*2,1*0,1</t>
  </si>
  <si>
    <t>VV</t>
  </si>
  <si>
    <t>342263410</t>
  </si>
  <si>
    <t>Osazení revizních dvířek do příček, do 0,25 m2</t>
  </si>
  <si>
    <t>kus</t>
  </si>
  <si>
    <t>342948111</t>
  </si>
  <si>
    <t>Ukotvení příček k cihel.konstr. kotvami na hmožd.</t>
  </si>
  <si>
    <t>m</t>
  </si>
  <si>
    <t>Zazdívka dveří : 2,1*2</t>
  </si>
  <si>
    <t>346244313</t>
  </si>
  <si>
    <t>Obezdívky van a WC nádržek z desek Ytong tl.100 mm</t>
  </si>
  <si>
    <t>m2</t>
  </si>
  <si>
    <t>(1,6*2+0,5*2)*0,5</t>
  </si>
  <si>
    <t>28349052</t>
  </si>
  <si>
    <t>Dvířka vanová 300 x 300 mm bílá - plast</t>
  </si>
  <si>
    <t>SPCM</t>
  </si>
  <si>
    <t>Specifikace</t>
  </si>
  <si>
    <t>POL3_</t>
  </si>
  <si>
    <t>602011141</t>
  </si>
  <si>
    <t>Štuk na stěnách vnitřní, ručně tloušťka vrstvy 4 mm</t>
  </si>
  <si>
    <t>Zazdívka dveří : 1,0*2,3*2</t>
  </si>
  <si>
    <t>Kuchyň : 1,4*0,6</t>
  </si>
  <si>
    <t>610991111</t>
  </si>
  <si>
    <t>Zakrývání výplní vnitřních otvorů, oken</t>
  </si>
  <si>
    <t>RTS 20/ II</t>
  </si>
  <si>
    <t>1,9*1,4*3</t>
  </si>
  <si>
    <t>0,5*0,8*2</t>
  </si>
  <si>
    <t>611421231</t>
  </si>
  <si>
    <t>Oprava váp.omítek stropů do 10% plochy - štukových</t>
  </si>
  <si>
    <t>Chodba : 2,2*2,3</t>
  </si>
  <si>
    <t>Pokoj 1 : 3,5*4,8</t>
  </si>
  <si>
    <t>Pokoj 2 : 3,5*4,8</t>
  </si>
  <si>
    <t>Koupelna : 2,2*1,8</t>
  </si>
  <si>
    <t>Komora : 0,95*1,85</t>
  </si>
  <si>
    <t>Kuchyň : 4,9*2,9</t>
  </si>
  <si>
    <t>WC : 0,9*1,85</t>
  </si>
  <si>
    <t>612421637</t>
  </si>
  <si>
    <t>Omítka vnitřní zdiva, MVC, štuková</t>
  </si>
  <si>
    <t>WC : (0,9*2+1,85*2)*1,5</t>
  </si>
  <si>
    <t>-0,6*1,5</t>
  </si>
  <si>
    <t>612421231</t>
  </si>
  <si>
    <t>Oprava vápen.omítek stěn do 10 % pl. - štukových</t>
  </si>
  <si>
    <t>Chodba : (2,2*2+2,3*2)*2,8</t>
  </si>
  <si>
    <t>-0,8*2,0*2</t>
  </si>
  <si>
    <t>-0,6*2,0*2</t>
  </si>
  <si>
    <t>Pokoj 1 : (3,5*2+4,8*2)*2,8</t>
  </si>
  <si>
    <t>-0,8*2,0*3</t>
  </si>
  <si>
    <t>-1,9*1,4</t>
  </si>
  <si>
    <t>Kuchyň : (4,9*2+2,9*2)*2,8</t>
  </si>
  <si>
    <t>-0,8*2,0</t>
  </si>
  <si>
    <t>Pokoj 2 : (3,5*2+4,8*2)*2,8</t>
  </si>
  <si>
    <t>-0,6*2,0</t>
  </si>
  <si>
    <t>Koupelna : (2,2*2+1,8*2)*(2,8-2,0)</t>
  </si>
  <si>
    <t>Komora : (0,95*2+1,85*2)*2,8</t>
  </si>
  <si>
    <t>WC : (0,9*2+1,85*2)*2,8</t>
  </si>
  <si>
    <t>-0,5*0,8</t>
  </si>
  <si>
    <t>612423531</t>
  </si>
  <si>
    <t>Omítka rýh stěn vápenná šířky do 15 cm, štuková</t>
  </si>
  <si>
    <t>Indiv</t>
  </si>
  <si>
    <t>5,0*0,07</t>
  </si>
  <si>
    <t>2,0*0,15</t>
  </si>
  <si>
    <t>20,0*0,03</t>
  </si>
  <si>
    <t>612481211</t>
  </si>
  <si>
    <t xml:space="preserve">Montáž výztužné sítě(perlinky)do stěrky-vnit.stěny včetně výztužné sítě a stěrkového tmelu </t>
  </si>
  <si>
    <t>Zazdívka dveří : 0,9*2,1*2</t>
  </si>
  <si>
    <t>620451121</t>
  </si>
  <si>
    <t>Omítka cementová stěn zatřená dř.hladítkem, hladká</t>
  </si>
  <si>
    <t>Kuchyň : 1,4*0,6+(1,2+0,6)*1,75</t>
  </si>
  <si>
    <t>Koupelna : (2,2*2+1,8*2)*2,0</t>
  </si>
  <si>
    <t>632411904</t>
  </si>
  <si>
    <t>Penetrace savých podkladů 0,25 l/m2</t>
  </si>
  <si>
    <t>61101147R00</t>
  </si>
  <si>
    <t>Bandáž spoje panelů skelná páska včetně uniflotu (spoj panelů sádrou do ztracena včetně výztužné pásky)</t>
  </si>
  <si>
    <t>Vlastní</t>
  </si>
  <si>
    <t>632421120</t>
  </si>
  <si>
    <t>Potěr samonivelační ,ručně zpracovaný,tl. do 10 mm</t>
  </si>
  <si>
    <t>952901111</t>
  </si>
  <si>
    <t>Vyčištění budov o výšce podlaží do 4 m</t>
  </si>
  <si>
    <t>952901110</t>
  </si>
  <si>
    <t>Čištění mytím ploch oken, dveří a parapetů</t>
  </si>
  <si>
    <t>1,0*0,5*3</t>
  </si>
  <si>
    <t>965048150</t>
  </si>
  <si>
    <t>Dočištění povrchu po vybourání dlažeb, tmel do 50%</t>
  </si>
  <si>
    <t>965081713</t>
  </si>
  <si>
    <t>Bourání dlažeb keramických tl.10 mm, nad 1 m2</t>
  </si>
  <si>
    <t>965081702</t>
  </si>
  <si>
    <t xml:space="preserve">Bourání soklíků z dlažeb keramických </t>
  </si>
  <si>
    <t>Komora : (1,85*2+0,95*2-0,6)</t>
  </si>
  <si>
    <t>968061125</t>
  </si>
  <si>
    <t>Vyvěšení dřevěných dveřních křídel pl. do 2 m2</t>
  </si>
  <si>
    <t>968072456</t>
  </si>
  <si>
    <t>Vybourání kovových dveřních zárubní pl. nad 2 m2</t>
  </si>
  <si>
    <t>0,8*2,0</t>
  </si>
  <si>
    <t>974031132</t>
  </si>
  <si>
    <t>Vysekání rýh ve zdi cihelné 5 x 7 cm</t>
  </si>
  <si>
    <t>974031154</t>
  </si>
  <si>
    <t>Vysekání rýh ve zdi cihelné 10 x 15 cm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</si>
  <si>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</si>
  <si>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</si>
  <si>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</si>
  <si>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</si>
  <si>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</si>
  <si>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</si>
  <si>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</si>
  <si>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</si>
  <si>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</si>
  <si>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</si>
  <si>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R-položka</t>
  </si>
  <si>
    <t>POL12_1</t>
  </si>
  <si>
    <t>999281105</t>
  </si>
  <si>
    <t>Přesun hmot pro opravy a údržbu do výšky 6 m</t>
  </si>
  <si>
    <t>t</t>
  </si>
  <si>
    <t>Přesun hmot</t>
  </si>
  <si>
    <t>POL7_</t>
  </si>
  <si>
    <t>711212002</t>
  </si>
  <si>
    <t>Hydroizolační povlak - nátěr nebo stěrka</t>
  </si>
  <si>
    <t>(1+2)*2</t>
  </si>
  <si>
    <t>(2,2*2+1,8*2-0,6)*0,1</t>
  </si>
  <si>
    <t>(0,95*2+1,85*2-0,6)*0,1</t>
  </si>
  <si>
    <t>711212601</t>
  </si>
  <si>
    <t>Těsnicí pás do spoje podlaha - stěna</t>
  </si>
  <si>
    <t>Koupelna : (2,2*2+1,8*2-0,6)</t>
  </si>
  <si>
    <t>0,5*2+2,0*2</t>
  </si>
  <si>
    <t>Komora : (0,95*2+1,85*2-0,6)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</si>
  <si>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</si>
  <si>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</si>
  <si>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</si>
  <si>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</si>
  <si>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</si>
  <si>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</si>
  <si>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</si>
  <si>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</si>
  <si>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</si>
  <si>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</si>
  <si>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</si>
  <si>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</si>
  <si>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</si>
  <si>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</si>
  <si>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</si>
  <si>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</si>
  <si>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</si>
  <si>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</si>
  <si>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998721201</t>
  </si>
  <si>
    <t>Přesun hmot pro vnitřní kanalizaci, výšky do 6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</si>
  <si>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</si>
  <si>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</si>
  <si>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</si>
  <si>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</si>
  <si>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</si>
  <si>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</si>
  <si>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</si>
  <si>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</si>
  <si>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</si>
  <si>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722220872</t>
  </si>
  <si>
    <t>Demontáž armatur se závitem a šroubením G 3/4</t>
  </si>
  <si>
    <t>722229102</t>
  </si>
  <si>
    <t>Montáž vodovodních armatur,1závit, G 3/4 včetně armatury</t>
  </si>
  <si>
    <t>722260812</t>
  </si>
  <si>
    <t>Demontáž vodoměrů závitových G 3/4</t>
  </si>
  <si>
    <t>722260922</t>
  </si>
  <si>
    <t>Zpětná montáž vodoměrů závitových G 3/4</t>
  </si>
  <si>
    <t>733190107</t>
  </si>
  <si>
    <t>Tlaková zkouška potrubí  DN 40</t>
  </si>
  <si>
    <t xml:space="preserve">900      </t>
  </si>
  <si>
    <t xml:space="preserve">HZS Práce v tarifní třídě 7 </t>
  </si>
  <si>
    <t>h</t>
  </si>
  <si>
    <t>Prav.M</t>
  </si>
  <si>
    <t>HZS</t>
  </si>
  <si>
    <t>POL10_</t>
  </si>
  <si>
    <t>Úprava - přemístění vody na WC včetně zednických prací : 3</t>
  </si>
  <si>
    <t>998722201</t>
  </si>
  <si>
    <t>Přesun hmot pro vnitřní vodovod, výšky do 6 m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</si>
  <si>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</si>
  <si>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</si>
  <si>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</si>
  <si>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</si>
  <si>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</si>
  <si>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</si>
  <si>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</si>
  <si>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</si>
  <si>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</si>
  <si>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</si>
  <si>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</si>
  <si>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723236114</t>
  </si>
  <si>
    <t>Kohout kulový, vnitřní-vnitřní závit, HERZ DN 20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</si>
  <si>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</si>
  <si>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</si>
  <si>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</si>
  <si>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</si>
  <si>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</si>
  <si>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</si>
  <si>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</si>
  <si>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</si>
  <si>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</si>
  <si>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</si>
  <si>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</si>
  <si>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</si>
  <si>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</si>
  <si>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</si>
  <si>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</si>
  <si>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</si>
  <si>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</si>
  <si>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</si>
  <si>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</si>
  <si>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</si>
  <si>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</si>
  <si>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</si>
  <si>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</si>
  <si>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</si>
  <si>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</si>
  <si>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</si>
  <si>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</si>
  <si>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</si>
  <si>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</si>
  <si>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</si>
  <si>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</si>
  <si>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</si>
  <si>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</si>
  <si>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</si>
  <si>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</si>
  <si>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</si>
  <si>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</si>
  <si>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</si>
  <si>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</si>
  <si>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</si>
  <si>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0,4*0,6*2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</si>
  <si>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</si>
  <si>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</si>
  <si>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</si>
  <si>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</si>
  <si>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</si>
  <si>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</si>
  <si>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</si>
  <si>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</si>
  <si>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</si>
  <si>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</si>
  <si>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 cm 210l</t>
  </si>
  <si>
    <t>63465124</t>
  </si>
  <si>
    <t>Zrcadlo nemontované čiré tl. 4 mm 40x60cm</t>
  </si>
  <si>
    <t>ks</t>
  </si>
  <si>
    <t>642173286</t>
  </si>
  <si>
    <t>Umývátko 35x28 cm otvor pro baterii vpravo bílá</t>
  </si>
  <si>
    <t>725110811R00</t>
  </si>
  <si>
    <t>Demontáž klozetů splachovacích</t>
  </si>
  <si>
    <t>725210821R00</t>
  </si>
  <si>
    <t>Demontáž umyvadel bez výtokových armatur</t>
  </si>
  <si>
    <t>725619101R00</t>
  </si>
  <si>
    <t>Montáž plynových sporáků</t>
  </si>
  <si>
    <t>998725201</t>
  </si>
  <si>
    <t>Přesun hmot pro zařizovací předměty, výšky do 6 m</t>
  </si>
  <si>
    <t>728415112</t>
  </si>
  <si>
    <t>Montáž mřížky větrací nebo ventilační do 0,10 m2</t>
  </si>
  <si>
    <t>429724811R</t>
  </si>
  <si>
    <t>Větrací mřížka 200x200mm plast bílá</t>
  </si>
  <si>
    <t>998728202</t>
  </si>
  <si>
    <t>Přesun hmot pro vzduchotechniku, výšky do 12 m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</si>
  <si>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</si>
  <si>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</si>
  <si>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</si>
  <si>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</si>
  <si>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</si>
  <si>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</si>
  <si>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735179110</t>
  </si>
  <si>
    <t>Montáž otopných těles koupelnových (žebříků) včetně nových konzol</t>
  </si>
  <si>
    <t>735191910</t>
  </si>
  <si>
    <t>Napuštění vody do otopného systému</t>
  </si>
  <si>
    <t>735494811</t>
  </si>
  <si>
    <t>Vypuštění vody z otopných těles</t>
  </si>
  <si>
    <t>735111870R00</t>
  </si>
  <si>
    <t>Demontáž těles otopných koupelnových</t>
  </si>
  <si>
    <t>4845172381</t>
  </si>
  <si>
    <t>Radiátor koupelnový (žebřík) v.1400, dl.600, š.58</t>
  </si>
  <si>
    <t>998735201</t>
  </si>
  <si>
    <t>Přesun hmot pro otopná tělesa, výšky do 6 m</t>
  </si>
  <si>
    <t>766662811</t>
  </si>
  <si>
    <t>Demontáž prahů dveří 1křídlových</t>
  </si>
  <si>
    <t>766695213</t>
  </si>
  <si>
    <t>Montáž prahů dveří jednokřídlových š. nad 10 cm</t>
  </si>
  <si>
    <t>04</t>
  </si>
  <si>
    <t>D+M kombi sporák, Počet hořáků 4,senzory StopGas,integrovaným zapalováním a  klasickou elektrickou troubu s dvojicí topných těles a horkovzdušným ventilátorem.</t>
  </si>
  <si>
    <t>952901410R00</t>
  </si>
  <si>
    <t>Čištění mytím vnitřních dveří - odstranění polepů, lepicích pásek a kompletní omytí</t>
  </si>
  <si>
    <t>0,8*2,0*2*4</t>
  </si>
  <si>
    <t>0,6*2,0*2*3</t>
  </si>
  <si>
    <t>968061425R00</t>
  </si>
  <si>
    <t>Zavěšení dřevěných dveřních křídel pl. do 2 m2</t>
  </si>
  <si>
    <t>61187156</t>
  </si>
  <si>
    <t>Prah dubový délka 80 cm šířka 10 cm tl. 2 cm</t>
  </si>
  <si>
    <t>06</t>
  </si>
  <si>
    <t xml:space="preserve">D+M Odsavač par bílý 630W rekuperační </t>
  </si>
  <si>
    <t>7665488</t>
  </si>
  <si>
    <t>Vystěhování bytu - kuchyň. linka včetně odvozu a poplatku za skládku</t>
  </si>
  <si>
    <t>766877115R00</t>
  </si>
  <si>
    <t>D+M Kuchyňské linky atyp DL=2300mm + 600mm skříňka nad digestoří</t>
  </si>
  <si>
    <t>Lamino barvy dle požadavku invesotra, hrany ABS, : 2,9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</si>
  <si>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</si>
  <si>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</si>
  <si>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</si>
  <si>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</si>
  <si>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(zadní čelo + bok) i pracovní deska šedá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</si>
  <si>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</si>
  <si>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</si>
  <si>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</si>
  <si>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</si>
  <si>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</si>
  <si>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</si>
  <si>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 xml:space="preserve">- spodní skříňku š.620 mm demontovatelnou pro myčku, vod. ventil, sifón : </t>
  </si>
  <si>
    <t xml:space="preserve">a zásuvku osadit mimo tento prostor : </t>
  </si>
  <si>
    <t>998766201</t>
  </si>
  <si>
    <t>Přesun hmot pro truhlářské konstr., výšky do 6 m</t>
  </si>
  <si>
    <t>767612915</t>
  </si>
  <si>
    <t>Oprava - seřízení plastových oken</t>
  </si>
  <si>
    <t>767641110</t>
  </si>
  <si>
    <t>Seřízení kování dveří,oc.zárub.,otvíravých 1kříd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</si>
  <si>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</si>
  <si>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</si>
  <si>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</si>
  <si>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</si>
  <si>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</si>
  <si>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</si>
  <si>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</si>
  <si>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</si>
  <si>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(0,9*2+1,85*2-0,6)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</si>
  <si>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</si>
  <si>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</si>
  <si>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</si>
  <si>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</si>
  <si>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</si>
  <si>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</si>
  <si>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Koupelna : (1,8*2+2,2*2-0,6)</t>
  </si>
  <si>
    <t>2,0*4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</si>
  <si>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</si>
  <si>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</si>
  <si>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</si>
  <si>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</si>
  <si>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</si>
  <si>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</si>
  <si>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</si>
  <si>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Koupelna : 2,2*1,8</t>
  </si>
  <si>
    <t xml:space="preserve">  WC : 0,9*1,85</t>
  </si>
  <si>
    <t xml:space="preserve">  Komora : 0,95*1,85</t>
  </si>
  <si>
    <t>Konec provozního součtu</t>
  </si>
  <si>
    <t>7,3825*1,05</t>
  </si>
  <si>
    <t>998771201</t>
  </si>
  <si>
    <t>Přesun hmot pro podlahy z dlaždic, výšky do 6 m</t>
  </si>
  <si>
    <t>775101101</t>
  </si>
  <si>
    <t>Vysávání podlah prům.vysavačem,podlahy vlys,parket</t>
  </si>
  <si>
    <t>RTS 21/ I</t>
  </si>
  <si>
    <t>775413010</t>
  </si>
  <si>
    <t>Montáž podlahové lišty ze dřeva, přibíjené</t>
  </si>
  <si>
    <t>Pokoj 1 : 3,5*2+4,8*2-0,8*2</t>
  </si>
  <si>
    <t>Pokoj 2 : 3,5*2+4,8*2-0,8-0,6</t>
  </si>
  <si>
    <t>775411810</t>
  </si>
  <si>
    <t>Demontáž lišt dřevěných, přibíjených</t>
  </si>
  <si>
    <t>775598141R00</t>
  </si>
  <si>
    <t>Lak dřevěných podlah broušení + tmelení + lakování (3x nátěr)</t>
  </si>
  <si>
    <t>61413711</t>
  </si>
  <si>
    <t>Lišta parketová dub  33 x 7 mm</t>
  </si>
  <si>
    <t>998775201</t>
  </si>
  <si>
    <t>Přesun hmot pro podlahy vlysové, výšky do 6 m</t>
  </si>
  <si>
    <t>776101101</t>
  </si>
  <si>
    <t>Vysávání podlah prům.vysavačem pod povlak.podlahy</t>
  </si>
  <si>
    <t>Kuchyň : 2,9*4,9</t>
  </si>
  <si>
    <t>776101121</t>
  </si>
  <si>
    <t>Provedení penetrace podkladu pod.povlak.podlahy</t>
  </si>
  <si>
    <t>776421100</t>
  </si>
  <si>
    <t>Lepení podlahových soklíků z PVC a vinylu včetně dodávky soklíku PVC</t>
  </si>
  <si>
    <t>Kuchyň : (2,9*2+4,9*2-0,8)</t>
  </si>
  <si>
    <t>Chodba : (2,2*2+2,3*2-0,8*2-0,6*2)</t>
  </si>
  <si>
    <t>776511820</t>
  </si>
  <si>
    <t>Odstranění PVC a koberců lepených s podložkou včetně lišt</t>
  </si>
  <si>
    <t>776981101</t>
  </si>
  <si>
    <t xml:space="preserve">Montáž přechodové, podlahové lišty samolepicí </t>
  </si>
  <si>
    <t>0,8*1</t>
  </si>
  <si>
    <t>0,6*3</t>
  </si>
  <si>
    <t>776994111</t>
  </si>
  <si>
    <t>Svařování povlakových podlah z pásů nebo čtverců včetně svařovací šňůry PVC 1179</t>
  </si>
  <si>
    <t xml:space="preserve">  Chodba : 2,2*2,3</t>
  </si>
  <si>
    <t xml:space="preserve">  Kuchyň : 2,9*4,9</t>
  </si>
  <si>
    <t>19,27*0,5</t>
  </si>
  <si>
    <t>5537000111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</si>
  <si>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</si>
  <si>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</si>
  <si>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</si>
  <si>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998776201</t>
  </si>
  <si>
    <t>Přesun hmot pro podlahy povlakové, výšky do 6 m</t>
  </si>
  <si>
    <t>781101210</t>
  </si>
  <si>
    <t>Penetrace podkladu pod obklady</t>
  </si>
  <si>
    <t>Kuchyň : (1,0+0,6)*1,75</t>
  </si>
  <si>
    <t>Koupelna : (1,8*2+2,2*2)*2,0</t>
  </si>
  <si>
    <t>WC : 1,2*1,5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</si>
  <si>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</si>
  <si>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</si>
  <si>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</si>
  <si>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</si>
  <si>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</si>
  <si>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</si>
  <si>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</si>
  <si>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</si>
  <si>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Kuchyň : 1,75*2</t>
  </si>
  <si>
    <t>Koupelna : 2,0*2</t>
  </si>
  <si>
    <t>1,7</t>
  </si>
  <si>
    <t>WC : 1,5*2+1,2</t>
  </si>
  <si>
    <t>781675116</t>
  </si>
  <si>
    <t>Montáž obkladů parapetů keramic. na tmel, 30x30 cm</t>
  </si>
  <si>
    <t>1,0</t>
  </si>
  <si>
    <t>03</t>
  </si>
  <si>
    <t>Keramický obklad 20x40 - předpoklad ceny 400Kč/m2</t>
  </si>
  <si>
    <t xml:space="preserve">  Kuchyň : (1,0+0,6)*1,75</t>
  </si>
  <si>
    <t xml:space="preserve">  Koupelna : (1,8*2+2,2*2)*2,0</t>
  </si>
  <si>
    <t xml:space="preserve">  -0,6*2,0</t>
  </si>
  <si>
    <t xml:space="preserve">  WC : 1,2*1,5</t>
  </si>
  <si>
    <t>19,4*1,05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</si>
  <si>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</si>
  <si>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</si>
  <si>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</si>
  <si>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</si>
  <si>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</si>
  <si>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</si>
  <si>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0,16*0,6*2*8</t>
  </si>
  <si>
    <t>0,16*0,6*2*11</t>
  </si>
  <si>
    <t>783424340</t>
  </si>
  <si>
    <t>Nátěr syntet. potrubí do DN 50 mm  Z+2x +1x email</t>
  </si>
  <si>
    <t>12</t>
  </si>
  <si>
    <t>783225400</t>
  </si>
  <si>
    <t>Nátěr syntetický kov. konstr. 2x + 1x email + tmel</t>
  </si>
  <si>
    <t>(0,6+2*2,1)*(0,15+0,05*2)*3</t>
  </si>
  <si>
    <t>(0,8+2*2,1)*(0,15+0,05*2)*4</t>
  </si>
  <si>
    <t>784402801</t>
  </si>
  <si>
    <t>Odstranění malby oškrábáním v místnosti H do 3,8 m</t>
  </si>
  <si>
    <t xml:space="preserve">Stěny : </t>
  </si>
  <si>
    <t xml:space="preserve">Stropy : </t>
  </si>
  <si>
    <t>784195112</t>
  </si>
  <si>
    <t>Malba Primalex Standard, bílá, bez penetrace, 2x</t>
  </si>
  <si>
    <t>784011222</t>
  </si>
  <si>
    <t>Zakrytí podlah včetně papírové lepenky</t>
  </si>
  <si>
    <t>786622211RT2</t>
  </si>
  <si>
    <t>Žaluzie horizontální vnitřní AL lamely bílé včetně dodávky žaluzie</t>
  </si>
  <si>
    <t>787797101R00</t>
  </si>
  <si>
    <t>Montáž spárování tmelením - přespárování luxferů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</si>
  <si>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</si>
  <si>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</si>
  <si>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</si>
  <si>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</si>
  <si>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</si>
  <si>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</si>
  <si>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</si>
  <si>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</si>
  <si>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</si>
  <si>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</si>
  <si>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210201514</t>
  </si>
  <si>
    <t>Svítidlo LED bytové stropní závěsné 4 upevňov.body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</si>
  <si>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</si>
  <si>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</si>
  <si>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</si>
  <si>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</si>
  <si>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222260020</t>
  </si>
  <si>
    <t>Krabice KU 68 pod omítku + vysekání</t>
  </si>
  <si>
    <t xml:space="preserve">909      </t>
  </si>
  <si>
    <t>Hzs-nezmeritelne stavebni prace</t>
  </si>
  <si>
    <t>Úpravy pro kuchyň. linku : 2</t>
  </si>
  <si>
    <t>210544888</t>
  </si>
  <si>
    <t>Napojení v hlavním rozvaděči</t>
  </si>
  <si>
    <t>21547455</t>
  </si>
  <si>
    <t>Stavební přípomoce HZS včetně materiálu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</si>
  <si>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</si>
  <si>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</si>
  <si>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</si>
  <si>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</si>
  <si>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</si>
  <si>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</si>
  <si>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</si>
  <si>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</si>
  <si>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</si>
  <si>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</si>
  <si>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</si>
  <si>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</si>
  <si>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35822001015</t>
  </si>
  <si>
    <t>Jistič do 80 A 1 pól. charakteristika B, LTN-16B-1</t>
  </si>
  <si>
    <t>358890405</t>
  </si>
  <si>
    <t>Proudový chránič PF6-25/2/0,03 na DIN lištu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</si>
  <si>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</si>
  <si>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</si>
  <si>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</si>
  <si>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</si>
  <si>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</si>
  <si>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</si>
  <si>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</si>
  <si>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</si>
  <si>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</si>
  <si>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</si>
  <si>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</si>
  <si>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</si>
  <si>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</si>
  <si>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</si>
  <si>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</si>
  <si>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</si>
  <si>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</si>
  <si>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</si>
  <si>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</si>
  <si>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</si>
  <si>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</si>
  <si>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</si>
  <si>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</si>
  <si>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</si>
  <si>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</si>
  <si>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</si>
  <si>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</si>
  <si>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</si>
  <si>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</si>
  <si>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</si>
  <si>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</si>
  <si>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</si>
  <si>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</si>
  <si>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</si>
  <si>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</si>
  <si>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</si>
  <si>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</si>
  <si>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</si>
  <si>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</si>
  <si>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</si>
  <si>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</si>
  <si>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</si>
  <si>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</si>
  <si>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</si>
  <si>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</si>
  <si>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</si>
  <si>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</si>
  <si>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</si>
  <si>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</si>
  <si>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</si>
  <si>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</si>
  <si>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</si>
  <si>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SUM</t>
  </si>
  <si>
    <t>Poznámky uchazeče k zadání</t>
  </si>
  <si>
    <t>POPUZIV</t>
  </si>
  <si>
    <t>END</t>
  </si>
  <si>
    <t xml:space="preserve">Rekonstrukce bytu - Hlavní náměstí 12 byt č.8 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</si>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</sst>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1"/>
  <sheetViews>
    <sheetView showGridLines="0" tabSelected="1" topLeftCell="B1" zoomScaleNormal="100" zoomScaleSheetLayoutView="75" workbookViewId="0">
      <selection activeCell="B15" sqref="B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80" t="s">
        <v>24</v>
      </c>
      <c r="C2" s="81"/>
      <c r="D2" s="82"/>
      <c r="E2" s="232" t="s">
        <v>683</v>
      </c>
      <c r="F2" s="233"/>
      <c r="G2" s="233"/>
      <c r="H2" s="233"/>
      <c r="I2" s="233"/>
      <c r="J2" s="234"/>
      <c r="O2" s="1"/>
    </row>
    <row r="3" spans="1:15" ht="27" customHeight="1" x14ac:dyDescent="0.2">
      <c r="A3" s="2"/>
      <c r="B3" s="83" t="s">
        <v>47</v>
      </c>
      <c r="C3" s="81"/>
      <c r="D3" s="84"/>
      <c r="E3" s="235" t="s">
        <v>46</v>
      </c>
      <c r="F3" s="236"/>
      <c r="G3" s="236"/>
      <c r="H3" s="236"/>
      <c r="I3" s="236"/>
      <c r="J3" s="237"/>
    </row>
    <row r="4" spans="1:15" ht="23.25" customHeight="1" x14ac:dyDescent="0.2">
      <c r="A4" s="79">
        <v>9296</v>
      </c>
      <c r="B4" s="85" t="s">
        <v>48</v>
      </c>
      <c r="C4" s="86"/>
      <c r="D4" s="87"/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23</v>
      </c>
      <c r="D5" s="60" t="s">
        <v>684</v>
      </c>
      <c r="E5" s="76"/>
      <c r="F5" s="76"/>
      <c r="G5" s="76"/>
      <c r="H5" s="18" t="s">
        <v>42</v>
      </c>
      <c r="I5" s="22">
        <v>296139</v>
      </c>
      <c r="J5" s="8"/>
    </row>
    <row r="6" spans="1:15" ht="15.75" customHeight="1" x14ac:dyDescent="0.2">
      <c r="A6" s="2"/>
      <c r="B6" s="28"/>
      <c r="C6" s="55"/>
      <c r="D6" s="195" t="s">
        <v>685</v>
      </c>
      <c r="E6" s="77"/>
      <c r="F6" s="77"/>
      <c r="G6" s="77"/>
      <c r="H6" s="18" t="s">
        <v>36</v>
      </c>
      <c r="I6" s="22" t="s">
        <v>688</v>
      </c>
      <c r="J6" s="8"/>
    </row>
    <row r="7" spans="1:15" ht="15.75" customHeight="1" x14ac:dyDescent="0.2">
      <c r="A7" s="2"/>
      <c r="B7" s="29"/>
      <c r="C7" s="56"/>
      <c r="D7" s="53" t="s">
        <v>686</v>
      </c>
      <c r="E7" s="78" t="s">
        <v>687</v>
      </c>
      <c r="F7" s="57"/>
      <c r="G7" s="5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9"/>
      <c r="E11" s="239"/>
      <c r="F11" s="239"/>
      <c r="G11" s="239"/>
      <c r="H11" s="18" t="s">
        <v>42</v>
      </c>
      <c r="I11" s="89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36</v>
      </c>
      <c r="I12" s="89"/>
      <c r="J12" s="8"/>
    </row>
    <row r="13" spans="1:15" ht="15.75" customHeight="1" x14ac:dyDescent="0.2">
      <c r="A13" s="2"/>
      <c r="B13" s="29"/>
      <c r="C13" s="56"/>
      <c r="D13" s="88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8"/>
      <c r="F15" s="238"/>
      <c r="G15" s="240"/>
      <c r="H15" s="240"/>
      <c r="I15" s="240" t="s">
        <v>31</v>
      </c>
      <c r="J15" s="241"/>
    </row>
    <row r="16" spans="1:15" ht="23.25" customHeight="1" x14ac:dyDescent="0.2">
      <c r="A16" s="142" t="s">
        <v>26</v>
      </c>
      <c r="B16" s="38" t="s">
        <v>26</v>
      </c>
      <c r="C16" s="62"/>
      <c r="D16" s="63"/>
      <c r="E16" s="209"/>
      <c r="F16" s="210"/>
      <c r="G16" s="209"/>
      <c r="H16" s="210"/>
      <c r="I16" s="209">
        <f>SUMIF(F49:F77,A16,I49:I77)+SUMIF(F49:F77,"PSU",I49:I77)</f>
        <v>0</v>
      </c>
      <c r="J16" s="211"/>
    </row>
    <row r="17" spans="1:10" ht="23.25" customHeight="1" x14ac:dyDescent="0.2">
      <c r="A17" s="142" t="s">
        <v>27</v>
      </c>
      <c r="B17" s="38" t="s">
        <v>27</v>
      </c>
      <c r="C17" s="62"/>
      <c r="D17" s="63"/>
      <c r="E17" s="209"/>
      <c r="F17" s="210"/>
      <c r="G17" s="209"/>
      <c r="H17" s="210"/>
      <c r="I17" s="209">
        <f>SUMIF(F49:F77,A17,I49:I77)</f>
        <v>0</v>
      </c>
      <c r="J17" s="211"/>
    </row>
    <row r="18" spans="1:10" ht="23.25" customHeight="1" x14ac:dyDescent="0.2">
      <c r="A18" s="142" t="s">
        <v>28</v>
      </c>
      <c r="B18" s="38" t="s">
        <v>28</v>
      </c>
      <c r="C18" s="62"/>
      <c r="D18" s="63"/>
      <c r="E18" s="209"/>
      <c r="F18" s="210"/>
      <c r="G18" s="209"/>
      <c r="H18" s="210"/>
      <c r="I18" s="209">
        <f>SUMIF(F49:F77,A18,I49:I77)</f>
        <v>0</v>
      </c>
      <c r="J18" s="211"/>
    </row>
    <row r="19" spans="1:10" ht="23.25" customHeight="1" x14ac:dyDescent="0.2">
      <c r="A19" s="142" t="s">
        <v>112</v>
      </c>
      <c r="B19" s="38" t="s">
        <v>29</v>
      </c>
      <c r="C19" s="62"/>
      <c r="D19" s="63"/>
      <c r="E19" s="209"/>
      <c r="F19" s="210"/>
      <c r="G19" s="209"/>
      <c r="H19" s="210"/>
      <c r="I19" s="209">
        <f>SUMIF(F49:F77,A19,I49:I77)</f>
        <v>0</v>
      </c>
      <c r="J19" s="211"/>
    </row>
    <row r="20" spans="1:10" ht="23.25" customHeight="1" x14ac:dyDescent="0.2">
      <c r="A20" s="142" t="s">
        <v>111</v>
      </c>
      <c r="B20" s="38" t="s">
        <v>30</v>
      </c>
      <c r="C20" s="62"/>
      <c r="D20" s="63"/>
      <c r="E20" s="209"/>
      <c r="F20" s="210"/>
      <c r="G20" s="209"/>
      <c r="H20" s="210"/>
      <c r="I20" s="209">
        <f>SUMIF(F49:F77,A20,I49:I77)</f>
        <v>0</v>
      </c>
      <c r="J20" s="21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42"/>
      <c r="G21" s="212"/>
      <c r="H21" s="242"/>
      <c r="I21" s="212">
        <f>SUM(I16:J20)</f>
        <v>0</v>
      </c>
      <c r="J21" s="21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6" t="s">
        <v>25</v>
      </c>
      <c r="C28" s="117"/>
      <c r="D28" s="117"/>
      <c r="E28" s="118"/>
      <c r="F28" s="119"/>
      <c r="G28" s="214">
        <f>ZakladDPHSniVypocet+ZakladDPHZaklVypocet</f>
        <v>0</v>
      </c>
      <c r="H28" s="215"/>
      <c r="I28" s="215"/>
      <c r="J28" s="12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6" t="s">
        <v>37</v>
      </c>
      <c r="C29" s="121"/>
      <c r="D29" s="121"/>
      <c r="E29" s="121"/>
      <c r="F29" s="122"/>
      <c r="G29" s="214">
        <f>A27</f>
        <v>0</v>
      </c>
      <c r="H29" s="214"/>
      <c r="I29" s="214"/>
      <c r="J29" s="123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3" t="s">
        <v>17</v>
      </c>
      <c r="C37" s="94"/>
      <c r="D37" s="94"/>
      <c r="E37" s="94"/>
      <c r="F37" s="95"/>
      <c r="G37" s="95"/>
      <c r="H37" s="95"/>
      <c r="I37" s="95"/>
      <c r="J37" s="96"/>
    </row>
    <row r="38" spans="1:10" ht="25.5" hidden="1" customHeight="1" x14ac:dyDescent="0.2">
      <c r="A38" s="92" t="s">
        <v>39</v>
      </c>
      <c r="B38" s="97" t="s">
        <v>18</v>
      </c>
      <c r="C38" s="98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49</v>
      </c>
      <c r="C39" s="199"/>
      <c r="D39" s="199"/>
      <c r="E39" s="199"/>
      <c r="F39" s="103">
        <f>'SO 01 Pol'!AE496</f>
        <v>0</v>
      </c>
      <c r="G39" s="104">
        <f>'SO 01 Pol'!AF496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2">
        <v>2</v>
      </c>
      <c r="B40" s="107" t="s">
        <v>45</v>
      </c>
      <c r="C40" s="200" t="s">
        <v>46</v>
      </c>
      <c r="D40" s="200"/>
      <c r="E40" s="200"/>
      <c r="F40" s="108">
        <f>'SO 01 Pol'!AE496</f>
        <v>0</v>
      </c>
      <c r="G40" s="109">
        <f>'SO 01 Pol'!AF496</f>
        <v>0</v>
      </c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92">
        <v>3</v>
      </c>
      <c r="B41" s="111" t="s">
        <v>43</v>
      </c>
      <c r="C41" s="199" t="s">
        <v>44</v>
      </c>
      <c r="D41" s="199"/>
      <c r="E41" s="199"/>
      <c r="F41" s="112">
        <f>'SO 01 Pol'!AE496</f>
        <v>0</v>
      </c>
      <c r="G41" s="105">
        <f>'SO 01 Pol'!AF496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92"/>
      <c r="B42" s="201" t="s">
        <v>50</v>
      </c>
      <c r="C42" s="202"/>
      <c r="D42" s="202"/>
      <c r="E42" s="203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 x14ac:dyDescent="0.25">
      <c r="B46" s="124" t="s">
        <v>52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53</v>
      </c>
      <c r="G48" s="131"/>
      <c r="H48" s="131"/>
      <c r="I48" s="131" t="s">
        <v>31</v>
      </c>
      <c r="J48" s="131" t="s">
        <v>0</v>
      </c>
    </row>
    <row r="49" spans="1:10" ht="36.75" customHeight="1" x14ac:dyDescent="0.2">
      <c r="A49" s="127"/>
      <c r="B49" s="132" t="s">
        <v>54</v>
      </c>
      <c r="C49" s="197" t="s">
        <v>55</v>
      </c>
      <c r="D49" s="198"/>
      <c r="E49" s="198"/>
      <c r="F49" s="140" t="s">
        <v>26</v>
      </c>
      <c r="G49" s="133"/>
      <c r="H49" s="133"/>
      <c r="I49" s="133">
        <f>'SO 01 Pol'!G8</f>
        <v>0</v>
      </c>
      <c r="J49" s="138" t="str">
        <f>IF(I78=0,"",I49/I78*100)</f>
        <v/>
      </c>
    </row>
    <row r="50" spans="1:10" ht="36.75" customHeight="1" x14ac:dyDescent="0.2">
      <c r="A50" s="127"/>
      <c r="B50" s="132" t="s">
        <v>56</v>
      </c>
      <c r="C50" s="197" t="s">
        <v>57</v>
      </c>
      <c r="D50" s="198"/>
      <c r="E50" s="198"/>
      <c r="F50" s="140" t="s">
        <v>26</v>
      </c>
      <c r="G50" s="133"/>
      <c r="H50" s="133"/>
      <c r="I50" s="133">
        <f>'SO 01 Pol'!G17</f>
        <v>0</v>
      </c>
      <c r="J50" s="138" t="str">
        <f>IF(I78=0,"",I50/I78*100)</f>
        <v/>
      </c>
    </row>
    <row r="51" spans="1:10" ht="36.75" customHeight="1" x14ac:dyDescent="0.2">
      <c r="A51" s="127"/>
      <c r="B51" s="132" t="s">
        <v>58</v>
      </c>
      <c r="C51" s="197" t="s">
        <v>59</v>
      </c>
      <c r="D51" s="198"/>
      <c r="E51" s="198"/>
      <c r="F51" s="140" t="s">
        <v>26</v>
      </c>
      <c r="G51" s="133"/>
      <c r="H51" s="133"/>
      <c r="I51" s="133">
        <f>'SO 01 Pol'!G69</f>
        <v>0</v>
      </c>
      <c r="J51" s="138" t="str">
        <f>IF(I78=0,"",I51/I78*100)</f>
        <v/>
      </c>
    </row>
    <row r="52" spans="1:10" ht="36.75" customHeight="1" x14ac:dyDescent="0.2">
      <c r="A52" s="127"/>
      <c r="B52" s="132" t="s">
        <v>60</v>
      </c>
      <c r="C52" s="197" t="s">
        <v>61</v>
      </c>
      <c r="D52" s="198"/>
      <c r="E52" s="198"/>
      <c r="F52" s="140" t="s">
        <v>26</v>
      </c>
      <c r="G52" s="133"/>
      <c r="H52" s="133"/>
      <c r="I52" s="133">
        <f>'SO 01 Pol'!G82</f>
        <v>0</v>
      </c>
      <c r="J52" s="138" t="str">
        <f>IF(I78=0,"",I52/I78*100)</f>
        <v/>
      </c>
    </row>
    <row r="53" spans="1:10" ht="36.75" customHeight="1" x14ac:dyDescent="0.2">
      <c r="A53" s="127"/>
      <c r="B53" s="132" t="s">
        <v>62</v>
      </c>
      <c r="C53" s="197" t="s">
        <v>63</v>
      </c>
      <c r="D53" s="198"/>
      <c r="E53" s="198"/>
      <c r="F53" s="140" t="s">
        <v>26</v>
      </c>
      <c r="G53" s="133"/>
      <c r="H53" s="133"/>
      <c r="I53" s="133">
        <f>'SO 01 Pol'!G95</f>
        <v>0</v>
      </c>
      <c r="J53" s="138" t="str">
        <f>IF(I78=0,"",I53/I78*100)</f>
        <v/>
      </c>
    </row>
    <row r="54" spans="1:10" ht="36.75" customHeight="1" x14ac:dyDescent="0.2">
      <c r="A54" s="127"/>
      <c r="B54" s="132" t="s">
        <v>64</v>
      </c>
      <c r="C54" s="197" t="s">
        <v>65</v>
      </c>
      <c r="D54" s="198"/>
      <c r="E54" s="198"/>
      <c r="F54" s="140" t="s">
        <v>26</v>
      </c>
      <c r="G54" s="133"/>
      <c r="H54" s="133"/>
      <c r="I54" s="133">
        <f>'SO 01 Pol'!G147</f>
        <v>0</v>
      </c>
      <c r="J54" s="138" t="str">
        <f>IF(I78=0,"",I54/I78*100)</f>
        <v/>
      </c>
    </row>
    <row r="55" spans="1:10" ht="36.75" customHeight="1" x14ac:dyDescent="0.2">
      <c r="A55" s="127"/>
      <c r="B55" s="132" t="s">
        <v>66</v>
      </c>
      <c r="C55" s="197" t="s">
        <v>67</v>
      </c>
      <c r="D55" s="198"/>
      <c r="E55" s="198"/>
      <c r="F55" s="140" t="s">
        <v>27</v>
      </c>
      <c r="G55" s="133"/>
      <c r="H55" s="133"/>
      <c r="I55" s="133">
        <f>'SO 01 Pol'!G149</f>
        <v>0</v>
      </c>
      <c r="J55" s="138" t="str">
        <f>IF(I78=0,"",I55/I78*100)</f>
        <v/>
      </c>
    </row>
    <row r="56" spans="1:10" ht="36.75" customHeight="1" x14ac:dyDescent="0.2">
      <c r="A56" s="127"/>
      <c r="B56" s="132" t="s">
        <v>68</v>
      </c>
      <c r="C56" s="197" t="s">
        <v>69</v>
      </c>
      <c r="D56" s="198"/>
      <c r="E56" s="198"/>
      <c r="F56" s="140" t="s">
        <v>27</v>
      </c>
      <c r="G56" s="133"/>
      <c r="H56" s="133"/>
      <c r="I56" s="133">
        <f>'SO 01 Pol'!G161</f>
        <v>0</v>
      </c>
      <c r="J56" s="138" t="str">
        <f>IF(I78=0,"",I56/I78*100)</f>
        <v/>
      </c>
    </row>
    <row r="57" spans="1:10" ht="36.75" customHeight="1" x14ac:dyDescent="0.2">
      <c r="A57" s="127"/>
      <c r="B57" s="132" t="s">
        <v>70</v>
      </c>
      <c r="C57" s="197" t="s">
        <v>71</v>
      </c>
      <c r="D57" s="198"/>
      <c r="E57" s="198"/>
      <c r="F57" s="140" t="s">
        <v>27</v>
      </c>
      <c r="G57" s="133"/>
      <c r="H57" s="133"/>
      <c r="I57" s="133">
        <f>'SO 01 Pol'!G163</f>
        <v>0</v>
      </c>
      <c r="J57" s="138" t="str">
        <f>IF(I78=0,"",I57/I78*100)</f>
        <v/>
      </c>
    </row>
    <row r="58" spans="1:10" ht="36.75" customHeight="1" x14ac:dyDescent="0.2">
      <c r="A58" s="127"/>
      <c r="B58" s="132" t="s">
        <v>72</v>
      </c>
      <c r="C58" s="197" t="s">
        <v>73</v>
      </c>
      <c r="D58" s="198"/>
      <c r="E58" s="198"/>
      <c r="F58" s="140" t="s">
        <v>27</v>
      </c>
      <c r="G58" s="133"/>
      <c r="H58" s="133"/>
      <c r="I58" s="133">
        <f>'SO 01 Pol'!G171</f>
        <v>0</v>
      </c>
      <c r="J58" s="138" t="str">
        <f>IF(I78=0,"",I58/I78*100)</f>
        <v/>
      </c>
    </row>
    <row r="59" spans="1:10" ht="36.75" customHeight="1" x14ac:dyDescent="0.2">
      <c r="A59" s="127"/>
      <c r="B59" s="132" t="s">
        <v>74</v>
      </c>
      <c r="C59" s="197" t="s">
        <v>75</v>
      </c>
      <c r="D59" s="198"/>
      <c r="E59" s="198"/>
      <c r="F59" s="140" t="s">
        <v>27</v>
      </c>
      <c r="G59" s="133"/>
      <c r="H59" s="133"/>
      <c r="I59" s="133">
        <f>'SO 01 Pol'!G184</f>
        <v>0</v>
      </c>
      <c r="J59" s="138" t="str">
        <f>IF(I78=0,"",I59/I78*100)</f>
        <v/>
      </c>
    </row>
    <row r="60" spans="1:10" ht="36.75" customHeight="1" x14ac:dyDescent="0.2">
      <c r="A60" s="127"/>
      <c r="B60" s="132" t="s">
        <v>76</v>
      </c>
      <c r="C60" s="197" t="s">
        <v>77</v>
      </c>
      <c r="D60" s="198"/>
      <c r="E60" s="198"/>
      <c r="F60" s="140" t="s">
        <v>27</v>
      </c>
      <c r="G60" s="133"/>
      <c r="H60" s="133"/>
      <c r="I60" s="133">
        <f>'SO 01 Pol'!G193</f>
        <v>0</v>
      </c>
      <c r="J60" s="138" t="str">
        <f>IF(I78=0,"",I60/I78*100)</f>
        <v/>
      </c>
    </row>
    <row r="61" spans="1:10" ht="36.75" customHeight="1" x14ac:dyDescent="0.2">
      <c r="A61" s="127"/>
      <c r="B61" s="132" t="s">
        <v>78</v>
      </c>
      <c r="C61" s="197" t="s">
        <v>79</v>
      </c>
      <c r="D61" s="198"/>
      <c r="E61" s="198"/>
      <c r="F61" s="140" t="s">
        <v>27</v>
      </c>
      <c r="G61" s="133"/>
      <c r="H61" s="133"/>
      <c r="I61" s="133">
        <f>'SO 01 Pol'!G224</f>
        <v>0</v>
      </c>
      <c r="J61" s="138" t="str">
        <f>IF(I78=0,"",I61/I78*100)</f>
        <v/>
      </c>
    </row>
    <row r="62" spans="1:10" ht="36.75" customHeight="1" x14ac:dyDescent="0.2">
      <c r="A62" s="127"/>
      <c r="B62" s="132" t="s">
        <v>80</v>
      </c>
      <c r="C62" s="197" t="s">
        <v>81</v>
      </c>
      <c r="D62" s="198"/>
      <c r="E62" s="198"/>
      <c r="F62" s="140" t="s">
        <v>27</v>
      </c>
      <c r="G62" s="133"/>
      <c r="H62" s="133"/>
      <c r="I62" s="133">
        <f>'SO 01 Pol'!G228</f>
        <v>0</v>
      </c>
      <c r="J62" s="138" t="str">
        <f>IF(I78=0,"",I62/I78*100)</f>
        <v/>
      </c>
    </row>
    <row r="63" spans="1:10" ht="36.75" customHeight="1" x14ac:dyDescent="0.2">
      <c r="A63" s="127"/>
      <c r="B63" s="132" t="s">
        <v>82</v>
      </c>
      <c r="C63" s="197" t="s">
        <v>83</v>
      </c>
      <c r="D63" s="198"/>
      <c r="E63" s="198"/>
      <c r="F63" s="140" t="s">
        <v>27</v>
      </c>
      <c r="G63" s="133"/>
      <c r="H63" s="133"/>
      <c r="I63" s="133">
        <f>'SO 01 Pol'!G232</f>
        <v>0</v>
      </c>
      <c r="J63" s="138" t="str">
        <f>IF(I78=0,"",I63/I78*100)</f>
        <v/>
      </c>
    </row>
    <row r="64" spans="1:10" ht="36.75" customHeight="1" x14ac:dyDescent="0.2">
      <c r="A64" s="127"/>
      <c r="B64" s="132" t="s">
        <v>84</v>
      </c>
      <c r="C64" s="197" t="s">
        <v>85</v>
      </c>
      <c r="D64" s="198"/>
      <c r="E64" s="198"/>
      <c r="F64" s="140" t="s">
        <v>27</v>
      </c>
      <c r="G64" s="133"/>
      <c r="H64" s="133"/>
      <c r="I64" s="133">
        <f>'SO 01 Pol'!G239</f>
        <v>0</v>
      </c>
      <c r="J64" s="138" t="str">
        <f>IF(I78=0,"",I64/I78*100)</f>
        <v/>
      </c>
    </row>
    <row r="65" spans="1:10" ht="36.75" customHeight="1" x14ac:dyDescent="0.2">
      <c r="A65" s="127"/>
      <c r="B65" s="132" t="s">
        <v>86</v>
      </c>
      <c r="C65" s="197" t="s">
        <v>87</v>
      </c>
      <c r="D65" s="198"/>
      <c r="E65" s="198"/>
      <c r="F65" s="140" t="s">
        <v>27</v>
      </c>
      <c r="G65" s="133"/>
      <c r="H65" s="133"/>
      <c r="I65" s="133">
        <f>'SO 01 Pol'!G266</f>
        <v>0</v>
      </c>
      <c r="J65" s="138" t="str">
        <f>IF(I78=0,"",I65/I78*100)</f>
        <v/>
      </c>
    </row>
    <row r="66" spans="1:10" ht="36.75" customHeight="1" x14ac:dyDescent="0.2">
      <c r="A66" s="127"/>
      <c r="B66" s="132" t="s">
        <v>88</v>
      </c>
      <c r="C66" s="197" t="s">
        <v>89</v>
      </c>
      <c r="D66" s="198"/>
      <c r="E66" s="198"/>
      <c r="F66" s="140" t="s">
        <v>27</v>
      </c>
      <c r="G66" s="133"/>
      <c r="H66" s="133"/>
      <c r="I66" s="133">
        <f>'SO 01 Pol'!G270</f>
        <v>0</v>
      </c>
      <c r="J66" s="138" t="str">
        <f>IF(I78=0,"",I66/I78*100)</f>
        <v/>
      </c>
    </row>
    <row r="67" spans="1:10" ht="36.75" customHeight="1" x14ac:dyDescent="0.2">
      <c r="A67" s="127"/>
      <c r="B67" s="132" t="s">
        <v>90</v>
      </c>
      <c r="C67" s="197" t="s">
        <v>91</v>
      </c>
      <c r="D67" s="198"/>
      <c r="E67" s="198"/>
      <c r="F67" s="140" t="s">
        <v>27</v>
      </c>
      <c r="G67" s="133"/>
      <c r="H67" s="133"/>
      <c r="I67" s="133">
        <f>'SO 01 Pol'!G310</f>
        <v>0</v>
      </c>
      <c r="J67" s="138" t="str">
        <f>IF(I78=0,"",I67/I78*100)</f>
        <v/>
      </c>
    </row>
    <row r="68" spans="1:10" ht="36.75" customHeight="1" x14ac:dyDescent="0.2">
      <c r="A68" s="127"/>
      <c r="B68" s="132" t="s">
        <v>92</v>
      </c>
      <c r="C68" s="197" t="s">
        <v>93</v>
      </c>
      <c r="D68" s="198"/>
      <c r="E68" s="198"/>
      <c r="F68" s="140" t="s">
        <v>27</v>
      </c>
      <c r="G68" s="133"/>
      <c r="H68" s="133"/>
      <c r="I68" s="133">
        <f>'SO 01 Pol'!G325</f>
        <v>0</v>
      </c>
      <c r="J68" s="138" t="str">
        <f>IF(I78=0,"",I68/I78*100)</f>
        <v/>
      </c>
    </row>
    <row r="69" spans="1:10" ht="36.75" customHeight="1" x14ac:dyDescent="0.2">
      <c r="A69" s="127"/>
      <c r="B69" s="132" t="s">
        <v>94</v>
      </c>
      <c r="C69" s="197" t="s">
        <v>95</v>
      </c>
      <c r="D69" s="198"/>
      <c r="E69" s="198"/>
      <c r="F69" s="140" t="s">
        <v>27</v>
      </c>
      <c r="G69" s="133"/>
      <c r="H69" s="133"/>
      <c r="I69" s="133">
        <f>'SO 01 Pol'!G352</f>
        <v>0</v>
      </c>
      <c r="J69" s="138" t="str">
        <f>IF(I78=0,"",I69/I78*100)</f>
        <v/>
      </c>
    </row>
    <row r="70" spans="1:10" ht="36.75" customHeight="1" x14ac:dyDescent="0.2">
      <c r="A70" s="127"/>
      <c r="B70" s="132" t="s">
        <v>96</v>
      </c>
      <c r="C70" s="197" t="s">
        <v>97</v>
      </c>
      <c r="D70" s="198"/>
      <c r="E70" s="198"/>
      <c r="F70" s="140" t="s">
        <v>27</v>
      </c>
      <c r="G70" s="133"/>
      <c r="H70" s="133"/>
      <c r="I70" s="133">
        <f>'SO 01 Pol'!G390</f>
        <v>0</v>
      </c>
      <c r="J70" s="138" t="str">
        <f>IF(I78=0,"",I70/I78*100)</f>
        <v/>
      </c>
    </row>
    <row r="71" spans="1:10" ht="36.75" customHeight="1" x14ac:dyDescent="0.2">
      <c r="A71" s="127"/>
      <c r="B71" s="132" t="s">
        <v>98</v>
      </c>
      <c r="C71" s="197" t="s">
        <v>99</v>
      </c>
      <c r="D71" s="198"/>
      <c r="E71" s="198"/>
      <c r="F71" s="140" t="s">
        <v>27</v>
      </c>
      <c r="G71" s="133"/>
      <c r="H71" s="133"/>
      <c r="I71" s="133">
        <f>'SO 01 Pol'!G400</f>
        <v>0</v>
      </c>
      <c r="J71" s="138" t="str">
        <f>IF(I78=0,"",I71/I78*100)</f>
        <v/>
      </c>
    </row>
    <row r="72" spans="1:10" ht="36.75" customHeight="1" x14ac:dyDescent="0.2">
      <c r="A72" s="127"/>
      <c r="B72" s="132" t="s">
        <v>100</v>
      </c>
      <c r="C72" s="197" t="s">
        <v>101</v>
      </c>
      <c r="D72" s="198"/>
      <c r="E72" s="198"/>
      <c r="F72" s="140" t="s">
        <v>27</v>
      </c>
      <c r="G72" s="133"/>
      <c r="H72" s="133"/>
      <c r="I72" s="133">
        <f>'SO 01 Pol'!G443</f>
        <v>0</v>
      </c>
      <c r="J72" s="138" t="str">
        <f>IF(I78=0,"",I72/I78*100)</f>
        <v/>
      </c>
    </row>
    <row r="73" spans="1:10" ht="36.75" customHeight="1" x14ac:dyDescent="0.2">
      <c r="A73" s="127"/>
      <c r="B73" s="132" t="s">
        <v>102</v>
      </c>
      <c r="C73" s="197" t="s">
        <v>103</v>
      </c>
      <c r="D73" s="198"/>
      <c r="E73" s="198"/>
      <c r="F73" s="140" t="s">
        <v>27</v>
      </c>
      <c r="G73" s="133"/>
      <c r="H73" s="133"/>
      <c r="I73" s="133">
        <f>'SO 01 Pol'!G446</f>
        <v>0</v>
      </c>
      <c r="J73" s="138" t="str">
        <f>IF(I78=0,"",I73/I78*100)</f>
        <v/>
      </c>
    </row>
    <row r="74" spans="1:10" ht="36.75" customHeight="1" x14ac:dyDescent="0.2">
      <c r="A74" s="127"/>
      <c r="B74" s="132" t="s">
        <v>104</v>
      </c>
      <c r="C74" s="197" t="s">
        <v>105</v>
      </c>
      <c r="D74" s="198"/>
      <c r="E74" s="198"/>
      <c r="F74" s="140" t="s">
        <v>28</v>
      </c>
      <c r="G74" s="133"/>
      <c r="H74" s="133"/>
      <c r="I74" s="133">
        <f>'SO 01 Pol'!G448</f>
        <v>0</v>
      </c>
      <c r="J74" s="138" t="str">
        <f>IF(I78=0,"",I74/I78*100)</f>
        <v/>
      </c>
    </row>
    <row r="75" spans="1:10" ht="36.75" customHeight="1" x14ac:dyDescent="0.2">
      <c r="A75" s="127"/>
      <c r="B75" s="132" t="s">
        <v>106</v>
      </c>
      <c r="C75" s="197" t="s">
        <v>107</v>
      </c>
      <c r="D75" s="198"/>
      <c r="E75" s="198"/>
      <c r="F75" s="140" t="s">
        <v>28</v>
      </c>
      <c r="G75" s="133"/>
      <c r="H75" s="133"/>
      <c r="I75" s="133">
        <f>'SO 01 Pol'!G472</f>
        <v>0</v>
      </c>
      <c r="J75" s="138" t="str">
        <f>IF(I78=0,"",I75/I78*100)</f>
        <v/>
      </c>
    </row>
    <row r="76" spans="1:10" ht="36.75" customHeight="1" x14ac:dyDescent="0.2">
      <c r="A76" s="127"/>
      <c r="B76" s="132" t="s">
        <v>108</v>
      </c>
      <c r="C76" s="197" t="s">
        <v>109</v>
      </c>
      <c r="D76" s="198"/>
      <c r="E76" s="198"/>
      <c r="F76" s="140" t="s">
        <v>110</v>
      </c>
      <c r="G76" s="133"/>
      <c r="H76" s="133"/>
      <c r="I76" s="133">
        <f>'SO 01 Pol'!G476</f>
        <v>0</v>
      </c>
      <c r="J76" s="138" t="str">
        <f>IF(I78=0,"",I76/I78*100)</f>
        <v/>
      </c>
    </row>
    <row r="77" spans="1:10" ht="36.75" customHeight="1" x14ac:dyDescent="0.2">
      <c r="A77" s="127"/>
      <c r="B77" s="132" t="s">
        <v>111</v>
      </c>
      <c r="C77" s="197" t="s">
        <v>30</v>
      </c>
      <c r="D77" s="198"/>
      <c r="E77" s="198"/>
      <c r="F77" s="140" t="s">
        <v>111</v>
      </c>
      <c r="G77" s="133"/>
      <c r="H77" s="133"/>
      <c r="I77" s="133">
        <f>'SO 01 Pol'!G486</f>
        <v>0</v>
      </c>
      <c r="J77" s="138" t="str">
        <f>IF(I78=0,"",I77/I78*100)</f>
        <v/>
      </c>
    </row>
    <row r="78" spans="1:10" ht="25.5" customHeight="1" x14ac:dyDescent="0.2">
      <c r="A78" s="128"/>
      <c r="B78" s="134" t="s">
        <v>1</v>
      </c>
      <c r="C78" s="135"/>
      <c r="D78" s="136"/>
      <c r="E78" s="136"/>
      <c r="F78" s="141"/>
      <c r="G78" s="137"/>
      <c r="H78" s="137"/>
      <c r="I78" s="137">
        <f>SUM(I49:I77)</f>
        <v>0</v>
      </c>
      <c r="J78" s="139">
        <f>SUM(J49:J77)</f>
        <v>0</v>
      </c>
    </row>
    <row r="79" spans="1:10" x14ac:dyDescent="0.2">
      <c r="F79" s="90"/>
      <c r="G79" s="90"/>
      <c r="H79" s="90"/>
      <c r="I79" s="90"/>
      <c r="J79" s="91"/>
    </row>
    <row r="80" spans="1:10" x14ac:dyDescent="0.2">
      <c r="F80" s="90"/>
      <c r="G80" s="90"/>
      <c r="H80" s="90"/>
      <c r="I80" s="90"/>
      <c r="J80" s="91"/>
    </row>
    <row r="81" spans="6:10" x14ac:dyDescent="0.2">
      <c r="F81" s="90"/>
      <c r="G81" s="90"/>
      <c r="H81" s="90"/>
      <c r="I81" s="90"/>
      <c r="J81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6:E76"/>
    <mergeCell ref="C77:E77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8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9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10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15" sqref="Z15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38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113</v>
      </c>
    </row>
    <row r="2" spans="1:60" ht="25.15" customHeight="1" x14ac:dyDescent="0.2">
      <c r="A2" s="143" t="s">
        <v>8</v>
      </c>
      <c r="B2" s="49"/>
      <c r="C2" s="248" t="s">
        <v>44</v>
      </c>
      <c r="D2" s="249"/>
      <c r="E2" s="249"/>
      <c r="F2" s="249"/>
      <c r="G2" s="250"/>
      <c r="AG2" t="s">
        <v>114</v>
      </c>
    </row>
    <row r="3" spans="1:60" ht="25.15" customHeight="1" x14ac:dyDescent="0.2">
      <c r="A3" s="143" t="s">
        <v>9</v>
      </c>
      <c r="B3" s="49"/>
      <c r="C3" s="248" t="s">
        <v>46</v>
      </c>
      <c r="D3" s="249"/>
      <c r="E3" s="249"/>
      <c r="F3" s="249"/>
      <c r="G3" s="250"/>
      <c r="AC3" s="125" t="s">
        <v>114</v>
      </c>
      <c r="AG3" t="s">
        <v>115</v>
      </c>
    </row>
    <row r="4" spans="1:60" ht="25.15" customHeight="1" x14ac:dyDescent="0.2">
      <c r="A4" s="144" t="s">
        <v>10</v>
      </c>
      <c r="B4" s="145"/>
      <c r="C4" s="251" t="s">
        <v>44</v>
      </c>
      <c r="D4" s="252"/>
      <c r="E4" s="252"/>
      <c r="F4" s="252"/>
      <c r="G4" s="253"/>
      <c r="AG4" t="s">
        <v>116</v>
      </c>
    </row>
    <row r="5" spans="1:60" x14ac:dyDescent="0.2">
      <c r="D5" s="10"/>
    </row>
    <row r="6" spans="1:60" ht="38.25" x14ac:dyDescent="0.2">
      <c r="A6" s="147" t="s">
        <v>117</v>
      </c>
      <c r="B6" s="149" t="s">
        <v>118</v>
      </c>
      <c r="C6" s="149" t="s">
        <v>119</v>
      </c>
      <c r="D6" s="148" t="s">
        <v>120</v>
      </c>
      <c r="E6" s="147" t="s">
        <v>121</v>
      </c>
      <c r="F6" s="146" t="s">
        <v>122</v>
      </c>
      <c r="G6" s="147" t="s">
        <v>31</v>
      </c>
      <c r="H6" s="150" t="s">
        <v>32</v>
      </c>
      <c r="I6" s="150" t="s">
        <v>123</v>
      </c>
      <c r="J6" s="150" t="s">
        <v>33</v>
      </c>
      <c r="K6" s="150" t="s">
        <v>124</v>
      </c>
      <c r="L6" s="150" t="s">
        <v>125</v>
      </c>
      <c r="M6" s="150" t="s">
        <v>126</v>
      </c>
      <c r="N6" s="150" t="s">
        <v>127</v>
      </c>
      <c r="O6" s="150" t="s">
        <v>128</v>
      </c>
      <c r="P6" s="150" t="s">
        <v>129</v>
      </c>
      <c r="Q6" s="150" t="s">
        <v>130</v>
      </c>
      <c r="R6" s="150" t="s">
        <v>131</v>
      </c>
      <c r="S6" s="150" t="s">
        <v>132</v>
      </c>
      <c r="T6" s="150" t="s">
        <v>133</v>
      </c>
      <c r="U6" s="150" t="s">
        <v>134</v>
      </c>
      <c r="V6" s="150" t="s">
        <v>135</v>
      </c>
      <c r="W6" s="150" t="s">
        <v>136</v>
      </c>
      <c r="X6" s="150" t="s">
        <v>137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7" t="s">
        <v>138</v>
      </c>
      <c r="B8" s="168" t="s">
        <v>54</v>
      </c>
      <c r="C8" s="186" t="s">
        <v>55</v>
      </c>
      <c r="D8" s="169"/>
      <c r="E8" s="170"/>
      <c r="F8" s="171"/>
      <c r="G8" s="172">
        <f>SUMIF(AG9:AG16,"&lt;&gt;NOR",G9:G16)</f>
        <v>0</v>
      </c>
      <c r="H8" s="166"/>
      <c r="I8" s="166">
        <f>SUM(I9:I16)</f>
        <v>2239.2600000000002</v>
      </c>
      <c r="J8" s="166"/>
      <c r="K8" s="166">
        <f>SUM(K9:K16)</f>
        <v>2454.81</v>
      </c>
      <c r="L8" s="166"/>
      <c r="M8" s="166">
        <f>SUM(M9:M16)</f>
        <v>0</v>
      </c>
      <c r="N8" s="166"/>
      <c r="O8" s="166">
        <f>SUM(O9:O16)</f>
        <v>0.30000000000000004</v>
      </c>
      <c r="P8" s="166"/>
      <c r="Q8" s="166">
        <f>SUM(Q9:Q16)</f>
        <v>0</v>
      </c>
      <c r="R8" s="166"/>
      <c r="S8" s="166"/>
      <c r="T8" s="166"/>
      <c r="U8" s="166"/>
      <c r="V8" s="166">
        <f>SUM(V9:V16)</f>
        <v>5.0299999999999994</v>
      </c>
      <c r="W8" s="166"/>
      <c r="X8" s="166"/>
      <c r="AG8" t="s">
        <v>139</v>
      </c>
    </row>
    <row r="9" spans="1:60" outlineLevel="1" x14ac:dyDescent="0.2">
      <c r="A9" s="173">
        <v>1</v>
      </c>
      <c r="B9" s="174" t="s">
        <v>140</v>
      </c>
      <c r="C9" s="187" t="s">
        <v>141</v>
      </c>
      <c r="D9" s="175" t="s">
        <v>142</v>
      </c>
      <c r="E9" s="176">
        <v>0.189</v>
      </c>
      <c r="F9" s="177"/>
      <c r="G9" s="178">
        <f>ROUND(E9*F9,2)</f>
        <v>0</v>
      </c>
      <c r="H9" s="161">
        <v>4853.74</v>
      </c>
      <c r="I9" s="160">
        <f>ROUND(E9*H9,2)</f>
        <v>917.36</v>
      </c>
      <c r="J9" s="161">
        <v>1431.26</v>
      </c>
      <c r="K9" s="160">
        <f>ROUND(E9*J9,2)</f>
        <v>270.51</v>
      </c>
      <c r="L9" s="160">
        <v>15</v>
      </c>
      <c r="M9" s="160">
        <f>G9*(1+L9/100)</f>
        <v>0</v>
      </c>
      <c r="N9" s="160">
        <v>0.76182000000000005</v>
      </c>
      <c r="O9" s="160">
        <f>ROUND(E9*N9,2)</f>
        <v>0.14000000000000001</v>
      </c>
      <c r="P9" s="160">
        <v>0</v>
      </c>
      <c r="Q9" s="160">
        <f>ROUND(E9*P9,2)</f>
        <v>0</v>
      </c>
      <c r="R9" s="160"/>
      <c r="S9" s="160" t="s">
        <v>143</v>
      </c>
      <c r="T9" s="160" t="s">
        <v>143</v>
      </c>
      <c r="U9" s="160">
        <v>3.08188</v>
      </c>
      <c r="V9" s="160">
        <f>ROUND(E9*U9,2)</f>
        <v>0.57999999999999996</v>
      </c>
      <c r="W9" s="160"/>
      <c r="X9" s="160" t="s">
        <v>144</v>
      </c>
      <c r="Y9" s="151"/>
      <c r="Z9" s="151"/>
      <c r="AA9" s="151"/>
      <c r="AB9" s="151"/>
      <c r="AC9" s="151"/>
      <c r="AD9" s="151"/>
      <c r="AE9" s="151"/>
      <c r="AF9" s="151"/>
      <c r="AG9" s="151" t="s">
        <v>145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146</v>
      </c>
      <c r="D10" s="162"/>
      <c r="E10" s="163">
        <v>0.189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147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9">
        <v>2</v>
      </c>
      <c r="B11" s="180" t="s">
        <v>148</v>
      </c>
      <c r="C11" s="189" t="s">
        <v>149</v>
      </c>
      <c r="D11" s="181" t="s">
        <v>150</v>
      </c>
      <c r="E11" s="182">
        <v>2</v>
      </c>
      <c r="F11" s="183"/>
      <c r="G11" s="184">
        <f>ROUND(E11*F11,2)</f>
        <v>0</v>
      </c>
      <c r="H11" s="161">
        <v>7.79</v>
      </c>
      <c r="I11" s="160">
        <f>ROUND(E11*H11,2)</f>
        <v>15.58</v>
      </c>
      <c r="J11" s="161">
        <v>473.71</v>
      </c>
      <c r="K11" s="160">
        <f>ROUND(E11*J11,2)</f>
        <v>947.42</v>
      </c>
      <c r="L11" s="160">
        <v>15</v>
      </c>
      <c r="M11" s="160">
        <f>G11*(1+L11/100)</f>
        <v>0</v>
      </c>
      <c r="N11" s="160">
        <v>1.6000000000000001E-4</v>
      </c>
      <c r="O11" s="160">
        <f>ROUND(E11*N11,2)</f>
        <v>0</v>
      </c>
      <c r="P11" s="160">
        <v>0</v>
      </c>
      <c r="Q11" s="160">
        <f>ROUND(E11*P11,2)</f>
        <v>0</v>
      </c>
      <c r="R11" s="160"/>
      <c r="S11" s="160" t="s">
        <v>143</v>
      </c>
      <c r="T11" s="160" t="s">
        <v>143</v>
      </c>
      <c r="U11" s="160">
        <v>0.94</v>
      </c>
      <c r="V11" s="160">
        <f>ROUND(E11*U11,2)</f>
        <v>1.88</v>
      </c>
      <c r="W11" s="160"/>
      <c r="X11" s="160" t="s">
        <v>144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145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3">
        <v>3</v>
      </c>
      <c r="B12" s="174" t="s">
        <v>151</v>
      </c>
      <c r="C12" s="187" t="s">
        <v>152</v>
      </c>
      <c r="D12" s="175" t="s">
        <v>153</v>
      </c>
      <c r="E12" s="176">
        <v>4.2</v>
      </c>
      <c r="F12" s="177"/>
      <c r="G12" s="178">
        <f>ROUND(E12*F12,2)</f>
        <v>0</v>
      </c>
      <c r="H12" s="161">
        <v>24.99</v>
      </c>
      <c r="I12" s="160">
        <f>ROUND(E12*H12,2)</f>
        <v>104.96</v>
      </c>
      <c r="J12" s="161">
        <v>108.51</v>
      </c>
      <c r="K12" s="160">
        <f>ROUND(E12*J12,2)</f>
        <v>455.74</v>
      </c>
      <c r="L12" s="160">
        <v>15</v>
      </c>
      <c r="M12" s="160">
        <f>G12*(1+L12/100)</f>
        <v>0</v>
      </c>
      <c r="N12" s="160">
        <v>1.0200000000000001E-3</v>
      </c>
      <c r="O12" s="160">
        <f>ROUND(E12*N12,2)</f>
        <v>0</v>
      </c>
      <c r="P12" s="160">
        <v>0</v>
      </c>
      <c r="Q12" s="160">
        <f>ROUND(E12*P12,2)</f>
        <v>0</v>
      </c>
      <c r="R12" s="160"/>
      <c r="S12" s="160" t="s">
        <v>143</v>
      </c>
      <c r="T12" s="160" t="s">
        <v>143</v>
      </c>
      <c r="U12" s="160">
        <v>0.223</v>
      </c>
      <c r="V12" s="160">
        <f>ROUND(E12*U12,2)</f>
        <v>0.94</v>
      </c>
      <c r="W12" s="160"/>
      <c r="X12" s="160" t="s">
        <v>144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145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154</v>
      </c>
      <c r="D13" s="162"/>
      <c r="E13" s="163">
        <v>4.2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147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73">
        <v>4</v>
      </c>
      <c r="B14" s="174" t="s">
        <v>155</v>
      </c>
      <c r="C14" s="187" t="s">
        <v>156</v>
      </c>
      <c r="D14" s="175" t="s">
        <v>157</v>
      </c>
      <c r="E14" s="176">
        <v>2.1</v>
      </c>
      <c r="F14" s="177"/>
      <c r="G14" s="178">
        <f>ROUND(E14*F14,2)</f>
        <v>0</v>
      </c>
      <c r="H14" s="161">
        <v>473.03</v>
      </c>
      <c r="I14" s="160">
        <f>ROUND(E14*H14,2)</f>
        <v>993.36</v>
      </c>
      <c r="J14" s="161">
        <v>371.97</v>
      </c>
      <c r="K14" s="160">
        <f>ROUND(E14*J14,2)</f>
        <v>781.14</v>
      </c>
      <c r="L14" s="160">
        <v>15</v>
      </c>
      <c r="M14" s="160">
        <f>G14*(1+L14/100)</f>
        <v>0</v>
      </c>
      <c r="N14" s="160">
        <v>7.392E-2</v>
      </c>
      <c r="O14" s="160">
        <f>ROUND(E14*N14,2)</f>
        <v>0.16</v>
      </c>
      <c r="P14" s="160">
        <v>0</v>
      </c>
      <c r="Q14" s="160">
        <f>ROUND(E14*P14,2)</f>
        <v>0</v>
      </c>
      <c r="R14" s="160"/>
      <c r="S14" s="160" t="s">
        <v>143</v>
      </c>
      <c r="T14" s="160" t="s">
        <v>143</v>
      </c>
      <c r="U14" s="160">
        <v>0.77700000000000002</v>
      </c>
      <c r="V14" s="160">
        <f>ROUND(E14*U14,2)</f>
        <v>1.63</v>
      </c>
      <c r="W14" s="160"/>
      <c r="X14" s="160" t="s">
        <v>144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145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158</v>
      </c>
      <c r="D15" s="162"/>
      <c r="E15" s="163">
        <v>2.1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147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9">
        <v>5</v>
      </c>
      <c r="B16" s="180" t="s">
        <v>159</v>
      </c>
      <c r="C16" s="189" t="s">
        <v>160</v>
      </c>
      <c r="D16" s="181" t="s">
        <v>150</v>
      </c>
      <c r="E16" s="182">
        <v>2</v>
      </c>
      <c r="F16" s="183"/>
      <c r="G16" s="184">
        <f>ROUND(E16*F16,2)</f>
        <v>0</v>
      </c>
      <c r="H16" s="161">
        <v>104</v>
      </c>
      <c r="I16" s="160">
        <f>ROUND(E16*H16,2)</f>
        <v>208</v>
      </c>
      <c r="J16" s="161">
        <v>0</v>
      </c>
      <c r="K16" s="160">
        <f>ROUND(E16*J16,2)</f>
        <v>0</v>
      </c>
      <c r="L16" s="160">
        <v>15</v>
      </c>
      <c r="M16" s="160">
        <f>G16*(1+L16/100)</f>
        <v>0</v>
      </c>
      <c r="N16" s="160">
        <v>5.9999999999999995E-4</v>
      </c>
      <c r="O16" s="160">
        <f>ROUND(E16*N16,2)</f>
        <v>0</v>
      </c>
      <c r="P16" s="160">
        <v>0</v>
      </c>
      <c r="Q16" s="160">
        <f>ROUND(E16*P16,2)</f>
        <v>0</v>
      </c>
      <c r="R16" s="160" t="s">
        <v>161</v>
      </c>
      <c r="S16" s="160" t="s">
        <v>143</v>
      </c>
      <c r="T16" s="160" t="s">
        <v>143</v>
      </c>
      <c r="U16" s="160">
        <v>0</v>
      </c>
      <c r="V16" s="160">
        <f>ROUND(E16*U16,2)</f>
        <v>0</v>
      </c>
      <c r="W16" s="160"/>
      <c r="X16" s="160" t="s">
        <v>162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163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67" t="s">
        <v>138</v>
      </c>
      <c r="B17" s="168" t="s">
        <v>56</v>
      </c>
      <c r="C17" s="186" t="s">
        <v>57</v>
      </c>
      <c r="D17" s="169"/>
      <c r="E17" s="170"/>
      <c r="F17" s="171"/>
      <c r="G17" s="172">
        <f>SUMIF(AG18:AG68,"&lt;&gt;NOR",G18:G68)</f>
        <v>0</v>
      </c>
      <c r="H17" s="166"/>
      <c r="I17" s="166">
        <f>SUM(I18:I68)</f>
        <v>4317.6900000000005</v>
      </c>
      <c r="J17" s="166"/>
      <c r="K17" s="166">
        <f>SUM(K18:K68)</f>
        <v>32070.760000000002</v>
      </c>
      <c r="L17" s="166"/>
      <c r="M17" s="166">
        <f>SUM(M18:M68)</f>
        <v>0</v>
      </c>
      <c r="N17" s="166"/>
      <c r="O17" s="166">
        <f>SUM(O18:O68)</f>
        <v>2.8000000000000003</v>
      </c>
      <c r="P17" s="166"/>
      <c r="Q17" s="166">
        <f>SUM(Q18:Q68)</f>
        <v>0</v>
      </c>
      <c r="R17" s="166"/>
      <c r="S17" s="166"/>
      <c r="T17" s="166"/>
      <c r="U17" s="166"/>
      <c r="V17" s="166">
        <f>SUM(V18:V68)</f>
        <v>63.480000000000011</v>
      </c>
      <c r="W17" s="166"/>
      <c r="X17" s="166"/>
      <c r="AG17" t="s">
        <v>139</v>
      </c>
    </row>
    <row r="18" spans="1:60" outlineLevel="1" x14ac:dyDescent="0.2">
      <c r="A18" s="173">
        <v>6</v>
      </c>
      <c r="B18" s="174" t="s">
        <v>164</v>
      </c>
      <c r="C18" s="187" t="s">
        <v>165</v>
      </c>
      <c r="D18" s="175" t="s">
        <v>157</v>
      </c>
      <c r="E18" s="176">
        <v>5.44</v>
      </c>
      <c r="F18" s="177"/>
      <c r="G18" s="178">
        <f>ROUND(E18*F18,2)</f>
        <v>0</v>
      </c>
      <c r="H18" s="161">
        <v>28.71</v>
      </c>
      <c r="I18" s="160">
        <f>ROUND(E18*H18,2)</f>
        <v>156.18</v>
      </c>
      <c r="J18" s="161">
        <v>119.79</v>
      </c>
      <c r="K18" s="160">
        <f>ROUND(E18*J18,2)</f>
        <v>651.66</v>
      </c>
      <c r="L18" s="160">
        <v>15</v>
      </c>
      <c r="M18" s="160">
        <f>G18*(1+L18/100)</f>
        <v>0</v>
      </c>
      <c r="N18" s="160">
        <v>4.8999999999999998E-3</v>
      </c>
      <c r="O18" s="160">
        <f>ROUND(E18*N18,2)</f>
        <v>0.03</v>
      </c>
      <c r="P18" s="160">
        <v>0</v>
      </c>
      <c r="Q18" s="160">
        <f>ROUND(E18*P18,2)</f>
        <v>0</v>
      </c>
      <c r="R18" s="160"/>
      <c r="S18" s="160" t="s">
        <v>143</v>
      </c>
      <c r="T18" s="160" t="s">
        <v>143</v>
      </c>
      <c r="U18" s="160">
        <v>0.25</v>
      </c>
      <c r="V18" s="160">
        <f>ROUND(E18*U18,2)</f>
        <v>1.36</v>
      </c>
      <c r="W18" s="160"/>
      <c r="X18" s="160" t="s">
        <v>144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145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166</v>
      </c>
      <c r="D19" s="162"/>
      <c r="E19" s="163">
        <v>4.5999999999999996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147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88" t="s">
        <v>167</v>
      </c>
      <c r="D20" s="162"/>
      <c r="E20" s="163">
        <v>0.84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147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3">
        <v>7</v>
      </c>
      <c r="B21" s="174" t="s">
        <v>168</v>
      </c>
      <c r="C21" s="187" t="s">
        <v>169</v>
      </c>
      <c r="D21" s="175" t="s">
        <v>157</v>
      </c>
      <c r="E21" s="176">
        <v>8.7799999999999994</v>
      </c>
      <c r="F21" s="177"/>
      <c r="G21" s="178">
        <f>ROUND(E21*F21,2)</f>
        <v>0</v>
      </c>
      <c r="H21" s="161">
        <v>13.56</v>
      </c>
      <c r="I21" s="160">
        <f>ROUND(E21*H21,2)</f>
        <v>119.06</v>
      </c>
      <c r="J21" s="161">
        <v>33.04</v>
      </c>
      <c r="K21" s="160">
        <f>ROUND(E21*J21,2)</f>
        <v>290.08999999999997</v>
      </c>
      <c r="L21" s="160">
        <v>15</v>
      </c>
      <c r="M21" s="160">
        <f>G21*(1+L21/100)</f>
        <v>0</v>
      </c>
      <c r="N21" s="160">
        <v>4.0000000000000003E-5</v>
      </c>
      <c r="O21" s="160">
        <f>ROUND(E21*N21,2)</f>
        <v>0</v>
      </c>
      <c r="P21" s="160">
        <v>0</v>
      </c>
      <c r="Q21" s="160">
        <f>ROUND(E21*P21,2)</f>
        <v>0</v>
      </c>
      <c r="R21" s="160"/>
      <c r="S21" s="160" t="s">
        <v>143</v>
      </c>
      <c r="T21" s="160" t="s">
        <v>170</v>
      </c>
      <c r="U21" s="160">
        <v>7.8E-2</v>
      </c>
      <c r="V21" s="160">
        <f>ROUND(E21*U21,2)</f>
        <v>0.68</v>
      </c>
      <c r="W21" s="160"/>
      <c r="X21" s="160" t="s">
        <v>144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145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171</v>
      </c>
      <c r="D22" s="162"/>
      <c r="E22" s="163">
        <v>7.98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147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172</v>
      </c>
      <c r="D23" s="162"/>
      <c r="E23" s="163">
        <v>0.8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147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3">
        <v>8</v>
      </c>
      <c r="B24" s="174" t="s">
        <v>173</v>
      </c>
      <c r="C24" s="187" t="s">
        <v>174</v>
      </c>
      <c r="D24" s="175" t="s">
        <v>157</v>
      </c>
      <c r="E24" s="176">
        <v>60.252499999999998</v>
      </c>
      <c r="F24" s="177"/>
      <c r="G24" s="178">
        <f>ROUND(E24*F24,2)</f>
        <v>0</v>
      </c>
      <c r="H24" s="161">
        <v>16.05</v>
      </c>
      <c r="I24" s="160">
        <f>ROUND(E24*H24,2)</f>
        <v>967.05</v>
      </c>
      <c r="J24" s="161">
        <v>96.45</v>
      </c>
      <c r="K24" s="160">
        <f>ROUND(E24*J24,2)</f>
        <v>5811.35</v>
      </c>
      <c r="L24" s="160">
        <v>15</v>
      </c>
      <c r="M24" s="160">
        <f>G24*(1+L24/100)</f>
        <v>0</v>
      </c>
      <c r="N24" s="160">
        <v>6.0899999999999999E-3</v>
      </c>
      <c r="O24" s="160">
        <f>ROUND(E24*N24,2)</f>
        <v>0.37</v>
      </c>
      <c r="P24" s="160">
        <v>0</v>
      </c>
      <c r="Q24" s="160">
        <f>ROUND(E24*P24,2)</f>
        <v>0</v>
      </c>
      <c r="R24" s="160"/>
      <c r="S24" s="160" t="s">
        <v>143</v>
      </c>
      <c r="T24" s="160" t="s">
        <v>143</v>
      </c>
      <c r="U24" s="160">
        <v>0.19273999999999999</v>
      </c>
      <c r="V24" s="160">
        <f>ROUND(E24*U24,2)</f>
        <v>11.61</v>
      </c>
      <c r="W24" s="160"/>
      <c r="X24" s="160" t="s">
        <v>144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145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88" t="s">
        <v>175</v>
      </c>
      <c r="D25" s="162"/>
      <c r="E25" s="163">
        <v>5.0599999999999996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147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8" t="s">
        <v>176</v>
      </c>
      <c r="D26" s="162"/>
      <c r="E26" s="163">
        <v>16.8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147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8" t="s">
        <v>177</v>
      </c>
      <c r="D27" s="162"/>
      <c r="E27" s="163">
        <v>16.8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147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178</v>
      </c>
      <c r="D28" s="162"/>
      <c r="E28" s="163">
        <v>3.96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147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179</v>
      </c>
      <c r="D29" s="162"/>
      <c r="E29" s="163">
        <v>1.7575000000000001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147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8" t="s">
        <v>180</v>
      </c>
      <c r="D30" s="162"/>
      <c r="E30" s="163">
        <v>14.21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147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8" t="s">
        <v>181</v>
      </c>
      <c r="D31" s="162"/>
      <c r="E31" s="163">
        <v>1.665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147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3">
        <v>9</v>
      </c>
      <c r="B32" s="174" t="s">
        <v>182</v>
      </c>
      <c r="C32" s="187" t="s">
        <v>183</v>
      </c>
      <c r="D32" s="175" t="s">
        <v>157</v>
      </c>
      <c r="E32" s="176">
        <v>7.35</v>
      </c>
      <c r="F32" s="177"/>
      <c r="G32" s="178">
        <f>ROUND(E32*F32,2)</f>
        <v>0</v>
      </c>
      <c r="H32" s="161">
        <v>46.97</v>
      </c>
      <c r="I32" s="160">
        <f>ROUND(E32*H32,2)</f>
        <v>345.23</v>
      </c>
      <c r="J32" s="161">
        <v>405.53</v>
      </c>
      <c r="K32" s="160">
        <f>ROUND(E32*J32,2)</f>
        <v>2980.65</v>
      </c>
      <c r="L32" s="160">
        <v>15</v>
      </c>
      <c r="M32" s="160">
        <f>G32*(1+L32/100)</f>
        <v>0</v>
      </c>
      <c r="N32" s="160">
        <v>4.7660000000000001E-2</v>
      </c>
      <c r="O32" s="160">
        <f>ROUND(E32*N32,2)</f>
        <v>0.35</v>
      </c>
      <c r="P32" s="160">
        <v>0</v>
      </c>
      <c r="Q32" s="160">
        <f>ROUND(E32*P32,2)</f>
        <v>0</v>
      </c>
      <c r="R32" s="160"/>
      <c r="S32" s="160" t="s">
        <v>143</v>
      </c>
      <c r="T32" s="160" t="s">
        <v>143</v>
      </c>
      <c r="U32" s="160">
        <v>0.84</v>
      </c>
      <c r="V32" s="160">
        <f>ROUND(E32*U32,2)</f>
        <v>6.17</v>
      </c>
      <c r="W32" s="160"/>
      <c r="X32" s="160" t="s">
        <v>144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145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184</v>
      </c>
      <c r="D33" s="162"/>
      <c r="E33" s="163">
        <v>8.25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147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88" t="s">
        <v>185</v>
      </c>
      <c r="D34" s="162"/>
      <c r="E34" s="163">
        <v>-0.9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147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3">
        <v>10</v>
      </c>
      <c r="B35" s="174" t="s">
        <v>186</v>
      </c>
      <c r="C35" s="187" t="s">
        <v>187</v>
      </c>
      <c r="D35" s="175" t="s">
        <v>157</v>
      </c>
      <c r="E35" s="176">
        <v>172.14</v>
      </c>
      <c r="F35" s="177"/>
      <c r="G35" s="178">
        <f>ROUND(E35*F35,2)</f>
        <v>0</v>
      </c>
      <c r="H35" s="161">
        <v>5.25</v>
      </c>
      <c r="I35" s="160">
        <f>ROUND(E35*H35,2)</f>
        <v>903.74</v>
      </c>
      <c r="J35" s="161">
        <v>87.05</v>
      </c>
      <c r="K35" s="160">
        <f>ROUND(E35*J35,2)</f>
        <v>14984.79</v>
      </c>
      <c r="L35" s="160">
        <v>15</v>
      </c>
      <c r="M35" s="160">
        <f>G35*(1+L35/100)</f>
        <v>0</v>
      </c>
      <c r="N35" s="160">
        <v>5.4299999999999999E-3</v>
      </c>
      <c r="O35" s="160">
        <f>ROUND(E35*N35,2)</f>
        <v>0.93</v>
      </c>
      <c r="P35" s="160">
        <v>0</v>
      </c>
      <c r="Q35" s="160">
        <f>ROUND(E35*P35,2)</f>
        <v>0</v>
      </c>
      <c r="R35" s="160"/>
      <c r="S35" s="160" t="s">
        <v>143</v>
      </c>
      <c r="T35" s="160" t="s">
        <v>143</v>
      </c>
      <c r="U35" s="160">
        <v>0.16941999999999999</v>
      </c>
      <c r="V35" s="160">
        <f>ROUND(E35*U35,2)</f>
        <v>29.16</v>
      </c>
      <c r="W35" s="160"/>
      <c r="X35" s="160" t="s">
        <v>144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145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88" t="s">
        <v>188</v>
      </c>
      <c r="D36" s="162"/>
      <c r="E36" s="163">
        <v>25.2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147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88" t="s">
        <v>189</v>
      </c>
      <c r="D37" s="162"/>
      <c r="E37" s="163">
        <v>-3.2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147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88" t="s">
        <v>190</v>
      </c>
      <c r="D38" s="162"/>
      <c r="E38" s="163">
        <v>-2.4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147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8" t="s">
        <v>191</v>
      </c>
      <c r="D39" s="162"/>
      <c r="E39" s="163">
        <v>46.48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147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192</v>
      </c>
      <c r="D40" s="162"/>
      <c r="E40" s="163">
        <v>-4.8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147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193</v>
      </c>
      <c r="D41" s="162"/>
      <c r="E41" s="163">
        <v>-2.66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147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194</v>
      </c>
      <c r="D42" s="162"/>
      <c r="E42" s="163">
        <v>43.68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147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195</v>
      </c>
      <c r="D43" s="162"/>
      <c r="E43" s="163">
        <v>-1.6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147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193</v>
      </c>
      <c r="D44" s="162"/>
      <c r="E44" s="163">
        <v>-2.66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147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8" t="s">
        <v>196</v>
      </c>
      <c r="D45" s="162"/>
      <c r="E45" s="163">
        <v>46.48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147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88" t="s">
        <v>189</v>
      </c>
      <c r="D46" s="162"/>
      <c r="E46" s="163">
        <v>-3.2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147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88" t="s">
        <v>193</v>
      </c>
      <c r="D47" s="162"/>
      <c r="E47" s="163">
        <v>-2.66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147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88" t="s">
        <v>197</v>
      </c>
      <c r="D48" s="162"/>
      <c r="E48" s="163">
        <v>-1.2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147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88" t="s">
        <v>198</v>
      </c>
      <c r="D49" s="162"/>
      <c r="E49" s="163">
        <v>6.4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147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88" t="s">
        <v>199</v>
      </c>
      <c r="D50" s="162"/>
      <c r="E50" s="163">
        <v>15.68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147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88" t="s">
        <v>197</v>
      </c>
      <c r="D51" s="162"/>
      <c r="E51" s="163">
        <v>-1.2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147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88" t="s">
        <v>200</v>
      </c>
      <c r="D52" s="162"/>
      <c r="E52" s="163">
        <v>15.4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147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88" t="s">
        <v>197</v>
      </c>
      <c r="D53" s="162"/>
      <c r="E53" s="163">
        <v>-1.2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147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8" t="s">
        <v>201</v>
      </c>
      <c r="D54" s="162"/>
      <c r="E54" s="163">
        <v>-0.4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147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3">
        <v>11</v>
      </c>
      <c r="B55" s="174" t="s">
        <v>202</v>
      </c>
      <c r="C55" s="187" t="s">
        <v>203</v>
      </c>
      <c r="D55" s="175" t="s">
        <v>157</v>
      </c>
      <c r="E55" s="176">
        <v>1.25</v>
      </c>
      <c r="F55" s="177"/>
      <c r="G55" s="178">
        <f>ROUND(E55*F55,2)</f>
        <v>0</v>
      </c>
      <c r="H55" s="161">
        <v>141.54</v>
      </c>
      <c r="I55" s="160">
        <f>ROUND(E55*H55,2)</f>
        <v>176.93</v>
      </c>
      <c r="J55" s="161">
        <v>904.46</v>
      </c>
      <c r="K55" s="160">
        <f>ROUND(E55*J55,2)</f>
        <v>1130.58</v>
      </c>
      <c r="L55" s="160">
        <v>15</v>
      </c>
      <c r="M55" s="160">
        <f>G55*(1+L55/100)</f>
        <v>0</v>
      </c>
      <c r="N55" s="160">
        <v>5.8500000000000003E-2</v>
      </c>
      <c r="O55" s="160">
        <f>ROUND(E55*N55,2)</f>
        <v>7.0000000000000007E-2</v>
      </c>
      <c r="P55" s="160">
        <v>0</v>
      </c>
      <c r="Q55" s="160">
        <f>ROUND(E55*P55,2)</f>
        <v>0</v>
      </c>
      <c r="R55" s="160"/>
      <c r="S55" s="160" t="s">
        <v>143</v>
      </c>
      <c r="T55" s="160" t="s">
        <v>204</v>
      </c>
      <c r="U55" s="160">
        <v>1.86904</v>
      </c>
      <c r="V55" s="160">
        <f>ROUND(E55*U55,2)</f>
        <v>2.34</v>
      </c>
      <c r="W55" s="160"/>
      <c r="X55" s="160" t="s">
        <v>144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145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88" t="s">
        <v>205</v>
      </c>
      <c r="D56" s="162"/>
      <c r="E56" s="163">
        <v>0.35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147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8" t="s">
        <v>206</v>
      </c>
      <c r="D57" s="162"/>
      <c r="E57" s="163">
        <v>0.3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147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88" t="s">
        <v>207</v>
      </c>
      <c r="D58" s="162"/>
      <c r="E58" s="163">
        <v>0.6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147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3">
        <v>12</v>
      </c>
      <c r="B59" s="174" t="s">
        <v>208</v>
      </c>
      <c r="C59" s="187" t="s">
        <v>209</v>
      </c>
      <c r="D59" s="175" t="s">
        <v>157</v>
      </c>
      <c r="E59" s="176">
        <v>3.78</v>
      </c>
      <c r="F59" s="177"/>
      <c r="G59" s="178">
        <f>ROUND(E59*F59,2)</f>
        <v>0</v>
      </c>
      <c r="H59" s="161">
        <v>92.82</v>
      </c>
      <c r="I59" s="160">
        <f>ROUND(E59*H59,2)</f>
        <v>350.86</v>
      </c>
      <c r="J59" s="161">
        <v>186.18</v>
      </c>
      <c r="K59" s="160">
        <f>ROUND(E59*J59,2)</f>
        <v>703.76</v>
      </c>
      <c r="L59" s="160">
        <v>15</v>
      </c>
      <c r="M59" s="160">
        <f>G59*(1+L59/100)</f>
        <v>0</v>
      </c>
      <c r="N59" s="160">
        <v>3.6099999999999999E-3</v>
      </c>
      <c r="O59" s="160">
        <f>ROUND(E59*N59,2)</f>
        <v>0.01</v>
      </c>
      <c r="P59" s="160">
        <v>0</v>
      </c>
      <c r="Q59" s="160">
        <f>ROUND(E59*P59,2)</f>
        <v>0</v>
      </c>
      <c r="R59" s="160"/>
      <c r="S59" s="160" t="s">
        <v>143</v>
      </c>
      <c r="T59" s="160" t="s">
        <v>143</v>
      </c>
      <c r="U59" s="160">
        <v>0.36199999999999999</v>
      </c>
      <c r="V59" s="160">
        <f>ROUND(E59*U59,2)</f>
        <v>1.37</v>
      </c>
      <c r="W59" s="160"/>
      <c r="X59" s="160" t="s">
        <v>144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145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88" t="s">
        <v>210</v>
      </c>
      <c r="D60" s="162"/>
      <c r="E60" s="163">
        <v>3.78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147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3">
        <v>13</v>
      </c>
      <c r="B61" s="174" t="s">
        <v>211</v>
      </c>
      <c r="C61" s="187" t="s">
        <v>212</v>
      </c>
      <c r="D61" s="175" t="s">
        <v>157</v>
      </c>
      <c r="E61" s="176">
        <v>18.79</v>
      </c>
      <c r="F61" s="177"/>
      <c r="G61" s="178">
        <f>ROUND(E61*F61,2)</f>
        <v>0</v>
      </c>
      <c r="H61" s="161">
        <v>57.44</v>
      </c>
      <c r="I61" s="160">
        <f>ROUND(E61*H61,2)</f>
        <v>1079.3</v>
      </c>
      <c r="J61" s="161">
        <v>212.06</v>
      </c>
      <c r="K61" s="160">
        <f>ROUND(E61*J61,2)</f>
        <v>3984.61</v>
      </c>
      <c r="L61" s="160">
        <v>15</v>
      </c>
      <c r="M61" s="160">
        <f>G61*(1+L61/100)</f>
        <v>0</v>
      </c>
      <c r="N61" s="160">
        <v>5.5129999999999998E-2</v>
      </c>
      <c r="O61" s="160">
        <f>ROUND(E61*N61,2)</f>
        <v>1.04</v>
      </c>
      <c r="P61" s="160">
        <v>0</v>
      </c>
      <c r="Q61" s="160">
        <f>ROUND(E61*P61,2)</f>
        <v>0</v>
      </c>
      <c r="R61" s="160"/>
      <c r="S61" s="160" t="s">
        <v>143</v>
      </c>
      <c r="T61" s="160" t="s">
        <v>143</v>
      </c>
      <c r="U61" s="160">
        <v>0.44800000000000001</v>
      </c>
      <c r="V61" s="160">
        <f>ROUND(E61*U61,2)</f>
        <v>8.42</v>
      </c>
      <c r="W61" s="160"/>
      <c r="X61" s="160" t="s">
        <v>144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145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8" t="s">
        <v>213</v>
      </c>
      <c r="D62" s="162"/>
      <c r="E62" s="163">
        <v>3.99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147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8" t="s">
        <v>214</v>
      </c>
      <c r="D63" s="162"/>
      <c r="E63" s="163">
        <v>16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147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88" t="s">
        <v>197</v>
      </c>
      <c r="D64" s="162"/>
      <c r="E64" s="163">
        <v>-1.2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147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3">
        <v>14</v>
      </c>
      <c r="B65" s="174" t="s">
        <v>215</v>
      </c>
      <c r="C65" s="187" t="s">
        <v>216</v>
      </c>
      <c r="D65" s="175" t="s">
        <v>157</v>
      </c>
      <c r="E65" s="176">
        <v>5.44</v>
      </c>
      <c r="F65" s="177"/>
      <c r="G65" s="178">
        <f>ROUND(E65*F65,2)</f>
        <v>0</v>
      </c>
      <c r="H65" s="161">
        <v>40.32</v>
      </c>
      <c r="I65" s="160">
        <f>ROUND(E65*H65,2)</f>
        <v>219.34</v>
      </c>
      <c r="J65" s="161">
        <v>42.88</v>
      </c>
      <c r="K65" s="160">
        <f>ROUND(E65*J65,2)</f>
        <v>233.27</v>
      </c>
      <c r="L65" s="160">
        <v>15</v>
      </c>
      <c r="M65" s="160">
        <f>G65*(1+L65/100)</f>
        <v>0</v>
      </c>
      <c r="N65" s="160">
        <v>2.5999999999999998E-4</v>
      </c>
      <c r="O65" s="160">
        <f>ROUND(E65*N65,2)</f>
        <v>0</v>
      </c>
      <c r="P65" s="160">
        <v>0</v>
      </c>
      <c r="Q65" s="160">
        <f>ROUND(E65*P65,2)</f>
        <v>0</v>
      </c>
      <c r="R65" s="160"/>
      <c r="S65" s="160" t="s">
        <v>143</v>
      </c>
      <c r="T65" s="160" t="s">
        <v>204</v>
      </c>
      <c r="U65" s="160">
        <v>0.09</v>
      </c>
      <c r="V65" s="160">
        <f>ROUND(E65*U65,2)</f>
        <v>0.49</v>
      </c>
      <c r="W65" s="160"/>
      <c r="X65" s="160" t="s">
        <v>144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145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88" t="s">
        <v>166</v>
      </c>
      <c r="D66" s="162"/>
      <c r="E66" s="163">
        <v>4.5999999999999996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147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88" t="s">
        <v>167</v>
      </c>
      <c r="D67" s="162"/>
      <c r="E67" s="163">
        <v>0.84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147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33.75" outlineLevel="1" x14ac:dyDescent="0.2">
      <c r="A68" s="179">
        <v>15</v>
      </c>
      <c r="B68" s="180" t="s">
        <v>217</v>
      </c>
      <c r="C68" s="189" t="s">
        <v>218</v>
      </c>
      <c r="D68" s="181" t="s">
        <v>153</v>
      </c>
      <c r="E68" s="182">
        <v>20</v>
      </c>
      <c r="F68" s="183"/>
      <c r="G68" s="184">
        <f>ROUND(E68*F68,2)</f>
        <v>0</v>
      </c>
      <c r="H68" s="161">
        <v>0</v>
      </c>
      <c r="I68" s="160">
        <f>ROUND(E68*H68,2)</f>
        <v>0</v>
      </c>
      <c r="J68" s="161">
        <v>65</v>
      </c>
      <c r="K68" s="160">
        <f>ROUND(E68*J68,2)</f>
        <v>1300</v>
      </c>
      <c r="L68" s="160">
        <v>15</v>
      </c>
      <c r="M68" s="160">
        <f>G68*(1+L68/100)</f>
        <v>0</v>
      </c>
      <c r="N68" s="160">
        <v>0</v>
      </c>
      <c r="O68" s="160">
        <f>ROUND(E68*N68,2)</f>
        <v>0</v>
      </c>
      <c r="P68" s="160">
        <v>0</v>
      </c>
      <c r="Q68" s="160">
        <f>ROUND(E68*P68,2)</f>
        <v>0</v>
      </c>
      <c r="R68" s="160"/>
      <c r="S68" s="160" t="s">
        <v>219</v>
      </c>
      <c r="T68" s="160" t="s">
        <v>204</v>
      </c>
      <c r="U68" s="160">
        <v>9.4E-2</v>
      </c>
      <c r="V68" s="160">
        <f>ROUND(E68*U68,2)</f>
        <v>1.88</v>
      </c>
      <c r="W68" s="160"/>
      <c r="X68" s="160" t="s">
        <v>144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145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7" t="s">
        <v>138</v>
      </c>
      <c r="B69" s="168" t="s">
        <v>58</v>
      </c>
      <c r="C69" s="186" t="s">
        <v>59</v>
      </c>
      <c r="D69" s="169"/>
      <c r="E69" s="170"/>
      <c r="F69" s="171"/>
      <c r="G69" s="172">
        <f>SUMIF(AG70:AG81,"&lt;&gt;NOR",G70:G81)</f>
        <v>0</v>
      </c>
      <c r="H69" s="166"/>
      <c r="I69" s="166">
        <f>SUM(I70:I81)</f>
        <v>7222.3</v>
      </c>
      <c r="J69" s="166"/>
      <c r="K69" s="166">
        <f>SUM(K70:K81)</f>
        <v>4723.3599999999997</v>
      </c>
      <c r="L69" s="166"/>
      <c r="M69" s="166">
        <f>SUM(M70:M81)</f>
        <v>0</v>
      </c>
      <c r="N69" s="166"/>
      <c r="O69" s="166">
        <f>SUM(O70:O81)</f>
        <v>0.49</v>
      </c>
      <c r="P69" s="166"/>
      <c r="Q69" s="166">
        <f>SUM(Q70:Q81)</f>
        <v>0</v>
      </c>
      <c r="R69" s="166"/>
      <c r="S69" s="166"/>
      <c r="T69" s="166"/>
      <c r="U69" s="166"/>
      <c r="V69" s="166">
        <f>SUM(V70:V81)</f>
        <v>12.31</v>
      </c>
      <c r="W69" s="166"/>
      <c r="X69" s="166"/>
      <c r="AG69" t="s">
        <v>139</v>
      </c>
    </row>
    <row r="70" spans="1:60" outlineLevel="1" x14ac:dyDescent="0.2">
      <c r="A70" s="173">
        <v>16</v>
      </c>
      <c r="B70" s="174" t="s">
        <v>215</v>
      </c>
      <c r="C70" s="187" t="s">
        <v>216</v>
      </c>
      <c r="D70" s="175" t="s">
        <v>157</v>
      </c>
      <c r="E70" s="176">
        <v>26.6525</v>
      </c>
      <c r="F70" s="177"/>
      <c r="G70" s="178">
        <f>ROUND(E70*F70,2)</f>
        <v>0</v>
      </c>
      <c r="H70" s="161">
        <v>40.32</v>
      </c>
      <c r="I70" s="160">
        <f>ROUND(E70*H70,2)</f>
        <v>1074.6300000000001</v>
      </c>
      <c r="J70" s="161">
        <v>42.88</v>
      </c>
      <c r="K70" s="160">
        <f>ROUND(E70*J70,2)</f>
        <v>1142.8599999999999</v>
      </c>
      <c r="L70" s="160">
        <v>15</v>
      </c>
      <c r="M70" s="160">
        <f>G70*(1+L70/100)</f>
        <v>0</v>
      </c>
      <c r="N70" s="160">
        <v>2.5999999999999998E-4</v>
      </c>
      <c r="O70" s="160">
        <f>ROUND(E70*N70,2)</f>
        <v>0.01</v>
      </c>
      <c r="P70" s="160">
        <v>0</v>
      </c>
      <c r="Q70" s="160">
        <f>ROUND(E70*P70,2)</f>
        <v>0</v>
      </c>
      <c r="R70" s="160"/>
      <c r="S70" s="160" t="s">
        <v>143</v>
      </c>
      <c r="T70" s="160" t="s">
        <v>204</v>
      </c>
      <c r="U70" s="160">
        <v>0.09</v>
      </c>
      <c r="V70" s="160">
        <f>ROUND(E70*U70,2)</f>
        <v>2.4</v>
      </c>
      <c r="W70" s="160"/>
      <c r="X70" s="160" t="s">
        <v>144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145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88" t="s">
        <v>175</v>
      </c>
      <c r="D71" s="162"/>
      <c r="E71" s="163">
        <v>5.0599999999999996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147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88" t="s">
        <v>178</v>
      </c>
      <c r="D72" s="162"/>
      <c r="E72" s="163">
        <v>3.96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147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88" t="s">
        <v>179</v>
      </c>
      <c r="D73" s="162"/>
      <c r="E73" s="163">
        <v>1.7575000000000001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147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88" t="s">
        <v>180</v>
      </c>
      <c r="D74" s="162"/>
      <c r="E74" s="163">
        <v>14.21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147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88" t="s">
        <v>181</v>
      </c>
      <c r="D75" s="162"/>
      <c r="E75" s="163">
        <v>1.665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147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3">
        <v>17</v>
      </c>
      <c r="B76" s="174" t="s">
        <v>220</v>
      </c>
      <c r="C76" s="187" t="s">
        <v>221</v>
      </c>
      <c r="D76" s="175" t="s">
        <v>157</v>
      </c>
      <c r="E76" s="176">
        <v>26.6525</v>
      </c>
      <c r="F76" s="177"/>
      <c r="G76" s="178">
        <f>ROUND(E76*F76,2)</f>
        <v>0</v>
      </c>
      <c r="H76" s="161">
        <v>230.66</v>
      </c>
      <c r="I76" s="160">
        <f>ROUND(E76*H76,2)</f>
        <v>6147.67</v>
      </c>
      <c r="J76" s="161">
        <v>134.34</v>
      </c>
      <c r="K76" s="160">
        <f>ROUND(E76*J76,2)</f>
        <v>3580.5</v>
      </c>
      <c r="L76" s="160">
        <v>15</v>
      </c>
      <c r="M76" s="160">
        <f>G76*(1+L76/100)</f>
        <v>0</v>
      </c>
      <c r="N76" s="160">
        <v>1.806E-2</v>
      </c>
      <c r="O76" s="160">
        <f>ROUND(E76*N76,2)</f>
        <v>0.48</v>
      </c>
      <c r="P76" s="160">
        <v>0</v>
      </c>
      <c r="Q76" s="160">
        <f>ROUND(E76*P76,2)</f>
        <v>0</v>
      </c>
      <c r="R76" s="160"/>
      <c r="S76" s="160" t="s">
        <v>143</v>
      </c>
      <c r="T76" s="160" t="s">
        <v>204</v>
      </c>
      <c r="U76" s="160">
        <v>0.372</v>
      </c>
      <c r="V76" s="160">
        <f>ROUND(E76*U76,2)</f>
        <v>9.91</v>
      </c>
      <c r="W76" s="160"/>
      <c r="X76" s="160" t="s">
        <v>144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145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88" t="s">
        <v>175</v>
      </c>
      <c r="D77" s="162"/>
      <c r="E77" s="163">
        <v>5.0599999999999996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147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88" t="s">
        <v>178</v>
      </c>
      <c r="D78" s="162"/>
      <c r="E78" s="163">
        <v>3.96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147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88" t="s">
        <v>179</v>
      </c>
      <c r="D79" s="162"/>
      <c r="E79" s="163">
        <v>1.7575000000000001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147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88" t="s">
        <v>180</v>
      </c>
      <c r="D80" s="162"/>
      <c r="E80" s="163">
        <v>14.21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147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8" t="s">
        <v>181</v>
      </c>
      <c r="D81" s="162"/>
      <c r="E81" s="163">
        <v>1.665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147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5.5" x14ac:dyDescent="0.2">
      <c r="A82" s="167" t="s">
        <v>138</v>
      </c>
      <c r="B82" s="168" t="s">
        <v>60</v>
      </c>
      <c r="C82" s="186" t="s">
        <v>61</v>
      </c>
      <c r="D82" s="169"/>
      <c r="E82" s="170"/>
      <c r="F82" s="171"/>
      <c r="G82" s="172">
        <f>SUMIF(AG83:AG94,"&lt;&gt;NOR",G83:G94)</f>
        <v>0</v>
      </c>
      <c r="H82" s="166"/>
      <c r="I82" s="166">
        <f>SUM(I83:I94)</f>
        <v>70.14</v>
      </c>
      <c r="J82" s="166"/>
      <c r="K82" s="166">
        <f>SUM(K83:K94)</f>
        <v>5591.02</v>
      </c>
      <c r="L82" s="166"/>
      <c r="M82" s="166">
        <f>SUM(M83:M94)</f>
        <v>0</v>
      </c>
      <c r="N82" s="166"/>
      <c r="O82" s="166">
        <f>SUM(O83:O94)</f>
        <v>0</v>
      </c>
      <c r="P82" s="166"/>
      <c r="Q82" s="166">
        <f>SUM(Q83:Q94)</f>
        <v>0</v>
      </c>
      <c r="R82" s="166"/>
      <c r="S82" s="166"/>
      <c r="T82" s="166"/>
      <c r="U82" s="166"/>
      <c r="V82" s="166">
        <f>SUM(V83:V94)</f>
        <v>19.899999999999999</v>
      </c>
      <c r="W82" s="166"/>
      <c r="X82" s="166"/>
      <c r="AG82" t="s">
        <v>139</v>
      </c>
    </row>
    <row r="83" spans="1:60" outlineLevel="1" x14ac:dyDescent="0.2">
      <c r="A83" s="173">
        <v>18</v>
      </c>
      <c r="B83" s="174" t="s">
        <v>222</v>
      </c>
      <c r="C83" s="187" t="s">
        <v>223</v>
      </c>
      <c r="D83" s="175" t="s">
        <v>157</v>
      </c>
      <c r="E83" s="176">
        <v>60.252499999999998</v>
      </c>
      <c r="F83" s="177"/>
      <c r="G83" s="178">
        <f>ROUND(E83*F83,2)</f>
        <v>0</v>
      </c>
      <c r="H83" s="161">
        <v>0.99</v>
      </c>
      <c r="I83" s="160">
        <f>ROUND(E83*H83,2)</f>
        <v>59.65</v>
      </c>
      <c r="J83" s="161">
        <v>84.01</v>
      </c>
      <c r="K83" s="160">
        <f>ROUND(E83*J83,2)</f>
        <v>5061.8100000000004</v>
      </c>
      <c r="L83" s="160">
        <v>15</v>
      </c>
      <c r="M83" s="160">
        <f>G83*(1+L83/100)</f>
        <v>0</v>
      </c>
      <c r="N83" s="160">
        <v>4.0000000000000003E-5</v>
      </c>
      <c r="O83" s="160">
        <f>ROUND(E83*N83,2)</f>
        <v>0</v>
      </c>
      <c r="P83" s="160">
        <v>0</v>
      </c>
      <c r="Q83" s="160">
        <f>ROUND(E83*P83,2)</f>
        <v>0</v>
      </c>
      <c r="R83" s="160"/>
      <c r="S83" s="160" t="s">
        <v>143</v>
      </c>
      <c r="T83" s="160" t="s">
        <v>204</v>
      </c>
      <c r="U83" s="160">
        <v>0.308</v>
      </c>
      <c r="V83" s="160">
        <f>ROUND(E83*U83,2)</f>
        <v>18.559999999999999</v>
      </c>
      <c r="W83" s="160"/>
      <c r="X83" s="160" t="s">
        <v>144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8" t="s">
        <v>175</v>
      </c>
      <c r="D84" s="162"/>
      <c r="E84" s="163">
        <v>5.0599999999999996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147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8" t="s">
        <v>176</v>
      </c>
      <c r="D85" s="162"/>
      <c r="E85" s="163">
        <v>16.8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147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8" t="s">
        <v>177</v>
      </c>
      <c r="D86" s="162"/>
      <c r="E86" s="163">
        <v>16.8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147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88" t="s">
        <v>178</v>
      </c>
      <c r="D87" s="162"/>
      <c r="E87" s="163">
        <v>3.96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147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8" t="s">
        <v>179</v>
      </c>
      <c r="D88" s="162"/>
      <c r="E88" s="163">
        <v>1.7575000000000001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147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180</v>
      </c>
      <c r="D89" s="162"/>
      <c r="E89" s="163">
        <v>14.21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147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181</v>
      </c>
      <c r="D90" s="162"/>
      <c r="E90" s="163">
        <v>1.665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147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3">
        <v>19</v>
      </c>
      <c r="B91" s="174" t="s">
        <v>224</v>
      </c>
      <c r="C91" s="187" t="s">
        <v>225</v>
      </c>
      <c r="D91" s="175" t="s">
        <v>157</v>
      </c>
      <c r="E91" s="176">
        <v>10.28</v>
      </c>
      <c r="F91" s="177"/>
      <c r="G91" s="178">
        <f>ROUND(E91*F91,2)</f>
        <v>0</v>
      </c>
      <c r="H91" s="161">
        <v>1.02</v>
      </c>
      <c r="I91" s="160">
        <f>ROUND(E91*H91,2)</f>
        <v>10.49</v>
      </c>
      <c r="J91" s="161">
        <v>51.48</v>
      </c>
      <c r="K91" s="160">
        <f>ROUND(E91*J91,2)</f>
        <v>529.21</v>
      </c>
      <c r="L91" s="160">
        <v>15</v>
      </c>
      <c r="M91" s="160">
        <f>G91*(1+L91/100)</f>
        <v>0</v>
      </c>
      <c r="N91" s="160">
        <v>1.0000000000000001E-5</v>
      </c>
      <c r="O91" s="160">
        <f>ROUND(E91*N91,2)</f>
        <v>0</v>
      </c>
      <c r="P91" s="160">
        <v>0</v>
      </c>
      <c r="Q91" s="160">
        <f>ROUND(E91*P91,2)</f>
        <v>0</v>
      </c>
      <c r="R91" s="160"/>
      <c r="S91" s="160" t="s">
        <v>143</v>
      </c>
      <c r="T91" s="160" t="s">
        <v>143</v>
      </c>
      <c r="U91" s="160">
        <v>0.13</v>
      </c>
      <c r="V91" s="160">
        <f>ROUND(E91*U91,2)</f>
        <v>1.34</v>
      </c>
      <c r="W91" s="160"/>
      <c r="X91" s="160" t="s">
        <v>144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145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171</v>
      </c>
      <c r="D92" s="162"/>
      <c r="E92" s="163">
        <v>7.98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147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172</v>
      </c>
      <c r="D93" s="162"/>
      <c r="E93" s="163">
        <v>0.8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147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226</v>
      </c>
      <c r="D94" s="162"/>
      <c r="E94" s="163">
        <v>1.5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147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">
      <c r="A95" s="167" t="s">
        <v>138</v>
      </c>
      <c r="B95" s="168" t="s">
        <v>62</v>
      </c>
      <c r="C95" s="186" t="s">
        <v>63</v>
      </c>
      <c r="D95" s="169"/>
      <c r="E95" s="170"/>
      <c r="F95" s="171"/>
      <c r="G95" s="172">
        <f>SUMIF(AG96:AG146,"&lt;&gt;NOR",G96:G146)</f>
        <v>0</v>
      </c>
      <c r="H95" s="166"/>
      <c r="I95" s="166">
        <f>SUM(I96:I146)</f>
        <v>390.58000000000004</v>
      </c>
      <c r="J95" s="166"/>
      <c r="K95" s="166">
        <f>SUM(K96:K146)</f>
        <v>12015.800000000001</v>
      </c>
      <c r="L95" s="166"/>
      <c r="M95" s="166">
        <f>SUM(M96:M146)</f>
        <v>0</v>
      </c>
      <c r="N95" s="166"/>
      <c r="O95" s="166">
        <f>SUM(O96:O146)</f>
        <v>0.01</v>
      </c>
      <c r="P95" s="166"/>
      <c r="Q95" s="166">
        <f>SUM(Q96:Q146)</f>
        <v>2.88</v>
      </c>
      <c r="R95" s="166"/>
      <c r="S95" s="166"/>
      <c r="T95" s="166"/>
      <c r="U95" s="166"/>
      <c r="V95" s="166">
        <f>SUM(V96:V146)</f>
        <v>15.99</v>
      </c>
      <c r="W95" s="166"/>
      <c r="X95" s="166"/>
      <c r="AG95" t="s">
        <v>139</v>
      </c>
    </row>
    <row r="96" spans="1:60" outlineLevel="1" x14ac:dyDescent="0.2">
      <c r="A96" s="173">
        <v>20</v>
      </c>
      <c r="B96" s="174" t="s">
        <v>227</v>
      </c>
      <c r="C96" s="187" t="s">
        <v>228</v>
      </c>
      <c r="D96" s="175" t="s">
        <v>157</v>
      </c>
      <c r="E96" s="176">
        <v>7.3825000000000003</v>
      </c>
      <c r="F96" s="177"/>
      <c r="G96" s="178">
        <f>ROUND(E96*F96,2)</f>
        <v>0</v>
      </c>
      <c r="H96" s="161">
        <v>0</v>
      </c>
      <c r="I96" s="160">
        <f>ROUND(E96*H96,2)</f>
        <v>0</v>
      </c>
      <c r="J96" s="161">
        <v>59.5</v>
      </c>
      <c r="K96" s="160">
        <f>ROUND(E96*J96,2)</f>
        <v>439.26</v>
      </c>
      <c r="L96" s="160">
        <v>15</v>
      </c>
      <c r="M96" s="160">
        <f>G96*(1+L96/100)</f>
        <v>0</v>
      </c>
      <c r="N96" s="160">
        <v>0</v>
      </c>
      <c r="O96" s="160">
        <f>ROUND(E96*N96,2)</f>
        <v>0</v>
      </c>
      <c r="P96" s="160">
        <v>1.75E-3</v>
      </c>
      <c r="Q96" s="160">
        <f>ROUND(E96*P96,2)</f>
        <v>0.01</v>
      </c>
      <c r="R96" s="160"/>
      <c r="S96" s="160" t="s">
        <v>143</v>
      </c>
      <c r="T96" s="160" t="s">
        <v>204</v>
      </c>
      <c r="U96" s="160">
        <v>0.16500000000000001</v>
      </c>
      <c r="V96" s="160">
        <f>ROUND(E96*U96,2)</f>
        <v>1.22</v>
      </c>
      <c r="W96" s="160"/>
      <c r="X96" s="160" t="s">
        <v>144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145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178</v>
      </c>
      <c r="D97" s="162"/>
      <c r="E97" s="163">
        <v>3.96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147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8" t="s">
        <v>179</v>
      </c>
      <c r="D98" s="162"/>
      <c r="E98" s="163">
        <v>1.7575000000000001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147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181</v>
      </c>
      <c r="D99" s="162"/>
      <c r="E99" s="163">
        <v>1.665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147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3">
        <v>21</v>
      </c>
      <c r="B100" s="174" t="s">
        <v>229</v>
      </c>
      <c r="C100" s="187" t="s">
        <v>230</v>
      </c>
      <c r="D100" s="175" t="s">
        <v>157</v>
      </c>
      <c r="E100" s="176">
        <v>7.3825000000000003</v>
      </c>
      <c r="F100" s="177"/>
      <c r="G100" s="178">
        <f>ROUND(E100*F100,2)</f>
        <v>0</v>
      </c>
      <c r="H100" s="161">
        <v>0</v>
      </c>
      <c r="I100" s="160">
        <f>ROUND(E100*H100,2)</f>
        <v>0</v>
      </c>
      <c r="J100" s="161">
        <v>64.7</v>
      </c>
      <c r="K100" s="160">
        <f>ROUND(E100*J100,2)</f>
        <v>477.65</v>
      </c>
      <c r="L100" s="160">
        <v>15</v>
      </c>
      <c r="M100" s="160">
        <f>G100*(1+L100/100)</f>
        <v>0</v>
      </c>
      <c r="N100" s="160">
        <v>0</v>
      </c>
      <c r="O100" s="160">
        <f>ROUND(E100*N100,2)</f>
        <v>0</v>
      </c>
      <c r="P100" s="160">
        <v>0.02</v>
      </c>
      <c r="Q100" s="160">
        <f>ROUND(E100*P100,2)</f>
        <v>0.15</v>
      </c>
      <c r="R100" s="160"/>
      <c r="S100" s="160" t="s">
        <v>143</v>
      </c>
      <c r="T100" s="160" t="s">
        <v>204</v>
      </c>
      <c r="U100" s="160">
        <v>0.14699999999999999</v>
      </c>
      <c r="V100" s="160">
        <f>ROUND(E100*U100,2)</f>
        <v>1.0900000000000001</v>
      </c>
      <c r="W100" s="160"/>
      <c r="X100" s="160" t="s">
        <v>144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145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178</v>
      </c>
      <c r="D101" s="162"/>
      <c r="E101" s="163">
        <v>3.96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147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179</v>
      </c>
      <c r="D102" s="162"/>
      <c r="E102" s="163">
        <v>1.7575000000000001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147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181</v>
      </c>
      <c r="D103" s="162"/>
      <c r="E103" s="163">
        <v>1.665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147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3">
        <v>22</v>
      </c>
      <c r="B104" s="174" t="s">
        <v>231</v>
      </c>
      <c r="C104" s="187" t="s">
        <v>232</v>
      </c>
      <c r="D104" s="175" t="s">
        <v>153</v>
      </c>
      <c r="E104" s="176">
        <v>5</v>
      </c>
      <c r="F104" s="177"/>
      <c r="G104" s="178">
        <f>ROUND(E104*F104,2)</f>
        <v>0</v>
      </c>
      <c r="H104" s="161">
        <v>0</v>
      </c>
      <c r="I104" s="160">
        <f>ROUND(E104*H104,2)</f>
        <v>0</v>
      </c>
      <c r="J104" s="161">
        <v>27</v>
      </c>
      <c r="K104" s="160">
        <f>ROUND(E104*J104,2)</f>
        <v>135</v>
      </c>
      <c r="L104" s="160">
        <v>15</v>
      </c>
      <c r="M104" s="160">
        <f>G104*(1+L104/100)</f>
        <v>0</v>
      </c>
      <c r="N104" s="160">
        <v>0</v>
      </c>
      <c r="O104" s="160">
        <f>ROUND(E104*N104,2)</f>
        <v>0</v>
      </c>
      <c r="P104" s="160">
        <v>4.0000000000000002E-4</v>
      </c>
      <c r="Q104" s="160">
        <f>ROUND(E104*P104,2)</f>
        <v>0</v>
      </c>
      <c r="R104" s="160"/>
      <c r="S104" s="160" t="s">
        <v>143</v>
      </c>
      <c r="T104" s="160" t="s">
        <v>204</v>
      </c>
      <c r="U104" s="160">
        <v>7.0000000000000007E-2</v>
      </c>
      <c r="V104" s="160">
        <f>ROUND(E104*U104,2)</f>
        <v>0.35</v>
      </c>
      <c r="W104" s="160"/>
      <c r="X104" s="160" t="s">
        <v>144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145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233</v>
      </c>
      <c r="D105" s="162"/>
      <c r="E105" s="163">
        <v>5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147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9">
        <v>23</v>
      </c>
      <c r="B106" s="180" t="s">
        <v>234</v>
      </c>
      <c r="C106" s="189" t="s">
        <v>235</v>
      </c>
      <c r="D106" s="181" t="s">
        <v>150</v>
      </c>
      <c r="E106" s="182">
        <v>7</v>
      </c>
      <c r="F106" s="183"/>
      <c r="G106" s="184">
        <f>ROUND(E106*F106,2)</f>
        <v>0</v>
      </c>
      <c r="H106" s="161">
        <v>0</v>
      </c>
      <c r="I106" s="160">
        <f>ROUND(E106*H106,2)</f>
        <v>0</v>
      </c>
      <c r="J106" s="161">
        <v>17.600000000000001</v>
      </c>
      <c r="K106" s="160">
        <f>ROUND(E106*J106,2)</f>
        <v>123.2</v>
      </c>
      <c r="L106" s="160">
        <v>15</v>
      </c>
      <c r="M106" s="160">
        <f>G106*(1+L106/100)</f>
        <v>0</v>
      </c>
      <c r="N106" s="160">
        <v>0</v>
      </c>
      <c r="O106" s="160">
        <f>ROUND(E106*N106,2)</f>
        <v>0</v>
      </c>
      <c r="P106" s="160">
        <v>0</v>
      </c>
      <c r="Q106" s="160">
        <f>ROUND(E106*P106,2)</f>
        <v>0</v>
      </c>
      <c r="R106" s="160"/>
      <c r="S106" s="160" t="s">
        <v>143</v>
      </c>
      <c r="T106" s="160" t="s">
        <v>143</v>
      </c>
      <c r="U106" s="160">
        <v>0.05</v>
      </c>
      <c r="V106" s="160">
        <f>ROUND(E106*U106,2)</f>
        <v>0.35</v>
      </c>
      <c r="W106" s="160"/>
      <c r="X106" s="160" t="s">
        <v>144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145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3">
        <v>24</v>
      </c>
      <c r="B107" s="174" t="s">
        <v>236</v>
      </c>
      <c r="C107" s="187" t="s">
        <v>237</v>
      </c>
      <c r="D107" s="175" t="s">
        <v>157</v>
      </c>
      <c r="E107" s="176">
        <v>1.6</v>
      </c>
      <c r="F107" s="177"/>
      <c r="G107" s="178">
        <f>ROUND(E107*F107,2)</f>
        <v>0</v>
      </c>
      <c r="H107" s="161">
        <v>26.58</v>
      </c>
      <c r="I107" s="160">
        <f>ROUND(E107*H107,2)</f>
        <v>42.53</v>
      </c>
      <c r="J107" s="161">
        <v>281.42</v>
      </c>
      <c r="K107" s="160">
        <f>ROUND(E107*J107,2)</f>
        <v>450.27</v>
      </c>
      <c r="L107" s="160">
        <v>15</v>
      </c>
      <c r="M107" s="160">
        <f>G107*(1+L107/100)</f>
        <v>0</v>
      </c>
      <c r="N107" s="160">
        <v>1E-3</v>
      </c>
      <c r="O107" s="160">
        <f>ROUND(E107*N107,2)</f>
        <v>0</v>
      </c>
      <c r="P107" s="160">
        <v>6.3E-2</v>
      </c>
      <c r="Q107" s="160">
        <f>ROUND(E107*P107,2)</f>
        <v>0.1</v>
      </c>
      <c r="R107" s="160"/>
      <c r="S107" s="160" t="s">
        <v>143</v>
      </c>
      <c r="T107" s="160" t="s">
        <v>143</v>
      </c>
      <c r="U107" s="160">
        <v>0.71799999999999997</v>
      </c>
      <c r="V107" s="160">
        <f>ROUND(E107*U107,2)</f>
        <v>1.1499999999999999</v>
      </c>
      <c r="W107" s="160"/>
      <c r="X107" s="160" t="s">
        <v>144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145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 t="s">
        <v>238</v>
      </c>
      <c r="D108" s="162"/>
      <c r="E108" s="163">
        <v>1.6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147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9">
        <v>25</v>
      </c>
      <c r="B109" s="180" t="s">
        <v>239</v>
      </c>
      <c r="C109" s="189" t="s">
        <v>240</v>
      </c>
      <c r="D109" s="181" t="s">
        <v>153</v>
      </c>
      <c r="E109" s="182">
        <v>5</v>
      </c>
      <c r="F109" s="183"/>
      <c r="G109" s="184">
        <f>ROUND(E109*F109,2)</f>
        <v>0</v>
      </c>
      <c r="H109" s="161">
        <v>11.3</v>
      </c>
      <c r="I109" s="160">
        <f>ROUND(E109*H109,2)</f>
        <v>56.5</v>
      </c>
      <c r="J109" s="161">
        <v>95.2</v>
      </c>
      <c r="K109" s="160">
        <f>ROUND(E109*J109,2)</f>
        <v>476</v>
      </c>
      <c r="L109" s="160">
        <v>15</v>
      </c>
      <c r="M109" s="160">
        <f>G109*(1+L109/100)</f>
        <v>0</v>
      </c>
      <c r="N109" s="160">
        <v>4.8999999999999998E-4</v>
      </c>
      <c r="O109" s="160">
        <f>ROUND(E109*N109,2)</f>
        <v>0</v>
      </c>
      <c r="P109" s="160">
        <v>6.0000000000000001E-3</v>
      </c>
      <c r="Q109" s="160">
        <f>ROUND(E109*P109,2)</f>
        <v>0.03</v>
      </c>
      <c r="R109" s="160"/>
      <c r="S109" s="160" t="s">
        <v>143</v>
      </c>
      <c r="T109" s="160" t="s">
        <v>170</v>
      </c>
      <c r="U109" s="160">
        <v>0.27400000000000002</v>
      </c>
      <c r="V109" s="160">
        <f>ROUND(E109*U109,2)</f>
        <v>1.37</v>
      </c>
      <c r="W109" s="160"/>
      <c r="X109" s="160" t="s">
        <v>144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145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9">
        <v>26</v>
      </c>
      <c r="B110" s="180" t="s">
        <v>241</v>
      </c>
      <c r="C110" s="189" t="s">
        <v>242</v>
      </c>
      <c r="D110" s="181" t="s">
        <v>153</v>
      </c>
      <c r="E110" s="182">
        <v>2</v>
      </c>
      <c r="F110" s="183"/>
      <c r="G110" s="184">
        <f>ROUND(E110*F110,2)</f>
        <v>0</v>
      </c>
      <c r="H110" s="161">
        <v>13.06</v>
      </c>
      <c r="I110" s="160">
        <f>ROUND(E110*H110,2)</f>
        <v>26.12</v>
      </c>
      <c r="J110" s="161">
        <v>151.94</v>
      </c>
      <c r="K110" s="160">
        <f>ROUND(E110*J110,2)</f>
        <v>303.88</v>
      </c>
      <c r="L110" s="160">
        <v>15</v>
      </c>
      <c r="M110" s="160">
        <f>G110*(1+L110/100)</f>
        <v>0</v>
      </c>
      <c r="N110" s="160">
        <v>4.8999999999999998E-4</v>
      </c>
      <c r="O110" s="160">
        <f>ROUND(E110*N110,2)</f>
        <v>0</v>
      </c>
      <c r="P110" s="160">
        <v>2.7E-2</v>
      </c>
      <c r="Q110" s="160">
        <f>ROUND(E110*P110,2)</f>
        <v>0.05</v>
      </c>
      <c r="R110" s="160"/>
      <c r="S110" s="160" t="s">
        <v>143</v>
      </c>
      <c r="T110" s="160" t="s">
        <v>143</v>
      </c>
      <c r="U110" s="160">
        <v>0.42199999999999999</v>
      </c>
      <c r="V110" s="160">
        <f>ROUND(E110*U110,2)</f>
        <v>0.84</v>
      </c>
      <c r="W110" s="160"/>
      <c r="X110" s="160" t="s">
        <v>144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145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9">
        <v>27</v>
      </c>
      <c r="B111" s="180" t="s">
        <v>243</v>
      </c>
      <c r="C111" s="189" t="s">
        <v>244</v>
      </c>
      <c r="D111" s="181" t="s">
        <v>153</v>
      </c>
      <c r="E111" s="182">
        <v>20</v>
      </c>
      <c r="F111" s="183"/>
      <c r="G111" s="184">
        <f>ROUND(E111*F111,2)</f>
        <v>0</v>
      </c>
      <c r="H111" s="161">
        <v>13.06</v>
      </c>
      <c r="I111" s="160">
        <f>ROUND(E111*H111,2)</f>
        <v>261.2</v>
      </c>
      <c r="J111" s="161">
        <v>42.54</v>
      </c>
      <c r="K111" s="160">
        <f>ROUND(E111*J111,2)</f>
        <v>850.8</v>
      </c>
      <c r="L111" s="160">
        <v>15</v>
      </c>
      <c r="M111" s="160">
        <f>G111*(1+L111/100)</f>
        <v>0</v>
      </c>
      <c r="N111" s="160">
        <v>4.8999999999999998E-4</v>
      </c>
      <c r="O111" s="160">
        <f>ROUND(E111*N111,2)</f>
        <v>0.01</v>
      </c>
      <c r="P111" s="160">
        <v>1E-3</v>
      </c>
      <c r="Q111" s="160">
        <f>ROUND(E111*P111,2)</f>
        <v>0.02</v>
      </c>
      <c r="R111" s="160"/>
      <c r="S111" s="160" t="s">
        <v>143</v>
      </c>
      <c r="T111" s="160" t="s">
        <v>143</v>
      </c>
      <c r="U111" s="160">
        <v>0.111</v>
      </c>
      <c r="V111" s="160">
        <f>ROUND(E111*U111,2)</f>
        <v>2.2200000000000002</v>
      </c>
      <c r="W111" s="160"/>
      <c r="X111" s="160" t="s">
        <v>144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145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3">
        <v>28</v>
      </c>
      <c r="B112" s="174" t="s">
        <v>245</v>
      </c>
      <c r="C112" s="187" t="s">
        <v>246</v>
      </c>
      <c r="D112" s="175" t="s">
        <v>157</v>
      </c>
      <c r="E112" s="176">
        <v>60.252499999999998</v>
      </c>
      <c r="F112" s="177"/>
      <c r="G112" s="178">
        <f>ROUND(E112*F112,2)</f>
        <v>0</v>
      </c>
      <c r="H112" s="161">
        <v>0</v>
      </c>
      <c r="I112" s="160">
        <f>ROUND(E112*H112,2)</f>
        <v>0</v>
      </c>
      <c r="J112" s="161">
        <v>10</v>
      </c>
      <c r="K112" s="160">
        <f>ROUND(E112*J112,2)</f>
        <v>602.53</v>
      </c>
      <c r="L112" s="160">
        <v>15</v>
      </c>
      <c r="M112" s="160">
        <f>G112*(1+L112/100)</f>
        <v>0</v>
      </c>
      <c r="N112" s="160">
        <v>0</v>
      </c>
      <c r="O112" s="160">
        <f>ROUND(E112*N112,2)</f>
        <v>0</v>
      </c>
      <c r="P112" s="160">
        <v>4.0000000000000001E-3</v>
      </c>
      <c r="Q112" s="160">
        <f>ROUND(E112*P112,2)</f>
        <v>0.24</v>
      </c>
      <c r="R112" s="160"/>
      <c r="S112" s="160" t="s">
        <v>143</v>
      </c>
      <c r="T112" s="160" t="s">
        <v>170</v>
      </c>
      <c r="U112" s="160">
        <v>0.03</v>
      </c>
      <c r="V112" s="160">
        <f>ROUND(E112*U112,2)</f>
        <v>1.81</v>
      </c>
      <c r="W112" s="160"/>
      <c r="X112" s="160" t="s">
        <v>144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145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88" t="s">
        <v>175</v>
      </c>
      <c r="D113" s="162"/>
      <c r="E113" s="163">
        <v>5.0599999999999996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147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88" t="s">
        <v>176</v>
      </c>
      <c r="D114" s="162"/>
      <c r="E114" s="163">
        <v>16.8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147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88" t="s">
        <v>177</v>
      </c>
      <c r="D115" s="162"/>
      <c r="E115" s="163">
        <v>16.8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147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88" t="s">
        <v>178</v>
      </c>
      <c r="D116" s="162"/>
      <c r="E116" s="163">
        <v>3.96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147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88" t="s">
        <v>179</v>
      </c>
      <c r="D117" s="162"/>
      <c r="E117" s="163">
        <v>1.7575000000000001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147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88" t="s">
        <v>180</v>
      </c>
      <c r="D118" s="162"/>
      <c r="E118" s="163">
        <v>14.21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147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88" t="s">
        <v>181</v>
      </c>
      <c r="D119" s="162"/>
      <c r="E119" s="163">
        <v>1.665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147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3">
        <v>29</v>
      </c>
      <c r="B120" s="174" t="s">
        <v>247</v>
      </c>
      <c r="C120" s="187" t="s">
        <v>248</v>
      </c>
      <c r="D120" s="175" t="s">
        <v>157</v>
      </c>
      <c r="E120" s="176">
        <v>172.14</v>
      </c>
      <c r="F120" s="177"/>
      <c r="G120" s="178">
        <f>ROUND(E120*F120,2)</f>
        <v>0</v>
      </c>
      <c r="H120" s="161">
        <v>0</v>
      </c>
      <c r="I120" s="160">
        <f>ROUND(E120*H120,2)</f>
        <v>0</v>
      </c>
      <c r="J120" s="161">
        <v>10.5</v>
      </c>
      <c r="K120" s="160">
        <f>ROUND(E120*J120,2)</f>
        <v>1807.47</v>
      </c>
      <c r="L120" s="160">
        <v>15</v>
      </c>
      <c r="M120" s="160">
        <f>G120*(1+L120/100)</f>
        <v>0</v>
      </c>
      <c r="N120" s="160">
        <v>0</v>
      </c>
      <c r="O120" s="160">
        <f>ROUND(E120*N120,2)</f>
        <v>0</v>
      </c>
      <c r="P120" s="160">
        <v>4.0000000000000001E-3</v>
      </c>
      <c r="Q120" s="160">
        <f>ROUND(E120*P120,2)</f>
        <v>0.69</v>
      </c>
      <c r="R120" s="160"/>
      <c r="S120" s="160" t="s">
        <v>143</v>
      </c>
      <c r="T120" s="160" t="s">
        <v>143</v>
      </c>
      <c r="U120" s="160">
        <v>0.03</v>
      </c>
      <c r="V120" s="160">
        <f>ROUND(E120*U120,2)</f>
        <v>5.16</v>
      </c>
      <c r="W120" s="160"/>
      <c r="X120" s="160" t="s">
        <v>144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145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88" t="s">
        <v>188</v>
      </c>
      <c r="D121" s="162"/>
      <c r="E121" s="163">
        <v>25.2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147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88" t="s">
        <v>189</v>
      </c>
      <c r="D122" s="162"/>
      <c r="E122" s="163">
        <v>-3.2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147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88" t="s">
        <v>190</v>
      </c>
      <c r="D123" s="162"/>
      <c r="E123" s="163">
        <v>-2.4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147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88" t="s">
        <v>191</v>
      </c>
      <c r="D124" s="162"/>
      <c r="E124" s="163">
        <v>46.48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147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88" t="s">
        <v>192</v>
      </c>
      <c r="D125" s="162"/>
      <c r="E125" s="163">
        <v>-4.8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147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88" t="s">
        <v>193</v>
      </c>
      <c r="D126" s="162"/>
      <c r="E126" s="163">
        <v>-2.66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147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88" t="s">
        <v>194</v>
      </c>
      <c r="D127" s="162"/>
      <c r="E127" s="163">
        <v>43.68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147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88" t="s">
        <v>195</v>
      </c>
      <c r="D128" s="162"/>
      <c r="E128" s="163">
        <v>-1.6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147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88" t="s">
        <v>193</v>
      </c>
      <c r="D129" s="162"/>
      <c r="E129" s="163">
        <v>-2.66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147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88" t="s">
        <v>196</v>
      </c>
      <c r="D130" s="162"/>
      <c r="E130" s="163">
        <v>46.48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147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88" t="s">
        <v>189</v>
      </c>
      <c r="D131" s="162"/>
      <c r="E131" s="163">
        <v>-3.2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147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88" t="s">
        <v>193</v>
      </c>
      <c r="D132" s="162"/>
      <c r="E132" s="163">
        <v>-2.66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147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88" t="s">
        <v>197</v>
      </c>
      <c r="D133" s="162"/>
      <c r="E133" s="163">
        <v>-1.2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147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88" t="s">
        <v>198</v>
      </c>
      <c r="D134" s="162"/>
      <c r="E134" s="163">
        <v>6.4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147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88" t="s">
        <v>199</v>
      </c>
      <c r="D135" s="162"/>
      <c r="E135" s="163">
        <v>15.68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147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88" t="s">
        <v>197</v>
      </c>
      <c r="D136" s="162"/>
      <c r="E136" s="163">
        <v>-1.2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147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88" t="s">
        <v>200</v>
      </c>
      <c r="D137" s="162"/>
      <c r="E137" s="163">
        <v>15.4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147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88" t="s">
        <v>197</v>
      </c>
      <c r="D138" s="162"/>
      <c r="E138" s="163">
        <v>-1.2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147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88" t="s">
        <v>201</v>
      </c>
      <c r="D139" s="162"/>
      <c r="E139" s="163">
        <v>-0.4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147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ht="22.5" outlineLevel="1" x14ac:dyDescent="0.2">
      <c r="A140" s="179">
        <v>30</v>
      </c>
      <c r="B140" s="180" t="s">
        <v>249</v>
      </c>
      <c r="C140" s="189" t="s">
        <v>250</v>
      </c>
      <c r="D140" s="181" t="s">
        <v>150</v>
      </c>
      <c r="E140" s="182">
        <v>1</v>
      </c>
      <c r="F140" s="183"/>
      <c r="G140" s="184">
        <f>ROUND(E140*F140,2)</f>
        <v>0</v>
      </c>
      <c r="H140" s="161">
        <v>4.2300000000000004</v>
      </c>
      <c r="I140" s="160">
        <f>ROUND(E140*H140,2)</f>
        <v>4.2300000000000004</v>
      </c>
      <c r="J140" s="161">
        <v>193.77</v>
      </c>
      <c r="K140" s="160">
        <f>ROUND(E140*J140,2)</f>
        <v>193.77</v>
      </c>
      <c r="L140" s="160">
        <v>15</v>
      </c>
      <c r="M140" s="160">
        <f>G140*(1+L140/100)</f>
        <v>0</v>
      </c>
      <c r="N140" s="160">
        <v>3.6700000000000001E-3</v>
      </c>
      <c r="O140" s="160">
        <f>ROUND(E140*N140,2)</f>
        <v>0</v>
      </c>
      <c r="P140" s="160">
        <v>0</v>
      </c>
      <c r="Q140" s="160">
        <f>ROUND(E140*P140,2)</f>
        <v>0</v>
      </c>
      <c r="R140" s="160"/>
      <c r="S140" s="160" t="s">
        <v>143</v>
      </c>
      <c r="T140" s="160" t="s">
        <v>143</v>
      </c>
      <c r="U140" s="160">
        <v>0.433</v>
      </c>
      <c r="V140" s="160">
        <f>ROUND(E140*U140,2)</f>
        <v>0.43</v>
      </c>
      <c r="W140" s="160"/>
      <c r="X140" s="160" t="s">
        <v>144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145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 x14ac:dyDescent="0.2">
      <c r="A141" s="173">
        <v>31</v>
      </c>
      <c r="B141" s="174" t="s">
        <v>251</v>
      </c>
      <c r="C141" s="187" t="s">
        <v>252</v>
      </c>
      <c r="D141" s="175" t="s">
        <v>157</v>
      </c>
      <c r="E141" s="176">
        <v>26.14</v>
      </c>
      <c r="F141" s="177"/>
      <c r="G141" s="178">
        <f>ROUND(E141*F141,2)</f>
        <v>0</v>
      </c>
      <c r="H141" s="161">
        <v>0</v>
      </c>
      <c r="I141" s="160">
        <f>ROUND(E141*H141,2)</f>
        <v>0</v>
      </c>
      <c r="J141" s="161">
        <v>235.5</v>
      </c>
      <c r="K141" s="160">
        <f>ROUND(E141*J141,2)</f>
        <v>6155.97</v>
      </c>
      <c r="L141" s="160">
        <v>15</v>
      </c>
      <c r="M141" s="160">
        <f>G141*(1+L141/100)</f>
        <v>0</v>
      </c>
      <c r="N141" s="160">
        <v>0</v>
      </c>
      <c r="O141" s="160">
        <f>ROUND(E141*N141,2)</f>
        <v>0</v>
      </c>
      <c r="P141" s="160">
        <v>6.0999999999999999E-2</v>
      </c>
      <c r="Q141" s="160">
        <f>ROUND(E141*P141,2)</f>
        <v>1.59</v>
      </c>
      <c r="R141" s="160"/>
      <c r="S141" s="160" t="s">
        <v>143</v>
      </c>
      <c r="T141" s="160" t="s">
        <v>143</v>
      </c>
      <c r="U141" s="160">
        <v>0</v>
      </c>
      <c r="V141" s="160">
        <f>ROUND(E141*U141,2)</f>
        <v>0</v>
      </c>
      <c r="W141" s="160"/>
      <c r="X141" s="160" t="s">
        <v>253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254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88" t="s">
        <v>213</v>
      </c>
      <c r="D142" s="162"/>
      <c r="E142" s="163">
        <v>3.99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147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88" t="s">
        <v>214</v>
      </c>
      <c r="D143" s="162"/>
      <c r="E143" s="163">
        <v>16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147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188" t="s">
        <v>197</v>
      </c>
      <c r="D144" s="162"/>
      <c r="E144" s="163">
        <v>-1.2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147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88" t="s">
        <v>184</v>
      </c>
      <c r="D145" s="162"/>
      <c r="E145" s="163">
        <v>8.25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147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88" t="s">
        <v>185</v>
      </c>
      <c r="D146" s="162"/>
      <c r="E146" s="163">
        <v>-0.9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147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x14ac:dyDescent="0.2">
      <c r="A147" s="167" t="s">
        <v>138</v>
      </c>
      <c r="B147" s="168" t="s">
        <v>64</v>
      </c>
      <c r="C147" s="186" t="s">
        <v>65</v>
      </c>
      <c r="D147" s="169"/>
      <c r="E147" s="170"/>
      <c r="F147" s="171"/>
      <c r="G147" s="172">
        <f>SUMIF(AG148:AG148,"&lt;&gt;NOR",G148:G148)</f>
        <v>0</v>
      </c>
      <c r="H147" s="166"/>
      <c r="I147" s="166">
        <f>SUM(I148:I148)</f>
        <v>0</v>
      </c>
      <c r="J147" s="166"/>
      <c r="K147" s="166">
        <f>SUM(K148:K148)</f>
        <v>1412.58</v>
      </c>
      <c r="L147" s="166"/>
      <c r="M147" s="166">
        <f>SUM(M148:M148)</f>
        <v>0</v>
      </c>
      <c r="N147" s="166"/>
      <c r="O147" s="166">
        <f>SUM(O148:O148)</f>
        <v>0</v>
      </c>
      <c r="P147" s="166"/>
      <c r="Q147" s="166">
        <f>SUM(Q148:Q148)</f>
        <v>0</v>
      </c>
      <c r="R147" s="166"/>
      <c r="S147" s="166"/>
      <c r="T147" s="166"/>
      <c r="U147" s="166"/>
      <c r="V147" s="166">
        <f>SUM(V148:V148)</f>
        <v>3.39</v>
      </c>
      <c r="W147" s="166"/>
      <c r="X147" s="166"/>
      <c r="AG147" t="s">
        <v>139</v>
      </c>
    </row>
    <row r="148" spans="1:60" outlineLevel="1" x14ac:dyDescent="0.2">
      <c r="A148" s="179">
        <v>32</v>
      </c>
      <c r="B148" s="180" t="s">
        <v>255</v>
      </c>
      <c r="C148" s="189" t="s">
        <v>256</v>
      </c>
      <c r="D148" s="181" t="s">
        <v>257</v>
      </c>
      <c r="E148" s="182">
        <v>3.6173500000000001</v>
      </c>
      <c r="F148" s="183"/>
      <c r="G148" s="184">
        <f>ROUND(E148*F148,2)</f>
        <v>0</v>
      </c>
      <c r="H148" s="161">
        <v>0</v>
      </c>
      <c r="I148" s="160">
        <f>ROUND(E148*H148,2)</f>
        <v>0</v>
      </c>
      <c r="J148" s="161">
        <v>390.5</v>
      </c>
      <c r="K148" s="160">
        <f>ROUND(E148*J148,2)</f>
        <v>1412.58</v>
      </c>
      <c r="L148" s="160">
        <v>15</v>
      </c>
      <c r="M148" s="160">
        <f>G148*(1+L148/100)</f>
        <v>0</v>
      </c>
      <c r="N148" s="160">
        <v>0</v>
      </c>
      <c r="O148" s="160">
        <f>ROUND(E148*N148,2)</f>
        <v>0</v>
      </c>
      <c r="P148" s="160">
        <v>0</v>
      </c>
      <c r="Q148" s="160">
        <f>ROUND(E148*P148,2)</f>
        <v>0</v>
      </c>
      <c r="R148" s="160"/>
      <c r="S148" s="160" t="s">
        <v>143</v>
      </c>
      <c r="T148" s="160" t="s">
        <v>143</v>
      </c>
      <c r="U148" s="160">
        <v>0.9385</v>
      </c>
      <c r="V148" s="160">
        <f>ROUND(E148*U148,2)</f>
        <v>3.39</v>
      </c>
      <c r="W148" s="160"/>
      <c r="X148" s="160" t="s">
        <v>258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259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x14ac:dyDescent="0.2">
      <c r="A149" s="167" t="s">
        <v>138</v>
      </c>
      <c r="B149" s="168" t="s">
        <v>66</v>
      </c>
      <c r="C149" s="186" t="s">
        <v>67</v>
      </c>
      <c r="D149" s="169"/>
      <c r="E149" s="170"/>
      <c r="F149" s="171"/>
      <c r="G149" s="172">
        <f>SUMIF(AG150:AG160,"&lt;&gt;NOR",G150:G160)</f>
        <v>0</v>
      </c>
      <c r="H149" s="166"/>
      <c r="I149" s="166">
        <f>SUM(I150:I160)</f>
        <v>5535.95</v>
      </c>
      <c r="J149" s="166"/>
      <c r="K149" s="166">
        <f>SUM(K150:K160)</f>
        <v>4023.8599999999997</v>
      </c>
      <c r="L149" s="166"/>
      <c r="M149" s="166">
        <f>SUM(M150:M160)</f>
        <v>0</v>
      </c>
      <c r="N149" s="166"/>
      <c r="O149" s="166">
        <f>SUM(O150:O160)</f>
        <v>6.0000000000000005E-2</v>
      </c>
      <c r="P149" s="166"/>
      <c r="Q149" s="166">
        <f>SUM(Q150:Q160)</f>
        <v>0</v>
      </c>
      <c r="R149" s="166"/>
      <c r="S149" s="166"/>
      <c r="T149" s="166"/>
      <c r="U149" s="166"/>
      <c r="V149" s="166">
        <f>SUM(V150:V160)</f>
        <v>6.9</v>
      </c>
      <c r="W149" s="166"/>
      <c r="X149" s="166"/>
      <c r="AG149" t="s">
        <v>139</v>
      </c>
    </row>
    <row r="150" spans="1:60" outlineLevel="1" x14ac:dyDescent="0.2">
      <c r="A150" s="173">
        <v>33</v>
      </c>
      <c r="B150" s="174" t="s">
        <v>260</v>
      </c>
      <c r="C150" s="187" t="s">
        <v>261</v>
      </c>
      <c r="D150" s="175" t="s">
        <v>157</v>
      </c>
      <c r="E150" s="176">
        <v>12.9575</v>
      </c>
      <c r="F150" s="177"/>
      <c r="G150" s="178">
        <f>ROUND(E150*F150,2)</f>
        <v>0</v>
      </c>
      <c r="H150" s="161">
        <v>309.82</v>
      </c>
      <c r="I150" s="160">
        <f>ROUND(E150*H150,2)</f>
        <v>4014.49</v>
      </c>
      <c r="J150" s="161">
        <v>203.18</v>
      </c>
      <c r="K150" s="160">
        <f>ROUND(E150*J150,2)</f>
        <v>2632.7</v>
      </c>
      <c r="L150" s="160">
        <v>15</v>
      </c>
      <c r="M150" s="160">
        <f>G150*(1+L150/100)</f>
        <v>0</v>
      </c>
      <c r="N150" s="160">
        <v>3.6800000000000001E-3</v>
      </c>
      <c r="O150" s="160">
        <f>ROUND(E150*N150,2)</f>
        <v>0.05</v>
      </c>
      <c r="P150" s="160">
        <v>0</v>
      </c>
      <c r="Q150" s="160">
        <f>ROUND(E150*P150,2)</f>
        <v>0</v>
      </c>
      <c r="R150" s="160"/>
      <c r="S150" s="160" t="s">
        <v>143</v>
      </c>
      <c r="T150" s="160" t="s">
        <v>204</v>
      </c>
      <c r="U150" s="160">
        <v>0.38500000000000001</v>
      </c>
      <c r="V150" s="160">
        <f>ROUND(E150*U150,2)</f>
        <v>4.99</v>
      </c>
      <c r="W150" s="160"/>
      <c r="X150" s="160" t="s">
        <v>144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145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88" t="s">
        <v>178</v>
      </c>
      <c r="D151" s="162"/>
      <c r="E151" s="163">
        <v>3.96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147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88" t="s">
        <v>262</v>
      </c>
      <c r="D152" s="162"/>
      <c r="E152" s="163">
        <v>6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147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88" t="s">
        <v>263</v>
      </c>
      <c r="D153" s="162"/>
      <c r="E153" s="163">
        <v>0.74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147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88" t="s">
        <v>179</v>
      </c>
      <c r="D154" s="162"/>
      <c r="E154" s="163">
        <v>1.7575000000000001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147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88" t="s">
        <v>264</v>
      </c>
      <c r="D155" s="162"/>
      <c r="E155" s="163">
        <v>0.5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147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73">
        <v>34</v>
      </c>
      <c r="B156" s="174" t="s">
        <v>265</v>
      </c>
      <c r="C156" s="187" t="s">
        <v>266</v>
      </c>
      <c r="D156" s="175" t="s">
        <v>153</v>
      </c>
      <c r="E156" s="176">
        <v>17.399999999999999</v>
      </c>
      <c r="F156" s="177"/>
      <c r="G156" s="178">
        <f>ROUND(E156*F156,2)</f>
        <v>0</v>
      </c>
      <c r="H156" s="161">
        <v>87.44</v>
      </c>
      <c r="I156" s="160">
        <f>ROUND(E156*H156,2)</f>
        <v>1521.46</v>
      </c>
      <c r="J156" s="161">
        <v>58.06</v>
      </c>
      <c r="K156" s="160">
        <f>ROUND(E156*J156,2)</f>
        <v>1010.24</v>
      </c>
      <c r="L156" s="160">
        <v>15</v>
      </c>
      <c r="M156" s="160">
        <f>G156*(1+L156/100)</f>
        <v>0</v>
      </c>
      <c r="N156" s="160">
        <v>3.2000000000000003E-4</v>
      </c>
      <c r="O156" s="160">
        <f>ROUND(E156*N156,2)</f>
        <v>0.01</v>
      </c>
      <c r="P156" s="160">
        <v>0</v>
      </c>
      <c r="Q156" s="160">
        <f>ROUND(E156*P156,2)</f>
        <v>0</v>
      </c>
      <c r="R156" s="160"/>
      <c r="S156" s="160" t="s">
        <v>143</v>
      </c>
      <c r="T156" s="160" t="s">
        <v>204</v>
      </c>
      <c r="U156" s="160">
        <v>0.11</v>
      </c>
      <c r="V156" s="160">
        <f>ROUND(E156*U156,2)</f>
        <v>1.91</v>
      </c>
      <c r="W156" s="160"/>
      <c r="X156" s="160" t="s">
        <v>144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145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88" t="s">
        <v>267</v>
      </c>
      <c r="D157" s="162"/>
      <c r="E157" s="163">
        <v>7.4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147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188" t="s">
        <v>268</v>
      </c>
      <c r="D158" s="162"/>
      <c r="E158" s="163">
        <v>5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147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88" t="s">
        <v>269</v>
      </c>
      <c r="D159" s="162"/>
      <c r="E159" s="163">
        <v>5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147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79">
        <v>35</v>
      </c>
      <c r="B160" s="180" t="s">
        <v>270</v>
      </c>
      <c r="C160" s="189" t="s">
        <v>271</v>
      </c>
      <c r="D160" s="181" t="s">
        <v>0</v>
      </c>
      <c r="E160" s="182">
        <v>91.789000000000001</v>
      </c>
      <c r="F160" s="183"/>
      <c r="G160" s="184">
        <f>ROUND(E160*F160,2)</f>
        <v>0</v>
      </c>
      <c r="H160" s="161">
        <v>0</v>
      </c>
      <c r="I160" s="160">
        <f>ROUND(E160*H160,2)</f>
        <v>0</v>
      </c>
      <c r="J160" s="161">
        <v>4.1500000000000004</v>
      </c>
      <c r="K160" s="160">
        <f>ROUND(E160*J160,2)</f>
        <v>380.92</v>
      </c>
      <c r="L160" s="160">
        <v>15</v>
      </c>
      <c r="M160" s="160">
        <f>G160*(1+L160/100)</f>
        <v>0</v>
      </c>
      <c r="N160" s="160">
        <v>0</v>
      </c>
      <c r="O160" s="160">
        <f>ROUND(E160*N160,2)</f>
        <v>0</v>
      </c>
      <c r="P160" s="160">
        <v>0</v>
      </c>
      <c r="Q160" s="160">
        <f>ROUND(E160*P160,2)</f>
        <v>0</v>
      </c>
      <c r="R160" s="160"/>
      <c r="S160" s="160" t="s">
        <v>143</v>
      </c>
      <c r="T160" s="160" t="s">
        <v>204</v>
      </c>
      <c r="U160" s="160">
        <v>0</v>
      </c>
      <c r="V160" s="160">
        <f>ROUND(E160*U160,2)</f>
        <v>0</v>
      </c>
      <c r="W160" s="160"/>
      <c r="X160" s="160" t="s">
        <v>258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259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x14ac:dyDescent="0.2">
      <c r="A161" s="167" t="s">
        <v>138</v>
      </c>
      <c r="B161" s="168" t="s">
        <v>68</v>
      </c>
      <c r="C161" s="186" t="s">
        <v>69</v>
      </c>
      <c r="D161" s="169"/>
      <c r="E161" s="170"/>
      <c r="F161" s="171"/>
      <c r="G161" s="172">
        <f>SUMIF(AG162:AG162,"&lt;&gt;NOR",G162:G162)</f>
        <v>0</v>
      </c>
      <c r="H161" s="166"/>
      <c r="I161" s="166">
        <f>SUM(I162:I162)</f>
        <v>0</v>
      </c>
      <c r="J161" s="166"/>
      <c r="K161" s="166">
        <f>SUM(K162:K162)</f>
        <v>1000</v>
      </c>
      <c r="L161" s="166"/>
      <c r="M161" s="166">
        <f>SUM(M162:M162)</f>
        <v>0</v>
      </c>
      <c r="N161" s="166"/>
      <c r="O161" s="166">
        <f>SUM(O162:O162)</f>
        <v>0</v>
      </c>
      <c r="P161" s="166"/>
      <c r="Q161" s="166">
        <f>SUM(Q162:Q162)</f>
        <v>0</v>
      </c>
      <c r="R161" s="166"/>
      <c r="S161" s="166"/>
      <c r="T161" s="166"/>
      <c r="U161" s="166"/>
      <c r="V161" s="166">
        <f>SUM(V162:V162)</f>
        <v>0.16</v>
      </c>
      <c r="W161" s="166"/>
      <c r="X161" s="166"/>
      <c r="AG161" t="s">
        <v>139</v>
      </c>
    </row>
    <row r="162" spans="1:60" ht="22.5" outlineLevel="1" x14ac:dyDescent="0.2">
      <c r="A162" s="179">
        <v>36</v>
      </c>
      <c r="B162" s="180" t="s">
        <v>272</v>
      </c>
      <c r="C162" s="189" t="s">
        <v>273</v>
      </c>
      <c r="D162" s="181" t="s">
        <v>274</v>
      </c>
      <c r="E162" s="182">
        <v>1</v>
      </c>
      <c r="F162" s="183"/>
      <c r="G162" s="184">
        <f>ROUND(E162*F162,2)</f>
        <v>0</v>
      </c>
      <c r="H162" s="161">
        <v>0</v>
      </c>
      <c r="I162" s="160">
        <f>ROUND(E162*H162,2)</f>
        <v>0</v>
      </c>
      <c r="J162" s="161">
        <v>1000</v>
      </c>
      <c r="K162" s="160">
        <f>ROUND(E162*J162,2)</f>
        <v>1000</v>
      </c>
      <c r="L162" s="160">
        <v>15</v>
      </c>
      <c r="M162" s="160">
        <f>G162*(1+L162/100)</f>
        <v>0</v>
      </c>
      <c r="N162" s="160">
        <v>0</v>
      </c>
      <c r="O162" s="160">
        <f>ROUND(E162*N162,2)</f>
        <v>0</v>
      </c>
      <c r="P162" s="160">
        <v>0</v>
      </c>
      <c r="Q162" s="160">
        <f>ROUND(E162*P162,2)</f>
        <v>0</v>
      </c>
      <c r="R162" s="160"/>
      <c r="S162" s="160" t="s">
        <v>219</v>
      </c>
      <c r="T162" s="160" t="s">
        <v>204</v>
      </c>
      <c r="U162" s="160">
        <v>0.157</v>
      </c>
      <c r="V162" s="160">
        <f>ROUND(E162*U162,2)</f>
        <v>0.16</v>
      </c>
      <c r="W162" s="160"/>
      <c r="X162" s="160" t="s">
        <v>144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145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x14ac:dyDescent="0.2">
      <c r="A163" s="167" t="s">
        <v>138</v>
      </c>
      <c r="B163" s="168" t="s">
        <v>70</v>
      </c>
      <c r="C163" s="186" t="s">
        <v>71</v>
      </c>
      <c r="D163" s="169"/>
      <c r="E163" s="170"/>
      <c r="F163" s="171"/>
      <c r="G163" s="172">
        <f>SUMIF(AG164:AG170,"&lt;&gt;NOR",G164:G170)</f>
        <v>0</v>
      </c>
      <c r="H163" s="166"/>
      <c r="I163" s="166">
        <f>SUM(I164:I170)</f>
        <v>1479.28</v>
      </c>
      <c r="J163" s="166"/>
      <c r="K163" s="166">
        <f>SUM(K164:K170)</f>
        <v>4710.38</v>
      </c>
      <c r="L163" s="166"/>
      <c r="M163" s="166">
        <f>SUM(M164:M170)</f>
        <v>0</v>
      </c>
      <c r="N163" s="166"/>
      <c r="O163" s="166">
        <f>SUM(O164:O170)</f>
        <v>0</v>
      </c>
      <c r="P163" s="166"/>
      <c r="Q163" s="166">
        <f>SUM(Q164:Q170)</f>
        <v>0</v>
      </c>
      <c r="R163" s="166"/>
      <c r="S163" s="166"/>
      <c r="T163" s="166"/>
      <c r="U163" s="166"/>
      <c r="V163" s="166">
        <f>SUM(V164:V170)</f>
        <v>6.4200000000000008</v>
      </c>
      <c r="W163" s="166"/>
      <c r="X163" s="166"/>
      <c r="AG163" t="s">
        <v>139</v>
      </c>
    </row>
    <row r="164" spans="1:60" outlineLevel="1" x14ac:dyDescent="0.2">
      <c r="A164" s="179">
        <v>37</v>
      </c>
      <c r="B164" s="180" t="s">
        <v>275</v>
      </c>
      <c r="C164" s="189" t="s">
        <v>276</v>
      </c>
      <c r="D164" s="181" t="s">
        <v>153</v>
      </c>
      <c r="E164" s="182">
        <v>8</v>
      </c>
      <c r="F164" s="183"/>
      <c r="G164" s="184">
        <f t="shared" ref="G164:G170" si="0">ROUND(E164*F164,2)</f>
        <v>0</v>
      </c>
      <c r="H164" s="161">
        <v>184.91</v>
      </c>
      <c r="I164" s="160">
        <f t="shared" ref="I164:I170" si="1">ROUND(E164*H164,2)</f>
        <v>1479.28</v>
      </c>
      <c r="J164" s="161">
        <v>266.08999999999997</v>
      </c>
      <c r="K164" s="160">
        <f t="shared" ref="K164:K170" si="2">ROUND(E164*J164,2)</f>
        <v>2128.7199999999998</v>
      </c>
      <c r="L164" s="160">
        <v>15</v>
      </c>
      <c r="M164" s="160">
        <f t="shared" ref="M164:M170" si="3">G164*(1+L164/100)</f>
        <v>0</v>
      </c>
      <c r="N164" s="160">
        <v>5.1999999999999995E-4</v>
      </c>
      <c r="O164" s="160">
        <f t="shared" ref="O164:O170" si="4">ROUND(E164*N164,2)</f>
        <v>0</v>
      </c>
      <c r="P164" s="160">
        <v>0</v>
      </c>
      <c r="Q164" s="160">
        <f t="shared" ref="Q164:Q170" si="5">ROUND(E164*P164,2)</f>
        <v>0</v>
      </c>
      <c r="R164" s="160"/>
      <c r="S164" s="160" t="s">
        <v>143</v>
      </c>
      <c r="T164" s="160" t="s">
        <v>143</v>
      </c>
      <c r="U164" s="160">
        <v>0.52900000000000003</v>
      </c>
      <c r="V164" s="160">
        <f t="shared" ref="V164:V170" si="6">ROUND(E164*U164,2)</f>
        <v>4.2300000000000004</v>
      </c>
      <c r="W164" s="160"/>
      <c r="X164" s="160" t="s">
        <v>144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145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79">
        <v>38</v>
      </c>
      <c r="B165" s="180" t="s">
        <v>277</v>
      </c>
      <c r="C165" s="189" t="s">
        <v>278</v>
      </c>
      <c r="D165" s="181" t="s">
        <v>150</v>
      </c>
      <c r="E165" s="182">
        <v>1</v>
      </c>
      <c r="F165" s="183"/>
      <c r="G165" s="184">
        <f t="shared" si="0"/>
        <v>0</v>
      </c>
      <c r="H165" s="161">
        <v>0</v>
      </c>
      <c r="I165" s="160">
        <f t="shared" si="1"/>
        <v>0</v>
      </c>
      <c r="J165" s="161">
        <v>79.2</v>
      </c>
      <c r="K165" s="160">
        <f t="shared" si="2"/>
        <v>79.2</v>
      </c>
      <c r="L165" s="160">
        <v>15</v>
      </c>
      <c r="M165" s="160">
        <f t="shared" si="3"/>
        <v>0</v>
      </c>
      <c r="N165" s="160">
        <v>0</v>
      </c>
      <c r="O165" s="160">
        <f t="shared" si="4"/>
        <v>0</v>
      </c>
      <c r="P165" s="160">
        <v>0</v>
      </c>
      <c r="Q165" s="160">
        <f t="shared" si="5"/>
        <v>0</v>
      </c>
      <c r="R165" s="160"/>
      <c r="S165" s="160" t="s">
        <v>143</v>
      </c>
      <c r="T165" s="160" t="s">
        <v>143</v>
      </c>
      <c r="U165" s="160">
        <v>0.157</v>
      </c>
      <c r="V165" s="160">
        <f t="shared" si="6"/>
        <v>0.16</v>
      </c>
      <c r="W165" s="160"/>
      <c r="X165" s="160" t="s">
        <v>144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145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79">
        <v>39</v>
      </c>
      <c r="B166" s="180" t="s">
        <v>279</v>
      </c>
      <c r="C166" s="189" t="s">
        <v>280</v>
      </c>
      <c r="D166" s="181" t="s">
        <v>150</v>
      </c>
      <c r="E166" s="182">
        <v>5</v>
      </c>
      <c r="F166" s="183"/>
      <c r="G166" s="184">
        <f t="shared" si="0"/>
        <v>0</v>
      </c>
      <c r="H166" s="161">
        <v>0</v>
      </c>
      <c r="I166" s="160">
        <f t="shared" si="1"/>
        <v>0</v>
      </c>
      <c r="J166" s="161">
        <v>87.7</v>
      </c>
      <c r="K166" s="160">
        <f t="shared" si="2"/>
        <v>438.5</v>
      </c>
      <c r="L166" s="160">
        <v>15</v>
      </c>
      <c r="M166" s="160">
        <f t="shared" si="3"/>
        <v>0</v>
      </c>
      <c r="N166" s="160">
        <v>0</v>
      </c>
      <c r="O166" s="160">
        <f t="shared" si="4"/>
        <v>0</v>
      </c>
      <c r="P166" s="160">
        <v>0</v>
      </c>
      <c r="Q166" s="160">
        <f t="shared" si="5"/>
        <v>0</v>
      </c>
      <c r="R166" s="160"/>
      <c r="S166" s="160" t="s">
        <v>143</v>
      </c>
      <c r="T166" s="160" t="s">
        <v>143</v>
      </c>
      <c r="U166" s="160">
        <v>0.17399999999999999</v>
      </c>
      <c r="V166" s="160">
        <f t="shared" si="6"/>
        <v>0.87</v>
      </c>
      <c r="W166" s="160"/>
      <c r="X166" s="160" t="s">
        <v>144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145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79">
        <v>40</v>
      </c>
      <c r="B167" s="180" t="s">
        <v>281</v>
      </c>
      <c r="C167" s="189" t="s">
        <v>282</v>
      </c>
      <c r="D167" s="181" t="s">
        <v>150</v>
      </c>
      <c r="E167" s="182">
        <v>1</v>
      </c>
      <c r="F167" s="183"/>
      <c r="G167" s="184">
        <f t="shared" si="0"/>
        <v>0</v>
      </c>
      <c r="H167" s="161">
        <v>0</v>
      </c>
      <c r="I167" s="160">
        <f t="shared" si="1"/>
        <v>0</v>
      </c>
      <c r="J167" s="161">
        <v>130.5</v>
      </c>
      <c r="K167" s="160">
        <f t="shared" si="2"/>
        <v>130.5</v>
      </c>
      <c r="L167" s="160">
        <v>15</v>
      </c>
      <c r="M167" s="160">
        <f t="shared" si="3"/>
        <v>0</v>
      </c>
      <c r="N167" s="160">
        <v>0</v>
      </c>
      <c r="O167" s="160">
        <f t="shared" si="4"/>
        <v>0</v>
      </c>
      <c r="P167" s="160">
        <v>0</v>
      </c>
      <c r="Q167" s="160">
        <f t="shared" si="5"/>
        <v>0</v>
      </c>
      <c r="R167" s="160"/>
      <c r="S167" s="160" t="s">
        <v>143</v>
      </c>
      <c r="T167" s="160" t="s">
        <v>143</v>
      </c>
      <c r="U167" s="160">
        <v>0.25900000000000001</v>
      </c>
      <c r="V167" s="160">
        <f t="shared" si="6"/>
        <v>0.26</v>
      </c>
      <c r="W167" s="160"/>
      <c r="X167" s="160" t="s">
        <v>144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145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79">
        <v>41</v>
      </c>
      <c r="B168" s="180" t="s">
        <v>283</v>
      </c>
      <c r="C168" s="189" t="s">
        <v>284</v>
      </c>
      <c r="D168" s="181" t="s">
        <v>150</v>
      </c>
      <c r="E168" s="182">
        <v>2</v>
      </c>
      <c r="F168" s="183"/>
      <c r="G168" s="184">
        <f t="shared" si="0"/>
        <v>0</v>
      </c>
      <c r="H168" s="161">
        <v>0</v>
      </c>
      <c r="I168" s="160">
        <f t="shared" si="1"/>
        <v>0</v>
      </c>
      <c r="J168" s="161">
        <v>238.5</v>
      </c>
      <c r="K168" s="160">
        <f t="shared" si="2"/>
        <v>477</v>
      </c>
      <c r="L168" s="160">
        <v>15</v>
      </c>
      <c r="M168" s="160">
        <f t="shared" si="3"/>
        <v>0</v>
      </c>
      <c r="N168" s="160">
        <v>0</v>
      </c>
      <c r="O168" s="160">
        <f t="shared" si="4"/>
        <v>0</v>
      </c>
      <c r="P168" s="160">
        <v>0</v>
      </c>
      <c r="Q168" s="160">
        <f t="shared" si="5"/>
        <v>0</v>
      </c>
      <c r="R168" s="160"/>
      <c r="S168" s="160" t="s">
        <v>143</v>
      </c>
      <c r="T168" s="160" t="s">
        <v>170</v>
      </c>
      <c r="U168" s="160">
        <v>0.45</v>
      </c>
      <c r="V168" s="160">
        <f t="shared" si="6"/>
        <v>0.9</v>
      </c>
      <c r="W168" s="160"/>
      <c r="X168" s="160" t="s">
        <v>144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145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 x14ac:dyDescent="0.2">
      <c r="A169" s="179">
        <v>42</v>
      </c>
      <c r="B169" s="180" t="s">
        <v>285</v>
      </c>
      <c r="C169" s="189" t="s">
        <v>286</v>
      </c>
      <c r="D169" s="181" t="s">
        <v>287</v>
      </c>
      <c r="E169" s="182">
        <v>3</v>
      </c>
      <c r="F169" s="183"/>
      <c r="G169" s="184">
        <f t="shared" si="0"/>
        <v>0</v>
      </c>
      <c r="H169" s="161">
        <v>0</v>
      </c>
      <c r="I169" s="160">
        <f t="shared" si="1"/>
        <v>0</v>
      </c>
      <c r="J169" s="161">
        <v>450</v>
      </c>
      <c r="K169" s="160">
        <f t="shared" si="2"/>
        <v>1350</v>
      </c>
      <c r="L169" s="160">
        <v>15</v>
      </c>
      <c r="M169" s="160">
        <f t="shared" si="3"/>
        <v>0</v>
      </c>
      <c r="N169" s="160">
        <v>0</v>
      </c>
      <c r="O169" s="160">
        <f t="shared" si="4"/>
        <v>0</v>
      </c>
      <c r="P169" s="160">
        <v>0</v>
      </c>
      <c r="Q169" s="160">
        <f t="shared" si="5"/>
        <v>0</v>
      </c>
      <c r="R169" s="160"/>
      <c r="S169" s="160" t="s">
        <v>219</v>
      </c>
      <c r="T169" s="160" t="s">
        <v>204</v>
      </c>
      <c r="U169" s="160">
        <v>0</v>
      </c>
      <c r="V169" s="160">
        <f t="shared" si="6"/>
        <v>0</v>
      </c>
      <c r="W169" s="160"/>
      <c r="X169" s="160" t="s">
        <v>144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145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79">
        <v>43</v>
      </c>
      <c r="B170" s="180" t="s">
        <v>288</v>
      </c>
      <c r="C170" s="189" t="s">
        <v>289</v>
      </c>
      <c r="D170" s="181" t="s">
        <v>0</v>
      </c>
      <c r="E170" s="182">
        <v>60.832000000000001</v>
      </c>
      <c r="F170" s="183"/>
      <c r="G170" s="184">
        <f t="shared" si="0"/>
        <v>0</v>
      </c>
      <c r="H170" s="161">
        <v>0</v>
      </c>
      <c r="I170" s="160">
        <f t="shared" si="1"/>
        <v>0</v>
      </c>
      <c r="J170" s="161">
        <v>1.75</v>
      </c>
      <c r="K170" s="160">
        <f t="shared" si="2"/>
        <v>106.46</v>
      </c>
      <c r="L170" s="160">
        <v>15</v>
      </c>
      <c r="M170" s="160">
        <f t="shared" si="3"/>
        <v>0</v>
      </c>
      <c r="N170" s="160">
        <v>0</v>
      </c>
      <c r="O170" s="160">
        <f t="shared" si="4"/>
        <v>0</v>
      </c>
      <c r="P170" s="160">
        <v>0</v>
      </c>
      <c r="Q170" s="160">
        <f t="shared" si="5"/>
        <v>0</v>
      </c>
      <c r="R170" s="160"/>
      <c r="S170" s="160" t="s">
        <v>143</v>
      </c>
      <c r="T170" s="160" t="s">
        <v>143</v>
      </c>
      <c r="U170" s="160">
        <v>0</v>
      </c>
      <c r="V170" s="160">
        <f t="shared" si="6"/>
        <v>0</v>
      </c>
      <c r="W170" s="160"/>
      <c r="X170" s="160" t="s">
        <v>258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259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x14ac:dyDescent="0.2">
      <c r="A171" s="167" t="s">
        <v>138</v>
      </c>
      <c r="B171" s="168" t="s">
        <v>72</v>
      </c>
      <c r="C171" s="186" t="s">
        <v>73</v>
      </c>
      <c r="D171" s="169"/>
      <c r="E171" s="170"/>
      <c r="F171" s="171"/>
      <c r="G171" s="172">
        <f>SUMIF(AG172:AG183,"&lt;&gt;NOR",G172:G183)</f>
        <v>0</v>
      </c>
      <c r="H171" s="166"/>
      <c r="I171" s="166">
        <f>SUM(I172:I183)</f>
        <v>3440.8100000000004</v>
      </c>
      <c r="J171" s="166"/>
      <c r="K171" s="166">
        <f>SUM(K172:K183)</f>
        <v>9999.36</v>
      </c>
      <c r="L171" s="166"/>
      <c r="M171" s="166">
        <f>SUM(M172:M183)</f>
        <v>0</v>
      </c>
      <c r="N171" s="166"/>
      <c r="O171" s="166">
        <f>SUM(O172:O183)</f>
        <v>6.9999999999999993E-2</v>
      </c>
      <c r="P171" s="166"/>
      <c r="Q171" s="166">
        <f>SUM(Q172:Q183)</f>
        <v>0.04</v>
      </c>
      <c r="R171" s="166"/>
      <c r="S171" s="166"/>
      <c r="T171" s="166"/>
      <c r="U171" s="166"/>
      <c r="V171" s="166">
        <f>SUM(V172:V183)</f>
        <v>19.22</v>
      </c>
      <c r="W171" s="166"/>
      <c r="X171" s="166"/>
      <c r="AG171" t="s">
        <v>139</v>
      </c>
    </row>
    <row r="172" spans="1:60" outlineLevel="1" x14ac:dyDescent="0.2">
      <c r="A172" s="179">
        <v>44</v>
      </c>
      <c r="B172" s="180" t="s">
        <v>290</v>
      </c>
      <c r="C172" s="189" t="s">
        <v>291</v>
      </c>
      <c r="D172" s="181" t="s">
        <v>153</v>
      </c>
      <c r="E172" s="182">
        <v>16</v>
      </c>
      <c r="F172" s="183"/>
      <c r="G172" s="184">
        <f t="shared" ref="G172:G181" si="7">ROUND(E172*F172,2)</f>
        <v>0</v>
      </c>
      <c r="H172" s="161">
        <v>78.180000000000007</v>
      </c>
      <c r="I172" s="160">
        <f t="shared" ref="I172:I181" si="8">ROUND(E172*H172,2)</f>
        <v>1250.8800000000001</v>
      </c>
      <c r="J172" s="161">
        <v>257.82</v>
      </c>
      <c r="K172" s="160">
        <f t="shared" ref="K172:K181" si="9">ROUND(E172*J172,2)</f>
        <v>4125.12</v>
      </c>
      <c r="L172" s="160">
        <v>15</v>
      </c>
      <c r="M172" s="160">
        <f t="shared" ref="M172:M181" si="10">G172*(1+L172/100)</f>
        <v>0</v>
      </c>
      <c r="N172" s="160">
        <v>3.9899999999999996E-3</v>
      </c>
      <c r="O172" s="160">
        <f t="shared" ref="O172:O181" si="11">ROUND(E172*N172,2)</f>
        <v>0.06</v>
      </c>
      <c r="P172" s="160">
        <v>0</v>
      </c>
      <c r="Q172" s="160">
        <f t="shared" ref="Q172:Q181" si="12">ROUND(E172*P172,2)</f>
        <v>0</v>
      </c>
      <c r="R172" s="160"/>
      <c r="S172" s="160" t="s">
        <v>143</v>
      </c>
      <c r="T172" s="160" t="s">
        <v>143</v>
      </c>
      <c r="U172" s="160">
        <v>0.54290000000000005</v>
      </c>
      <c r="V172" s="160">
        <f t="shared" ref="V172:V181" si="13">ROUND(E172*U172,2)</f>
        <v>8.69</v>
      </c>
      <c r="W172" s="160"/>
      <c r="X172" s="160" t="s">
        <v>144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145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2.5" outlineLevel="1" x14ac:dyDescent="0.2">
      <c r="A173" s="179">
        <v>45</v>
      </c>
      <c r="B173" s="180" t="s">
        <v>292</v>
      </c>
      <c r="C173" s="189" t="s">
        <v>293</v>
      </c>
      <c r="D173" s="181" t="s">
        <v>153</v>
      </c>
      <c r="E173" s="182">
        <v>16</v>
      </c>
      <c r="F173" s="183"/>
      <c r="G173" s="184">
        <f t="shared" si="7"/>
        <v>0</v>
      </c>
      <c r="H173" s="161">
        <v>27.39</v>
      </c>
      <c r="I173" s="160">
        <f t="shared" si="8"/>
        <v>438.24</v>
      </c>
      <c r="J173" s="161">
        <v>59.31</v>
      </c>
      <c r="K173" s="160">
        <f t="shared" si="9"/>
        <v>948.96</v>
      </c>
      <c r="L173" s="160">
        <v>15</v>
      </c>
      <c r="M173" s="160">
        <f t="shared" si="10"/>
        <v>0</v>
      </c>
      <c r="N173" s="160">
        <v>4.0000000000000003E-5</v>
      </c>
      <c r="O173" s="160">
        <f t="shared" si="11"/>
        <v>0</v>
      </c>
      <c r="P173" s="160">
        <v>0</v>
      </c>
      <c r="Q173" s="160">
        <f t="shared" si="12"/>
        <v>0</v>
      </c>
      <c r="R173" s="160"/>
      <c r="S173" s="160" t="s">
        <v>143</v>
      </c>
      <c r="T173" s="160" t="s">
        <v>143</v>
      </c>
      <c r="U173" s="160">
        <v>0.129</v>
      </c>
      <c r="V173" s="160">
        <f t="shared" si="13"/>
        <v>2.06</v>
      </c>
      <c r="W173" s="160"/>
      <c r="X173" s="160" t="s">
        <v>144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145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79">
        <v>46</v>
      </c>
      <c r="B174" s="180" t="s">
        <v>294</v>
      </c>
      <c r="C174" s="189" t="s">
        <v>295</v>
      </c>
      <c r="D174" s="181" t="s">
        <v>150</v>
      </c>
      <c r="E174" s="182">
        <v>3</v>
      </c>
      <c r="F174" s="183"/>
      <c r="G174" s="184">
        <f t="shared" si="7"/>
        <v>0</v>
      </c>
      <c r="H174" s="161">
        <v>112.43</v>
      </c>
      <c r="I174" s="160">
        <f t="shared" si="8"/>
        <v>337.29</v>
      </c>
      <c r="J174" s="161">
        <v>118.57</v>
      </c>
      <c r="K174" s="160">
        <f t="shared" si="9"/>
        <v>355.71</v>
      </c>
      <c r="L174" s="160">
        <v>15</v>
      </c>
      <c r="M174" s="160">
        <f t="shared" si="10"/>
        <v>0</v>
      </c>
      <c r="N174" s="160">
        <v>6.3000000000000003E-4</v>
      </c>
      <c r="O174" s="160">
        <f t="shared" si="11"/>
        <v>0</v>
      </c>
      <c r="P174" s="160">
        <v>0</v>
      </c>
      <c r="Q174" s="160">
        <f t="shared" si="12"/>
        <v>0</v>
      </c>
      <c r="R174" s="160"/>
      <c r="S174" s="160" t="s">
        <v>143</v>
      </c>
      <c r="T174" s="160" t="s">
        <v>143</v>
      </c>
      <c r="U174" s="160">
        <v>0.27200000000000002</v>
      </c>
      <c r="V174" s="160">
        <f t="shared" si="13"/>
        <v>0.82</v>
      </c>
      <c r="W174" s="160"/>
      <c r="X174" s="160" t="s">
        <v>144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145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79">
        <v>47</v>
      </c>
      <c r="B175" s="180" t="s">
        <v>296</v>
      </c>
      <c r="C175" s="189" t="s">
        <v>297</v>
      </c>
      <c r="D175" s="181" t="s">
        <v>298</v>
      </c>
      <c r="E175" s="182">
        <v>4</v>
      </c>
      <c r="F175" s="183"/>
      <c r="G175" s="184">
        <f t="shared" si="7"/>
        <v>0</v>
      </c>
      <c r="H175" s="161">
        <v>230.12</v>
      </c>
      <c r="I175" s="160">
        <f t="shared" si="8"/>
        <v>920.48</v>
      </c>
      <c r="J175" s="161">
        <v>235.38</v>
      </c>
      <c r="K175" s="160">
        <f t="shared" si="9"/>
        <v>941.52</v>
      </c>
      <c r="L175" s="160">
        <v>15</v>
      </c>
      <c r="M175" s="160">
        <f t="shared" si="10"/>
        <v>0</v>
      </c>
      <c r="N175" s="160">
        <v>1.48E-3</v>
      </c>
      <c r="O175" s="160">
        <f t="shared" si="11"/>
        <v>0.01</v>
      </c>
      <c r="P175" s="160">
        <v>0</v>
      </c>
      <c r="Q175" s="160">
        <f t="shared" si="12"/>
        <v>0</v>
      </c>
      <c r="R175" s="160"/>
      <c r="S175" s="160" t="s">
        <v>143</v>
      </c>
      <c r="T175" s="160" t="s">
        <v>143</v>
      </c>
      <c r="U175" s="160">
        <v>0.54</v>
      </c>
      <c r="V175" s="160">
        <f t="shared" si="13"/>
        <v>2.16</v>
      </c>
      <c r="W175" s="160"/>
      <c r="X175" s="160" t="s">
        <v>144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145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79">
        <v>48</v>
      </c>
      <c r="B176" s="180" t="s">
        <v>299</v>
      </c>
      <c r="C176" s="189" t="s">
        <v>300</v>
      </c>
      <c r="D176" s="181" t="s">
        <v>150</v>
      </c>
      <c r="E176" s="182">
        <v>4</v>
      </c>
      <c r="F176" s="183"/>
      <c r="G176" s="184">
        <f t="shared" si="7"/>
        <v>0</v>
      </c>
      <c r="H176" s="161">
        <v>0</v>
      </c>
      <c r="I176" s="160">
        <f t="shared" si="8"/>
        <v>0</v>
      </c>
      <c r="J176" s="161">
        <v>32.9</v>
      </c>
      <c r="K176" s="160">
        <f t="shared" si="9"/>
        <v>131.6</v>
      </c>
      <c r="L176" s="160">
        <v>15</v>
      </c>
      <c r="M176" s="160">
        <f t="shared" si="10"/>
        <v>0</v>
      </c>
      <c r="N176" s="160">
        <v>0</v>
      </c>
      <c r="O176" s="160">
        <f t="shared" si="11"/>
        <v>0</v>
      </c>
      <c r="P176" s="160">
        <v>5.11E-3</v>
      </c>
      <c r="Q176" s="160">
        <f t="shared" si="12"/>
        <v>0.02</v>
      </c>
      <c r="R176" s="160"/>
      <c r="S176" s="160" t="s">
        <v>143</v>
      </c>
      <c r="T176" s="160" t="s">
        <v>143</v>
      </c>
      <c r="U176" s="160">
        <v>8.3000000000000004E-2</v>
      </c>
      <c r="V176" s="160">
        <f t="shared" si="13"/>
        <v>0.33</v>
      </c>
      <c r="W176" s="160"/>
      <c r="X176" s="160" t="s">
        <v>144</v>
      </c>
      <c r="Y176" s="151"/>
      <c r="Z176" s="151"/>
      <c r="AA176" s="151"/>
      <c r="AB176" s="151"/>
      <c r="AC176" s="151"/>
      <c r="AD176" s="151"/>
      <c r="AE176" s="151"/>
      <c r="AF176" s="151"/>
      <c r="AG176" s="151" t="s">
        <v>145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ht="22.5" outlineLevel="1" x14ac:dyDescent="0.2">
      <c r="A177" s="179">
        <v>49</v>
      </c>
      <c r="B177" s="180" t="s">
        <v>301</v>
      </c>
      <c r="C177" s="189" t="s">
        <v>302</v>
      </c>
      <c r="D177" s="181" t="s">
        <v>150</v>
      </c>
      <c r="E177" s="182">
        <v>4</v>
      </c>
      <c r="F177" s="183"/>
      <c r="G177" s="184">
        <f t="shared" si="7"/>
        <v>0</v>
      </c>
      <c r="H177" s="161">
        <v>119.75</v>
      </c>
      <c r="I177" s="160">
        <f t="shared" si="8"/>
        <v>479</v>
      </c>
      <c r="J177" s="161">
        <v>230.25</v>
      </c>
      <c r="K177" s="160">
        <f t="shared" si="9"/>
        <v>921</v>
      </c>
      <c r="L177" s="160">
        <v>15</v>
      </c>
      <c r="M177" s="160">
        <f t="shared" si="10"/>
        <v>0</v>
      </c>
      <c r="N177" s="160">
        <v>6.0000000000000002E-5</v>
      </c>
      <c r="O177" s="160">
        <f t="shared" si="11"/>
        <v>0</v>
      </c>
      <c r="P177" s="160">
        <v>0</v>
      </c>
      <c r="Q177" s="160">
        <f t="shared" si="12"/>
        <v>0</v>
      </c>
      <c r="R177" s="160"/>
      <c r="S177" s="160" t="s">
        <v>143</v>
      </c>
      <c r="T177" s="160" t="s">
        <v>204</v>
      </c>
      <c r="U177" s="160">
        <v>0.20699999999999999</v>
      </c>
      <c r="V177" s="160">
        <f t="shared" si="13"/>
        <v>0.83</v>
      </c>
      <c r="W177" s="160"/>
      <c r="X177" s="160" t="s">
        <v>144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145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79">
        <v>50</v>
      </c>
      <c r="B178" s="180" t="s">
        <v>303</v>
      </c>
      <c r="C178" s="189" t="s">
        <v>304</v>
      </c>
      <c r="D178" s="181" t="s">
        <v>150</v>
      </c>
      <c r="E178" s="182">
        <v>4</v>
      </c>
      <c r="F178" s="183"/>
      <c r="G178" s="184">
        <f t="shared" si="7"/>
        <v>0</v>
      </c>
      <c r="H178" s="161">
        <v>0</v>
      </c>
      <c r="I178" s="160">
        <f t="shared" si="8"/>
        <v>0</v>
      </c>
      <c r="J178" s="161">
        <v>28.5</v>
      </c>
      <c r="K178" s="160">
        <f t="shared" si="9"/>
        <v>114</v>
      </c>
      <c r="L178" s="160">
        <v>15</v>
      </c>
      <c r="M178" s="160">
        <f t="shared" si="10"/>
        <v>0</v>
      </c>
      <c r="N178" s="160">
        <v>0</v>
      </c>
      <c r="O178" s="160">
        <f t="shared" si="11"/>
        <v>0</v>
      </c>
      <c r="P178" s="160">
        <v>5.5999999999999999E-3</v>
      </c>
      <c r="Q178" s="160">
        <f t="shared" si="12"/>
        <v>0.02</v>
      </c>
      <c r="R178" s="160"/>
      <c r="S178" s="160" t="s">
        <v>143</v>
      </c>
      <c r="T178" s="160" t="s">
        <v>143</v>
      </c>
      <c r="U178" s="160">
        <v>7.1999999999999995E-2</v>
      </c>
      <c r="V178" s="160">
        <f t="shared" si="13"/>
        <v>0.28999999999999998</v>
      </c>
      <c r="W178" s="160"/>
      <c r="X178" s="160" t="s">
        <v>144</v>
      </c>
      <c r="Y178" s="151"/>
      <c r="Z178" s="151"/>
      <c r="AA178" s="151"/>
      <c r="AB178" s="151"/>
      <c r="AC178" s="151"/>
      <c r="AD178" s="151"/>
      <c r="AE178" s="151"/>
      <c r="AF178" s="151"/>
      <c r="AG178" s="151" t="s">
        <v>145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79">
        <v>51</v>
      </c>
      <c r="B179" s="180" t="s">
        <v>305</v>
      </c>
      <c r="C179" s="189" t="s">
        <v>306</v>
      </c>
      <c r="D179" s="181" t="s">
        <v>150</v>
      </c>
      <c r="E179" s="182">
        <v>4</v>
      </c>
      <c r="F179" s="183"/>
      <c r="G179" s="184">
        <f t="shared" si="7"/>
        <v>0</v>
      </c>
      <c r="H179" s="161">
        <v>2.69</v>
      </c>
      <c r="I179" s="160">
        <f t="shared" si="8"/>
        <v>10.76</v>
      </c>
      <c r="J179" s="161">
        <v>88.21</v>
      </c>
      <c r="K179" s="160">
        <f t="shared" si="9"/>
        <v>352.84</v>
      </c>
      <c r="L179" s="160">
        <v>15</v>
      </c>
      <c r="M179" s="160">
        <f t="shared" si="10"/>
        <v>0</v>
      </c>
      <c r="N179" s="160">
        <v>2.0000000000000002E-5</v>
      </c>
      <c r="O179" s="160">
        <f t="shared" si="11"/>
        <v>0</v>
      </c>
      <c r="P179" s="160">
        <v>0</v>
      </c>
      <c r="Q179" s="160">
        <f t="shared" si="12"/>
        <v>0</v>
      </c>
      <c r="R179" s="160"/>
      <c r="S179" s="160" t="s">
        <v>143</v>
      </c>
      <c r="T179" s="160" t="s">
        <v>143</v>
      </c>
      <c r="U179" s="160">
        <v>0.17499999999999999</v>
      </c>
      <c r="V179" s="160">
        <f t="shared" si="13"/>
        <v>0.7</v>
      </c>
      <c r="W179" s="160"/>
      <c r="X179" s="160" t="s">
        <v>144</v>
      </c>
      <c r="Y179" s="151"/>
      <c r="Z179" s="151"/>
      <c r="AA179" s="151"/>
      <c r="AB179" s="151"/>
      <c r="AC179" s="151"/>
      <c r="AD179" s="151"/>
      <c r="AE179" s="151"/>
      <c r="AF179" s="151"/>
      <c r="AG179" s="151" t="s">
        <v>145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79">
        <v>52</v>
      </c>
      <c r="B180" s="180" t="s">
        <v>307</v>
      </c>
      <c r="C180" s="189" t="s">
        <v>308</v>
      </c>
      <c r="D180" s="181" t="s">
        <v>153</v>
      </c>
      <c r="E180" s="182">
        <v>16</v>
      </c>
      <c r="F180" s="183"/>
      <c r="G180" s="184">
        <f t="shared" si="7"/>
        <v>0</v>
      </c>
      <c r="H180" s="161">
        <v>0.26</v>
      </c>
      <c r="I180" s="160">
        <f t="shared" si="8"/>
        <v>4.16</v>
      </c>
      <c r="J180" s="161">
        <v>10.64</v>
      </c>
      <c r="K180" s="160">
        <f t="shared" si="9"/>
        <v>170.24</v>
      </c>
      <c r="L180" s="160">
        <v>15</v>
      </c>
      <c r="M180" s="160">
        <f t="shared" si="10"/>
        <v>0</v>
      </c>
      <c r="N180" s="160">
        <v>0</v>
      </c>
      <c r="O180" s="160">
        <f t="shared" si="11"/>
        <v>0</v>
      </c>
      <c r="P180" s="160">
        <v>0</v>
      </c>
      <c r="Q180" s="160">
        <f t="shared" si="12"/>
        <v>0</v>
      </c>
      <c r="R180" s="160"/>
      <c r="S180" s="160" t="s">
        <v>143</v>
      </c>
      <c r="T180" s="160" t="s">
        <v>143</v>
      </c>
      <c r="U180" s="160">
        <v>2.1000000000000001E-2</v>
      </c>
      <c r="V180" s="160">
        <f t="shared" si="13"/>
        <v>0.34</v>
      </c>
      <c r="W180" s="160"/>
      <c r="X180" s="160" t="s">
        <v>144</v>
      </c>
      <c r="Y180" s="151"/>
      <c r="Z180" s="151"/>
      <c r="AA180" s="151"/>
      <c r="AB180" s="151"/>
      <c r="AC180" s="151"/>
      <c r="AD180" s="151"/>
      <c r="AE180" s="151"/>
      <c r="AF180" s="151"/>
      <c r="AG180" s="151" t="s">
        <v>145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73">
        <v>53</v>
      </c>
      <c r="B181" s="174" t="s">
        <v>309</v>
      </c>
      <c r="C181" s="187" t="s">
        <v>310</v>
      </c>
      <c r="D181" s="175" t="s">
        <v>311</v>
      </c>
      <c r="E181" s="176">
        <v>3</v>
      </c>
      <c r="F181" s="177"/>
      <c r="G181" s="178">
        <f t="shared" si="7"/>
        <v>0</v>
      </c>
      <c r="H181" s="161">
        <v>0</v>
      </c>
      <c r="I181" s="160">
        <f t="shared" si="8"/>
        <v>0</v>
      </c>
      <c r="J181" s="161">
        <v>593</v>
      </c>
      <c r="K181" s="160">
        <f t="shared" si="9"/>
        <v>1779</v>
      </c>
      <c r="L181" s="160">
        <v>15</v>
      </c>
      <c r="M181" s="160">
        <f t="shared" si="10"/>
        <v>0</v>
      </c>
      <c r="N181" s="160">
        <v>0</v>
      </c>
      <c r="O181" s="160">
        <f t="shared" si="11"/>
        <v>0</v>
      </c>
      <c r="P181" s="160">
        <v>0</v>
      </c>
      <c r="Q181" s="160">
        <f t="shared" si="12"/>
        <v>0</v>
      </c>
      <c r="R181" s="160" t="s">
        <v>312</v>
      </c>
      <c r="S181" s="160" t="s">
        <v>143</v>
      </c>
      <c r="T181" s="160" t="s">
        <v>143</v>
      </c>
      <c r="U181" s="160">
        <v>1</v>
      </c>
      <c r="V181" s="160">
        <f t="shared" si="13"/>
        <v>3</v>
      </c>
      <c r="W181" s="160"/>
      <c r="X181" s="160" t="s">
        <v>313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314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 x14ac:dyDescent="0.2">
      <c r="A182" s="158"/>
      <c r="B182" s="159"/>
      <c r="C182" s="188" t="s">
        <v>315</v>
      </c>
      <c r="D182" s="162"/>
      <c r="E182" s="163">
        <v>3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147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79">
        <v>54</v>
      </c>
      <c r="B183" s="180" t="s">
        <v>316</v>
      </c>
      <c r="C183" s="189" t="s">
        <v>317</v>
      </c>
      <c r="D183" s="181" t="s">
        <v>0</v>
      </c>
      <c r="E183" s="182">
        <v>132.80799999999999</v>
      </c>
      <c r="F183" s="183"/>
      <c r="G183" s="184">
        <f>ROUND(E183*F183,2)</f>
        <v>0</v>
      </c>
      <c r="H183" s="161">
        <v>0</v>
      </c>
      <c r="I183" s="160">
        <f>ROUND(E183*H183,2)</f>
        <v>0</v>
      </c>
      <c r="J183" s="161">
        <v>1.2</v>
      </c>
      <c r="K183" s="160">
        <f>ROUND(E183*J183,2)</f>
        <v>159.37</v>
      </c>
      <c r="L183" s="160">
        <v>15</v>
      </c>
      <c r="M183" s="160">
        <f>G183*(1+L183/100)</f>
        <v>0</v>
      </c>
      <c r="N183" s="160">
        <v>0</v>
      </c>
      <c r="O183" s="160">
        <f>ROUND(E183*N183,2)</f>
        <v>0</v>
      </c>
      <c r="P183" s="160">
        <v>0</v>
      </c>
      <c r="Q183" s="160">
        <f>ROUND(E183*P183,2)</f>
        <v>0</v>
      </c>
      <c r="R183" s="160"/>
      <c r="S183" s="160" t="s">
        <v>143</v>
      </c>
      <c r="T183" s="160" t="s">
        <v>143</v>
      </c>
      <c r="U183" s="160">
        <v>0</v>
      </c>
      <c r="V183" s="160">
        <f>ROUND(E183*U183,2)</f>
        <v>0</v>
      </c>
      <c r="W183" s="160"/>
      <c r="X183" s="160" t="s">
        <v>258</v>
      </c>
      <c r="Y183" s="151"/>
      <c r="Z183" s="151"/>
      <c r="AA183" s="151"/>
      <c r="AB183" s="151"/>
      <c r="AC183" s="151"/>
      <c r="AD183" s="151"/>
      <c r="AE183" s="151"/>
      <c r="AF183" s="151"/>
      <c r="AG183" s="151" t="s">
        <v>259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x14ac:dyDescent="0.2">
      <c r="A184" s="167" t="s">
        <v>138</v>
      </c>
      <c r="B184" s="168" t="s">
        <v>74</v>
      </c>
      <c r="C184" s="186" t="s">
        <v>75</v>
      </c>
      <c r="D184" s="169"/>
      <c r="E184" s="170"/>
      <c r="F184" s="171"/>
      <c r="G184" s="172">
        <f>SUMIF(AG185:AG192,"&lt;&gt;NOR",G185:G192)</f>
        <v>0</v>
      </c>
      <c r="H184" s="166"/>
      <c r="I184" s="166">
        <f>SUM(I185:I192)</f>
        <v>3962.13</v>
      </c>
      <c r="J184" s="166"/>
      <c r="K184" s="166">
        <f>SUM(K185:K192)</f>
        <v>5129.17</v>
      </c>
      <c r="L184" s="166"/>
      <c r="M184" s="166">
        <f>SUM(M185:M192)</f>
        <v>0</v>
      </c>
      <c r="N184" s="166"/>
      <c r="O184" s="166">
        <f>SUM(O185:O192)</f>
        <v>0</v>
      </c>
      <c r="P184" s="166"/>
      <c r="Q184" s="166">
        <f>SUM(Q185:Q192)</f>
        <v>0</v>
      </c>
      <c r="R184" s="166"/>
      <c r="S184" s="166"/>
      <c r="T184" s="166"/>
      <c r="U184" s="166"/>
      <c r="V184" s="166">
        <f>SUM(V185:V192)</f>
        <v>3.57</v>
      </c>
      <c r="W184" s="166"/>
      <c r="X184" s="166"/>
      <c r="AG184" t="s">
        <v>139</v>
      </c>
    </row>
    <row r="185" spans="1:60" ht="22.5" outlineLevel="1" x14ac:dyDescent="0.2">
      <c r="A185" s="179">
        <v>55</v>
      </c>
      <c r="B185" s="180" t="s">
        <v>318</v>
      </c>
      <c r="C185" s="189" t="s">
        <v>319</v>
      </c>
      <c r="D185" s="181" t="s">
        <v>320</v>
      </c>
      <c r="E185" s="182">
        <v>1</v>
      </c>
      <c r="F185" s="183"/>
      <c r="G185" s="184">
        <f t="shared" ref="G185:G192" si="14">ROUND(E185*F185,2)</f>
        <v>0</v>
      </c>
      <c r="H185" s="161">
        <v>983.29</v>
      </c>
      <c r="I185" s="160">
        <f t="shared" ref="I185:I192" si="15">ROUND(E185*H185,2)</f>
        <v>983.29</v>
      </c>
      <c r="J185" s="161">
        <v>1066.71</v>
      </c>
      <c r="K185" s="160">
        <f t="shared" ref="K185:K192" si="16">ROUND(E185*J185,2)</f>
        <v>1066.71</v>
      </c>
      <c r="L185" s="160">
        <v>15</v>
      </c>
      <c r="M185" s="160">
        <f t="shared" ref="M185:M192" si="17">G185*(1+L185/100)</f>
        <v>0</v>
      </c>
      <c r="N185" s="160">
        <v>3.2499999999999999E-3</v>
      </c>
      <c r="O185" s="160">
        <f t="shared" ref="O185:O192" si="18">ROUND(E185*N185,2)</f>
        <v>0</v>
      </c>
      <c r="P185" s="160">
        <v>0</v>
      </c>
      <c r="Q185" s="160">
        <f t="shared" ref="Q185:Q192" si="19">ROUND(E185*P185,2)</f>
        <v>0</v>
      </c>
      <c r="R185" s="160"/>
      <c r="S185" s="160" t="s">
        <v>143</v>
      </c>
      <c r="T185" s="160" t="s">
        <v>204</v>
      </c>
      <c r="U185" s="160">
        <v>1.78</v>
      </c>
      <c r="V185" s="160">
        <f t="shared" ref="V185:V192" si="20">ROUND(E185*U185,2)</f>
        <v>1.78</v>
      </c>
      <c r="W185" s="160"/>
      <c r="X185" s="160" t="s">
        <v>144</v>
      </c>
      <c r="Y185" s="151"/>
      <c r="Z185" s="151"/>
      <c r="AA185" s="151"/>
      <c r="AB185" s="151"/>
      <c r="AC185" s="151"/>
      <c r="AD185" s="151"/>
      <c r="AE185" s="151"/>
      <c r="AF185" s="151"/>
      <c r="AG185" s="151" t="s">
        <v>145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79">
        <v>56</v>
      </c>
      <c r="B186" s="180" t="s">
        <v>321</v>
      </c>
      <c r="C186" s="189" t="s">
        <v>322</v>
      </c>
      <c r="D186" s="181" t="s">
        <v>320</v>
      </c>
      <c r="E186" s="182">
        <v>1</v>
      </c>
      <c r="F186" s="183"/>
      <c r="G186" s="184">
        <f t="shared" si="14"/>
        <v>0</v>
      </c>
      <c r="H186" s="161">
        <v>32.549999999999997</v>
      </c>
      <c r="I186" s="160">
        <f t="shared" si="15"/>
        <v>32.549999999999997</v>
      </c>
      <c r="J186" s="161">
        <v>431.45</v>
      </c>
      <c r="K186" s="160">
        <f t="shared" si="16"/>
        <v>431.45</v>
      </c>
      <c r="L186" s="160">
        <v>15</v>
      </c>
      <c r="M186" s="160">
        <f t="shared" si="17"/>
        <v>0</v>
      </c>
      <c r="N186" s="160">
        <v>1.8000000000000001E-4</v>
      </c>
      <c r="O186" s="160">
        <f t="shared" si="18"/>
        <v>0</v>
      </c>
      <c r="P186" s="160">
        <v>0</v>
      </c>
      <c r="Q186" s="160">
        <f t="shared" si="19"/>
        <v>0</v>
      </c>
      <c r="R186" s="160"/>
      <c r="S186" s="160" t="s">
        <v>143</v>
      </c>
      <c r="T186" s="160" t="s">
        <v>143</v>
      </c>
      <c r="U186" s="160">
        <v>0.83799999999999997</v>
      </c>
      <c r="V186" s="160">
        <f t="shared" si="20"/>
        <v>0.84</v>
      </c>
      <c r="W186" s="160"/>
      <c r="X186" s="160" t="s">
        <v>144</v>
      </c>
      <c r="Y186" s="151"/>
      <c r="Z186" s="151"/>
      <c r="AA186" s="151"/>
      <c r="AB186" s="151"/>
      <c r="AC186" s="151"/>
      <c r="AD186" s="151"/>
      <c r="AE186" s="151"/>
      <c r="AF186" s="151"/>
      <c r="AG186" s="151" t="s">
        <v>145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79">
        <v>57</v>
      </c>
      <c r="B187" s="180" t="s">
        <v>323</v>
      </c>
      <c r="C187" s="189" t="s">
        <v>324</v>
      </c>
      <c r="D187" s="181" t="s">
        <v>150</v>
      </c>
      <c r="E187" s="182">
        <v>1</v>
      </c>
      <c r="F187" s="183"/>
      <c r="G187" s="184">
        <f t="shared" si="14"/>
        <v>0</v>
      </c>
      <c r="H187" s="161">
        <v>124.39</v>
      </c>
      <c r="I187" s="160">
        <f t="shared" si="15"/>
        <v>124.39</v>
      </c>
      <c r="J187" s="161">
        <v>236.11</v>
      </c>
      <c r="K187" s="160">
        <f t="shared" si="16"/>
        <v>236.11</v>
      </c>
      <c r="L187" s="160">
        <v>15</v>
      </c>
      <c r="M187" s="160">
        <f t="shared" si="17"/>
        <v>0</v>
      </c>
      <c r="N187" s="160">
        <v>9.3000000000000005E-4</v>
      </c>
      <c r="O187" s="160">
        <f t="shared" si="18"/>
        <v>0</v>
      </c>
      <c r="P187" s="160">
        <v>0</v>
      </c>
      <c r="Q187" s="160">
        <f t="shared" si="19"/>
        <v>0</v>
      </c>
      <c r="R187" s="160"/>
      <c r="S187" s="160" t="s">
        <v>143</v>
      </c>
      <c r="T187" s="160" t="s">
        <v>204</v>
      </c>
      <c r="U187" s="160">
        <v>0.42399999999999999</v>
      </c>
      <c r="V187" s="160">
        <f t="shared" si="20"/>
        <v>0.42</v>
      </c>
      <c r="W187" s="160"/>
      <c r="X187" s="160" t="s">
        <v>144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145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79">
        <v>58</v>
      </c>
      <c r="B188" s="180" t="s">
        <v>325</v>
      </c>
      <c r="C188" s="189" t="s">
        <v>326</v>
      </c>
      <c r="D188" s="181" t="s">
        <v>320</v>
      </c>
      <c r="E188" s="182">
        <v>1</v>
      </c>
      <c r="F188" s="183"/>
      <c r="G188" s="184">
        <f t="shared" si="14"/>
        <v>0</v>
      </c>
      <c r="H188" s="161">
        <v>1800.82</v>
      </c>
      <c r="I188" s="160">
        <f t="shared" si="15"/>
        <v>1800.82</v>
      </c>
      <c r="J188" s="161">
        <v>81.180000000000007</v>
      </c>
      <c r="K188" s="160">
        <f t="shared" si="16"/>
        <v>81.180000000000007</v>
      </c>
      <c r="L188" s="160">
        <v>15</v>
      </c>
      <c r="M188" s="160">
        <f t="shared" si="17"/>
        <v>0</v>
      </c>
      <c r="N188" s="160">
        <v>1E-3</v>
      </c>
      <c r="O188" s="160">
        <f t="shared" si="18"/>
        <v>0</v>
      </c>
      <c r="P188" s="160">
        <v>0</v>
      </c>
      <c r="Q188" s="160">
        <f t="shared" si="19"/>
        <v>0</v>
      </c>
      <c r="R188" s="160"/>
      <c r="S188" s="160" t="s">
        <v>143</v>
      </c>
      <c r="T188" s="160" t="s">
        <v>204</v>
      </c>
      <c r="U188" s="160">
        <v>0.14499999999999999</v>
      </c>
      <c r="V188" s="160">
        <f t="shared" si="20"/>
        <v>0.15</v>
      </c>
      <c r="W188" s="160"/>
      <c r="X188" s="160" t="s">
        <v>144</v>
      </c>
      <c r="Y188" s="151"/>
      <c r="Z188" s="151"/>
      <c r="AA188" s="151"/>
      <c r="AB188" s="151"/>
      <c r="AC188" s="151"/>
      <c r="AD188" s="151"/>
      <c r="AE188" s="151"/>
      <c r="AF188" s="151"/>
      <c r="AG188" s="151" t="s">
        <v>145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79">
        <v>59</v>
      </c>
      <c r="B189" s="180" t="s">
        <v>327</v>
      </c>
      <c r="C189" s="189" t="s">
        <v>328</v>
      </c>
      <c r="D189" s="181" t="s">
        <v>320</v>
      </c>
      <c r="E189" s="182">
        <v>1</v>
      </c>
      <c r="F189" s="183"/>
      <c r="G189" s="184">
        <f t="shared" si="14"/>
        <v>0</v>
      </c>
      <c r="H189" s="161">
        <v>738.8</v>
      </c>
      <c r="I189" s="160">
        <f t="shared" si="15"/>
        <v>738.8</v>
      </c>
      <c r="J189" s="161">
        <v>92.2</v>
      </c>
      <c r="K189" s="160">
        <f t="shared" si="16"/>
        <v>92.2</v>
      </c>
      <c r="L189" s="160">
        <v>15</v>
      </c>
      <c r="M189" s="160">
        <f t="shared" si="17"/>
        <v>0</v>
      </c>
      <c r="N189" s="160">
        <v>5.0000000000000001E-4</v>
      </c>
      <c r="O189" s="160">
        <f t="shared" si="18"/>
        <v>0</v>
      </c>
      <c r="P189" s="160">
        <v>0</v>
      </c>
      <c r="Q189" s="160">
        <f t="shared" si="19"/>
        <v>0</v>
      </c>
      <c r="R189" s="160"/>
      <c r="S189" s="160" t="s">
        <v>143</v>
      </c>
      <c r="T189" s="160" t="s">
        <v>204</v>
      </c>
      <c r="U189" s="160">
        <v>0.16500000000000001</v>
      </c>
      <c r="V189" s="160">
        <f t="shared" si="20"/>
        <v>0.17</v>
      </c>
      <c r="W189" s="160"/>
      <c r="X189" s="160" t="s">
        <v>144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145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79">
        <v>60</v>
      </c>
      <c r="B190" s="180" t="s">
        <v>329</v>
      </c>
      <c r="C190" s="189" t="s">
        <v>330</v>
      </c>
      <c r="D190" s="181" t="s">
        <v>150</v>
      </c>
      <c r="E190" s="182">
        <v>1</v>
      </c>
      <c r="F190" s="183"/>
      <c r="G190" s="184">
        <f t="shared" si="14"/>
        <v>0</v>
      </c>
      <c r="H190" s="161">
        <v>282.27999999999997</v>
      </c>
      <c r="I190" s="160">
        <f t="shared" si="15"/>
        <v>282.27999999999997</v>
      </c>
      <c r="J190" s="161">
        <v>113.72</v>
      </c>
      <c r="K190" s="160">
        <f t="shared" si="16"/>
        <v>113.72</v>
      </c>
      <c r="L190" s="160">
        <v>15</v>
      </c>
      <c r="M190" s="160">
        <f t="shared" si="17"/>
        <v>0</v>
      </c>
      <c r="N190" s="160">
        <v>2.5000000000000001E-4</v>
      </c>
      <c r="O190" s="160">
        <f t="shared" si="18"/>
        <v>0</v>
      </c>
      <c r="P190" s="160">
        <v>0</v>
      </c>
      <c r="Q190" s="160">
        <f t="shared" si="19"/>
        <v>0</v>
      </c>
      <c r="R190" s="160"/>
      <c r="S190" s="160" t="s">
        <v>143</v>
      </c>
      <c r="T190" s="160" t="s">
        <v>143</v>
      </c>
      <c r="U190" s="160">
        <v>0.20599999999999999</v>
      </c>
      <c r="V190" s="160">
        <f t="shared" si="20"/>
        <v>0.21</v>
      </c>
      <c r="W190" s="160"/>
      <c r="X190" s="160" t="s">
        <v>144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145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79">
        <v>61</v>
      </c>
      <c r="B191" s="180" t="s">
        <v>331</v>
      </c>
      <c r="C191" s="189" t="s">
        <v>332</v>
      </c>
      <c r="D191" s="181" t="s">
        <v>274</v>
      </c>
      <c r="E191" s="182">
        <v>1</v>
      </c>
      <c r="F191" s="183"/>
      <c r="G191" s="184">
        <f t="shared" si="14"/>
        <v>0</v>
      </c>
      <c r="H191" s="161">
        <v>0</v>
      </c>
      <c r="I191" s="160">
        <f t="shared" si="15"/>
        <v>0</v>
      </c>
      <c r="J191" s="161">
        <v>3000</v>
      </c>
      <c r="K191" s="160">
        <f t="shared" si="16"/>
        <v>3000</v>
      </c>
      <c r="L191" s="160">
        <v>15</v>
      </c>
      <c r="M191" s="160">
        <f t="shared" si="17"/>
        <v>0</v>
      </c>
      <c r="N191" s="160">
        <v>0</v>
      </c>
      <c r="O191" s="160">
        <f t="shared" si="18"/>
        <v>0</v>
      </c>
      <c r="P191" s="160">
        <v>0</v>
      </c>
      <c r="Q191" s="160">
        <f t="shared" si="19"/>
        <v>0</v>
      </c>
      <c r="R191" s="160"/>
      <c r="S191" s="160" t="s">
        <v>219</v>
      </c>
      <c r="T191" s="160" t="s">
        <v>204</v>
      </c>
      <c r="U191" s="160">
        <v>0</v>
      </c>
      <c r="V191" s="160">
        <f t="shared" si="20"/>
        <v>0</v>
      </c>
      <c r="W191" s="160"/>
      <c r="X191" s="160" t="s">
        <v>144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145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79">
        <v>62</v>
      </c>
      <c r="B192" s="180" t="s">
        <v>333</v>
      </c>
      <c r="C192" s="189" t="s">
        <v>334</v>
      </c>
      <c r="D192" s="181" t="s">
        <v>0</v>
      </c>
      <c r="E192" s="182">
        <v>89.834999999999994</v>
      </c>
      <c r="F192" s="183"/>
      <c r="G192" s="184">
        <f t="shared" si="14"/>
        <v>0</v>
      </c>
      <c r="H192" s="161">
        <v>0</v>
      </c>
      <c r="I192" s="160">
        <f t="shared" si="15"/>
        <v>0</v>
      </c>
      <c r="J192" s="161">
        <v>1.2</v>
      </c>
      <c r="K192" s="160">
        <f t="shared" si="16"/>
        <v>107.8</v>
      </c>
      <c r="L192" s="160">
        <v>15</v>
      </c>
      <c r="M192" s="160">
        <f t="shared" si="17"/>
        <v>0</v>
      </c>
      <c r="N192" s="160">
        <v>0</v>
      </c>
      <c r="O192" s="160">
        <f t="shared" si="18"/>
        <v>0</v>
      </c>
      <c r="P192" s="160">
        <v>0</v>
      </c>
      <c r="Q192" s="160">
        <f t="shared" si="19"/>
        <v>0</v>
      </c>
      <c r="R192" s="160"/>
      <c r="S192" s="160" t="s">
        <v>143</v>
      </c>
      <c r="T192" s="160" t="s">
        <v>204</v>
      </c>
      <c r="U192" s="160">
        <v>0</v>
      </c>
      <c r="V192" s="160">
        <f t="shared" si="20"/>
        <v>0</v>
      </c>
      <c r="W192" s="160"/>
      <c r="X192" s="160" t="s">
        <v>258</v>
      </c>
      <c r="Y192" s="151"/>
      <c r="Z192" s="151"/>
      <c r="AA192" s="151"/>
      <c r="AB192" s="151"/>
      <c r="AC192" s="151"/>
      <c r="AD192" s="151"/>
      <c r="AE192" s="151"/>
      <c r="AF192" s="151"/>
      <c r="AG192" s="151" t="s">
        <v>259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x14ac:dyDescent="0.2">
      <c r="A193" s="167" t="s">
        <v>138</v>
      </c>
      <c r="B193" s="168" t="s">
        <v>76</v>
      </c>
      <c r="C193" s="186" t="s">
        <v>77</v>
      </c>
      <c r="D193" s="169"/>
      <c r="E193" s="170"/>
      <c r="F193" s="171"/>
      <c r="G193" s="172">
        <f>SUMIF(AG194:AG223,"&lt;&gt;NOR",G194:G223)</f>
        <v>0</v>
      </c>
      <c r="H193" s="166"/>
      <c r="I193" s="166">
        <f>SUM(I194:I223)</f>
        <v>29108.22</v>
      </c>
      <c r="J193" s="166"/>
      <c r="K193" s="166">
        <f>SUM(K194:K223)</f>
        <v>9898.33</v>
      </c>
      <c r="L193" s="166"/>
      <c r="M193" s="166">
        <f>SUM(M194:M223)</f>
        <v>0</v>
      </c>
      <c r="N193" s="166"/>
      <c r="O193" s="166">
        <f>SUM(O194:O223)</f>
        <v>0.16</v>
      </c>
      <c r="P193" s="166"/>
      <c r="Q193" s="166">
        <f>SUM(Q194:Q223)</f>
        <v>0.28000000000000003</v>
      </c>
      <c r="R193" s="166"/>
      <c r="S193" s="166"/>
      <c r="T193" s="166"/>
      <c r="U193" s="166"/>
      <c r="V193" s="166">
        <f>SUM(V194:V223)</f>
        <v>16.910000000000004</v>
      </c>
      <c r="W193" s="166"/>
      <c r="X193" s="166"/>
      <c r="AG193" t="s">
        <v>139</v>
      </c>
    </row>
    <row r="194" spans="1:60" ht="22.5" outlineLevel="1" x14ac:dyDescent="0.2">
      <c r="A194" s="179">
        <v>63</v>
      </c>
      <c r="B194" s="180" t="s">
        <v>335</v>
      </c>
      <c r="C194" s="189" t="s">
        <v>336</v>
      </c>
      <c r="D194" s="181" t="s">
        <v>320</v>
      </c>
      <c r="E194" s="182">
        <v>1</v>
      </c>
      <c r="F194" s="183"/>
      <c r="G194" s="184">
        <f t="shared" ref="G194:G211" si="21">ROUND(E194*F194,2)</f>
        <v>0</v>
      </c>
      <c r="H194" s="161">
        <v>5228.08</v>
      </c>
      <c r="I194" s="160">
        <f t="shared" ref="I194:I211" si="22">ROUND(E194*H194,2)</f>
        <v>5228.08</v>
      </c>
      <c r="J194" s="161">
        <v>761.92</v>
      </c>
      <c r="K194" s="160">
        <f t="shared" ref="K194:K211" si="23">ROUND(E194*J194,2)</f>
        <v>761.92</v>
      </c>
      <c r="L194" s="160">
        <v>15</v>
      </c>
      <c r="M194" s="160">
        <f t="shared" ref="M194:M211" si="24">G194*(1+L194/100)</f>
        <v>0</v>
      </c>
      <c r="N194" s="160">
        <v>2.8719999999999999E-2</v>
      </c>
      <c r="O194" s="160">
        <f t="shared" ref="O194:O211" si="25">ROUND(E194*N194,2)</f>
        <v>0.03</v>
      </c>
      <c r="P194" s="160">
        <v>0</v>
      </c>
      <c r="Q194" s="160">
        <f t="shared" ref="Q194:Q211" si="26">ROUND(E194*P194,2)</f>
        <v>0</v>
      </c>
      <c r="R194" s="160"/>
      <c r="S194" s="160" t="s">
        <v>143</v>
      </c>
      <c r="T194" s="160" t="s">
        <v>204</v>
      </c>
      <c r="U194" s="160">
        <v>1.5</v>
      </c>
      <c r="V194" s="160">
        <f t="shared" ref="V194:V211" si="27">ROUND(E194*U194,2)</f>
        <v>1.5</v>
      </c>
      <c r="W194" s="160"/>
      <c r="X194" s="160" t="s">
        <v>144</v>
      </c>
      <c r="Y194" s="151"/>
      <c r="Z194" s="151"/>
      <c r="AA194" s="151"/>
      <c r="AB194" s="151"/>
      <c r="AC194" s="151"/>
      <c r="AD194" s="151"/>
      <c r="AE194" s="151"/>
      <c r="AF194" s="151"/>
      <c r="AG194" s="151" t="s">
        <v>145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79">
        <v>64</v>
      </c>
      <c r="B195" s="180" t="s">
        <v>337</v>
      </c>
      <c r="C195" s="189" t="s">
        <v>338</v>
      </c>
      <c r="D195" s="181" t="s">
        <v>320</v>
      </c>
      <c r="E195" s="182">
        <v>1</v>
      </c>
      <c r="F195" s="183"/>
      <c r="G195" s="184">
        <f t="shared" si="21"/>
        <v>0</v>
      </c>
      <c r="H195" s="161">
        <v>475.26</v>
      </c>
      <c r="I195" s="160">
        <f t="shared" si="22"/>
        <v>475.26</v>
      </c>
      <c r="J195" s="161">
        <v>760.74</v>
      </c>
      <c r="K195" s="160">
        <f t="shared" si="23"/>
        <v>760.74</v>
      </c>
      <c r="L195" s="160">
        <v>15</v>
      </c>
      <c r="M195" s="160">
        <f t="shared" si="24"/>
        <v>0</v>
      </c>
      <c r="N195" s="160">
        <v>1.8600000000000001E-3</v>
      </c>
      <c r="O195" s="160">
        <f t="shared" si="25"/>
        <v>0</v>
      </c>
      <c r="P195" s="160">
        <v>0</v>
      </c>
      <c r="Q195" s="160">
        <f t="shared" si="26"/>
        <v>0</v>
      </c>
      <c r="R195" s="160"/>
      <c r="S195" s="160" t="s">
        <v>143</v>
      </c>
      <c r="T195" s="160" t="s">
        <v>204</v>
      </c>
      <c r="U195" s="160">
        <v>1.3340000000000001</v>
      </c>
      <c r="V195" s="160">
        <f t="shared" si="27"/>
        <v>1.33</v>
      </c>
      <c r="W195" s="160"/>
      <c r="X195" s="160" t="s">
        <v>144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145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79">
        <v>65</v>
      </c>
      <c r="B196" s="180" t="s">
        <v>339</v>
      </c>
      <c r="C196" s="189" t="s">
        <v>340</v>
      </c>
      <c r="D196" s="181" t="s">
        <v>320</v>
      </c>
      <c r="E196" s="182">
        <v>2</v>
      </c>
      <c r="F196" s="183"/>
      <c r="G196" s="184">
        <f t="shared" si="21"/>
        <v>0</v>
      </c>
      <c r="H196" s="161">
        <v>95.29</v>
      </c>
      <c r="I196" s="160">
        <f t="shared" si="22"/>
        <v>190.58</v>
      </c>
      <c r="J196" s="161">
        <v>731.71</v>
      </c>
      <c r="K196" s="160">
        <f t="shared" si="23"/>
        <v>1463.42</v>
      </c>
      <c r="L196" s="160">
        <v>15</v>
      </c>
      <c r="M196" s="160">
        <f t="shared" si="24"/>
        <v>0</v>
      </c>
      <c r="N196" s="160">
        <v>1.41E-3</v>
      </c>
      <c r="O196" s="160">
        <f t="shared" si="25"/>
        <v>0</v>
      </c>
      <c r="P196" s="160">
        <v>0</v>
      </c>
      <c r="Q196" s="160">
        <f t="shared" si="26"/>
        <v>0</v>
      </c>
      <c r="R196" s="160"/>
      <c r="S196" s="160" t="s">
        <v>143</v>
      </c>
      <c r="T196" s="160" t="s">
        <v>170</v>
      </c>
      <c r="U196" s="160">
        <v>1.575</v>
      </c>
      <c r="V196" s="160">
        <f t="shared" si="27"/>
        <v>3.15</v>
      </c>
      <c r="W196" s="160"/>
      <c r="X196" s="160" t="s">
        <v>144</v>
      </c>
      <c r="Y196" s="151"/>
      <c r="Z196" s="151"/>
      <c r="AA196" s="151"/>
      <c r="AB196" s="151"/>
      <c r="AC196" s="151"/>
      <c r="AD196" s="151"/>
      <c r="AE196" s="151"/>
      <c r="AF196" s="151"/>
      <c r="AG196" s="151" t="s">
        <v>145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79">
        <v>66</v>
      </c>
      <c r="B197" s="180" t="s">
        <v>341</v>
      </c>
      <c r="C197" s="189" t="s">
        <v>342</v>
      </c>
      <c r="D197" s="181" t="s">
        <v>320</v>
      </c>
      <c r="E197" s="182">
        <v>1</v>
      </c>
      <c r="F197" s="183"/>
      <c r="G197" s="184">
        <f t="shared" si="21"/>
        <v>0</v>
      </c>
      <c r="H197" s="161">
        <v>0</v>
      </c>
      <c r="I197" s="160">
        <f t="shared" si="22"/>
        <v>0</v>
      </c>
      <c r="J197" s="161">
        <v>455.5</v>
      </c>
      <c r="K197" s="160">
        <f t="shared" si="23"/>
        <v>455.5</v>
      </c>
      <c r="L197" s="160">
        <v>15</v>
      </c>
      <c r="M197" s="160">
        <f t="shared" si="24"/>
        <v>0</v>
      </c>
      <c r="N197" s="160">
        <v>0</v>
      </c>
      <c r="O197" s="160">
        <f t="shared" si="25"/>
        <v>0</v>
      </c>
      <c r="P197" s="160">
        <v>0.125</v>
      </c>
      <c r="Q197" s="160">
        <f t="shared" si="26"/>
        <v>0.13</v>
      </c>
      <c r="R197" s="160"/>
      <c r="S197" s="160" t="s">
        <v>143</v>
      </c>
      <c r="T197" s="160" t="s">
        <v>143</v>
      </c>
      <c r="U197" s="160">
        <v>1.1499999999999999</v>
      </c>
      <c r="V197" s="160">
        <f t="shared" si="27"/>
        <v>1.1499999999999999</v>
      </c>
      <c r="W197" s="160"/>
      <c r="X197" s="160" t="s">
        <v>144</v>
      </c>
      <c r="Y197" s="151"/>
      <c r="Z197" s="151"/>
      <c r="AA197" s="151"/>
      <c r="AB197" s="151"/>
      <c r="AC197" s="151"/>
      <c r="AD197" s="151"/>
      <c r="AE197" s="151"/>
      <c r="AF197" s="151"/>
      <c r="AG197" s="151" t="s">
        <v>145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 x14ac:dyDescent="0.2">
      <c r="A198" s="179">
        <v>67</v>
      </c>
      <c r="B198" s="180" t="s">
        <v>343</v>
      </c>
      <c r="C198" s="189" t="s">
        <v>344</v>
      </c>
      <c r="D198" s="181" t="s">
        <v>320</v>
      </c>
      <c r="E198" s="182">
        <v>4</v>
      </c>
      <c r="F198" s="183"/>
      <c r="G198" s="184">
        <f t="shared" si="21"/>
        <v>0</v>
      </c>
      <c r="H198" s="161">
        <v>18.260000000000002</v>
      </c>
      <c r="I198" s="160">
        <f t="shared" si="22"/>
        <v>73.040000000000006</v>
      </c>
      <c r="J198" s="161">
        <v>171.74</v>
      </c>
      <c r="K198" s="160">
        <f t="shared" si="23"/>
        <v>686.96</v>
      </c>
      <c r="L198" s="160">
        <v>15</v>
      </c>
      <c r="M198" s="160">
        <f t="shared" si="24"/>
        <v>0</v>
      </c>
      <c r="N198" s="160">
        <v>3.0000000000000001E-5</v>
      </c>
      <c r="O198" s="160">
        <f t="shared" si="25"/>
        <v>0</v>
      </c>
      <c r="P198" s="160">
        <v>0</v>
      </c>
      <c r="Q198" s="160">
        <f t="shared" si="26"/>
        <v>0</v>
      </c>
      <c r="R198" s="160"/>
      <c r="S198" s="160" t="s">
        <v>143</v>
      </c>
      <c r="T198" s="160" t="s">
        <v>204</v>
      </c>
      <c r="U198" s="160">
        <v>0.33</v>
      </c>
      <c r="V198" s="160">
        <f t="shared" si="27"/>
        <v>1.32</v>
      </c>
      <c r="W198" s="160"/>
      <c r="X198" s="160" t="s">
        <v>144</v>
      </c>
      <c r="Y198" s="151"/>
      <c r="Z198" s="151"/>
      <c r="AA198" s="151"/>
      <c r="AB198" s="151"/>
      <c r="AC198" s="151"/>
      <c r="AD198" s="151"/>
      <c r="AE198" s="151"/>
      <c r="AF198" s="151"/>
      <c r="AG198" s="151" t="s">
        <v>145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79">
        <v>68</v>
      </c>
      <c r="B199" s="180" t="s">
        <v>345</v>
      </c>
      <c r="C199" s="189" t="s">
        <v>346</v>
      </c>
      <c r="D199" s="181" t="s">
        <v>320</v>
      </c>
      <c r="E199" s="182">
        <v>1</v>
      </c>
      <c r="F199" s="183"/>
      <c r="G199" s="184">
        <f t="shared" si="21"/>
        <v>0</v>
      </c>
      <c r="H199" s="161">
        <v>0</v>
      </c>
      <c r="I199" s="160">
        <f t="shared" si="22"/>
        <v>0</v>
      </c>
      <c r="J199" s="161">
        <v>123</v>
      </c>
      <c r="K199" s="160">
        <f t="shared" si="23"/>
        <v>123</v>
      </c>
      <c r="L199" s="160">
        <v>15</v>
      </c>
      <c r="M199" s="160">
        <f t="shared" si="24"/>
        <v>0</v>
      </c>
      <c r="N199" s="160">
        <v>0</v>
      </c>
      <c r="O199" s="160">
        <f t="shared" si="25"/>
        <v>0</v>
      </c>
      <c r="P199" s="160">
        <v>6.7000000000000004E-2</v>
      </c>
      <c r="Q199" s="160">
        <f t="shared" si="26"/>
        <v>7.0000000000000007E-2</v>
      </c>
      <c r="R199" s="160"/>
      <c r="S199" s="160" t="s">
        <v>143</v>
      </c>
      <c r="T199" s="160" t="s">
        <v>143</v>
      </c>
      <c r="U199" s="160">
        <v>0.31</v>
      </c>
      <c r="V199" s="160">
        <f t="shared" si="27"/>
        <v>0.31</v>
      </c>
      <c r="W199" s="160"/>
      <c r="X199" s="160" t="s">
        <v>144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145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79">
        <v>69</v>
      </c>
      <c r="B200" s="180" t="s">
        <v>347</v>
      </c>
      <c r="C200" s="189" t="s">
        <v>348</v>
      </c>
      <c r="D200" s="181" t="s">
        <v>150</v>
      </c>
      <c r="E200" s="182">
        <v>7</v>
      </c>
      <c r="F200" s="183"/>
      <c r="G200" s="184">
        <f t="shared" si="21"/>
        <v>0</v>
      </c>
      <c r="H200" s="161">
        <v>127.41</v>
      </c>
      <c r="I200" s="160">
        <f t="shared" si="22"/>
        <v>891.87</v>
      </c>
      <c r="J200" s="161">
        <v>116.09</v>
      </c>
      <c r="K200" s="160">
        <f t="shared" si="23"/>
        <v>812.63</v>
      </c>
      <c r="L200" s="160">
        <v>15</v>
      </c>
      <c r="M200" s="160">
        <f t="shared" si="24"/>
        <v>0</v>
      </c>
      <c r="N200" s="160">
        <v>1.7000000000000001E-4</v>
      </c>
      <c r="O200" s="160">
        <f t="shared" si="25"/>
        <v>0</v>
      </c>
      <c r="P200" s="160">
        <v>0</v>
      </c>
      <c r="Q200" s="160">
        <f t="shared" si="26"/>
        <v>0</v>
      </c>
      <c r="R200" s="160"/>
      <c r="S200" s="160" t="s">
        <v>143</v>
      </c>
      <c r="T200" s="160" t="s">
        <v>204</v>
      </c>
      <c r="U200" s="160">
        <v>0.22700000000000001</v>
      </c>
      <c r="V200" s="160">
        <f t="shared" si="27"/>
        <v>1.59</v>
      </c>
      <c r="W200" s="160"/>
      <c r="X200" s="160" t="s">
        <v>144</v>
      </c>
      <c r="Y200" s="151"/>
      <c r="Z200" s="151"/>
      <c r="AA200" s="151"/>
      <c r="AB200" s="151"/>
      <c r="AC200" s="151"/>
      <c r="AD200" s="151"/>
      <c r="AE200" s="151"/>
      <c r="AF200" s="151"/>
      <c r="AG200" s="151" t="s">
        <v>145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ht="22.5" outlineLevel="1" x14ac:dyDescent="0.2">
      <c r="A201" s="179">
        <v>70</v>
      </c>
      <c r="B201" s="180" t="s">
        <v>349</v>
      </c>
      <c r="C201" s="189" t="s">
        <v>350</v>
      </c>
      <c r="D201" s="181" t="s">
        <v>150</v>
      </c>
      <c r="E201" s="182">
        <v>2</v>
      </c>
      <c r="F201" s="183"/>
      <c r="G201" s="184">
        <f t="shared" si="21"/>
        <v>0</v>
      </c>
      <c r="H201" s="161">
        <v>195.34</v>
      </c>
      <c r="I201" s="160">
        <f t="shared" si="22"/>
        <v>390.68</v>
      </c>
      <c r="J201" s="161">
        <v>63.66</v>
      </c>
      <c r="K201" s="160">
        <f t="shared" si="23"/>
        <v>127.32</v>
      </c>
      <c r="L201" s="160">
        <v>15</v>
      </c>
      <c r="M201" s="160">
        <f t="shared" si="24"/>
        <v>0</v>
      </c>
      <c r="N201" s="160">
        <v>2.4000000000000001E-4</v>
      </c>
      <c r="O201" s="160">
        <f t="shared" si="25"/>
        <v>0</v>
      </c>
      <c r="P201" s="160">
        <v>0</v>
      </c>
      <c r="Q201" s="160">
        <f t="shared" si="26"/>
        <v>0</v>
      </c>
      <c r="R201" s="160"/>
      <c r="S201" s="160" t="s">
        <v>143</v>
      </c>
      <c r="T201" s="160" t="s">
        <v>204</v>
      </c>
      <c r="U201" s="160">
        <v>0.124</v>
      </c>
      <c r="V201" s="160">
        <f t="shared" si="27"/>
        <v>0.25</v>
      </c>
      <c r="W201" s="160"/>
      <c r="X201" s="160" t="s">
        <v>144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145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 x14ac:dyDescent="0.2">
      <c r="A202" s="179">
        <v>71</v>
      </c>
      <c r="B202" s="180" t="s">
        <v>351</v>
      </c>
      <c r="C202" s="189" t="s">
        <v>352</v>
      </c>
      <c r="D202" s="181" t="s">
        <v>150</v>
      </c>
      <c r="E202" s="182">
        <v>1</v>
      </c>
      <c r="F202" s="183"/>
      <c r="G202" s="184">
        <f t="shared" si="21"/>
        <v>0</v>
      </c>
      <c r="H202" s="161">
        <v>1800.68</v>
      </c>
      <c r="I202" s="160">
        <f t="shared" si="22"/>
        <v>1800.68</v>
      </c>
      <c r="J202" s="161">
        <v>224.32</v>
      </c>
      <c r="K202" s="160">
        <f t="shared" si="23"/>
        <v>224.32</v>
      </c>
      <c r="L202" s="160">
        <v>15</v>
      </c>
      <c r="M202" s="160">
        <f t="shared" si="24"/>
        <v>0</v>
      </c>
      <c r="N202" s="160">
        <v>1.64E-3</v>
      </c>
      <c r="O202" s="160">
        <f t="shared" si="25"/>
        <v>0</v>
      </c>
      <c r="P202" s="160">
        <v>0</v>
      </c>
      <c r="Q202" s="160">
        <f t="shared" si="26"/>
        <v>0</v>
      </c>
      <c r="R202" s="160"/>
      <c r="S202" s="160" t="s">
        <v>143</v>
      </c>
      <c r="T202" s="160" t="s">
        <v>143</v>
      </c>
      <c r="U202" s="160">
        <v>0.44500000000000001</v>
      </c>
      <c r="V202" s="160">
        <f t="shared" si="27"/>
        <v>0.45</v>
      </c>
      <c r="W202" s="160"/>
      <c r="X202" s="160" t="s">
        <v>144</v>
      </c>
      <c r="Y202" s="151"/>
      <c r="Z202" s="151"/>
      <c r="AA202" s="151"/>
      <c r="AB202" s="151"/>
      <c r="AC202" s="151"/>
      <c r="AD202" s="151"/>
      <c r="AE202" s="151"/>
      <c r="AF202" s="151"/>
      <c r="AG202" s="151" t="s">
        <v>145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79">
        <v>72</v>
      </c>
      <c r="B203" s="180" t="s">
        <v>353</v>
      </c>
      <c r="C203" s="189" t="s">
        <v>354</v>
      </c>
      <c r="D203" s="181" t="s">
        <v>150</v>
      </c>
      <c r="E203" s="182">
        <v>2</v>
      </c>
      <c r="F203" s="183"/>
      <c r="G203" s="184">
        <f t="shared" si="21"/>
        <v>0</v>
      </c>
      <c r="H203" s="161">
        <v>2038.95</v>
      </c>
      <c r="I203" s="160">
        <f t="shared" si="22"/>
        <v>4077.9</v>
      </c>
      <c r="J203" s="161">
        <v>236.05</v>
      </c>
      <c r="K203" s="160">
        <f t="shared" si="23"/>
        <v>472.1</v>
      </c>
      <c r="L203" s="160">
        <v>15</v>
      </c>
      <c r="M203" s="160">
        <f t="shared" si="24"/>
        <v>0</v>
      </c>
      <c r="N203" s="160">
        <v>8.4999999999999995E-4</v>
      </c>
      <c r="O203" s="160">
        <f t="shared" si="25"/>
        <v>0</v>
      </c>
      <c r="P203" s="160">
        <v>0</v>
      </c>
      <c r="Q203" s="160">
        <f t="shared" si="26"/>
        <v>0</v>
      </c>
      <c r="R203" s="160"/>
      <c r="S203" s="160" t="s">
        <v>143</v>
      </c>
      <c r="T203" s="160" t="s">
        <v>170</v>
      </c>
      <c r="U203" s="160">
        <v>0.48499999999999999</v>
      </c>
      <c r="V203" s="160">
        <f t="shared" si="27"/>
        <v>0.97</v>
      </c>
      <c r="W203" s="160"/>
      <c r="X203" s="160" t="s">
        <v>144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145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79">
        <v>73</v>
      </c>
      <c r="B204" s="180" t="s">
        <v>355</v>
      </c>
      <c r="C204" s="189" t="s">
        <v>356</v>
      </c>
      <c r="D204" s="181" t="s">
        <v>150</v>
      </c>
      <c r="E204" s="182">
        <v>3</v>
      </c>
      <c r="F204" s="183"/>
      <c r="G204" s="184">
        <f t="shared" si="21"/>
        <v>0</v>
      </c>
      <c r="H204" s="161">
        <v>7.11</v>
      </c>
      <c r="I204" s="160">
        <f t="shared" si="22"/>
        <v>21.33</v>
      </c>
      <c r="J204" s="161">
        <v>224.39</v>
      </c>
      <c r="K204" s="160">
        <f t="shared" si="23"/>
        <v>673.17</v>
      </c>
      <c r="L204" s="160">
        <v>15</v>
      </c>
      <c r="M204" s="160">
        <f t="shared" si="24"/>
        <v>0</v>
      </c>
      <c r="N204" s="160">
        <v>4.0000000000000003E-5</v>
      </c>
      <c r="O204" s="160">
        <f t="shared" si="25"/>
        <v>0</v>
      </c>
      <c r="P204" s="160">
        <v>0</v>
      </c>
      <c r="Q204" s="160">
        <f t="shared" si="26"/>
        <v>0</v>
      </c>
      <c r="R204" s="160"/>
      <c r="S204" s="160" t="s">
        <v>143</v>
      </c>
      <c r="T204" s="160" t="s">
        <v>143</v>
      </c>
      <c r="U204" s="160">
        <v>0.44500000000000001</v>
      </c>
      <c r="V204" s="160">
        <f t="shared" si="27"/>
        <v>1.34</v>
      </c>
      <c r="W204" s="160"/>
      <c r="X204" s="160" t="s">
        <v>144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145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79">
        <v>74</v>
      </c>
      <c r="B205" s="180" t="s">
        <v>357</v>
      </c>
      <c r="C205" s="189" t="s">
        <v>358</v>
      </c>
      <c r="D205" s="181" t="s">
        <v>320</v>
      </c>
      <c r="E205" s="182">
        <v>3</v>
      </c>
      <c r="F205" s="183"/>
      <c r="G205" s="184">
        <f t="shared" si="21"/>
        <v>0</v>
      </c>
      <c r="H205" s="161">
        <v>0</v>
      </c>
      <c r="I205" s="160">
        <f t="shared" si="22"/>
        <v>0</v>
      </c>
      <c r="J205" s="161">
        <v>86</v>
      </c>
      <c r="K205" s="160">
        <f t="shared" si="23"/>
        <v>258</v>
      </c>
      <c r="L205" s="160">
        <v>15</v>
      </c>
      <c r="M205" s="160">
        <f t="shared" si="24"/>
        <v>0</v>
      </c>
      <c r="N205" s="160">
        <v>0</v>
      </c>
      <c r="O205" s="160">
        <f t="shared" si="25"/>
        <v>0</v>
      </c>
      <c r="P205" s="160">
        <v>1.56E-3</v>
      </c>
      <c r="Q205" s="160">
        <f t="shared" si="26"/>
        <v>0</v>
      </c>
      <c r="R205" s="160"/>
      <c r="S205" s="160" t="s">
        <v>143</v>
      </c>
      <c r="T205" s="160" t="s">
        <v>204</v>
      </c>
      <c r="U205" s="160">
        <v>0.217</v>
      </c>
      <c r="V205" s="160">
        <f t="shared" si="27"/>
        <v>0.65</v>
      </c>
      <c r="W205" s="160"/>
      <c r="X205" s="160" t="s">
        <v>144</v>
      </c>
      <c r="Y205" s="151"/>
      <c r="Z205" s="151"/>
      <c r="AA205" s="151"/>
      <c r="AB205" s="151"/>
      <c r="AC205" s="151"/>
      <c r="AD205" s="151"/>
      <c r="AE205" s="151"/>
      <c r="AF205" s="151"/>
      <c r="AG205" s="151" t="s">
        <v>145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22.5" outlineLevel="1" x14ac:dyDescent="0.2">
      <c r="A206" s="179">
        <v>75</v>
      </c>
      <c r="B206" s="180" t="s">
        <v>359</v>
      </c>
      <c r="C206" s="189" t="s">
        <v>360</v>
      </c>
      <c r="D206" s="181" t="s">
        <v>150</v>
      </c>
      <c r="E206" s="182">
        <v>1</v>
      </c>
      <c r="F206" s="183"/>
      <c r="G206" s="184">
        <f t="shared" si="21"/>
        <v>0</v>
      </c>
      <c r="H206" s="161">
        <v>433.94</v>
      </c>
      <c r="I206" s="160">
        <f t="shared" si="22"/>
        <v>433.94</v>
      </c>
      <c r="J206" s="161">
        <v>126.06</v>
      </c>
      <c r="K206" s="160">
        <f t="shared" si="23"/>
        <v>126.06</v>
      </c>
      <c r="L206" s="160">
        <v>15</v>
      </c>
      <c r="M206" s="160">
        <f t="shared" si="24"/>
        <v>0</v>
      </c>
      <c r="N206" s="160">
        <v>2.0000000000000001E-4</v>
      </c>
      <c r="O206" s="160">
        <f t="shared" si="25"/>
        <v>0</v>
      </c>
      <c r="P206" s="160">
        <v>0</v>
      </c>
      <c r="Q206" s="160">
        <f t="shared" si="26"/>
        <v>0</v>
      </c>
      <c r="R206" s="160"/>
      <c r="S206" s="160" t="s">
        <v>143</v>
      </c>
      <c r="T206" s="160" t="s">
        <v>204</v>
      </c>
      <c r="U206" s="160">
        <v>0.246</v>
      </c>
      <c r="V206" s="160">
        <f t="shared" si="27"/>
        <v>0.25</v>
      </c>
      <c r="W206" s="160"/>
      <c r="X206" s="160" t="s">
        <v>144</v>
      </c>
      <c r="Y206" s="151"/>
      <c r="Z206" s="151"/>
      <c r="AA206" s="151"/>
      <c r="AB206" s="151"/>
      <c r="AC206" s="151"/>
      <c r="AD206" s="151"/>
      <c r="AE206" s="151"/>
      <c r="AF206" s="151"/>
      <c r="AG206" s="151" t="s">
        <v>145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ht="22.5" outlineLevel="1" x14ac:dyDescent="0.2">
      <c r="A207" s="179">
        <v>76</v>
      </c>
      <c r="B207" s="180" t="s">
        <v>361</v>
      </c>
      <c r="C207" s="189" t="s">
        <v>362</v>
      </c>
      <c r="D207" s="181" t="s">
        <v>150</v>
      </c>
      <c r="E207" s="182">
        <v>1</v>
      </c>
      <c r="F207" s="183"/>
      <c r="G207" s="184">
        <f t="shared" si="21"/>
        <v>0</v>
      </c>
      <c r="H207" s="161">
        <v>308.99</v>
      </c>
      <c r="I207" s="160">
        <f t="shared" si="22"/>
        <v>308.99</v>
      </c>
      <c r="J207" s="161">
        <v>124.01</v>
      </c>
      <c r="K207" s="160">
        <f t="shared" si="23"/>
        <v>124.01</v>
      </c>
      <c r="L207" s="160">
        <v>15</v>
      </c>
      <c r="M207" s="160">
        <f t="shared" si="24"/>
        <v>0</v>
      </c>
      <c r="N207" s="160">
        <v>9.0000000000000006E-5</v>
      </c>
      <c r="O207" s="160">
        <f t="shared" si="25"/>
        <v>0</v>
      </c>
      <c r="P207" s="160">
        <v>0</v>
      </c>
      <c r="Q207" s="160">
        <f t="shared" si="26"/>
        <v>0</v>
      </c>
      <c r="R207" s="160"/>
      <c r="S207" s="160" t="s">
        <v>143</v>
      </c>
      <c r="T207" s="160" t="s">
        <v>143</v>
      </c>
      <c r="U207" s="160">
        <v>0.246</v>
      </c>
      <c r="V207" s="160">
        <f t="shared" si="27"/>
        <v>0.25</v>
      </c>
      <c r="W207" s="160"/>
      <c r="X207" s="160" t="s">
        <v>144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145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79">
        <v>77</v>
      </c>
      <c r="B208" s="180" t="s">
        <v>363</v>
      </c>
      <c r="C208" s="189" t="s">
        <v>364</v>
      </c>
      <c r="D208" s="181" t="s">
        <v>150</v>
      </c>
      <c r="E208" s="182">
        <v>1</v>
      </c>
      <c r="F208" s="183"/>
      <c r="G208" s="184">
        <f t="shared" si="21"/>
        <v>0</v>
      </c>
      <c r="H208" s="161">
        <v>353.7</v>
      </c>
      <c r="I208" s="160">
        <f t="shared" si="22"/>
        <v>353.7</v>
      </c>
      <c r="J208" s="161">
        <v>128.80000000000001</v>
      </c>
      <c r="K208" s="160">
        <f t="shared" si="23"/>
        <v>128.80000000000001</v>
      </c>
      <c r="L208" s="160">
        <v>15</v>
      </c>
      <c r="M208" s="160">
        <f t="shared" si="24"/>
        <v>0</v>
      </c>
      <c r="N208" s="160">
        <v>2.5999999999999998E-4</v>
      </c>
      <c r="O208" s="160">
        <f t="shared" si="25"/>
        <v>0</v>
      </c>
      <c r="P208" s="160">
        <v>0</v>
      </c>
      <c r="Q208" s="160">
        <f t="shared" si="26"/>
        <v>0</v>
      </c>
      <c r="R208" s="160"/>
      <c r="S208" s="160" t="s">
        <v>143</v>
      </c>
      <c r="T208" s="160" t="s">
        <v>204</v>
      </c>
      <c r="U208" s="160">
        <v>0.246</v>
      </c>
      <c r="V208" s="160">
        <f t="shared" si="27"/>
        <v>0.25</v>
      </c>
      <c r="W208" s="160"/>
      <c r="X208" s="160" t="s">
        <v>144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145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79">
        <v>78</v>
      </c>
      <c r="B209" s="180" t="s">
        <v>365</v>
      </c>
      <c r="C209" s="189" t="s">
        <v>366</v>
      </c>
      <c r="D209" s="181" t="s">
        <v>150</v>
      </c>
      <c r="E209" s="182">
        <v>2</v>
      </c>
      <c r="F209" s="183"/>
      <c r="G209" s="184">
        <f t="shared" si="21"/>
        <v>0</v>
      </c>
      <c r="H209" s="161">
        <v>241.71</v>
      </c>
      <c r="I209" s="160">
        <f t="shared" si="22"/>
        <v>483.42</v>
      </c>
      <c r="J209" s="161">
        <v>125.79</v>
      </c>
      <c r="K209" s="160">
        <f t="shared" si="23"/>
        <v>251.58</v>
      </c>
      <c r="L209" s="160">
        <v>15</v>
      </c>
      <c r="M209" s="160">
        <f t="shared" si="24"/>
        <v>0</v>
      </c>
      <c r="N209" s="160">
        <v>2.0000000000000001E-4</v>
      </c>
      <c r="O209" s="160">
        <f t="shared" si="25"/>
        <v>0</v>
      </c>
      <c r="P209" s="160">
        <v>0</v>
      </c>
      <c r="Q209" s="160">
        <f t="shared" si="26"/>
        <v>0</v>
      </c>
      <c r="R209" s="160"/>
      <c r="S209" s="160" t="s">
        <v>143</v>
      </c>
      <c r="T209" s="160" t="s">
        <v>204</v>
      </c>
      <c r="U209" s="160">
        <v>0.246</v>
      </c>
      <c r="V209" s="160">
        <f t="shared" si="27"/>
        <v>0.49</v>
      </c>
      <c r="W209" s="160"/>
      <c r="X209" s="160" t="s">
        <v>144</v>
      </c>
      <c r="Y209" s="151"/>
      <c r="Z209" s="151"/>
      <c r="AA209" s="151"/>
      <c r="AB209" s="151"/>
      <c r="AC209" s="151"/>
      <c r="AD209" s="151"/>
      <c r="AE209" s="151"/>
      <c r="AF209" s="151"/>
      <c r="AG209" s="151" t="s">
        <v>145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79">
        <v>79</v>
      </c>
      <c r="B210" s="180" t="s">
        <v>367</v>
      </c>
      <c r="C210" s="189" t="s">
        <v>368</v>
      </c>
      <c r="D210" s="181" t="s">
        <v>150</v>
      </c>
      <c r="E210" s="182">
        <v>1</v>
      </c>
      <c r="F210" s="183"/>
      <c r="G210" s="184">
        <f t="shared" si="21"/>
        <v>0</v>
      </c>
      <c r="H210" s="161">
        <v>2306.71</v>
      </c>
      <c r="I210" s="160">
        <f t="shared" si="22"/>
        <v>2306.71</v>
      </c>
      <c r="J210" s="161">
        <v>318.29000000000002</v>
      </c>
      <c r="K210" s="160">
        <f t="shared" si="23"/>
        <v>318.29000000000002</v>
      </c>
      <c r="L210" s="160">
        <v>15</v>
      </c>
      <c r="M210" s="160">
        <f t="shared" si="24"/>
        <v>0</v>
      </c>
      <c r="N210" s="160">
        <v>4.453E-2</v>
      </c>
      <c r="O210" s="160">
        <f t="shared" si="25"/>
        <v>0.04</v>
      </c>
      <c r="P210" s="160">
        <v>4.2529999999999998E-2</v>
      </c>
      <c r="Q210" s="160">
        <f t="shared" si="26"/>
        <v>0.04</v>
      </c>
      <c r="R210" s="160"/>
      <c r="S210" s="160" t="s">
        <v>143</v>
      </c>
      <c r="T210" s="160" t="s">
        <v>170</v>
      </c>
      <c r="U210" s="160">
        <v>0.65400000000000003</v>
      </c>
      <c r="V210" s="160">
        <f t="shared" si="27"/>
        <v>0.65</v>
      </c>
      <c r="W210" s="160"/>
      <c r="X210" s="160" t="s">
        <v>144</v>
      </c>
      <c r="Y210" s="151"/>
      <c r="Z210" s="151"/>
      <c r="AA210" s="151"/>
      <c r="AB210" s="151"/>
      <c r="AC210" s="151"/>
      <c r="AD210" s="151"/>
      <c r="AE210" s="151"/>
      <c r="AF210" s="151"/>
      <c r="AG210" s="151" t="s">
        <v>145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3">
        <v>80</v>
      </c>
      <c r="B211" s="174" t="s">
        <v>369</v>
      </c>
      <c r="C211" s="187" t="s">
        <v>370</v>
      </c>
      <c r="D211" s="175" t="s">
        <v>157</v>
      </c>
      <c r="E211" s="176">
        <v>0.48</v>
      </c>
      <c r="F211" s="177"/>
      <c r="G211" s="178">
        <f t="shared" si="21"/>
        <v>0</v>
      </c>
      <c r="H211" s="161">
        <v>29.26</v>
      </c>
      <c r="I211" s="160">
        <f t="shared" si="22"/>
        <v>14.04</v>
      </c>
      <c r="J211" s="161">
        <v>1076.74</v>
      </c>
      <c r="K211" s="160">
        <f t="shared" si="23"/>
        <v>516.84</v>
      </c>
      <c r="L211" s="160">
        <v>15</v>
      </c>
      <c r="M211" s="160">
        <f t="shared" si="24"/>
        <v>0</v>
      </c>
      <c r="N211" s="160">
        <v>8.0000000000000007E-5</v>
      </c>
      <c r="O211" s="160">
        <f t="shared" si="25"/>
        <v>0</v>
      </c>
      <c r="P211" s="160">
        <v>0</v>
      </c>
      <c r="Q211" s="160">
        <f t="shared" si="26"/>
        <v>0</v>
      </c>
      <c r="R211" s="160"/>
      <c r="S211" s="160" t="s">
        <v>143</v>
      </c>
      <c r="T211" s="160" t="s">
        <v>204</v>
      </c>
      <c r="U211" s="160">
        <v>2.1</v>
      </c>
      <c r="V211" s="160">
        <f t="shared" si="27"/>
        <v>1.01</v>
      </c>
      <c r="W211" s="160"/>
      <c r="X211" s="160" t="s">
        <v>144</v>
      </c>
      <c r="Y211" s="151"/>
      <c r="Z211" s="151"/>
      <c r="AA211" s="151"/>
      <c r="AB211" s="151"/>
      <c r="AC211" s="151"/>
      <c r="AD211" s="151"/>
      <c r="AE211" s="151"/>
      <c r="AF211" s="151"/>
      <c r="AG211" s="151" t="s">
        <v>145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188" t="s">
        <v>371</v>
      </c>
      <c r="D212" s="162"/>
      <c r="E212" s="163">
        <v>0.48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147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22.5" outlineLevel="1" x14ac:dyDescent="0.2">
      <c r="A213" s="179">
        <v>81</v>
      </c>
      <c r="B213" s="180" t="s">
        <v>372</v>
      </c>
      <c r="C213" s="189" t="s">
        <v>373</v>
      </c>
      <c r="D213" s="181" t="s">
        <v>150</v>
      </c>
      <c r="E213" s="182">
        <v>1</v>
      </c>
      <c r="F213" s="183"/>
      <c r="G213" s="184">
        <f t="shared" ref="G213:G223" si="28">ROUND(E213*F213,2)</f>
        <v>0</v>
      </c>
      <c r="H213" s="161">
        <v>1073</v>
      </c>
      <c r="I213" s="160">
        <f t="shared" ref="I213:I223" si="29">ROUND(E213*H213,2)</f>
        <v>1073</v>
      </c>
      <c r="J213" s="161">
        <v>0</v>
      </c>
      <c r="K213" s="160">
        <f t="shared" ref="K213:K223" si="30">ROUND(E213*J213,2)</f>
        <v>0</v>
      </c>
      <c r="L213" s="160">
        <v>15</v>
      </c>
      <c r="M213" s="160">
        <f t="shared" ref="M213:M223" si="31">G213*(1+L213/100)</f>
        <v>0</v>
      </c>
      <c r="N213" s="160">
        <v>1.2999999999999999E-2</v>
      </c>
      <c r="O213" s="160">
        <f t="shared" ref="O213:O223" si="32">ROUND(E213*N213,2)</f>
        <v>0.01</v>
      </c>
      <c r="P213" s="160">
        <v>0</v>
      </c>
      <c r="Q213" s="160">
        <f t="shared" ref="Q213:Q223" si="33">ROUND(E213*P213,2)</f>
        <v>0</v>
      </c>
      <c r="R213" s="160"/>
      <c r="S213" s="160" t="s">
        <v>143</v>
      </c>
      <c r="T213" s="160" t="s">
        <v>143</v>
      </c>
      <c r="U213" s="160">
        <v>0</v>
      </c>
      <c r="V213" s="160">
        <f t="shared" ref="V213:V223" si="34">ROUND(E213*U213,2)</f>
        <v>0</v>
      </c>
      <c r="W213" s="160"/>
      <c r="X213" s="160" t="s">
        <v>253</v>
      </c>
      <c r="Y213" s="151"/>
      <c r="Z213" s="151"/>
      <c r="AA213" s="151"/>
      <c r="AB213" s="151"/>
      <c r="AC213" s="151"/>
      <c r="AD213" s="151"/>
      <c r="AE213" s="151"/>
      <c r="AF213" s="151"/>
      <c r="AG213" s="151" t="s">
        <v>374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79">
        <v>82</v>
      </c>
      <c r="B214" s="180" t="s">
        <v>375</v>
      </c>
      <c r="C214" s="189" t="s">
        <v>376</v>
      </c>
      <c r="D214" s="181" t="s">
        <v>150</v>
      </c>
      <c r="E214" s="182">
        <v>3</v>
      </c>
      <c r="F214" s="183"/>
      <c r="G214" s="184">
        <f t="shared" si="28"/>
        <v>0</v>
      </c>
      <c r="H214" s="161">
        <v>345</v>
      </c>
      <c r="I214" s="160">
        <f t="shared" si="29"/>
        <v>1035</v>
      </c>
      <c r="J214" s="161">
        <v>0</v>
      </c>
      <c r="K214" s="160">
        <f t="shared" si="30"/>
        <v>0</v>
      </c>
      <c r="L214" s="160">
        <v>15</v>
      </c>
      <c r="M214" s="160">
        <f t="shared" si="31"/>
        <v>0</v>
      </c>
      <c r="N214" s="160">
        <v>8.9999999999999998E-4</v>
      </c>
      <c r="O214" s="160">
        <f t="shared" si="32"/>
        <v>0</v>
      </c>
      <c r="P214" s="160">
        <v>0</v>
      </c>
      <c r="Q214" s="160">
        <f t="shared" si="33"/>
        <v>0</v>
      </c>
      <c r="R214" s="160"/>
      <c r="S214" s="160" t="s">
        <v>219</v>
      </c>
      <c r="T214" s="160" t="s">
        <v>204</v>
      </c>
      <c r="U214" s="160">
        <v>0</v>
      </c>
      <c r="V214" s="160">
        <f t="shared" si="34"/>
        <v>0</v>
      </c>
      <c r="W214" s="160"/>
      <c r="X214" s="160" t="s">
        <v>162</v>
      </c>
      <c r="Y214" s="151"/>
      <c r="Z214" s="151"/>
      <c r="AA214" s="151"/>
      <c r="AB214" s="151"/>
      <c r="AC214" s="151"/>
      <c r="AD214" s="151"/>
      <c r="AE214" s="151"/>
      <c r="AF214" s="151"/>
      <c r="AG214" s="151" t="s">
        <v>163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 x14ac:dyDescent="0.2">
      <c r="A215" s="179">
        <v>83</v>
      </c>
      <c r="B215" s="180" t="s">
        <v>377</v>
      </c>
      <c r="C215" s="189" t="s">
        <v>378</v>
      </c>
      <c r="D215" s="181" t="s">
        <v>150</v>
      </c>
      <c r="E215" s="182">
        <v>1</v>
      </c>
      <c r="F215" s="183"/>
      <c r="G215" s="184">
        <f t="shared" si="28"/>
        <v>0</v>
      </c>
      <c r="H215" s="161">
        <v>1140</v>
      </c>
      <c r="I215" s="160">
        <f t="shared" si="29"/>
        <v>1140</v>
      </c>
      <c r="J215" s="161">
        <v>0</v>
      </c>
      <c r="K215" s="160">
        <f t="shared" si="30"/>
        <v>0</v>
      </c>
      <c r="L215" s="160">
        <v>15</v>
      </c>
      <c r="M215" s="160">
        <f t="shared" si="31"/>
        <v>0</v>
      </c>
      <c r="N215" s="160">
        <v>8.0000000000000004E-4</v>
      </c>
      <c r="O215" s="160">
        <f t="shared" si="32"/>
        <v>0</v>
      </c>
      <c r="P215" s="160">
        <v>0</v>
      </c>
      <c r="Q215" s="160">
        <f t="shared" si="33"/>
        <v>0</v>
      </c>
      <c r="R215" s="160" t="s">
        <v>161</v>
      </c>
      <c r="S215" s="160" t="s">
        <v>143</v>
      </c>
      <c r="T215" s="160" t="s">
        <v>204</v>
      </c>
      <c r="U215" s="160">
        <v>0</v>
      </c>
      <c r="V215" s="160">
        <f t="shared" si="34"/>
        <v>0</v>
      </c>
      <c r="W215" s="160"/>
      <c r="X215" s="160" t="s">
        <v>162</v>
      </c>
      <c r="Y215" s="151"/>
      <c r="Z215" s="151"/>
      <c r="AA215" s="151"/>
      <c r="AB215" s="151"/>
      <c r="AC215" s="151"/>
      <c r="AD215" s="151"/>
      <c r="AE215" s="151"/>
      <c r="AF215" s="151"/>
      <c r="AG215" s="151" t="s">
        <v>163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79">
        <v>84</v>
      </c>
      <c r="B216" s="180" t="s">
        <v>379</v>
      </c>
      <c r="C216" s="189" t="s">
        <v>380</v>
      </c>
      <c r="D216" s="181" t="s">
        <v>150</v>
      </c>
      <c r="E216" s="182">
        <v>1</v>
      </c>
      <c r="F216" s="183"/>
      <c r="G216" s="184">
        <f t="shared" si="28"/>
        <v>0</v>
      </c>
      <c r="H216" s="161">
        <v>480</v>
      </c>
      <c r="I216" s="160">
        <f t="shared" si="29"/>
        <v>480</v>
      </c>
      <c r="J216" s="161">
        <v>0</v>
      </c>
      <c r="K216" s="160">
        <f t="shared" si="30"/>
        <v>0</v>
      </c>
      <c r="L216" s="160">
        <v>15</v>
      </c>
      <c r="M216" s="160">
        <f t="shared" si="31"/>
        <v>0</v>
      </c>
      <c r="N216" s="160">
        <v>2E-3</v>
      </c>
      <c r="O216" s="160">
        <f t="shared" si="32"/>
        <v>0</v>
      </c>
      <c r="P216" s="160">
        <v>0</v>
      </c>
      <c r="Q216" s="160">
        <f t="shared" si="33"/>
        <v>0</v>
      </c>
      <c r="R216" s="160"/>
      <c r="S216" s="160" t="s">
        <v>219</v>
      </c>
      <c r="T216" s="160" t="s">
        <v>204</v>
      </c>
      <c r="U216" s="160">
        <v>0</v>
      </c>
      <c r="V216" s="160">
        <f t="shared" si="34"/>
        <v>0</v>
      </c>
      <c r="W216" s="160"/>
      <c r="X216" s="160" t="s">
        <v>162</v>
      </c>
      <c r="Y216" s="151"/>
      <c r="Z216" s="151"/>
      <c r="AA216" s="151"/>
      <c r="AB216" s="151"/>
      <c r="AC216" s="151"/>
      <c r="AD216" s="151"/>
      <c r="AE216" s="151"/>
      <c r="AF216" s="151"/>
      <c r="AG216" s="151" t="s">
        <v>163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79">
        <v>85</v>
      </c>
      <c r="B217" s="180" t="s">
        <v>381</v>
      </c>
      <c r="C217" s="189" t="s">
        <v>382</v>
      </c>
      <c r="D217" s="181" t="s">
        <v>150</v>
      </c>
      <c r="E217" s="182">
        <v>1</v>
      </c>
      <c r="F217" s="183"/>
      <c r="G217" s="184">
        <f t="shared" si="28"/>
        <v>0</v>
      </c>
      <c r="H217" s="161">
        <v>5850</v>
      </c>
      <c r="I217" s="160">
        <f t="shared" si="29"/>
        <v>5850</v>
      </c>
      <c r="J217" s="161">
        <v>0</v>
      </c>
      <c r="K217" s="160">
        <f t="shared" si="30"/>
        <v>0</v>
      </c>
      <c r="L217" s="160">
        <v>15</v>
      </c>
      <c r="M217" s="160">
        <f t="shared" si="31"/>
        <v>0</v>
      </c>
      <c r="N217" s="160">
        <v>4.5999999999999999E-2</v>
      </c>
      <c r="O217" s="160">
        <f t="shared" si="32"/>
        <v>0.05</v>
      </c>
      <c r="P217" s="160">
        <v>0</v>
      </c>
      <c r="Q217" s="160">
        <f t="shared" si="33"/>
        <v>0</v>
      </c>
      <c r="R217" s="160" t="s">
        <v>161</v>
      </c>
      <c r="S217" s="160" t="s">
        <v>143</v>
      </c>
      <c r="T217" s="160" t="s">
        <v>204</v>
      </c>
      <c r="U217" s="160">
        <v>0</v>
      </c>
      <c r="V217" s="160">
        <f t="shared" si="34"/>
        <v>0</v>
      </c>
      <c r="W217" s="160"/>
      <c r="X217" s="160" t="s">
        <v>162</v>
      </c>
      <c r="Y217" s="151"/>
      <c r="Z217" s="151"/>
      <c r="AA217" s="151"/>
      <c r="AB217" s="151"/>
      <c r="AC217" s="151"/>
      <c r="AD217" s="151"/>
      <c r="AE217" s="151"/>
      <c r="AF217" s="151"/>
      <c r="AG217" s="151" t="s">
        <v>163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79">
        <v>86</v>
      </c>
      <c r="B218" s="180" t="s">
        <v>383</v>
      </c>
      <c r="C218" s="189" t="s">
        <v>384</v>
      </c>
      <c r="D218" s="181" t="s">
        <v>385</v>
      </c>
      <c r="E218" s="182">
        <v>2</v>
      </c>
      <c r="F218" s="183"/>
      <c r="G218" s="184">
        <f t="shared" si="28"/>
        <v>0</v>
      </c>
      <c r="H218" s="161">
        <v>850</v>
      </c>
      <c r="I218" s="160">
        <f t="shared" si="29"/>
        <v>1700</v>
      </c>
      <c r="J218" s="161">
        <v>0</v>
      </c>
      <c r="K218" s="160">
        <f t="shared" si="30"/>
        <v>0</v>
      </c>
      <c r="L218" s="160">
        <v>15</v>
      </c>
      <c r="M218" s="160">
        <f t="shared" si="31"/>
        <v>0</v>
      </c>
      <c r="N218" s="160">
        <v>0.01</v>
      </c>
      <c r="O218" s="160">
        <f t="shared" si="32"/>
        <v>0.02</v>
      </c>
      <c r="P218" s="160">
        <v>0</v>
      </c>
      <c r="Q218" s="160">
        <f t="shared" si="33"/>
        <v>0</v>
      </c>
      <c r="R218" s="160" t="s">
        <v>161</v>
      </c>
      <c r="S218" s="160" t="s">
        <v>143</v>
      </c>
      <c r="T218" s="160" t="s">
        <v>204</v>
      </c>
      <c r="U218" s="160">
        <v>0</v>
      </c>
      <c r="V218" s="160">
        <f t="shared" si="34"/>
        <v>0</v>
      </c>
      <c r="W218" s="160"/>
      <c r="X218" s="160" t="s">
        <v>162</v>
      </c>
      <c r="Y218" s="151"/>
      <c r="Z218" s="151"/>
      <c r="AA218" s="151"/>
      <c r="AB218" s="151"/>
      <c r="AC218" s="151"/>
      <c r="AD218" s="151"/>
      <c r="AE218" s="151"/>
      <c r="AF218" s="151"/>
      <c r="AG218" s="151" t="s">
        <v>163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79">
        <v>87</v>
      </c>
      <c r="B219" s="180" t="s">
        <v>386</v>
      </c>
      <c r="C219" s="189" t="s">
        <v>387</v>
      </c>
      <c r="D219" s="181" t="s">
        <v>150</v>
      </c>
      <c r="E219" s="182">
        <v>1</v>
      </c>
      <c r="F219" s="183"/>
      <c r="G219" s="184">
        <f t="shared" si="28"/>
        <v>0</v>
      </c>
      <c r="H219" s="161">
        <v>780</v>
      </c>
      <c r="I219" s="160">
        <f t="shared" si="29"/>
        <v>780</v>
      </c>
      <c r="J219" s="161">
        <v>0</v>
      </c>
      <c r="K219" s="160">
        <f t="shared" si="30"/>
        <v>0</v>
      </c>
      <c r="L219" s="160">
        <v>15</v>
      </c>
      <c r="M219" s="160">
        <f t="shared" si="31"/>
        <v>0</v>
      </c>
      <c r="N219" s="160">
        <v>9.4999999999999998E-3</v>
      </c>
      <c r="O219" s="160">
        <f t="shared" si="32"/>
        <v>0.01</v>
      </c>
      <c r="P219" s="160">
        <v>0</v>
      </c>
      <c r="Q219" s="160">
        <f t="shared" si="33"/>
        <v>0</v>
      </c>
      <c r="R219" s="160" t="s">
        <v>161</v>
      </c>
      <c r="S219" s="160" t="s">
        <v>143</v>
      </c>
      <c r="T219" s="160" t="s">
        <v>204</v>
      </c>
      <c r="U219" s="160">
        <v>0</v>
      </c>
      <c r="V219" s="160">
        <f t="shared" si="34"/>
        <v>0</v>
      </c>
      <c r="W219" s="160"/>
      <c r="X219" s="160" t="s">
        <v>162</v>
      </c>
      <c r="Y219" s="151"/>
      <c r="Z219" s="151"/>
      <c r="AA219" s="151"/>
      <c r="AB219" s="151"/>
      <c r="AC219" s="151"/>
      <c r="AD219" s="151"/>
      <c r="AE219" s="151"/>
      <c r="AF219" s="151"/>
      <c r="AG219" s="151" t="s">
        <v>163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79">
        <v>88</v>
      </c>
      <c r="B220" s="180" t="s">
        <v>388</v>
      </c>
      <c r="C220" s="189" t="s">
        <v>389</v>
      </c>
      <c r="D220" s="181" t="s">
        <v>320</v>
      </c>
      <c r="E220" s="182">
        <v>1</v>
      </c>
      <c r="F220" s="183"/>
      <c r="G220" s="184">
        <f t="shared" si="28"/>
        <v>0</v>
      </c>
      <c r="H220" s="161">
        <v>0</v>
      </c>
      <c r="I220" s="160">
        <f t="shared" si="29"/>
        <v>0</v>
      </c>
      <c r="J220" s="161">
        <v>233.5</v>
      </c>
      <c r="K220" s="160">
        <f t="shared" si="30"/>
        <v>233.5</v>
      </c>
      <c r="L220" s="160">
        <v>15</v>
      </c>
      <c r="M220" s="160">
        <f t="shared" si="31"/>
        <v>0</v>
      </c>
      <c r="N220" s="160">
        <v>0</v>
      </c>
      <c r="O220" s="160">
        <f t="shared" si="32"/>
        <v>0</v>
      </c>
      <c r="P220" s="160">
        <v>1.933E-2</v>
      </c>
      <c r="Q220" s="160">
        <f t="shared" si="33"/>
        <v>0.02</v>
      </c>
      <c r="R220" s="160"/>
      <c r="S220" s="160" t="s">
        <v>143</v>
      </c>
      <c r="T220" s="160" t="s">
        <v>204</v>
      </c>
      <c r="U220" s="160">
        <v>0</v>
      </c>
      <c r="V220" s="160">
        <f t="shared" si="34"/>
        <v>0</v>
      </c>
      <c r="W220" s="160"/>
      <c r="X220" s="160" t="s">
        <v>253</v>
      </c>
      <c r="Y220" s="151"/>
      <c r="Z220" s="151"/>
      <c r="AA220" s="151"/>
      <c r="AB220" s="151"/>
      <c r="AC220" s="151"/>
      <c r="AD220" s="151"/>
      <c r="AE220" s="151"/>
      <c r="AF220" s="151"/>
      <c r="AG220" s="151" t="s">
        <v>254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79">
        <v>89</v>
      </c>
      <c r="B221" s="180" t="s">
        <v>390</v>
      </c>
      <c r="C221" s="189" t="s">
        <v>391</v>
      </c>
      <c r="D221" s="181" t="s">
        <v>320</v>
      </c>
      <c r="E221" s="182">
        <v>1</v>
      </c>
      <c r="F221" s="183"/>
      <c r="G221" s="184">
        <f t="shared" si="28"/>
        <v>0</v>
      </c>
      <c r="H221" s="161">
        <v>0</v>
      </c>
      <c r="I221" s="160">
        <f t="shared" si="29"/>
        <v>0</v>
      </c>
      <c r="J221" s="161">
        <v>151.5</v>
      </c>
      <c r="K221" s="160">
        <f t="shared" si="30"/>
        <v>151.5</v>
      </c>
      <c r="L221" s="160">
        <v>15</v>
      </c>
      <c r="M221" s="160">
        <f t="shared" si="31"/>
        <v>0</v>
      </c>
      <c r="N221" s="160">
        <v>0</v>
      </c>
      <c r="O221" s="160">
        <f t="shared" si="32"/>
        <v>0</v>
      </c>
      <c r="P221" s="160">
        <v>1.9460000000000002E-2</v>
      </c>
      <c r="Q221" s="160">
        <f t="shared" si="33"/>
        <v>0.02</v>
      </c>
      <c r="R221" s="160"/>
      <c r="S221" s="160" t="s">
        <v>143</v>
      </c>
      <c r="T221" s="160" t="s">
        <v>143</v>
      </c>
      <c r="U221" s="160">
        <v>0</v>
      </c>
      <c r="V221" s="160">
        <f t="shared" si="34"/>
        <v>0</v>
      </c>
      <c r="W221" s="160"/>
      <c r="X221" s="160" t="s">
        <v>253</v>
      </c>
      <c r="Y221" s="151"/>
      <c r="Z221" s="151"/>
      <c r="AA221" s="151"/>
      <c r="AB221" s="151"/>
      <c r="AC221" s="151"/>
      <c r="AD221" s="151"/>
      <c r="AE221" s="151"/>
      <c r="AF221" s="151"/>
      <c r="AG221" s="151" t="s">
        <v>254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79">
        <v>90</v>
      </c>
      <c r="B222" s="180" t="s">
        <v>392</v>
      </c>
      <c r="C222" s="189" t="s">
        <v>393</v>
      </c>
      <c r="D222" s="181" t="s">
        <v>150</v>
      </c>
      <c r="E222" s="182">
        <v>1</v>
      </c>
      <c r="F222" s="183"/>
      <c r="G222" s="184">
        <f t="shared" si="28"/>
        <v>0</v>
      </c>
      <c r="H222" s="161">
        <v>0</v>
      </c>
      <c r="I222" s="160">
        <f t="shared" si="29"/>
        <v>0</v>
      </c>
      <c r="J222" s="161">
        <v>1112</v>
      </c>
      <c r="K222" s="160">
        <f t="shared" si="30"/>
        <v>1112</v>
      </c>
      <c r="L222" s="160">
        <v>15</v>
      </c>
      <c r="M222" s="160">
        <f t="shared" si="31"/>
        <v>0</v>
      </c>
      <c r="N222" s="160">
        <v>1.82E-3</v>
      </c>
      <c r="O222" s="160">
        <f t="shared" si="32"/>
        <v>0</v>
      </c>
      <c r="P222" s="160">
        <v>0</v>
      </c>
      <c r="Q222" s="160">
        <f t="shared" si="33"/>
        <v>0</v>
      </c>
      <c r="R222" s="160"/>
      <c r="S222" s="160" t="s">
        <v>143</v>
      </c>
      <c r="T222" s="160" t="s">
        <v>143</v>
      </c>
      <c r="U222" s="160">
        <v>0</v>
      </c>
      <c r="V222" s="160">
        <f t="shared" si="34"/>
        <v>0</v>
      </c>
      <c r="W222" s="160"/>
      <c r="X222" s="160" t="s">
        <v>253</v>
      </c>
      <c r="Y222" s="151"/>
      <c r="Z222" s="151"/>
      <c r="AA222" s="151"/>
      <c r="AB222" s="151"/>
      <c r="AC222" s="151"/>
      <c r="AD222" s="151"/>
      <c r="AE222" s="151"/>
      <c r="AF222" s="151"/>
      <c r="AG222" s="151" t="s">
        <v>254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79">
        <v>91</v>
      </c>
      <c r="B223" s="180" t="s">
        <v>394</v>
      </c>
      <c r="C223" s="189" t="s">
        <v>395</v>
      </c>
      <c r="D223" s="181" t="s">
        <v>0</v>
      </c>
      <c r="E223" s="182">
        <v>388.89879999999999</v>
      </c>
      <c r="F223" s="183"/>
      <c r="G223" s="184">
        <f t="shared" si="28"/>
        <v>0</v>
      </c>
      <c r="H223" s="161">
        <v>0</v>
      </c>
      <c r="I223" s="160">
        <f t="shared" si="29"/>
        <v>0</v>
      </c>
      <c r="J223" s="161">
        <v>0.3</v>
      </c>
      <c r="K223" s="160">
        <f t="shared" si="30"/>
        <v>116.67</v>
      </c>
      <c r="L223" s="160">
        <v>15</v>
      </c>
      <c r="M223" s="160">
        <f t="shared" si="31"/>
        <v>0</v>
      </c>
      <c r="N223" s="160">
        <v>0</v>
      </c>
      <c r="O223" s="160">
        <f t="shared" si="32"/>
        <v>0</v>
      </c>
      <c r="P223" s="160">
        <v>0</v>
      </c>
      <c r="Q223" s="160">
        <f t="shared" si="33"/>
        <v>0</v>
      </c>
      <c r="R223" s="160"/>
      <c r="S223" s="160" t="s">
        <v>143</v>
      </c>
      <c r="T223" s="160" t="s">
        <v>143</v>
      </c>
      <c r="U223" s="160">
        <v>0</v>
      </c>
      <c r="V223" s="160">
        <f t="shared" si="34"/>
        <v>0</v>
      </c>
      <c r="W223" s="160"/>
      <c r="X223" s="160" t="s">
        <v>258</v>
      </c>
      <c r="Y223" s="151"/>
      <c r="Z223" s="151"/>
      <c r="AA223" s="151"/>
      <c r="AB223" s="151"/>
      <c r="AC223" s="151"/>
      <c r="AD223" s="151"/>
      <c r="AE223" s="151"/>
      <c r="AF223" s="151"/>
      <c r="AG223" s="151" t="s">
        <v>259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x14ac:dyDescent="0.2">
      <c r="A224" s="167" t="s">
        <v>138</v>
      </c>
      <c r="B224" s="168" t="s">
        <v>78</v>
      </c>
      <c r="C224" s="186" t="s">
        <v>79</v>
      </c>
      <c r="D224" s="169"/>
      <c r="E224" s="170"/>
      <c r="F224" s="171"/>
      <c r="G224" s="172">
        <f>SUMIF(AG225:AG227,"&lt;&gt;NOR",G225:G227)</f>
        <v>0</v>
      </c>
      <c r="H224" s="166"/>
      <c r="I224" s="166">
        <f>SUM(I225:I227)</f>
        <v>417</v>
      </c>
      <c r="J224" s="166"/>
      <c r="K224" s="166">
        <f>SUM(K225:K227)</f>
        <v>1041.33</v>
      </c>
      <c r="L224" s="166"/>
      <c r="M224" s="166">
        <f>SUM(M225:M227)</f>
        <v>0</v>
      </c>
      <c r="N224" s="166"/>
      <c r="O224" s="166">
        <f>SUM(O225:O227)</f>
        <v>0</v>
      </c>
      <c r="P224" s="166"/>
      <c r="Q224" s="166">
        <f>SUM(Q225:Q227)</f>
        <v>0</v>
      </c>
      <c r="R224" s="166"/>
      <c r="S224" s="166"/>
      <c r="T224" s="166"/>
      <c r="U224" s="166"/>
      <c r="V224" s="166">
        <f>SUM(V225:V227)</f>
        <v>2.25</v>
      </c>
      <c r="W224" s="166"/>
      <c r="X224" s="166"/>
      <c r="AG224" t="s">
        <v>139</v>
      </c>
    </row>
    <row r="225" spans="1:60" outlineLevel="1" x14ac:dyDescent="0.2">
      <c r="A225" s="179">
        <v>92</v>
      </c>
      <c r="B225" s="180" t="s">
        <v>396</v>
      </c>
      <c r="C225" s="189" t="s">
        <v>397</v>
      </c>
      <c r="D225" s="181" t="s">
        <v>150</v>
      </c>
      <c r="E225" s="182">
        <v>3</v>
      </c>
      <c r="F225" s="183"/>
      <c r="G225" s="184">
        <f>ROUND(E225*F225,2)</f>
        <v>0</v>
      </c>
      <c r="H225" s="161">
        <v>0</v>
      </c>
      <c r="I225" s="160">
        <f>ROUND(E225*H225,2)</f>
        <v>0</v>
      </c>
      <c r="J225" s="161">
        <v>344.5</v>
      </c>
      <c r="K225" s="160">
        <f>ROUND(E225*J225,2)</f>
        <v>1033.5</v>
      </c>
      <c r="L225" s="160">
        <v>15</v>
      </c>
      <c r="M225" s="160">
        <f>G225*(1+L225/100)</f>
        <v>0</v>
      </c>
      <c r="N225" s="160">
        <v>0</v>
      </c>
      <c r="O225" s="160">
        <f>ROUND(E225*N225,2)</f>
        <v>0</v>
      </c>
      <c r="P225" s="160">
        <v>0</v>
      </c>
      <c r="Q225" s="160">
        <f>ROUND(E225*P225,2)</f>
        <v>0</v>
      </c>
      <c r="R225" s="160"/>
      <c r="S225" s="160" t="s">
        <v>143</v>
      </c>
      <c r="T225" s="160" t="s">
        <v>143</v>
      </c>
      <c r="U225" s="160">
        <v>0.75</v>
      </c>
      <c r="V225" s="160">
        <f>ROUND(E225*U225,2)</f>
        <v>2.25</v>
      </c>
      <c r="W225" s="160"/>
      <c r="X225" s="160" t="s">
        <v>144</v>
      </c>
      <c r="Y225" s="151"/>
      <c r="Z225" s="151"/>
      <c r="AA225" s="151"/>
      <c r="AB225" s="151"/>
      <c r="AC225" s="151"/>
      <c r="AD225" s="151"/>
      <c r="AE225" s="151"/>
      <c r="AF225" s="151"/>
      <c r="AG225" s="151" t="s">
        <v>145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79">
        <v>93</v>
      </c>
      <c r="B226" s="180" t="s">
        <v>398</v>
      </c>
      <c r="C226" s="189" t="s">
        <v>399</v>
      </c>
      <c r="D226" s="181" t="s">
        <v>150</v>
      </c>
      <c r="E226" s="182">
        <v>3</v>
      </c>
      <c r="F226" s="183"/>
      <c r="G226" s="184">
        <f>ROUND(E226*F226,2)</f>
        <v>0</v>
      </c>
      <c r="H226" s="161">
        <v>139</v>
      </c>
      <c r="I226" s="160">
        <f>ROUND(E226*H226,2)</f>
        <v>417</v>
      </c>
      <c r="J226" s="161">
        <v>0</v>
      </c>
      <c r="K226" s="160">
        <f>ROUND(E226*J226,2)</f>
        <v>0</v>
      </c>
      <c r="L226" s="160">
        <v>15</v>
      </c>
      <c r="M226" s="160">
        <f>G226*(1+L226/100)</f>
        <v>0</v>
      </c>
      <c r="N226" s="160">
        <v>8.0000000000000007E-5</v>
      </c>
      <c r="O226" s="160">
        <f>ROUND(E226*N226,2)</f>
        <v>0</v>
      </c>
      <c r="P226" s="160">
        <v>0</v>
      </c>
      <c r="Q226" s="160">
        <f>ROUND(E226*P226,2)</f>
        <v>0</v>
      </c>
      <c r="R226" s="160"/>
      <c r="S226" s="160" t="s">
        <v>219</v>
      </c>
      <c r="T226" s="160" t="s">
        <v>204</v>
      </c>
      <c r="U226" s="160">
        <v>0</v>
      </c>
      <c r="V226" s="160">
        <f>ROUND(E226*U226,2)</f>
        <v>0</v>
      </c>
      <c r="W226" s="160"/>
      <c r="X226" s="160" t="s">
        <v>162</v>
      </c>
      <c r="Y226" s="151"/>
      <c r="Z226" s="151"/>
      <c r="AA226" s="151"/>
      <c r="AB226" s="151"/>
      <c r="AC226" s="151"/>
      <c r="AD226" s="151"/>
      <c r="AE226" s="151"/>
      <c r="AF226" s="151"/>
      <c r="AG226" s="151" t="s">
        <v>163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79">
        <v>94</v>
      </c>
      <c r="B227" s="180" t="s">
        <v>400</v>
      </c>
      <c r="C227" s="189" t="s">
        <v>401</v>
      </c>
      <c r="D227" s="181" t="s">
        <v>0</v>
      </c>
      <c r="E227" s="182">
        <v>14.505000000000001</v>
      </c>
      <c r="F227" s="183"/>
      <c r="G227" s="184">
        <f>ROUND(E227*F227,2)</f>
        <v>0</v>
      </c>
      <c r="H227" s="161">
        <v>0</v>
      </c>
      <c r="I227" s="160">
        <f>ROUND(E227*H227,2)</f>
        <v>0</v>
      </c>
      <c r="J227" s="161">
        <v>0.54</v>
      </c>
      <c r="K227" s="160">
        <f>ROUND(E227*J227,2)</f>
        <v>7.83</v>
      </c>
      <c r="L227" s="160">
        <v>15</v>
      </c>
      <c r="M227" s="160">
        <f>G227*(1+L227/100)</f>
        <v>0</v>
      </c>
      <c r="N227" s="160">
        <v>0</v>
      </c>
      <c r="O227" s="160">
        <f>ROUND(E227*N227,2)</f>
        <v>0</v>
      </c>
      <c r="P227" s="160">
        <v>0</v>
      </c>
      <c r="Q227" s="160">
        <f>ROUND(E227*P227,2)</f>
        <v>0</v>
      </c>
      <c r="R227" s="160"/>
      <c r="S227" s="160" t="s">
        <v>143</v>
      </c>
      <c r="T227" s="160" t="s">
        <v>204</v>
      </c>
      <c r="U227" s="160">
        <v>0</v>
      </c>
      <c r="V227" s="160">
        <f>ROUND(E227*U227,2)</f>
        <v>0</v>
      </c>
      <c r="W227" s="160"/>
      <c r="X227" s="160" t="s">
        <v>258</v>
      </c>
      <c r="Y227" s="151"/>
      <c r="Z227" s="151"/>
      <c r="AA227" s="151"/>
      <c r="AB227" s="151"/>
      <c r="AC227" s="151"/>
      <c r="AD227" s="151"/>
      <c r="AE227" s="151"/>
      <c r="AF227" s="151"/>
      <c r="AG227" s="151" t="s">
        <v>259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x14ac:dyDescent="0.2">
      <c r="A228" s="167" t="s">
        <v>138</v>
      </c>
      <c r="B228" s="168" t="s">
        <v>80</v>
      </c>
      <c r="C228" s="186" t="s">
        <v>81</v>
      </c>
      <c r="D228" s="169"/>
      <c r="E228" s="170"/>
      <c r="F228" s="171"/>
      <c r="G228" s="172">
        <f>SUMIF(AG229:AG231,"&lt;&gt;NOR",G229:G231)</f>
        <v>0</v>
      </c>
      <c r="H228" s="166"/>
      <c r="I228" s="166">
        <f>SUM(I229:I231)</f>
        <v>691.52</v>
      </c>
      <c r="J228" s="166"/>
      <c r="K228" s="166">
        <f>SUM(K229:K231)</f>
        <v>473.32</v>
      </c>
      <c r="L228" s="166"/>
      <c r="M228" s="166">
        <f>SUM(M229:M231)</f>
        <v>0</v>
      </c>
      <c r="N228" s="166"/>
      <c r="O228" s="166">
        <f>SUM(O229:O231)</f>
        <v>0</v>
      </c>
      <c r="P228" s="166"/>
      <c r="Q228" s="166">
        <f>SUM(Q229:Q231)</f>
        <v>0</v>
      </c>
      <c r="R228" s="166"/>
      <c r="S228" s="166"/>
      <c r="T228" s="166"/>
      <c r="U228" s="166"/>
      <c r="V228" s="166">
        <f>SUM(V229:V231)</f>
        <v>0.25</v>
      </c>
      <c r="W228" s="166"/>
      <c r="X228" s="166"/>
      <c r="AG228" t="s">
        <v>139</v>
      </c>
    </row>
    <row r="229" spans="1:60" ht="22.5" outlineLevel="1" x14ac:dyDescent="0.2">
      <c r="A229" s="179">
        <v>95</v>
      </c>
      <c r="B229" s="180" t="s">
        <v>402</v>
      </c>
      <c r="C229" s="189" t="s">
        <v>403</v>
      </c>
      <c r="D229" s="181" t="s">
        <v>150</v>
      </c>
      <c r="E229" s="182">
        <v>1</v>
      </c>
      <c r="F229" s="183"/>
      <c r="G229" s="184">
        <f>ROUND(E229*F229,2)</f>
        <v>0</v>
      </c>
      <c r="H229" s="161">
        <v>691.52</v>
      </c>
      <c r="I229" s="160">
        <f>ROUND(E229*H229,2)</f>
        <v>691.52</v>
      </c>
      <c r="J229" s="161">
        <v>139.47999999999999</v>
      </c>
      <c r="K229" s="160">
        <f>ROUND(E229*J229,2)</f>
        <v>139.47999999999999</v>
      </c>
      <c r="L229" s="160">
        <v>15</v>
      </c>
      <c r="M229" s="160">
        <f>G229*(1+L229/100)</f>
        <v>0</v>
      </c>
      <c r="N229" s="160">
        <v>8.9999999999999998E-4</v>
      </c>
      <c r="O229" s="160">
        <f>ROUND(E229*N229,2)</f>
        <v>0</v>
      </c>
      <c r="P229" s="160">
        <v>0</v>
      </c>
      <c r="Q229" s="160">
        <f>ROUND(E229*P229,2)</f>
        <v>0</v>
      </c>
      <c r="R229" s="160"/>
      <c r="S229" s="160" t="s">
        <v>143</v>
      </c>
      <c r="T229" s="160" t="s">
        <v>204</v>
      </c>
      <c r="U229" s="160">
        <v>0.247</v>
      </c>
      <c r="V229" s="160">
        <f>ROUND(E229*U229,2)</f>
        <v>0.25</v>
      </c>
      <c r="W229" s="160"/>
      <c r="X229" s="160" t="s">
        <v>144</v>
      </c>
      <c r="Y229" s="151"/>
      <c r="Z229" s="151"/>
      <c r="AA229" s="151"/>
      <c r="AB229" s="151"/>
      <c r="AC229" s="151"/>
      <c r="AD229" s="151"/>
      <c r="AE229" s="151"/>
      <c r="AF229" s="151"/>
      <c r="AG229" s="151" t="s">
        <v>145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79">
        <v>96</v>
      </c>
      <c r="B230" s="180" t="s">
        <v>404</v>
      </c>
      <c r="C230" s="189" t="s">
        <v>405</v>
      </c>
      <c r="D230" s="181" t="s">
        <v>150</v>
      </c>
      <c r="E230" s="182">
        <v>1</v>
      </c>
      <c r="F230" s="183"/>
      <c r="G230" s="184">
        <f>ROUND(E230*F230,2)</f>
        <v>0</v>
      </c>
      <c r="H230" s="161">
        <v>0</v>
      </c>
      <c r="I230" s="160">
        <f>ROUND(E230*H230,2)</f>
        <v>0</v>
      </c>
      <c r="J230" s="161">
        <v>311</v>
      </c>
      <c r="K230" s="160">
        <f>ROUND(E230*J230,2)</f>
        <v>311</v>
      </c>
      <c r="L230" s="160">
        <v>15</v>
      </c>
      <c r="M230" s="160">
        <f>G230*(1+L230/100)</f>
        <v>0</v>
      </c>
      <c r="N230" s="160">
        <v>0</v>
      </c>
      <c r="O230" s="160">
        <f>ROUND(E230*N230,2)</f>
        <v>0</v>
      </c>
      <c r="P230" s="160">
        <v>0</v>
      </c>
      <c r="Q230" s="160">
        <f>ROUND(E230*P230,2)</f>
        <v>0</v>
      </c>
      <c r="R230" s="160"/>
      <c r="S230" s="160" t="s">
        <v>219</v>
      </c>
      <c r="T230" s="160" t="s">
        <v>143</v>
      </c>
      <c r="U230" s="160">
        <v>0</v>
      </c>
      <c r="V230" s="160">
        <f>ROUND(E230*U230,2)</f>
        <v>0</v>
      </c>
      <c r="W230" s="160"/>
      <c r="X230" s="160" t="s">
        <v>144</v>
      </c>
      <c r="Y230" s="151"/>
      <c r="Z230" s="151"/>
      <c r="AA230" s="151"/>
      <c r="AB230" s="151"/>
      <c r="AC230" s="151"/>
      <c r="AD230" s="151"/>
      <c r="AE230" s="151"/>
      <c r="AF230" s="151"/>
      <c r="AG230" s="151" t="s">
        <v>145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79">
        <v>97</v>
      </c>
      <c r="B231" s="180" t="s">
        <v>406</v>
      </c>
      <c r="C231" s="189" t="s">
        <v>407</v>
      </c>
      <c r="D231" s="181" t="s">
        <v>0</v>
      </c>
      <c r="E231" s="182">
        <v>11.42</v>
      </c>
      <c r="F231" s="183"/>
      <c r="G231" s="184">
        <f>ROUND(E231*F231,2)</f>
        <v>0</v>
      </c>
      <c r="H231" s="161">
        <v>0</v>
      </c>
      <c r="I231" s="160">
        <f>ROUND(E231*H231,2)</f>
        <v>0</v>
      </c>
      <c r="J231" s="161">
        <v>2</v>
      </c>
      <c r="K231" s="160">
        <f>ROUND(E231*J231,2)</f>
        <v>22.84</v>
      </c>
      <c r="L231" s="160">
        <v>15</v>
      </c>
      <c r="M231" s="160">
        <f>G231*(1+L231/100)</f>
        <v>0</v>
      </c>
      <c r="N231" s="160">
        <v>0</v>
      </c>
      <c r="O231" s="160">
        <f>ROUND(E231*N231,2)</f>
        <v>0</v>
      </c>
      <c r="P231" s="160">
        <v>0</v>
      </c>
      <c r="Q231" s="160">
        <f>ROUND(E231*P231,2)</f>
        <v>0</v>
      </c>
      <c r="R231" s="160"/>
      <c r="S231" s="160" t="s">
        <v>143</v>
      </c>
      <c r="T231" s="160" t="s">
        <v>204</v>
      </c>
      <c r="U231" s="160">
        <v>0</v>
      </c>
      <c r="V231" s="160">
        <f>ROUND(E231*U231,2)</f>
        <v>0</v>
      </c>
      <c r="W231" s="160"/>
      <c r="X231" s="160" t="s">
        <v>258</v>
      </c>
      <c r="Y231" s="151"/>
      <c r="Z231" s="151"/>
      <c r="AA231" s="151"/>
      <c r="AB231" s="151"/>
      <c r="AC231" s="151"/>
      <c r="AD231" s="151"/>
      <c r="AE231" s="151"/>
      <c r="AF231" s="151"/>
      <c r="AG231" s="151" t="s">
        <v>259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x14ac:dyDescent="0.2">
      <c r="A232" s="167" t="s">
        <v>138</v>
      </c>
      <c r="B232" s="168" t="s">
        <v>82</v>
      </c>
      <c r="C232" s="186" t="s">
        <v>83</v>
      </c>
      <c r="D232" s="169"/>
      <c r="E232" s="170"/>
      <c r="F232" s="171"/>
      <c r="G232" s="172">
        <f>SUMIF(AG233:AG238,"&lt;&gt;NOR",G233:G238)</f>
        <v>0</v>
      </c>
      <c r="H232" s="166"/>
      <c r="I232" s="166">
        <f>SUM(I233:I238)</f>
        <v>3054.83</v>
      </c>
      <c r="J232" s="166"/>
      <c r="K232" s="166">
        <f>SUM(K233:K238)</f>
        <v>2353.59</v>
      </c>
      <c r="L232" s="166"/>
      <c r="M232" s="166">
        <f>SUM(M233:M238)</f>
        <v>0</v>
      </c>
      <c r="N232" s="166"/>
      <c r="O232" s="166">
        <f>SUM(O233:O238)</f>
        <v>0.01</v>
      </c>
      <c r="P232" s="166"/>
      <c r="Q232" s="166">
        <f>SUM(Q233:Q238)</f>
        <v>0.02</v>
      </c>
      <c r="R232" s="166"/>
      <c r="S232" s="166"/>
      <c r="T232" s="166"/>
      <c r="U232" s="166"/>
      <c r="V232" s="166">
        <f>SUM(V233:V238)</f>
        <v>1.03</v>
      </c>
      <c r="W232" s="166"/>
      <c r="X232" s="166"/>
      <c r="AG232" t="s">
        <v>139</v>
      </c>
    </row>
    <row r="233" spans="1:60" ht="22.5" outlineLevel="1" x14ac:dyDescent="0.2">
      <c r="A233" s="179">
        <v>98</v>
      </c>
      <c r="B233" s="180" t="s">
        <v>408</v>
      </c>
      <c r="C233" s="189" t="s">
        <v>409</v>
      </c>
      <c r="D233" s="181" t="s">
        <v>150</v>
      </c>
      <c r="E233" s="182">
        <v>1</v>
      </c>
      <c r="F233" s="183"/>
      <c r="G233" s="184">
        <f t="shared" ref="G233:G238" si="35">ROUND(E233*F233,2)</f>
        <v>0</v>
      </c>
      <c r="H233" s="161">
        <v>69.83</v>
      </c>
      <c r="I233" s="160">
        <f t="shared" ref="I233:I238" si="36">ROUND(E233*H233,2)</f>
        <v>69.83</v>
      </c>
      <c r="J233" s="161">
        <v>780.17</v>
      </c>
      <c r="K233" s="160">
        <f t="shared" ref="K233:K238" si="37">ROUND(E233*J233,2)</f>
        <v>780.17</v>
      </c>
      <c r="L233" s="160">
        <v>15</v>
      </c>
      <c r="M233" s="160">
        <f t="shared" ref="M233:M238" si="38">G233*(1+L233/100)</f>
        <v>0</v>
      </c>
      <c r="N233" s="160">
        <v>2.0000000000000002E-5</v>
      </c>
      <c r="O233" s="160">
        <f t="shared" ref="O233:O238" si="39">ROUND(E233*N233,2)</f>
        <v>0</v>
      </c>
      <c r="P233" s="160">
        <v>0</v>
      </c>
      <c r="Q233" s="160">
        <f t="shared" ref="Q233:Q238" si="40">ROUND(E233*P233,2)</f>
        <v>0</v>
      </c>
      <c r="R233" s="160"/>
      <c r="S233" s="160" t="s">
        <v>143</v>
      </c>
      <c r="T233" s="160" t="s">
        <v>204</v>
      </c>
      <c r="U233" s="160">
        <v>0.86799999999999999</v>
      </c>
      <c r="V233" s="160">
        <f t="shared" ref="V233:V238" si="41">ROUND(E233*U233,2)</f>
        <v>0.87</v>
      </c>
      <c r="W233" s="160"/>
      <c r="X233" s="160" t="s">
        <v>144</v>
      </c>
      <c r="Y233" s="151"/>
      <c r="Z233" s="151"/>
      <c r="AA233" s="151"/>
      <c r="AB233" s="151"/>
      <c r="AC233" s="151"/>
      <c r="AD233" s="151"/>
      <c r="AE233" s="151"/>
      <c r="AF233" s="151"/>
      <c r="AG233" s="151" t="s">
        <v>145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79">
        <v>99</v>
      </c>
      <c r="B234" s="180" t="s">
        <v>410</v>
      </c>
      <c r="C234" s="189" t="s">
        <v>411</v>
      </c>
      <c r="D234" s="181" t="s">
        <v>274</v>
      </c>
      <c r="E234" s="182">
        <v>1</v>
      </c>
      <c r="F234" s="183"/>
      <c r="G234" s="184">
        <f t="shared" si="35"/>
        <v>0</v>
      </c>
      <c r="H234" s="161">
        <v>0</v>
      </c>
      <c r="I234" s="160">
        <f t="shared" si="36"/>
        <v>0</v>
      </c>
      <c r="J234" s="161">
        <v>800</v>
      </c>
      <c r="K234" s="160">
        <f t="shared" si="37"/>
        <v>800</v>
      </c>
      <c r="L234" s="160">
        <v>15</v>
      </c>
      <c r="M234" s="160">
        <f t="shared" si="38"/>
        <v>0</v>
      </c>
      <c r="N234" s="160">
        <v>0</v>
      </c>
      <c r="O234" s="160">
        <f t="shared" si="39"/>
        <v>0</v>
      </c>
      <c r="P234" s="160">
        <v>0</v>
      </c>
      <c r="Q234" s="160">
        <f t="shared" si="40"/>
        <v>0</v>
      </c>
      <c r="R234" s="160"/>
      <c r="S234" s="160" t="s">
        <v>143</v>
      </c>
      <c r="T234" s="160" t="s">
        <v>204</v>
      </c>
      <c r="U234" s="160">
        <v>3.1E-2</v>
      </c>
      <c r="V234" s="160">
        <f t="shared" si="41"/>
        <v>0.03</v>
      </c>
      <c r="W234" s="160"/>
      <c r="X234" s="160" t="s">
        <v>144</v>
      </c>
      <c r="Y234" s="151"/>
      <c r="Z234" s="151"/>
      <c r="AA234" s="151"/>
      <c r="AB234" s="151"/>
      <c r="AC234" s="151"/>
      <c r="AD234" s="151"/>
      <c r="AE234" s="151"/>
      <c r="AF234" s="151"/>
      <c r="AG234" s="151" t="s">
        <v>145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79">
        <v>100</v>
      </c>
      <c r="B235" s="180" t="s">
        <v>412</v>
      </c>
      <c r="C235" s="189" t="s">
        <v>413</v>
      </c>
      <c r="D235" s="181" t="s">
        <v>274</v>
      </c>
      <c r="E235" s="182">
        <v>1</v>
      </c>
      <c r="F235" s="183"/>
      <c r="G235" s="184">
        <f t="shared" si="35"/>
        <v>0</v>
      </c>
      <c r="H235" s="161">
        <v>0</v>
      </c>
      <c r="I235" s="160">
        <f t="shared" si="36"/>
        <v>0</v>
      </c>
      <c r="J235" s="161">
        <v>500</v>
      </c>
      <c r="K235" s="160">
        <f t="shared" si="37"/>
        <v>500</v>
      </c>
      <c r="L235" s="160">
        <v>15</v>
      </c>
      <c r="M235" s="160">
        <f t="shared" si="38"/>
        <v>0</v>
      </c>
      <c r="N235" s="160">
        <v>0</v>
      </c>
      <c r="O235" s="160">
        <f t="shared" si="39"/>
        <v>0</v>
      </c>
      <c r="P235" s="160">
        <v>0</v>
      </c>
      <c r="Q235" s="160">
        <f t="shared" si="40"/>
        <v>0</v>
      </c>
      <c r="R235" s="160"/>
      <c r="S235" s="160" t="s">
        <v>143</v>
      </c>
      <c r="T235" s="160" t="s">
        <v>204</v>
      </c>
      <c r="U235" s="160">
        <v>5.1999999999999998E-2</v>
      </c>
      <c r="V235" s="160">
        <f t="shared" si="41"/>
        <v>0.05</v>
      </c>
      <c r="W235" s="160"/>
      <c r="X235" s="160" t="s">
        <v>144</v>
      </c>
      <c r="Y235" s="151"/>
      <c r="Z235" s="151"/>
      <c r="AA235" s="151"/>
      <c r="AB235" s="151"/>
      <c r="AC235" s="151"/>
      <c r="AD235" s="151"/>
      <c r="AE235" s="151"/>
      <c r="AF235" s="151"/>
      <c r="AG235" s="151" t="s">
        <v>145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79">
        <v>101</v>
      </c>
      <c r="B236" s="180" t="s">
        <v>414</v>
      </c>
      <c r="C236" s="189" t="s">
        <v>415</v>
      </c>
      <c r="D236" s="181" t="s">
        <v>150</v>
      </c>
      <c r="E236" s="182">
        <v>1</v>
      </c>
      <c r="F236" s="183"/>
      <c r="G236" s="184">
        <f t="shared" si="35"/>
        <v>0</v>
      </c>
      <c r="H236" s="161">
        <v>0</v>
      </c>
      <c r="I236" s="160">
        <f t="shared" si="36"/>
        <v>0</v>
      </c>
      <c r="J236" s="161">
        <v>121</v>
      </c>
      <c r="K236" s="160">
        <f t="shared" si="37"/>
        <v>121</v>
      </c>
      <c r="L236" s="160">
        <v>15</v>
      </c>
      <c r="M236" s="160">
        <f t="shared" si="38"/>
        <v>0</v>
      </c>
      <c r="N236" s="160">
        <v>0</v>
      </c>
      <c r="O236" s="160">
        <f t="shared" si="39"/>
        <v>0</v>
      </c>
      <c r="P236" s="160">
        <v>2.3800000000000002E-2</v>
      </c>
      <c r="Q236" s="160">
        <f t="shared" si="40"/>
        <v>0.02</v>
      </c>
      <c r="R236" s="160"/>
      <c r="S236" s="160" t="s">
        <v>219</v>
      </c>
      <c r="T236" s="160" t="s">
        <v>204</v>
      </c>
      <c r="U236" s="160">
        <v>8.2000000000000003E-2</v>
      </c>
      <c r="V236" s="160">
        <f t="shared" si="41"/>
        <v>0.08</v>
      </c>
      <c r="W236" s="160"/>
      <c r="X236" s="160" t="s">
        <v>144</v>
      </c>
      <c r="Y236" s="151"/>
      <c r="Z236" s="151"/>
      <c r="AA236" s="151"/>
      <c r="AB236" s="151"/>
      <c r="AC236" s="151"/>
      <c r="AD236" s="151"/>
      <c r="AE236" s="151"/>
      <c r="AF236" s="151"/>
      <c r="AG236" s="151" t="s">
        <v>145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79">
        <v>102</v>
      </c>
      <c r="B237" s="180" t="s">
        <v>416</v>
      </c>
      <c r="C237" s="189" t="s">
        <v>417</v>
      </c>
      <c r="D237" s="181" t="s">
        <v>150</v>
      </c>
      <c r="E237" s="182">
        <v>1</v>
      </c>
      <c r="F237" s="183"/>
      <c r="G237" s="184">
        <f t="shared" si="35"/>
        <v>0</v>
      </c>
      <c r="H237" s="161">
        <v>2985</v>
      </c>
      <c r="I237" s="160">
        <f t="shared" si="36"/>
        <v>2985</v>
      </c>
      <c r="J237" s="161">
        <v>0</v>
      </c>
      <c r="K237" s="160">
        <f t="shared" si="37"/>
        <v>0</v>
      </c>
      <c r="L237" s="160">
        <v>15</v>
      </c>
      <c r="M237" s="160">
        <f t="shared" si="38"/>
        <v>0</v>
      </c>
      <c r="N237" s="160">
        <v>7.1000000000000004E-3</v>
      </c>
      <c r="O237" s="160">
        <f t="shared" si="39"/>
        <v>0.01</v>
      </c>
      <c r="P237" s="160">
        <v>0</v>
      </c>
      <c r="Q237" s="160">
        <f t="shared" si="40"/>
        <v>0</v>
      </c>
      <c r="R237" s="160" t="s">
        <v>161</v>
      </c>
      <c r="S237" s="160" t="s">
        <v>143</v>
      </c>
      <c r="T237" s="160" t="s">
        <v>204</v>
      </c>
      <c r="U237" s="160">
        <v>0</v>
      </c>
      <c r="V237" s="160">
        <f t="shared" si="41"/>
        <v>0</v>
      </c>
      <c r="W237" s="160"/>
      <c r="X237" s="160" t="s">
        <v>162</v>
      </c>
      <c r="Y237" s="151"/>
      <c r="Z237" s="151"/>
      <c r="AA237" s="151"/>
      <c r="AB237" s="151"/>
      <c r="AC237" s="151"/>
      <c r="AD237" s="151"/>
      <c r="AE237" s="151"/>
      <c r="AF237" s="151"/>
      <c r="AG237" s="151" t="s">
        <v>163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79">
        <v>103</v>
      </c>
      <c r="B238" s="180" t="s">
        <v>418</v>
      </c>
      <c r="C238" s="189" t="s">
        <v>419</v>
      </c>
      <c r="D238" s="181" t="s">
        <v>0</v>
      </c>
      <c r="E238" s="182">
        <v>52.56</v>
      </c>
      <c r="F238" s="183"/>
      <c r="G238" s="184">
        <f t="shared" si="35"/>
        <v>0</v>
      </c>
      <c r="H238" s="161">
        <v>0</v>
      </c>
      <c r="I238" s="160">
        <f t="shared" si="36"/>
        <v>0</v>
      </c>
      <c r="J238" s="161">
        <v>2.9</v>
      </c>
      <c r="K238" s="160">
        <f t="shared" si="37"/>
        <v>152.41999999999999</v>
      </c>
      <c r="L238" s="160">
        <v>15</v>
      </c>
      <c r="M238" s="160">
        <f t="shared" si="38"/>
        <v>0</v>
      </c>
      <c r="N238" s="160">
        <v>0</v>
      </c>
      <c r="O238" s="160">
        <f t="shared" si="39"/>
        <v>0</v>
      </c>
      <c r="P238" s="160">
        <v>0</v>
      </c>
      <c r="Q238" s="160">
        <f t="shared" si="40"/>
        <v>0</v>
      </c>
      <c r="R238" s="160"/>
      <c r="S238" s="160" t="s">
        <v>143</v>
      </c>
      <c r="T238" s="160" t="s">
        <v>143</v>
      </c>
      <c r="U238" s="160">
        <v>0</v>
      </c>
      <c r="V238" s="160">
        <f t="shared" si="41"/>
        <v>0</v>
      </c>
      <c r="W238" s="160"/>
      <c r="X238" s="160" t="s">
        <v>258</v>
      </c>
      <c r="Y238" s="151"/>
      <c r="Z238" s="151"/>
      <c r="AA238" s="151"/>
      <c r="AB238" s="151"/>
      <c r="AC238" s="151"/>
      <c r="AD238" s="151"/>
      <c r="AE238" s="151"/>
      <c r="AF238" s="151"/>
      <c r="AG238" s="151" t="s">
        <v>259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x14ac:dyDescent="0.2">
      <c r="A239" s="167" t="s">
        <v>138</v>
      </c>
      <c r="B239" s="168" t="s">
        <v>84</v>
      </c>
      <c r="C239" s="186" t="s">
        <v>85</v>
      </c>
      <c r="D239" s="169"/>
      <c r="E239" s="170"/>
      <c r="F239" s="171"/>
      <c r="G239" s="172">
        <f>SUMIF(AG240:AG265,"&lt;&gt;NOR",G240:G265)</f>
        <v>0</v>
      </c>
      <c r="H239" s="166"/>
      <c r="I239" s="166">
        <f>SUM(I240:I265)</f>
        <v>264.5</v>
      </c>
      <c r="J239" s="166"/>
      <c r="K239" s="166">
        <f>SUM(K240:K265)</f>
        <v>49806.38</v>
      </c>
      <c r="L239" s="166"/>
      <c r="M239" s="166">
        <f>SUM(M240:M265)</f>
        <v>0</v>
      </c>
      <c r="N239" s="166"/>
      <c r="O239" s="166">
        <f>SUM(O240:O265)</f>
        <v>0</v>
      </c>
      <c r="P239" s="166"/>
      <c r="Q239" s="166">
        <f>SUM(Q240:Q265)</f>
        <v>0.01</v>
      </c>
      <c r="R239" s="166"/>
      <c r="S239" s="166"/>
      <c r="T239" s="166"/>
      <c r="U239" s="166"/>
      <c r="V239" s="166">
        <f>SUM(V240:V265)</f>
        <v>1.7300000000000002</v>
      </c>
      <c r="W239" s="166"/>
      <c r="X239" s="166"/>
      <c r="AG239" t="s">
        <v>139</v>
      </c>
    </row>
    <row r="240" spans="1:60" outlineLevel="1" x14ac:dyDescent="0.2">
      <c r="A240" s="179">
        <v>104</v>
      </c>
      <c r="B240" s="180" t="s">
        <v>420</v>
      </c>
      <c r="C240" s="189" t="s">
        <v>421</v>
      </c>
      <c r="D240" s="181" t="s">
        <v>150</v>
      </c>
      <c r="E240" s="182">
        <v>5</v>
      </c>
      <c r="F240" s="183"/>
      <c r="G240" s="184">
        <f>ROUND(E240*F240,2)</f>
        <v>0</v>
      </c>
      <c r="H240" s="161">
        <v>0</v>
      </c>
      <c r="I240" s="160">
        <f>ROUND(E240*H240,2)</f>
        <v>0</v>
      </c>
      <c r="J240" s="161">
        <v>50.6</v>
      </c>
      <c r="K240" s="160">
        <f>ROUND(E240*J240,2)</f>
        <v>253</v>
      </c>
      <c r="L240" s="160">
        <v>15</v>
      </c>
      <c r="M240" s="160">
        <f>G240*(1+L240/100)</f>
        <v>0</v>
      </c>
      <c r="N240" s="160">
        <v>0</v>
      </c>
      <c r="O240" s="160">
        <f>ROUND(E240*N240,2)</f>
        <v>0</v>
      </c>
      <c r="P240" s="160">
        <v>1.8E-3</v>
      </c>
      <c r="Q240" s="160">
        <f>ROUND(E240*P240,2)</f>
        <v>0.01</v>
      </c>
      <c r="R240" s="160"/>
      <c r="S240" s="160" t="s">
        <v>143</v>
      </c>
      <c r="T240" s="160" t="s">
        <v>143</v>
      </c>
      <c r="U240" s="160">
        <v>0.11</v>
      </c>
      <c r="V240" s="160">
        <f>ROUND(E240*U240,2)</f>
        <v>0.55000000000000004</v>
      </c>
      <c r="W240" s="160"/>
      <c r="X240" s="160" t="s">
        <v>144</v>
      </c>
      <c r="Y240" s="151"/>
      <c r="Z240" s="151"/>
      <c r="AA240" s="151"/>
      <c r="AB240" s="151"/>
      <c r="AC240" s="151"/>
      <c r="AD240" s="151"/>
      <c r="AE240" s="151"/>
      <c r="AF240" s="151"/>
      <c r="AG240" s="151" t="s">
        <v>145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79">
        <v>105</v>
      </c>
      <c r="B241" s="180" t="s">
        <v>422</v>
      </c>
      <c r="C241" s="189" t="s">
        <v>423</v>
      </c>
      <c r="D241" s="181" t="s">
        <v>150</v>
      </c>
      <c r="E241" s="182">
        <v>2</v>
      </c>
      <c r="F241" s="183"/>
      <c r="G241" s="184">
        <f>ROUND(E241*F241,2)</f>
        <v>0</v>
      </c>
      <c r="H241" s="161">
        <v>4.25</v>
      </c>
      <c r="I241" s="160">
        <f>ROUND(E241*H241,2)</f>
        <v>8.5</v>
      </c>
      <c r="J241" s="161">
        <v>128.75</v>
      </c>
      <c r="K241" s="160">
        <f>ROUND(E241*J241,2)</f>
        <v>257.5</v>
      </c>
      <c r="L241" s="160">
        <v>15</v>
      </c>
      <c r="M241" s="160">
        <f>G241*(1+L241/100)</f>
        <v>0</v>
      </c>
      <c r="N241" s="160">
        <v>1.0000000000000001E-5</v>
      </c>
      <c r="O241" s="160">
        <f>ROUND(E241*N241,2)</f>
        <v>0</v>
      </c>
      <c r="P241" s="160">
        <v>0</v>
      </c>
      <c r="Q241" s="160">
        <f>ROUND(E241*P241,2)</f>
        <v>0</v>
      </c>
      <c r="R241" s="160"/>
      <c r="S241" s="160" t="s">
        <v>143</v>
      </c>
      <c r="T241" s="160" t="s">
        <v>143</v>
      </c>
      <c r="U241" s="160">
        <v>0.28000000000000003</v>
      </c>
      <c r="V241" s="160">
        <f>ROUND(E241*U241,2)</f>
        <v>0.56000000000000005</v>
      </c>
      <c r="W241" s="160"/>
      <c r="X241" s="160" t="s">
        <v>144</v>
      </c>
      <c r="Y241" s="151"/>
      <c r="Z241" s="151"/>
      <c r="AA241" s="151"/>
      <c r="AB241" s="151"/>
      <c r="AC241" s="151"/>
      <c r="AD241" s="151"/>
      <c r="AE241" s="151"/>
      <c r="AF241" s="151"/>
      <c r="AG241" s="151" t="s">
        <v>145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ht="45" outlineLevel="1" x14ac:dyDescent="0.2">
      <c r="A242" s="179">
        <v>106</v>
      </c>
      <c r="B242" s="180" t="s">
        <v>424</v>
      </c>
      <c r="C242" s="189" t="s">
        <v>425</v>
      </c>
      <c r="D242" s="181" t="s">
        <v>150</v>
      </c>
      <c r="E242" s="182">
        <v>1</v>
      </c>
      <c r="F242" s="183"/>
      <c r="G242" s="184">
        <f>ROUND(E242*F242,2)</f>
        <v>0</v>
      </c>
      <c r="H242" s="161">
        <v>0</v>
      </c>
      <c r="I242" s="160">
        <f>ROUND(E242*H242,2)</f>
        <v>0</v>
      </c>
      <c r="J242" s="161">
        <v>4980</v>
      </c>
      <c r="K242" s="160">
        <f>ROUND(E242*J242,2)</f>
        <v>4980</v>
      </c>
      <c r="L242" s="160">
        <v>15</v>
      </c>
      <c r="M242" s="160">
        <f>G242*(1+L242/100)</f>
        <v>0</v>
      </c>
      <c r="N242" s="160">
        <v>0</v>
      </c>
      <c r="O242" s="160">
        <f>ROUND(E242*N242,2)</f>
        <v>0</v>
      </c>
      <c r="P242" s="160">
        <v>0</v>
      </c>
      <c r="Q242" s="160">
        <f>ROUND(E242*P242,2)</f>
        <v>0</v>
      </c>
      <c r="R242" s="160"/>
      <c r="S242" s="160" t="s">
        <v>219</v>
      </c>
      <c r="T242" s="160" t="s">
        <v>204</v>
      </c>
      <c r="U242" s="160">
        <v>0</v>
      </c>
      <c r="V242" s="160">
        <f>ROUND(E242*U242,2)</f>
        <v>0</v>
      </c>
      <c r="W242" s="160"/>
      <c r="X242" s="160" t="s">
        <v>144</v>
      </c>
      <c r="Y242" s="151"/>
      <c r="Z242" s="151"/>
      <c r="AA242" s="151"/>
      <c r="AB242" s="151"/>
      <c r="AC242" s="151"/>
      <c r="AD242" s="151"/>
      <c r="AE242" s="151"/>
      <c r="AF242" s="151"/>
      <c r="AG242" s="151" t="s">
        <v>145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173">
        <v>107</v>
      </c>
      <c r="B243" s="174" t="s">
        <v>426</v>
      </c>
      <c r="C243" s="187" t="s">
        <v>427</v>
      </c>
      <c r="D243" s="175" t="s">
        <v>157</v>
      </c>
      <c r="E243" s="176">
        <v>20</v>
      </c>
      <c r="F243" s="177"/>
      <c r="G243" s="178">
        <f>ROUND(E243*F243,2)</f>
        <v>0</v>
      </c>
      <c r="H243" s="161">
        <v>0</v>
      </c>
      <c r="I243" s="160">
        <f>ROUND(E243*H243,2)</f>
        <v>0</v>
      </c>
      <c r="J243" s="161">
        <v>52.5</v>
      </c>
      <c r="K243" s="160">
        <f>ROUND(E243*J243,2)</f>
        <v>1050</v>
      </c>
      <c r="L243" s="160">
        <v>15</v>
      </c>
      <c r="M243" s="160">
        <f>G243*(1+L243/100)</f>
        <v>0</v>
      </c>
      <c r="N243" s="160">
        <v>1.0000000000000001E-5</v>
      </c>
      <c r="O243" s="160">
        <f>ROUND(E243*N243,2)</f>
        <v>0</v>
      </c>
      <c r="P243" s="160">
        <v>0</v>
      </c>
      <c r="Q243" s="160">
        <f>ROUND(E243*P243,2)</f>
        <v>0</v>
      </c>
      <c r="R243" s="160"/>
      <c r="S243" s="160" t="s">
        <v>219</v>
      </c>
      <c r="T243" s="160" t="s">
        <v>143</v>
      </c>
      <c r="U243" s="160">
        <v>1.6E-2</v>
      </c>
      <c r="V243" s="160">
        <f>ROUND(E243*U243,2)</f>
        <v>0.32</v>
      </c>
      <c r="W243" s="160"/>
      <c r="X243" s="160" t="s">
        <v>144</v>
      </c>
      <c r="Y243" s="151"/>
      <c r="Z243" s="151"/>
      <c r="AA243" s="151"/>
      <c r="AB243" s="151"/>
      <c r="AC243" s="151"/>
      <c r="AD243" s="151"/>
      <c r="AE243" s="151"/>
      <c r="AF243" s="151"/>
      <c r="AG243" s="151" t="s">
        <v>145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188" t="s">
        <v>428</v>
      </c>
      <c r="D244" s="162"/>
      <c r="E244" s="163">
        <v>12.8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147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188" t="s">
        <v>429</v>
      </c>
      <c r="D245" s="162"/>
      <c r="E245" s="163">
        <v>7.2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147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79">
        <v>108</v>
      </c>
      <c r="B246" s="180" t="s">
        <v>430</v>
      </c>
      <c r="C246" s="189" t="s">
        <v>431</v>
      </c>
      <c r="D246" s="181" t="s">
        <v>150</v>
      </c>
      <c r="E246" s="182">
        <v>6</v>
      </c>
      <c r="F246" s="183"/>
      <c r="G246" s="184">
        <f>ROUND(E246*F246,2)</f>
        <v>0</v>
      </c>
      <c r="H246" s="161">
        <v>0</v>
      </c>
      <c r="I246" s="160">
        <f>ROUND(E246*H246,2)</f>
        <v>0</v>
      </c>
      <c r="J246" s="161">
        <v>17.600000000000001</v>
      </c>
      <c r="K246" s="160">
        <f>ROUND(E246*J246,2)</f>
        <v>105.6</v>
      </c>
      <c r="L246" s="160">
        <v>15</v>
      </c>
      <c r="M246" s="160">
        <f>G246*(1+L246/100)</f>
        <v>0</v>
      </c>
      <c r="N246" s="160">
        <v>0</v>
      </c>
      <c r="O246" s="160">
        <f>ROUND(E246*N246,2)</f>
        <v>0</v>
      </c>
      <c r="P246" s="160">
        <v>0</v>
      </c>
      <c r="Q246" s="160">
        <f>ROUND(E246*P246,2)</f>
        <v>0</v>
      </c>
      <c r="R246" s="160"/>
      <c r="S246" s="160" t="s">
        <v>219</v>
      </c>
      <c r="T246" s="160" t="s">
        <v>143</v>
      </c>
      <c r="U246" s="160">
        <v>0.05</v>
      </c>
      <c r="V246" s="160">
        <f>ROUND(E246*U246,2)</f>
        <v>0.3</v>
      </c>
      <c r="W246" s="160"/>
      <c r="X246" s="160" t="s">
        <v>144</v>
      </c>
      <c r="Y246" s="151"/>
      <c r="Z246" s="151"/>
      <c r="AA246" s="151"/>
      <c r="AB246" s="151"/>
      <c r="AC246" s="151"/>
      <c r="AD246" s="151"/>
      <c r="AE246" s="151"/>
      <c r="AF246" s="151"/>
      <c r="AG246" s="151" t="s">
        <v>145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79">
        <v>109</v>
      </c>
      <c r="B247" s="180" t="s">
        <v>432</v>
      </c>
      <c r="C247" s="189" t="s">
        <v>433</v>
      </c>
      <c r="D247" s="181" t="s">
        <v>150</v>
      </c>
      <c r="E247" s="182">
        <v>2</v>
      </c>
      <c r="F247" s="183"/>
      <c r="G247" s="184">
        <f>ROUND(E247*F247,2)</f>
        <v>0</v>
      </c>
      <c r="H247" s="161">
        <v>128</v>
      </c>
      <c r="I247" s="160">
        <f>ROUND(E247*H247,2)</f>
        <v>256</v>
      </c>
      <c r="J247" s="161">
        <v>0</v>
      </c>
      <c r="K247" s="160">
        <f>ROUND(E247*J247,2)</f>
        <v>0</v>
      </c>
      <c r="L247" s="160">
        <v>15</v>
      </c>
      <c r="M247" s="160">
        <f>G247*(1+L247/100)</f>
        <v>0</v>
      </c>
      <c r="N247" s="160">
        <v>1.07E-3</v>
      </c>
      <c r="O247" s="160">
        <f>ROUND(E247*N247,2)</f>
        <v>0</v>
      </c>
      <c r="P247" s="160">
        <v>0</v>
      </c>
      <c r="Q247" s="160">
        <f>ROUND(E247*P247,2)</f>
        <v>0</v>
      </c>
      <c r="R247" s="160" t="s">
        <v>161</v>
      </c>
      <c r="S247" s="160" t="s">
        <v>143</v>
      </c>
      <c r="T247" s="160" t="s">
        <v>143</v>
      </c>
      <c r="U247" s="160">
        <v>0</v>
      </c>
      <c r="V247" s="160">
        <f>ROUND(E247*U247,2)</f>
        <v>0</v>
      </c>
      <c r="W247" s="160"/>
      <c r="X247" s="160" t="s">
        <v>162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163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79">
        <v>110</v>
      </c>
      <c r="B248" s="180" t="s">
        <v>434</v>
      </c>
      <c r="C248" s="189" t="s">
        <v>435</v>
      </c>
      <c r="D248" s="181" t="s">
        <v>150</v>
      </c>
      <c r="E248" s="182">
        <v>1</v>
      </c>
      <c r="F248" s="183"/>
      <c r="G248" s="184">
        <f>ROUND(E248*F248,2)</f>
        <v>0</v>
      </c>
      <c r="H248" s="161">
        <v>0</v>
      </c>
      <c r="I248" s="160">
        <f>ROUND(E248*H248,2)</f>
        <v>0</v>
      </c>
      <c r="J248" s="161">
        <v>1990</v>
      </c>
      <c r="K248" s="160">
        <f>ROUND(E248*J248,2)</f>
        <v>1990</v>
      </c>
      <c r="L248" s="160">
        <v>15</v>
      </c>
      <c r="M248" s="160">
        <f>G248*(1+L248/100)</f>
        <v>0</v>
      </c>
      <c r="N248" s="160">
        <v>0</v>
      </c>
      <c r="O248" s="160">
        <f>ROUND(E248*N248,2)</f>
        <v>0</v>
      </c>
      <c r="P248" s="160">
        <v>0</v>
      </c>
      <c r="Q248" s="160">
        <f>ROUND(E248*P248,2)</f>
        <v>0</v>
      </c>
      <c r="R248" s="160"/>
      <c r="S248" s="160" t="s">
        <v>219</v>
      </c>
      <c r="T248" s="160" t="s">
        <v>204</v>
      </c>
      <c r="U248" s="160">
        <v>0</v>
      </c>
      <c r="V248" s="160">
        <f>ROUND(E248*U248,2)</f>
        <v>0</v>
      </c>
      <c r="W248" s="160"/>
      <c r="X248" s="160" t="s">
        <v>253</v>
      </c>
      <c r="Y248" s="151"/>
      <c r="Z248" s="151"/>
      <c r="AA248" s="151"/>
      <c r="AB248" s="151"/>
      <c r="AC248" s="151"/>
      <c r="AD248" s="151"/>
      <c r="AE248" s="151"/>
      <c r="AF248" s="151"/>
      <c r="AG248" s="151" t="s">
        <v>254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ht="22.5" outlineLevel="1" x14ac:dyDescent="0.2">
      <c r="A249" s="179">
        <v>111</v>
      </c>
      <c r="B249" s="180" t="s">
        <v>436</v>
      </c>
      <c r="C249" s="189" t="s">
        <v>437</v>
      </c>
      <c r="D249" s="181" t="s">
        <v>274</v>
      </c>
      <c r="E249" s="182">
        <v>1</v>
      </c>
      <c r="F249" s="183"/>
      <c r="G249" s="184">
        <f>ROUND(E249*F249,2)</f>
        <v>0</v>
      </c>
      <c r="H249" s="161">
        <v>0</v>
      </c>
      <c r="I249" s="160">
        <f>ROUND(E249*H249,2)</f>
        <v>0</v>
      </c>
      <c r="J249" s="161">
        <v>1500</v>
      </c>
      <c r="K249" s="160">
        <f>ROUND(E249*J249,2)</f>
        <v>1500</v>
      </c>
      <c r="L249" s="160">
        <v>15</v>
      </c>
      <c r="M249" s="160">
        <f>G249*(1+L249/100)</f>
        <v>0</v>
      </c>
      <c r="N249" s="160">
        <v>0</v>
      </c>
      <c r="O249" s="160">
        <f>ROUND(E249*N249,2)</f>
        <v>0</v>
      </c>
      <c r="P249" s="160">
        <v>0</v>
      </c>
      <c r="Q249" s="160">
        <f>ROUND(E249*P249,2)</f>
        <v>0</v>
      </c>
      <c r="R249" s="160"/>
      <c r="S249" s="160" t="s">
        <v>219</v>
      </c>
      <c r="T249" s="160" t="s">
        <v>204</v>
      </c>
      <c r="U249" s="160">
        <v>0</v>
      </c>
      <c r="V249" s="160">
        <f>ROUND(E249*U249,2)</f>
        <v>0</v>
      </c>
      <c r="W249" s="160"/>
      <c r="X249" s="160" t="s">
        <v>253</v>
      </c>
      <c r="Y249" s="151"/>
      <c r="Z249" s="151"/>
      <c r="AA249" s="151"/>
      <c r="AB249" s="151"/>
      <c r="AC249" s="151"/>
      <c r="AD249" s="151"/>
      <c r="AE249" s="151"/>
      <c r="AF249" s="151"/>
      <c r="AG249" s="151" t="s">
        <v>254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ht="22.5" outlineLevel="1" x14ac:dyDescent="0.2">
      <c r="A250" s="173">
        <v>112</v>
      </c>
      <c r="B250" s="174" t="s">
        <v>438</v>
      </c>
      <c r="C250" s="187" t="s">
        <v>439</v>
      </c>
      <c r="D250" s="175" t="s">
        <v>153</v>
      </c>
      <c r="E250" s="176">
        <v>2.9</v>
      </c>
      <c r="F250" s="177"/>
      <c r="G250" s="178">
        <f>ROUND(E250*F250,2)</f>
        <v>0</v>
      </c>
      <c r="H250" s="161">
        <v>0</v>
      </c>
      <c r="I250" s="160">
        <f>ROUND(E250*H250,2)</f>
        <v>0</v>
      </c>
      <c r="J250" s="161">
        <v>13500</v>
      </c>
      <c r="K250" s="160">
        <f>ROUND(E250*J250,2)</f>
        <v>39150</v>
      </c>
      <c r="L250" s="160">
        <v>15</v>
      </c>
      <c r="M250" s="160">
        <f>G250*(1+L250/100)</f>
        <v>0</v>
      </c>
      <c r="N250" s="160">
        <v>0</v>
      </c>
      <c r="O250" s="160">
        <f>ROUND(E250*N250,2)</f>
        <v>0</v>
      </c>
      <c r="P250" s="160">
        <v>0</v>
      </c>
      <c r="Q250" s="160">
        <f>ROUND(E250*P250,2)</f>
        <v>0</v>
      </c>
      <c r="R250" s="160"/>
      <c r="S250" s="160" t="s">
        <v>219</v>
      </c>
      <c r="T250" s="160" t="s">
        <v>204</v>
      </c>
      <c r="U250" s="160">
        <v>0</v>
      </c>
      <c r="V250" s="160">
        <f>ROUND(E250*U250,2)</f>
        <v>0</v>
      </c>
      <c r="W250" s="160"/>
      <c r="X250" s="160" t="s">
        <v>253</v>
      </c>
      <c r="Y250" s="151"/>
      <c r="Z250" s="151"/>
      <c r="AA250" s="151"/>
      <c r="AB250" s="151"/>
      <c r="AC250" s="151"/>
      <c r="AD250" s="151"/>
      <c r="AE250" s="151"/>
      <c r="AF250" s="151"/>
      <c r="AG250" s="151" t="s">
        <v>254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22.5" outlineLevel="1" x14ac:dyDescent="0.2">
      <c r="A251" s="158"/>
      <c r="B251" s="159"/>
      <c r="C251" s="188" t="s">
        <v>440</v>
      </c>
      <c r="D251" s="162"/>
      <c r="E251" s="163">
        <v>2.9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147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188" t="s">
        <v>441</v>
      </c>
      <c r="D252" s="162"/>
      <c r="E252" s="163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147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188" t="s">
        <v>442</v>
      </c>
      <c r="D253" s="162"/>
      <c r="E253" s="163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147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22.5" outlineLevel="1" x14ac:dyDescent="0.2">
      <c r="A254" s="158"/>
      <c r="B254" s="159"/>
      <c r="C254" s="188" t="s">
        <v>443</v>
      </c>
      <c r="D254" s="162"/>
      <c r="E254" s="163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147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188" t="s">
        <v>444</v>
      </c>
      <c r="D255" s="162"/>
      <c r="E255" s="163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51"/>
      <c r="Z255" s="151"/>
      <c r="AA255" s="151"/>
      <c r="AB255" s="151"/>
      <c r="AC255" s="151"/>
      <c r="AD255" s="151"/>
      <c r="AE255" s="151"/>
      <c r="AF255" s="151"/>
      <c r="AG255" s="151" t="s">
        <v>147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ht="22.5" outlineLevel="1" x14ac:dyDescent="0.2">
      <c r="A256" s="158"/>
      <c r="B256" s="159"/>
      <c r="C256" s="188" t="s">
        <v>445</v>
      </c>
      <c r="D256" s="162"/>
      <c r="E256" s="163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147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ht="22.5" outlineLevel="1" x14ac:dyDescent="0.2">
      <c r="A257" s="158"/>
      <c r="B257" s="159"/>
      <c r="C257" s="188" t="s">
        <v>446</v>
      </c>
      <c r="D257" s="162"/>
      <c r="E257" s="163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147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188" t="s">
        <v>447</v>
      </c>
      <c r="D258" s="162"/>
      <c r="E258" s="163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147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58"/>
      <c r="B259" s="159"/>
      <c r="C259" s="188" t="s">
        <v>448</v>
      </c>
      <c r="D259" s="162"/>
      <c r="E259" s="163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51"/>
      <c r="Z259" s="151"/>
      <c r="AA259" s="151"/>
      <c r="AB259" s="151"/>
      <c r="AC259" s="151"/>
      <c r="AD259" s="151"/>
      <c r="AE259" s="151"/>
      <c r="AF259" s="151"/>
      <c r="AG259" s="151" t="s">
        <v>147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2.5" outlineLevel="1" x14ac:dyDescent="0.2">
      <c r="A260" s="158"/>
      <c r="B260" s="159"/>
      <c r="C260" s="188" t="s">
        <v>449</v>
      </c>
      <c r="D260" s="162"/>
      <c r="E260" s="163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51"/>
      <c r="Z260" s="151"/>
      <c r="AA260" s="151"/>
      <c r="AB260" s="151"/>
      <c r="AC260" s="151"/>
      <c r="AD260" s="151"/>
      <c r="AE260" s="151"/>
      <c r="AF260" s="151"/>
      <c r="AG260" s="151" t="s">
        <v>147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ht="22.5" outlineLevel="1" x14ac:dyDescent="0.2">
      <c r="A261" s="158"/>
      <c r="B261" s="159"/>
      <c r="C261" s="188" t="s">
        <v>450</v>
      </c>
      <c r="D261" s="162"/>
      <c r="E261" s="163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147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188" t="s">
        <v>451</v>
      </c>
      <c r="D262" s="162"/>
      <c r="E262" s="163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51"/>
      <c r="Z262" s="151"/>
      <c r="AA262" s="151"/>
      <c r="AB262" s="151"/>
      <c r="AC262" s="151"/>
      <c r="AD262" s="151"/>
      <c r="AE262" s="151"/>
      <c r="AF262" s="151"/>
      <c r="AG262" s="151" t="s">
        <v>147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ht="22.5" outlineLevel="1" x14ac:dyDescent="0.2">
      <c r="A263" s="158"/>
      <c r="B263" s="159"/>
      <c r="C263" s="188" t="s">
        <v>452</v>
      </c>
      <c r="D263" s="162"/>
      <c r="E263" s="163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51"/>
      <c r="Z263" s="151"/>
      <c r="AA263" s="151"/>
      <c r="AB263" s="151"/>
      <c r="AC263" s="151"/>
      <c r="AD263" s="151"/>
      <c r="AE263" s="151"/>
      <c r="AF263" s="151"/>
      <c r="AG263" s="151" t="s">
        <v>147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188" t="s">
        <v>453</v>
      </c>
      <c r="D264" s="162"/>
      <c r="E264" s="163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1"/>
      <c r="Z264" s="151"/>
      <c r="AA264" s="151"/>
      <c r="AB264" s="151"/>
      <c r="AC264" s="151"/>
      <c r="AD264" s="151"/>
      <c r="AE264" s="151"/>
      <c r="AF264" s="151"/>
      <c r="AG264" s="151" t="s">
        <v>147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79">
        <v>113</v>
      </c>
      <c r="B265" s="180" t="s">
        <v>454</v>
      </c>
      <c r="C265" s="189" t="s">
        <v>455</v>
      </c>
      <c r="D265" s="181" t="s">
        <v>0</v>
      </c>
      <c r="E265" s="182">
        <v>495.50599999999997</v>
      </c>
      <c r="F265" s="183"/>
      <c r="G265" s="184">
        <f>ROUND(E265*F265,2)</f>
        <v>0</v>
      </c>
      <c r="H265" s="161">
        <v>0</v>
      </c>
      <c r="I265" s="160">
        <f>ROUND(E265*H265,2)</f>
        <v>0</v>
      </c>
      <c r="J265" s="161">
        <v>1.05</v>
      </c>
      <c r="K265" s="160">
        <f>ROUND(E265*J265,2)</f>
        <v>520.28</v>
      </c>
      <c r="L265" s="160">
        <v>15</v>
      </c>
      <c r="M265" s="160">
        <f>G265*(1+L265/100)</f>
        <v>0</v>
      </c>
      <c r="N265" s="160">
        <v>0</v>
      </c>
      <c r="O265" s="160">
        <f>ROUND(E265*N265,2)</f>
        <v>0</v>
      </c>
      <c r="P265" s="160">
        <v>0</v>
      </c>
      <c r="Q265" s="160">
        <f>ROUND(E265*P265,2)</f>
        <v>0</v>
      </c>
      <c r="R265" s="160"/>
      <c r="S265" s="160" t="s">
        <v>143</v>
      </c>
      <c r="T265" s="160" t="s">
        <v>143</v>
      </c>
      <c r="U265" s="160">
        <v>0</v>
      </c>
      <c r="V265" s="160">
        <f>ROUND(E265*U265,2)</f>
        <v>0</v>
      </c>
      <c r="W265" s="160"/>
      <c r="X265" s="160" t="s">
        <v>258</v>
      </c>
      <c r="Y265" s="151"/>
      <c r="Z265" s="151"/>
      <c r="AA265" s="151"/>
      <c r="AB265" s="151"/>
      <c r="AC265" s="151"/>
      <c r="AD265" s="151"/>
      <c r="AE265" s="151"/>
      <c r="AF265" s="151"/>
      <c r="AG265" s="151" t="s">
        <v>259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x14ac:dyDescent="0.2">
      <c r="A266" s="167" t="s">
        <v>138</v>
      </c>
      <c r="B266" s="168" t="s">
        <v>86</v>
      </c>
      <c r="C266" s="186" t="s">
        <v>87</v>
      </c>
      <c r="D266" s="169"/>
      <c r="E266" s="170"/>
      <c r="F266" s="171"/>
      <c r="G266" s="172">
        <f>SUMIF(AG267:AG269,"&lt;&gt;NOR",G267:G269)</f>
        <v>0</v>
      </c>
      <c r="H266" s="166"/>
      <c r="I266" s="166">
        <f>SUM(I267:I269)</f>
        <v>0</v>
      </c>
      <c r="J266" s="166"/>
      <c r="K266" s="166">
        <f>SUM(K267:K269)</f>
        <v>4471.57</v>
      </c>
      <c r="L266" s="166"/>
      <c r="M266" s="166">
        <f>SUM(M267:M269)</f>
        <v>0</v>
      </c>
      <c r="N266" s="166"/>
      <c r="O266" s="166">
        <f>SUM(O267:O269)</f>
        <v>0</v>
      </c>
      <c r="P266" s="166"/>
      <c r="Q266" s="166">
        <f>SUM(Q267:Q269)</f>
        <v>0</v>
      </c>
      <c r="R266" s="166"/>
      <c r="S266" s="166"/>
      <c r="T266" s="166"/>
      <c r="U266" s="166"/>
      <c r="V266" s="166">
        <f>SUM(V267:V269)</f>
        <v>11.559999999999999</v>
      </c>
      <c r="W266" s="166"/>
      <c r="X266" s="166"/>
      <c r="AG266" t="s">
        <v>139</v>
      </c>
    </row>
    <row r="267" spans="1:60" outlineLevel="1" x14ac:dyDescent="0.2">
      <c r="A267" s="179">
        <v>114</v>
      </c>
      <c r="B267" s="180" t="s">
        <v>456</v>
      </c>
      <c r="C267" s="189" t="s">
        <v>457</v>
      </c>
      <c r="D267" s="181" t="s">
        <v>150</v>
      </c>
      <c r="E267" s="182">
        <v>5</v>
      </c>
      <c r="F267" s="183"/>
      <c r="G267" s="184">
        <f>ROUND(E267*F267,2)</f>
        <v>0</v>
      </c>
      <c r="H267" s="161">
        <v>0</v>
      </c>
      <c r="I267" s="160">
        <f>ROUND(E267*H267,2)</f>
        <v>0</v>
      </c>
      <c r="J267" s="161">
        <v>322</v>
      </c>
      <c r="K267" s="160">
        <f>ROUND(E267*J267,2)</f>
        <v>1610</v>
      </c>
      <c r="L267" s="160">
        <v>15</v>
      </c>
      <c r="M267" s="160">
        <f>G267*(1+L267/100)</f>
        <v>0</v>
      </c>
      <c r="N267" s="160">
        <v>0</v>
      </c>
      <c r="O267" s="160">
        <f>ROUND(E267*N267,2)</f>
        <v>0</v>
      </c>
      <c r="P267" s="160">
        <v>0</v>
      </c>
      <c r="Q267" s="160">
        <f>ROUND(E267*P267,2)</f>
        <v>0</v>
      </c>
      <c r="R267" s="160"/>
      <c r="S267" s="160" t="s">
        <v>143</v>
      </c>
      <c r="T267" s="160" t="s">
        <v>204</v>
      </c>
      <c r="U267" s="160">
        <v>1.1000000000000001</v>
      </c>
      <c r="V267" s="160">
        <f>ROUND(E267*U267,2)</f>
        <v>5.5</v>
      </c>
      <c r="W267" s="160"/>
      <c r="X267" s="160" t="s">
        <v>144</v>
      </c>
      <c r="Y267" s="151"/>
      <c r="Z267" s="151"/>
      <c r="AA267" s="151"/>
      <c r="AB267" s="151"/>
      <c r="AC267" s="151"/>
      <c r="AD267" s="151"/>
      <c r="AE267" s="151"/>
      <c r="AF267" s="151"/>
      <c r="AG267" s="151" t="s">
        <v>145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79">
        <v>115</v>
      </c>
      <c r="B268" s="180" t="s">
        <v>458</v>
      </c>
      <c r="C268" s="189" t="s">
        <v>459</v>
      </c>
      <c r="D268" s="181" t="s">
        <v>150</v>
      </c>
      <c r="E268" s="182">
        <v>7</v>
      </c>
      <c r="F268" s="183"/>
      <c r="G268" s="184">
        <f>ROUND(E268*F268,2)</f>
        <v>0</v>
      </c>
      <c r="H268" s="161">
        <v>0</v>
      </c>
      <c r="I268" s="160">
        <f>ROUND(E268*H268,2)</f>
        <v>0</v>
      </c>
      <c r="J268" s="161">
        <v>397.5</v>
      </c>
      <c r="K268" s="160">
        <f>ROUND(E268*J268,2)</f>
        <v>2782.5</v>
      </c>
      <c r="L268" s="160">
        <v>15</v>
      </c>
      <c r="M268" s="160">
        <f>G268*(1+L268/100)</f>
        <v>0</v>
      </c>
      <c r="N268" s="160">
        <v>0</v>
      </c>
      <c r="O268" s="160">
        <f>ROUND(E268*N268,2)</f>
        <v>0</v>
      </c>
      <c r="P268" s="160">
        <v>0</v>
      </c>
      <c r="Q268" s="160">
        <f>ROUND(E268*P268,2)</f>
        <v>0</v>
      </c>
      <c r="R268" s="160"/>
      <c r="S268" s="160" t="s">
        <v>143</v>
      </c>
      <c r="T268" s="160" t="s">
        <v>143</v>
      </c>
      <c r="U268" s="160">
        <v>0.86499999999999999</v>
      </c>
      <c r="V268" s="160">
        <f>ROUND(E268*U268,2)</f>
        <v>6.06</v>
      </c>
      <c r="W268" s="160"/>
      <c r="X268" s="160" t="s">
        <v>144</v>
      </c>
      <c r="Y268" s="151"/>
      <c r="Z268" s="151"/>
      <c r="AA268" s="151"/>
      <c r="AB268" s="151"/>
      <c r="AC268" s="151"/>
      <c r="AD268" s="151"/>
      <c r="AE268" s="151"/>
      <c r="AF268" s="151"/>
      <c r="AG268" s="151" t="s">
        <v>145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79">
        <v>116</v>
      </c>
      <c r="B269" s="180" t="s">
        <v>460</v>
      </c>
      <c r="C269" s="189" t="s">
        <v>461</v>
      </c>
      <c r="D269" s="181" t="s">
        <v>0</v>
      </c>
      <c r="E269" s="182">
        <v>43.924999999999997</v>
      </c>
      <c r="F269" s="183"/>
      <c r="G269" s="184">
        <f>ROUND(E269*F269,2)</f>
        <v>0</v>
      </c>
      <c r="H269" s="161">
        <v>0</v>
      </c>
      <c r="I269" s="160">
        <f>ROUND(E269*H269,2)</f>
        <v>0</v>
      </c>
      <c r="J269" s="161">
        <v>1.8</v>
      </c>
      <c r="K269" s="160">
        <f>ROUND(E269*J269,2)</f>
        <v>79.069999999999993</v>
      </c>
      <c r="L269" s="160">
        <v>15</v>
      </c>
      <c r="M269" s="160">
        <f>G269*(1+L269/100)</f>
        <v>0</v>
      </c>
      <c r="N269" s="160">
        <v>0</v>
      </c>
      <c r="O269" s="160">
        <f>ROUND(E269*N269,2)</f>
        <v>0</v>
      </c>
      <c r="P269" s="160">
        <v>0</v>
      </c>
      <c r="Q269" s="160">
        <f>ROUND(E269*P269,2)</f>
        <v>0</v>
      </c>
      <c r="R269" s="160"/>
      <c r="S269" s="160" t="s">
        <v>143</v>
      </c>
      <c r="T269" s="160" t="s">
        <v>143</v>
      </c>
      <c r="U269" s="160">
        <v>0</v>
      </c>
      <c r="V269" s="160">
        <f>ROUND(E269*U269,2)</f>
        <v>0</v>
      </c>
      <c r="W269" s="160"/>
      <c r="X269" s="160" t="s">
        <v>258</v>
      </c>
      <c r="Y269" s="151"/>
      <c r="Z269" s="151"/>
      <c r="AA269" s="151"/>
      <c r="AB269" s="151"/>
      <c r="AC269" s="151"/>
      <c r="AD269" s="151"/>
      <c r="AE269" s="151"/>
      <c r="AF269" s="151"/>
      <c r="AG269" s="151" t="s">
        <v>259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x14ac:dyDescent="0.2">
      <c r="A270" s="167" t="s">
        <v>138</v>
      </c>
      <c r="B270" s="168" t="s">
        <v>88</v>
      </c>
      <c r="C270" s="186" t="s">
        <v>89</v>
      </c>
      <c r="D270" s="169"/>
      <c r="E270" s="170"/>
      <c r="F270" s="171"/>
      <c r="G270" s="172">
        <f>SUMIF(AG271:AG309,"&lt;&gt;NOR",G271:G309)</f>
        <v>0</v>
      </c>
      <c r="H270" s="166"/>
      <c r="I270" s="166">
        <f>SUM(I271:I309)</f>
        <v>5401.98</v>
      </c>
      <c r="J270" s="166"/>
      <c r="K270" s="166">
        <f>SUM(K271:K309)</f>
        <v>7996.9299999999994</v>
      </c>
      <c r="L270" s="166"/>
      <c r="M270" s="166">
        <f>SUM(M271:M309)</f>
        <v>0</v>
      </c>
      <c r="N270" s="166"/>
      <c r="O270" s="166">
        <f>SUM(O271:O309)</f>
        <v>0.05</v>
      </c>
      <c r="P270" s="166"/>
      <c r="Q270" s="166">
        <f>SUM(Q271:Q309)</f>
        <v>0</v>
      </c>
      <c r="R270" s="166"/>
      <c r="S270" s="166"/>
      <c r="T270" s="166"/>
      <c r="U270" s="166"/>
      <c r="V270" s="166">
        <f>SUM(V271:V309)</f>
        <v>14.02</v>
      </c>
      <c r="W270" s="166"/>
      <c r="X270" s="166"/>
      <c r="AG270" t="s">
        <v>139</v>
      </c>
    </row>
    <row r="271" spans="1:60" ht="22.5" outlineLevel="1" x14ac:dyDescent="0.2">
      <c r="A271" s="173">
        <v>117</v>
      </c>
      <c r="B271" s="174" t="s">
        <v>462</v>
      </c>
      <c r="C271" s="187" t="s">
        <v>463</v>
      </c>
      <c r="D271" s="175" t="s">
        <v>157</v>
      </c>
      <c r="E271" s="176">
        <v>7.3825000000000003</v>
      </c>
      <c r="F271" s="177"/>
      <c r="G271" s="178">
        <f>ROUND(E271*F271,2)</f>
        <v>0</v>
      </c>
      <c r="H271" s="161">
        <v>0</v>
      </c>
      <c r="I271" s="160">
        <f>ROUND(E271*H271,2)</f>
        <v>0</v>
      </c>
      <c r="J271" s="161">
        <v>7.1</v>
      </c>
      <c r="K271" s="160">
        <f>ROUND(E271*J271,2)</f>
        <v>52.42</v>
      </c>
      <c r="L271" s="160">
        <v>15</v>
      </c>
      <c r="M271" s="160">
        <f>G271*(1+L271/100)</f>
        <v>0</v>
      </c>
      <c r="N271" s="160">
        <v>0</v>
      </c>
      <c r="O271" s="160">
        <f>ROUND(E271*N271,2)</f>
        <v>0</v>
      </c>
      <c r="P271" s="160">
        <v>0</v>
      </c>
      <c r="Q271" s="160">
        <f>ROUND(E271*P271,2)</f>
        <v>0</v>
      </c>
      <c r="R271" s="160"/>
      <c r="S271" s="160" t="s">
        <v>143</v>
      </c>
      <c r="T271" s="160" t="s">
        <v>204</v>
      </c>
      <c r="U271" s="160">
        <v>1.6E-2</v>
      </c>
      <c r="V271" s="160">
        <f>ROUND(E271*U271,2)</f>
        <v>0.12</v>
      </c>
      <c r="W271" s="160"/>
      <c r="X271" s="160" t="s">
        <v>144</v>
      </c>
      <c r="Y271" s="151"/>
      <c r="Z271" s="151"/>
      <c r="AA271" s="151"/>
      <c r="AB271" s="151"/>
      <c r="AC271" s="151"/>
      <c r="AD271" s="151"/>
      <c r="AE271" s="151"/>
      <c r="AF271" s="151"/>
      <c r="AG271" s="151" t="s">
        <v>145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188" t="s">
        <v>178</v>
      </c>
      <c r="D272" s="162"/>
      <c r="E272" s="163">
        <v>3.96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147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188" t="s">
        <v>181</v>
      </c>
      <c r="D273" s="162"/>
      <c r="E273" s="163">
        <v>1.665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147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188" t="s">
        <v>179</v>
      </c>
      <c r="D274" s="162"/>
      <c r="E274" s="163">
        <v>1.7575000000000001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147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73">
        <v>118</v>
      </c>
      <c r="B275" s="174" t="s">
        <v>464</v>
      </c>
      <c r="C275" s="187" t="s">
        <v>465</v>
      </c>
      <c r="D275" s="175" t="s">
        <v>157</v>
      </c>
      <c r="E275" s="176">
        <v>7.3825000000000003</v>
      </c>
      <c r="F275" s="177"/>
      <c r="G275" s="178">
        <f>ROUND(E275*F275,2)</f>
        <v>0</v>
      </c>
      <c r="H275" s="161">
        <v>24.5</v>
      </c>
      <c r="I275" s="160">
        <f>ROUND(E275*H275,2)</f>
        <v>180.87</v>
      </c>
      <c r="J275" s="161">
        <v>25.6</v>
      </c>
      <c r="K275" s="160">
        <f>ROUND(E275*J275,2)</f>
        <v>188.99</v>
      </c>
      <c r="L275" s="160">
        <v>15</v>
      </c>
      <c r="M275" s="160">
        <f>G275*(1+L275/100)</f>
        <v>0</v>
      </c>
      <c r="N275" s="160">
        <v>2.1000000000000001E-4</v>
      </c>
      <c r="O275" s="160">
        <f>ROUND(E275*N275,2)</f>
        <v>0</v>
      </c>
      <c r="P275" s="160">
        <v>0</v>
      </c>
      <c r="Q275" s="160">
        <f>ROUND(E275*P275,2)</f>
        <v>0</v>
      </c>
      <c r="R275" s="160"/>
      <c r="S275" s="160" t="s">
        <v>143</v>
      </c>
      <c r="T275" s="160" t="s">
        <v>204</v>
      </c>
      <c r="U275" s="160">
        <v>0.05</v>
      </c>
      <c r="V275" s="160">
        <f>ROUND(E275*U275,2)</f>
        <v>0.37</v>
      </c>
      <c r="W275" s="160"/>
      <c r="X275" s="160" t="s">
        <v>144</v>
      </c>
      <c r="Y275" s="151"/>
      <c r="Z275" s="151"/>
      <c r="AA275" s="151"/>
      <c r="AB275" s="151"/>
      <c r="AC275" s="151"/>
      <c r="AD275" s="151"/>
      <c r="AE275" s="151"/>
      <c r="AF275" s="151"/>
      <c r="AG275" s="151" t="s">
        <v>145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188" t="s">
        <v>178</v>
      </c>
      <c r="D276" s="162"/>
      <c r="E276" s="163">
        <v>3.96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147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188" t="s">
        <v>181</v>
      </c>
      <c r="D277" s="162"/>
      <c r="E277" s="163">
        <v>1.665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147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8"/>
      <c r="B278" s="159"/>
      <c r="C278" s="188" t="s">
        <v>179</v>
      </c>
      <c r="D278" s="162"/>
      <c r="E278" s="163">
        <v>1.7575000000000001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147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73">
        <v>119</v>
      </c>
      <c r="B279" s="174" t="s">
        <v>466</v>
      </c>
      <c r="C279" s="187" t="s">
        <v>467</v>
      </c>
      <c r="D279" s="175" t="s">
        <v>153</v>
      </c>
      <c r="E279" s="176">
        <v>9.9</v>
      </c>
      <c r="F279" s="177"/>
      <c r="G279" s="178">
        <f>ROUND(E279*F279,2)</f>
        <v>0</v>
      </c>
      <c r="H279" s="161">
        <v>9.8800000000000008</v>
      </c>
      <c r="I279" s="160">
        <f>ROUND(E279*H279,2)</f>
        <v>97.81</v>
      </c>
      <c r="J279" s="161">
        <v>116.12</v>
      </c>
      <c r="K279" s="160">
        <f>ROUND(E279*J279,2)</f>
        <v>1149.5899999999999</v>
      </c>
      <c r="L279" s="160">
        <v>15</v>
      </c>
      <c r="M279" s="160">
        <f>G279*(1+L279/100)</f>
        <v>0</v>
      </c>
      <c r="N279" s="160">
        <v>3.2000000000000003E-4</v>
      </c>
      <c r="O279" s="160">
        <f>ROUND(E279*N279,2)</f>
        <v>0</v>
      </c>
      <c r="P279" s="160">
        <v>0</v>
      </c>
      <c r="Q279" s="160">
        <f>ROUND(E279*P279,2)</f>
        <v>0</v>
      </c>
      <c r="R279" s="160"/>
      <c r="S279" s="160" t="s">
        <v>143</v>
      </c>
      <c r="T279" s="160" t="s">
        <v>170</v>
      </c>
      <c r="U279" s="160">
        <v>0.23599999999999999</v>
      </c>
      <c r="V279" s="160">
        <f>ROUND(E279*U279,2)</f>
        <v>2.34</v>
      </c>
      <c r="W279" s="160"/>
      <c r="X279" s="160" t="s">
        <v>144</v>
      </c>
      <c r="Y279" s="151"/>
      <c r="Z279" s="151"/>
      <c r="AA279" s="151"/>
      <c r="AB279" s="151"/>
      <c r="AC279" s="151"/>
      <c r="AD279" s="151"/>
      <c r="AE279" s="151"/>
      <c r="AF279" s="151"/>
      <c r="AG279" s="151" t="s">
        <v>145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188" t="s">
        <v>468</v>
      </c>
      <c r="D280" s="162"/>
      <c r="E280" s="163">
        <v>4.9000000000000004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147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188" t="s">
        <v>269</v>
      </c>
      <c r="D281" s="162"/>
      <c r="E281" s="163">
        <v>5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147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73">
        <v>120</v>
      </c>
      <c r="B282" s="174" t="s">
        <v>469</v>
      </c>
      <c r="C282" s="187" t="s">
        <v>470</v>
      </c>
      <c r="D282" s="175" t="s">
        <v>153</v>
      </c>
      <c r="E282" s="176">
        <v>9.9</v>
      </c>
      <c r="F282" s="177"/>
      <c r="G282" s="178">
        <f>ROUND(E282*F282,2)</f>
        <v>0</v>
      </c>
      <c r="H282" s="161">
        <v>5.42</v>
      </c>
      <c r="I282" s="160">
        <f>ROUND(E282*H282,2)</f>
        <v>53.66</v>
      </c>
      <c r="J282" s="161">
        <v>86.78</v>
      </c>
      <c r="K282" s="160">
        <f>ROUND(E282*J282,2)</f>
        <v>859.12</v>
      </c>
      <c r="L282" s="160">
        <v>15</v>
      </c>
      <c r="M282" s="160">
        <f>G282*(1+L282/100)</f>
        <v>0</v>
      </c>
      <c r="N282" s="160">
        <v>0</v>
      </c>
      <c r="O282" s="160">
        <f>ROUND(E282*N282,2)</f>
        <v>0</v>
      </c>
      <c r="P282" s="160">
        <v>0</v>
      </c>
      <c r="Q282" s="160">
        <f>ROUND(E282*P282,2)</f>
        <v>0</v>
      </c>
      <c r="R282" s="160"/>
      <c r="S282" s="160" t="s">
        <v>143</v>
      </c>
      <c r="T282" s="160" t="s">
        <v>170</v>
      </c>
      <c r="U282" s="160">
        <v>0.154</v>
      </c>
      <c r="V282" s="160">
        <f>ROUND(E282*U282,2)</f>
        <v>1.52</v>
      </c>
      <c r="W282" s="160"/>
      <c r="X282" s="160" t="s">
        <v>144</v>
      </c>
      <c r="Y282" s="151"/>
      <c r="Z282" s="151"/>
      <c r="AA282" s="151"/>
      <c r="AB282" s="151"/>
      <c r="AC282" s="151"/>
      <c r="AD282" s="151"/>
      <c r="AE282" s="151"/>
      <c r="AF282" s="151"/>
      <c r="AG282" s="151" t="s">
        <v>145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188" t="s">
        <v>468</v>
      </c>
      <c r="D283" s="162"/>
      <c r="E283" s="163">
        <v>4.9000000000000004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1"/>
      <c r="Z283" s="151"/>
      <c r="AA283" s="151"/>
      <c r="AB283" s="151"/>
      <c r="AC283" s="151"/>
      <c r="AD283" s="151"/>
      <c r="AE283" s="151"/>
      <c r="AF283" s="151"/>
      <c r="AG283" s="151" t="s">
        <v>147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188" t="s">
        <v>269</v>
      </c>
      <c r="D284" s="162"/>
      <c r="E284" s="163">
        <v>5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51"/>
      <c r="Z284" s="151"/>
      <c r="AA284" s="151"/>
      <c r="AB284" s="151"/>
      <c r="AC284" s="151"/>
      <c r="AD284" s="151"/>
      <c r="AE284" s="151"/>
      <c r="AF284" s="151"/>
      <c r="AG284" s="151" t="s">
        <v>147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73">
        <v>121</v>
      </c>
      <c r="B285" s="174" t="s">
        <v>471</v>
      </c>
      <c r="C285" s="187" t="s">
        <v>472</v>
      </c>
      <c r="D285" s="175" t="s">
        <v>157</v>
      </c>
      <c r="E285" s="176">
        <v>7.3825000000000003</v>
      </c>
      <c r="F285" s="177"/>
      <c r="G285" s="178">
        <f>ROUND(E285*F285,2)</f>
        <v>0</v>
      </c>
      <c r="H285" s="161">
        <v>130.38999999999999</v>
      </c>
      <c r="I285" s="160">
        <f>ROUND(E285*H285,2)</f>
        <v>962.6</v>
      </c>
      <c r="J285" s="161">
        <v>531.61</v>
      </c>
      <c r="K285" s="160">
        <f>ROUND(E285*J285,2)</f>
        <v>3924.61</v>
      </c>
      <c r="L285" s="160">
        <v>15</v>
      </c>
      <c r="M285" s="160">
        <f>G285*(1+L285/100)</f>
        <v>0</v>
      </c>
      <c r="N285" s="160">
        <v>5.1500000000000001E-3</v>
      </c>
      <c r="O285" s="160">
        <f>ROUND(E285*N285,2)</f>
        <v>0.04</v>
      </c>
      <c r="P285" s="160">
        <v>0</v>
      </c>
      <c r="Q285" s="160">
        <f>ROUND(E285*P285,2)</f>
        <v>0</v>
      </c>
      <c r="R285" s="160"/>
      <c r="S285" s="160" t="s">
        <v>143</v>
      </c>
      <c r="T285" s="160" t="s">
        <v>204</v>
      </c>
      <c r="U285" s="160">
        <v>1.04</v>
      </c>
      <c r="V285" s="160">
        <f>ROUND(E285*U285,2)</f>
        <v>7.68</v>
      </c>
      <c r="W285" s="160"/>
      <c r="X285" s="160" t="s">
        <v>144</v>
      </c>
      <c r="Y285" s="151"/>
      <c r="Z285" s="151"/>
      <c r="AA285" s="151"/>
      <c r="AB285" s="151"/>
      <c r="AC285" s="151"/>
      <c r="AD285" s="151"/>
      <c r="AE285" s="151"/>
      <c r="AF285" s="151"/>
      <c r="AG285" s="151" t="s">
        <v>145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188" t="s">
        <v>178</v>
      </c>
      <c r="D286" s="162"/>
      <c r="E286" s="163">
        <v>3.96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51"/>
      <c r="Z286" s="151"/>
      <c r="AA286" s="151"/>
      <c r="AB286" s="151"/>
      <c r="AC286" s="151"/>
      <c r="AD286" s="151"/>
      <c r="AE286" s="151"/>
      <c r="AF286" s="151"/>
      <c r="AG286" s="151" t="s">
        <v>147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188" t="s">
        <v>181</v>
      </c>
      <c r="D287" s="162"/>
      <c r="E287" s="163">
        <v>1.665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51"/>
      <c r="Z287" s="151"/>
      <c r="AA287" s="151"/>
      <c r="AB287" s="151"/>
      <c r="AC287" s="151"/>
      <c r="AD287" s="151"/>
      <c r="AE287" s="151"/>
      <c r="AF287" s="151"/>
      <c r="AG287" s="151" t="s">
        <v>147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58"/>
      <c r="B288" s="159"/>
      <c r="C288" s="188" t="s">
        <v>179</v>
      </c>
      <c r="D288" s="162"/>
      <c r="E288" s="163">
        <v>1.7575000000000001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51"/>
      <c r="Z288" s="151"/>
      <c r="AA288" s="151"/>
      <c r="AB288" s="151"/>
      <c r="AC288" s="151"/>
      <c r="AD288" s="151"/>
      <c r="AE288" s="151"/>
      <c r="AF288" s="151"/>
      <c r="AG288" s="151" t="s">
        <v>147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73">
        <v>122</v>
      </c>
      <c r="B289" s="174" t="s">
        <v>473</v>
      </c>
      <c r="C289" s="187" t="s">
        <v>474</v>
      </c>
      <c r="D289" s="175" t="s">
        <v>153</v>
      </c>
      <c r="E289" s="176">
        <v>25.3</v>
      </c>
      <c r="F289" s="177"/>
      <c r="G289" s="178">
        <f>ROUND(E289*F289,2)</f>
        <v>0</v>
      </c>
      <c r="H289" s="161">
        <v>20.87</v>
      </c>
      <c r="I289" s="160">
        <f>ROUND(E289*H289,2)</f>
        <v>528.01</v>
      </c>
      <c r="J289" s="161">
        <v>36.229999999999997</v>
      </c>
      <c r="K289" s="160">
        <f>ROUND(E289*J289,2)</f>
        <v>916.62</v>
      </c>
      <c r="L289" s="160">
        <v>15</v>
      </c>
      <c r="M289" s="160">
        <f>G289*(1+L289/100)</f>
        <v>0</v>
      </c>
      <c r="N289" s="160">
        <v>4.0000000000000003E-5</v>
      </c>
      <c r="O289" s="160">
        <f>ROUND(E289*N289,2)</f>
        <v>0</v>
      </c>
      <c r="P289" s="160">
        <v>0</v>
      </c>
      <c r="Q289" s="160">
        <f>ROUND(E289*P289,2)</f>
        <v>0</v>
      </c>
      <c r="R289" s="160"/>
      <c r="S289" s="160" t="s">
        <v>143</v>
      </c>
      <c r="T289" s="160" t="s">
        <v>204</v>
      </c>
      <c r="U289" s="160">
        <v>7.0000000000000007E-2</v>
      </c>
      <c r="V289" s="160">
        <f>ROUND(E289*U289,2)</f>
        <v>1.77</v>
      </c>
      <c r="W289" s="160"/>
      <c r="X289" s="160" t="s">
        <v>144</v>
      </c>
      <c r="Y289" s="151"/>
      <c r="Z289" s="151"/>
      <c r="AA289" s="151"/>
      <c r="AB289" s="151"/>
      <c r="AC289" s="151"/>
      <c r="AD289" s="151"/>
      <c r="AE289" s="151"/>
      <c r="AF289" s="151"/>
      <c r="AG289" s="151" t="s">
        <v>145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8"/>
      <c r="B290" s="159"/>
      <c r="C290" s="188" t="s">
        <v>468</v>
      </c>
      <c r="D290" s="162"/>
      <c r="E290" s="163">
        <v>4.9000000000000004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147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8"/>
      <c r="B291" s="159"/>
      <c r="C291" s="188" t="s">
        <v>269</v>
      </c>
      <c r="D291" s="162"/>
      <c r="E291" s="163">
        <v>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1"/>
      <c r="Z291" s="151"/>
      <c r="AA291" s="151"/>
      <c r="AB291" s="151"/>
      <c r="AC291" s="151"/>
      <c r="AD291" s="151"/>
      <c r="AE291" s="151"/>
      <c r="AF291" s="151"/>
      <c r="AG291" s="151" t="s">
        <v>147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188" t="s">
        <v>475</v>
      </c>
      <c r="D292" s="162"/>
      <c r="E292" s="163">
        <v>7.4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147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188" t="s">
        <v>476</v>
      </c>
      <c r="D293" s="162"/>
      <c r="E293" s="163">
        <v>8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147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73">
        <v>123</v>
      </c>
      <c r="B294" s="174" t="s">
        <v>477</v>
      </c>
      <c r="C294" s="187" t="s">
        <v>478</v>
      </c>
      <c r="D294" s="175" t="s">
        <v>157</v>
      </c>
      <c r="E294" s="176">
        <v>7.3825000000000003</v>
      </c>
      <c r="F294" s="177"/>
      <c r="G294" s="178">
        <f>ROUND(E294*F294,2)</f>
        <v>0</v>
      </c>
      <c r="H294" s="161">
        <v>0</v>
      </c>
      <c r="I294" s="160">
        <f>ROUND(E294*H294,2)</f>
        <v>0</v>
      </c>
      <c r="J294" s="161">
        <v>15.1</v>
      </c>
      <c r="K294" s="160">
        <f>ROUND(E294*J294,2)</f>
        <v>111.48</v>
      </c>
      <c r="L294" s="160">
        <v>15</v>
      </c>
      <c r="M294" s="160">
        <f>G294*(1+L294/100)</f>
        <v>0</v>
      </c>
      <c r="N294" s="160">
        <v>0</v>
      </c>
      <c r="O294" s="160">
        <f>ROUND(E294*N294,2)</f>
        <v>0</v>
      </c>
      <c r="P294" s="160">
        <v>0</v>
      </c>
      <c r="Q294" s="160">
        <f>ROUND(E294*P294,2)</f>
        <v>0</v>
      </c>
      <c r="R294" s="160"/>
      <c r="S294" s="160" t="s">
        <v>143</v>
      </c>
      <c r="T294" s="160" t="s">
        <v>204</v>
      </c>
      <c r="U294" s="160">
        <v>0.03</v>
      </c>
      <c r="V294" s="160">
        <f>ROUND(E294*U294,2)</f>
        <v>0.22</v>
      </c>
      <c r="W294" s="160"/>
      <c r="X294" s="160" t="s">
        <v>144</v>
      </c>
      <c r="Y294" s="151"/>
      <c r="Z294" s="151"/>
      <c r="AA294" s="151"/>
      <c r="AB294" s="151"/>
      <c r="AC294" s="151"/>
      <c r="AD294" s="151"/>
      <c r="AE294" s="151"/>
      <c r="AF294" s="151"/>
      <c r="AG294" s="151" t="s">
        <v>145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58"/>
      <c r="B295" s="159"/>
      <c r="C295" s="188" t="s">
        <v>178</v>
      </c>
      <c r="D295" s="162"/>
      <c r="E295" s="163">
        <v>3.96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51"/>
      <c r="Z295" s="151"/>
      <c r="AA295" s="151"/>
      <c r="AB295" s="151"/>
      <c r="AC295" s="151"/>
      <c r="AD295" s="151"/>
      <c r="AE295" s="151"/>
      <c r="AF295" s="151"/>
      <c r="AG295" s="151" t="s">
        <v>147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188" t="s">
        <v>181</v>
      </c>
      <c r="D296" s="162"/>
      <c r="E296" s="163">
        <v>1.665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147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58"/>
      <c r="B297" s="159"/>
      <c r="C297" s="188" t="s">
        <v>179</v>
      </c>
      <c r="D297" s="162"/>
      <c r="E297" s="163">
        <v>1.7575000000000001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147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73">
        <v>124</v>
      </c>
      <c r="B298" s="174" t="s">
        <v>479</v>
      </c>
      <c r="C298" s="187" t="s">
        <v>480</v>
      </c>
      <c r="D298" s="175" t="s">
        <v>157</v>
      </c>
      <c r="E298" s="176">
        <v>7.3825000000000003</v>
      </c>
      <c r="F298" s="177"/>
      <c r="G298" s="178">
        <f>ROUND(E298*F298,2)</f>
        <v>0</v>
      </c>
      <c r="H298" s="161">
        <v>12.3</v>
      </c>
      <c r="I298" s="160">
        <f>ROUND(E298*H298,2)</f>
        <v>90.8</v>
      </c>
      <c r="J298" s="161">
        <v>0</v>
      </c>
      <c r="K298" s="160">
        <f>ROUND(E298*J298,2)</f>
        <v>0</v>
      </c>
      <c r="L298" s="160">
        <v>15</v>
      </c>
      <c r="M298" s="160">
        <f>G298*(1+L298/100)</f>
        <v>0</v>
      </c>
      <c r="N298" s="160">
        <v>1.1999999999999999E-3</v>
      </c>
      <c r="O298" s="160">
        <f>ROUND(E298*N298,2)</f>
        <v>0.01</v>
      </c>
      <c r="P298" s="160">
        <v>0</v>
      </c>
      <c r="Q298" s="160">
        <f>ROUND(E298*P298,2)</f>
        <v>0</v>
      </c>
      <c r="R298" s="160"/>
      <c r="S298" s="160" t="s">
        <v>143</v>
      </c>
      <c r="T298" s="160" t="s">
        <v>204</v>
      </c>
      <c r="U298" s="160">
        <v>0</v>
      </c>
      <c r="V298" s="160">
        <f>ROUND(E298*U298,2)</f>
        <v>0</v>
      </c>
      <c r="W298" s="160"/>
      <c r="X298" s="160" t="s">
        <v>144</v>
      </c>
      <c r="Y298" s="151"/>
      <c r="Z298" s="151"/>
      <c r="AA298" s="151"/>
      <c r="AB298" s="151"/>
      <c r="AC298" s="151"/>
      <c r="AD298" s="151"/>
      <c r="AE298" s="151"/>
      <c r="AF298" s="151"/>
      <c r="AG298" s="151" t="s">
        <v>145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8"/>
      <c r="B299" s="159"/>
      <c r="C299" s="188" t="s">
        <v>178</v>
      </c>
      <c r="D299" s="162"/>
      <c r="E299" s="163">
        <v>3.96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51"/>
      <c r="Z299" s="151"/>
      <c r="AA299" s="151"/>
      <c r="AB299" s="151"/>
      <c r="AC299" s="151"/>
      <c r="AD299" s="151"/>
      <c r="AE299" s="151"/>
      <c r="AF299" s="151"/>
      <c r="AG299" s="151" t="s">
        <v>147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188" t="s">
        <v>181</v>
      </c>
      <c r="D300" s="162"/>
      <c r="E300" s="163">
        <v>1.665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147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8"/>
      <c r="B301" s="159"/>
      <c r="C301" s="188" t="s">
        <v>179</v>
      </c>
      <c r="D301" s="162"/>
      <c r="E301" s="163">
        <v>1.7575000000000001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51"/>
      <c r="Z301" s="151"/>
      <c r="AA301" s="151"/>
      <c r="AB301" s="151"/>
      <c r="AC301" s="151"/>
      <c r="AD301" s="151"/>
      <c r="AE301" s="151"/>
      <c r="AF301" s="151"/>
      <c r="AG301" s="151" t="s">
        <v>147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ht="22.5" outlineLevel="1" x14ac:dyDescent="0.2">
      <c r="A302" s="173">
        <v>125</v>
      </c>
      <c r="B302" s="174" t="s">
        <v>481</v>
      </c>
      <c r="C302" s="187" t="s">
        <v>482</v>
      </c>
      <c r="D302" s="175" t="s">
        <v>157</v>
      </c>
      <c r="E302" s="176">
        <v>7.7516299999999996</v>
      </c>
      <c r="F302" s="177"/>
      <c r="G302" s="178">
        <f>ROUND(E302*F302,2)</f>
        <v>0</v>
      </c>
      <c r="H302" s="161">
        <v>450</v>
      </c>
      <c r="I302" s="160">
        <f>ROUND(E302*H302,2)</f>
        <v>3488.23</v>
      </c>
      <c r="J302" s="161">
        <v>0</v>
      </c>
      <c r="K302" s="160">
        <f>ROUND(E302*J302,2)</f>
        <v>0</v>
      </c>
      <c r="L302" s="160">
        <v>15</v>
      </c>
      <c r="M302" s="160">
        <f>G302*(1+L302/100)</f>
        <v>0</v>
      </c>
      <c r="N302" s="160">
        <v>0</v>
      </c>
      <c r="O302" s="160">
        <f>ROUND(E302*N302,2)</f>
        <v>0</v>
      </c>
      <c r="P302" s="160">
        <v>0</v>
      </c>
      <c r="Q302" s="160">
        <f>ROUND(E302*P302,2)</f>
        <v>0</v>
      </c>
      <c r="R302" s="160"/>
      <c r="S302" s="160" t="s">
        <v>219</v>
      </c>
      <c r="T302" s="160" t="s">
        <v>204</v>
      </c>
      <c r="U302" s="160">
        <v>0</v>
      </c>
      <c r="V302" s="160">
        <f>ROUND(E302*U302,2)</f>
        <v>0</v>
      </c>
      <c r="W302" s="160"/>
      <c r="X302" s="160" t="s">
        <v>162</v>
      </c>
      <c r="Y302" s="151"/>
      <c r="Z302" s="151"/>
      <c r="AA302" s="151"/>
      <c r="AB302" s="151"/>
      <c r="AC302" s="151"/>
      <c r="AD302" s="151"/>
      <c r="AE302" s="151"/>
      <c r="AF302" s="151"/>
      <c r="AG302" s="151" t="s">
        <v>163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58"/>
      <c r="B303" s="159"/>
      <c r="C303" s="190" t="s">
        <v>483</v>
      </c>
      <c r="D303" s="164"/>
      <c r="E303" s="165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1"/>
      <c r="Z303" s="151"/>
      <c r="AA303" s="151"/>
      <c r="AB303" s="151"/>
      <c r="AC303" s="151"/>
      <c r="AD303" s="151"/>
      <c r="AE303" s="151"/>
      <c r="AF303" s="151"/>
      <c r="AG303" s="151" t="s">
        <v>147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191" t="s">
        <v>484</v>
      </c>
      <c r="D304" s="164"/>
      <c r="E304" s="165">
        <v>3.96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147</v>
      </c>
      <c r="AH304" s="151">
        <v>2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58"/>
      <c r="B305" s="159"/>
      <c r="C305" s="191" t="s">
        <v>485</v>
      </c>
      <c r="D305" s="164"/>
      <c r="E305" s="165">
        <v>1.665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51"/>
      <c r="Z305" s="151"/>
      <c r="AA305" s="151"/>
      <c r="AB305" s="151"/>
      <c r="AC305" s="151"/>
      <c r="AD305" s="151"/>
      <c r="AE305" s="151"/>
      <c r="AF305" s="151"/>
      <c r="AG305" s="151" t="s">
        <v>147</v>
      </c>
      <c r="AH305" s="151">
        <v>2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191" t="s">
        <v>486</v>
      </c>
      <c r="D306" s="164"/>
      <c r="E306" s="165">
        <v>1.7575000000000001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51"/>
      <c r="Z306" s="151"/>
      <c r="AA306" s="151"/>
      <c r="AB306" s="151"/>
      <c r="AC306" s="151"/>
      <c r="AD306" s="151"/>
      <c r="AE306" s="151"/>
      <c r="AF306" s="151"/>
      <c r="AG306" s="151" t="s">
        <v>147</v>
      </c>
      <c r="AH306" s="151">
        <v>2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58"/>
      <c r="B307" s="159"/>
      <c r="C307" s="190" t="s">
        <v>487</v>
      </c>
      <c r="D307" s="164"/>
      <c r="E307" s="165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51"/>
      <c r="Z307" s="151"/>
      <c r="AA307" s="151"/>
      <c r="AB307" s="151"/>
      <c r="AC307" s="151"/>
      <c r="AD307" s="151"/>
      <c r="AE307" s="151"/>
      <c r="AF307" s="151"/>
      <c r="AG307" s="151" t="s">
        <v>147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188" t="s">
        <v>488</v>
      </c>
      <c r="D308" s="162"/>
      <c r="E308" s="163">
        <v>7.7516299999999996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51"/>
      <c r="Z308" s="151"/>
      <c r="AA308" s="151"/>
      <c r="AB308" s="151"/>
      <c r="AC308" s="151"/>
      <c r="AD308" s="151"/>
      <c r="AE308" s="151"/>
      <c r="AF308" s="151"/>
      <c r="AG308" s="151" t="s">
        <v>147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79">
        <v>126</v>
      </c>
      <c r="B309" s="180" t="s">
        <v>489</v>
      </c>
      <c r="C309" s="189" t="s">
        <v>490</v>
      </c>
      <c r="D309" s="181" t="s">
        <v>0</v>
      </c>
      <c r="E309" s="182">
        <v>126.04819999999999</v>
      </c>
      <c r="F309" s="183"/>
      <c r="G309" s="184">
        <f>ROUND(E309*F309,2)</f>
        <v>0</v>
      </c>
      <c r="H309" s="161">
        <v>0</v>
      </c>
      <c r="I309" s="160">
        <f>ROUND(E309*H309,2)</f>
        <v>0</v>
      </c>
      <c r="J309" s="161">
        <v>6.3</v>
      </c>
      <c r="K309" s="160">
        <f>ROUND(E309*J309,2)</f>
        <v>794.1</v>
      </c>
      <c r="L309" s="160">
        <v>15</v>
      </c>
      <c r="M309" s="160">
        <f>G309*(1+L309/100)</f>
        <v>0</v>
      </c>
      <c r="N309" s="160">
        <v>0</v>
      </c>
      <c r="O309" s="160">
        <f>ROUND(E309*N309,2)</f>
        <v>0</v>
      </c>
      <c r="P309" s="160">
        <v>0</v>
      </c>
      <c r="Q309" s="160">
        <f>ROUND(E309*P309,2)</f>
        <v>0</v>
      </c>
      <c r="R309" s="160"/>
      <c r="S309" s="160" t="s">
        <v>143</v>
      </c>
      <c r="T309" s="160" t="s">
        <v>143</v>
      </c>
      <c r="U309" s="160">
        <v>0</v>
      </c>
      <c r="V309" s="160">
        <f>ROUND(E309*U309,2)</f>
        <v>0</v>
      </c>
      <c r="W309" s="160"/>
      <c r="X309" s="160" t="s">
        <v>258</v>
      </c>
      <c r="Y309" s="151"/>
      <c r="Z309" s="151"/>
      <c r="AA309" s="151"/>
      <c r="AB309" s="151"/>
      <c r="AC309" s="151"/>
      <c r="AD309" s="151"/>
      <c r="AE309" s="151"/>
      <c r="AF309" s="151"/>
      <c r="AG309" s="151" t="s">
        <v>259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x14ac:dyDescent="0.2">
      <c r="A310" s="167" t="s">
        <v>138</v>
      </c>
      <c r="B310" s="168" t="s">
        <v>90</v>
      </c>
      <c r="C310" s="186" t="s">
        <v>91</v>
      </c>
      <c r="D310" s="169"/>
      <c r="E310" s="170"/>
      <c r="F310" s="171"/>
      <c r="G310" s="172">
        <f>SUMIF(AG311:AG324,"&lt;&gt;NOR",G311:G324)</f>
        <v>0</v>
      </c>
      <c r="H310" s="166"/>
      <c r="I310" s="166">
        <f>SUM(I311:I324)</f>
        <v>12402.78</v>
      </c>
      <c r="J310" s="166"/>
      <c r="K310" s="166">
        <f>SUM(K311:K324)</f>
        <v>17784.349999999999</v>
      </c>
      <c r="L310" s="166"/>
      <c r="M310" s="166">
        <f>SUM(M311:M324)</f>
        <v>0</v>
      </c>
      <c r="N310" s="166"/>
      <c r="O310" s="166">
        <f>SUM(O311:O324)</f>
        <v>0.01</v>
      </c>
      <c r="P310" s="166"/>
      <c r="Q310" s="166">
        <f>SUM(Q311:Q324)</f>
        <v>0.03</v>
      </c>
      <c r="R310" s="166"/>
      <c r="S310" s="166"/>
      <c r="T310" s="166"/>
      <c r="U310" s="166"/>
      <c r="V310" s="166">
        <f>SUM(V311:V324)</f>
        <v>25.13</v>
      </c>
      <c r="W310" s="166"/>
      <c r="X310" s="166"/>
      <c r="AG310" t="s">
        <v>139</v>
      </c>
    </row>
    <row r="311" spans="1:60" ht="22.5" outlineLevel="1" x14ac:dyDescent="0.2">
      <c r="A311" s="173">
        <v>127</v>
      </c>
      <c r="B311" s="174" t="s">
        <v>491</v>
      </c>
      <c r="C311" s="187" t="s">
        <v>492</v>
      </c>
      <c r="D311" s="175" t="s">
        <v>157</v>
      </c>
      <c r="E311" s="176">
        <v>33.6</v>
      </c>
      <c r="F311" s="177"/>
      <c r="G311" s="178">
        <f>ROUND(E311*F311,2)</f>
        <v>0</v>
      </c>
      <c r="H311" s="161">
        <v>0</v>
      </c>
      <c r="I311" s="160">
        <f>ROUND(E311*H311,2)</f>
        <v>0</v>
      </c>
      <c r="J311" s="161">
        <v>6.9</v>
      </c>
      <c r="K311" s="160">
        <f>ROUND(E311*J311,2)</f>
        <v>231.84</v>
      </c>
      <c r="L311" s="160">
        <v>15</v>
      </c>
      <c r="M311" s="160">
        <f>G311*(1+L311/100)</f>
        <v>0</v>
      </c>
      <c r="N311" s="160">
        <v>0</v>
      </c>
      <c r="O311" s="160">
        <f>ROUND(E311*N311,2)</f>
        <v>0</v>
      </c>
      <c r="P311" s="160">
        <v>0</v>
      </c>
      <c r="Q311" s="160">
        <f>ROUND(E311*P311,2)</f>
        <v>0</v>
      </c>
      <c r="R311" s="160"/>
      <c r="S311" s="160" t="s">
        <v>143</v>
      </c>
      <c r="T311" s="160" t="s">
        <v>493</v>
      </c>
      <c r="U311" s="160">
        <v>1.6E-2</v>
      </c>
      <c r="V311" s="160">
        <f>ROUND(E311*U311,2)</f>
        <v>0.54</v>
      </c>
      <c r="W311" s="160"/>
      <c r="X311" s="160" t="s">
        <v>144</v>
      </c>
      <c r="Y311" s="151"/>
      <c r="Z311" s="151"/>
      <c r="AA311" s="151"/>
      <c r="AB311" s="151"/>
      <c r="AC311" s="151"/>
      <c r="AD311" s="151"/>
      <c r="AE311" s="151"/>
      <c r="AF311" s="151"/>
      <c r="AG311" s="151" t="s">
        <v>145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58"/>
      <c r="B312" s="159"/>
      <c r="C312" s="188" t="s">
        <v>176</v>
      </c>
      <c r="D312" s="162"/>
      <c r="E312" s="163">
        <v>16.8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51"/>
      <c r="Z312" s="151"/>
      <c r="AA312" s="151"/>
      <c r="AB312" s="151"/>
      <c r="AC312" s="151"/>
      <c r="AD312" s="151"/>
      <c r="AE312" s="151"/>
      <c r="AF312" s="151"/>
      <c r="AG312" s="151" t="s">
        <v>147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188" t="s">
        <v>177</v>
      </c>
      <c r="D313" s="162"/>
      <c r="E313" s="163">
        <v>16.8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51"/>
      <c r="Z313" s="151"/>
      <c r="AA313" s="151"/>
      <c r="AB313" s="151"/>
      <c r="AC313" s="151"/>
      <c r="AD313" s="151"/>
      <c r="AE313" s="151"/>
      <c r="AF313" s="151"/>
      <c r="AG313" s="151" t="s">
        <v>147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73">
        <v>128</v>
      </c>
      <c r="B314" s="174" t="s">
        <v>494</v>
      </c>
      <c r="C314" s="187" t="s">
        <v>495</v>
      </c>
      <c r="D314" s="175" t="s">
        <v>153</v>
      </c>
      <c r="E314" s="176">
        <v>30.2</v>
      </c>
      <c r="F314" s="177"/>
      <c r="G314" s="178">
        <f>ROUND(E314*F314,2)</f>
        <v>0</v>
      </c>
      <c r="H314" s="161">
        <v>0.18</v>
      </c>
      <c r="I314" s="160">
        <f>ROUND(E314*H314,2)</f>
        <v>5.44</v>
      </c>
      <c r="J314" s="161">
        <v>73.02</v>
      </c>
      <c r="K314" s="160">
        <f>ROUND(E314*J314,2)</f>
        <v>2205.1999999999998</v>
      </c>
      <c r="L314" s="160">
        <v>15</v>
      </c>
      <c r="M314" s="160">
        <f>G314*(1+L314/100)</f>
        <v>0</v>
      </c>
      <c r="N314" s="160">
        <v>0</v>
      </c>
      <c r="O314" s="160">
        <f>ROUND(E314*N314,2)</f>
        <v>0</v>
      </c>
      <c r="P314" s="160">
        <v>0</v>
      </c>
      <c r="Q314" s="160">
        <f>ROUND(E314*P314,2)</f>
        <v>0</v>
      </c>
      <c r="R314" s="160"/>
      <c r="S314" s="160" t="s">
        <v>143</v>
      </c>
      <c r="T314" s="160" t="s">
        <v>170</v>
      </c>
      <c r="U314" s="160">
        <v>0.15</v>
      </c>
      <c r="V314" s="160">
        <f>ROUND(E314*U314,2)</f>
        <v>4.53</v>
      </c>
      <c r="W314" s="160"/>
      <c r="X314" s="160" t="s">
        <v>144</v>
      </c>
      <c r="Y314" s="151"/>
      <c r="Z314" s="151"/>
      <c r="AA314" s="151"/>
      <c r="AB314" s="151"/>
      <c r="AC314" s="151"/>
      <c r="AD314" s="151"/>
      <c r="AE314" s="151"/>
      <c r="AF314" s="151"/>
      <c r="AG314" s="151" t="s">
        <v>145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188" t="s">
        <v>496</v>
      </c>
      <c r="D315" s="162"/>
      <c r="E315" s="163">
        <v>15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51"/>
      <c r="Z315" s="151"/>
      <c r="AA315" s="151"/>
      <c r="AB315" s="151"/>
      <c r="AC315" s="151"/>
      <c r="AD315" s="151"/>
      <c r="AE315" s="151"/>
      <c r="AF315" s="151"/>
      <c r="AG315" s="151" t="s">
        <v>147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188" t="s">
        <v>497</v>
      </c>
      <c r="D316" s="162"/>
      <c r="E316" s="163">
        <v>15.2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51"/>
      <c r="Z316" s="151"/>
      <c r="AA316" s="151"/>
      <c r="AB316" s="151"/>
      <c r="AC316" s="151"/>
      <c r="AD316" s="151"/>
      <c r="AE316" s="151"/>
      <c r="AF316" s="151"/>
      <c r="AG316" s="151" t="s">
        <v>147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73">
        <v>129</v>
      </c>
      <c r="B317" s="174" t="s">
        <v>498</v>
      </c>
      <c r="C317" s="187" t="s">
        <v>499</v>
      </c>
      <c r="D317" s="175" t="s">
        <v>153</v>
      </c>
      <c r="E317" s="176">
        <v>30.2</v>
      </c>
      <c r="F317" s="177"/>
      <c r="G317" s="178">
        <f>ROUND(E317*F317,2)</f>
        <v>0</v>
      </c>
      <c r="H317" s="161">
        <v>0</v>
      </c>
      <c r="I317" s="160">
        <f>ROUND(E317*H317,2)</f>
        <v>0</v>
      </c>
      <c r="J317" s="161">
        <v>11.3</v>
      </c>
      <c r="K317" s="160">
        <f>ROUND(E317*J317,2)</f>
        <v>341.26</v>
      </c>
      <c r="L317" s="160">
        <v>15</v>
      </c>
      <c r="M317" s="160">
        <f>G317*(1+L317/100)</f>
        <v>0</v>
      </c>
      <c r="N317" s="160">
        <v>0</v>
      </c>
      <c r="O317" s="160">
        <f>ROUND(E317*N317,2)</f>
        <v>0</v>
      </c>
      <c r="P317" s="160">
        <v>1E-3</v>
      </c>
      <c r="Q317" s="160">
        <f>ROUND(E317*P317,2)</f>
        <v>0.03</v>
      </c>
      <c r="R317" s="160"/>
      <c r="S317" s="160" t="s">
        <v>143</v>
      </c>
      <c r="T317" s="160" t="s">
        <v>170</v>
      </c>
      <c r="U317" s="160">
        <v>0.03</v>
      </c>
      <c r="V317" s="160">
        <f>ROUND(E317*U317,2)</f>
        <v>0.91</v>
      </c>
      <c r="W317" s="160"/>
      <c r="X317" s="160" t="s">
        <v>144</v>
      </c>
      <c r="Y317" s="151"/>
      <c r="Z317" s="151"/>
      <c r="AA317" s="151"/>
      <c r="AB317" s="151"/>
      <c r="AC317" s="151"/>
      <c r="AD317" s="151"/>
      <c r="AE317" s="151"/>
      <c r="AF317" s="151"/>
      <c r="AG317" s="151" t="s">
        <v>145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188" t="s">
        <v>496</v>
      </c>
      <c r="D318" s="162"/>
      <c r="E318" s="163">
        <v>15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51"/>
      <c r="Z318" s="151"/>
      <c r="AA318" s="151"/>
      <c r="AB318" s="151"/>
      <c r="AC318" s="151"/>
      <c r="AD318" s="151"/>
      <c r="AE318" s="151"/>
      <c r="AF318" s="151"/>
      <c r="AG318" s="151" t="s">
        <v>147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58"/>
      <c r="B319" s="159"/>
      <c r="C319" s="188" t="s">
        <v>497</v>
      </c>
      <c r="D319" s="162"/>
      <c r="E319" s="163">
        <v>15.2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51"/>
      <c r="Z319" s="151"/>
      <c r="AA319" s="151"/>
      <c r="AB319" s="151"/>
      <c r="AC319" s="151"/>
      <c r="AD319" s="151"/>
      <c r="AE319" s="151"/>
      <c r="AF319" s="151"/>
      <c r="AG319" s="151" t="s">
        <v>147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ht="22.5" outlineLevel="1" x14ac:dyDescent="0.2">
      <c r="A320" s="173">
        <v>130</v>
      </c>
      <c r="B320" s="174" t="s">
        <v>500</v>
      </c>
      <c r="C320" s="187" t="s">
        <v>501</v>
      </c>
      <c r="D320" s="175" t="s">
        <v>157</v>
      </c>
      <c r="E320" s="176">
        <v>33.6</v>
      </c>
      <c r="F320" s="177"/>
      <c r="G320" s="178">
        <f>ROUND(E320*F320,2)</f>
        <v>0</v>
      </c>
      <c r="H320" s="161">
        <v>323.54000000000002</v>
      </c>
      <c r="I320" s="160">
        <f>ROUND(E320*H320,2)</f>
        <v>10870.94</v>
      </c>
      <c r="J320" s="161">
        <v>432.46</v>
      </c>
      <c r="K320" s="160">
        <f>ROUND(E320*J320,2)</f>
        <v>14530.66</v>
      </c>
      <c r="L320" s="160">
        <v>15</v>
      </c>
      <c r="M320" s="160">
        <f>G320*(1+L320/100)</f>
        <v>0</v>
      </c>
      <c r="N320" s="160">
        <v>3.5E-4</v>
      </c>
      <c r="O320" s="160">
        <f>ROUND(E320*N320,2)</f>
        <v>0.01</v>
      </c>
      <c r="P320" s="160">
        <v>0</v>
      </c>
      <c r="Q320" s="160">
        <f>ROUND(E320*P320,2)</f>
        <v>0</v>
      </c>
      <c r="R320" s="160"/>
      <c r="S320" s="160" t="s">
        <v>219</v>
      </c>
      <c r="T320" s="160" t="s">
        <v>204</v>
      </c>
      <c r="U320" s="160">
        <v>0.56999999999999995</v>
      </c>
      <c r="V320" s="160">
        <f>ROUND(E320*U320,2)</f>
        <v>19.149999999999999</v>
      </c>
      <c r="W320" s="160"/>
      <c r="X320" s="160" t="s">
        <v>144</v>
      </c>
      <c r="Y320" s="151"/>
      <c r="Z320" s="151"/>
      <c r="AA320" s="151"/>
      <c r="AB320" s="151"/>
      <c r="AC320" s="151"/>
      <c r="AD320" s="151"/>
      <c r="AE320" s="151"/>
      <c r="AF320" s="151"/>
      <c r="AG320" s="151" t="s">
        <v>145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188" t="s">
        <v>176</v>
      </c>
      <c r="D321" s="162"/>
      <c r="E321" s="163">
        <v>16.8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51"/>
      <c r="Z321" s="151"/>
      <c r="AA321" s="151"/>
      <c r="AB321" s="151"/>
      <c r="AC321" s="151"/>
      <c r="AD321" s="151"/>
      <c r="AE321" s="151"/>
      <c r="AF321" s="151"/>
      <c r="AG321" s="151" t="s">
        <v>147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188" t="s">
        <v>177</v>
      </c>
      <c r="D322" s="162"/>
      <c r="E322" s="163">
        <v>16.8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51"/>
      <c r="Z322" s="151"/>
      <c r="AA322" s="151"/>
      <c r="AB322" s="151"/>
      <c r="AC322" s="151"/>
      <c r="AD322" s="151"/>
      <c r="AE322" s="151"/>
      <c r="AF322" s="151"/>
      <c r="AG322" s="151" t="s">
        <v>147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79">
        <v>131</v>
      </c>
      <c r="B323" s="180" t="s">
        <v>502</v>
      </c>
      <c r="C323" s="189" t="s">
        <v>503</v>
      </c>
      <c r="D323" s="181" t="s">
        <v>153</v>
      </c>
      <c r="E323" s="182">
        <v>32</v>
      </c>
      <c r="F323" s="183"/>
      <c r="G323" s="184">
        <f>ROUND(E323*F323,2)</f>
        <v>0</v>
      </c>
      <c r="H323" s="161">
        <v>47.7</v>
      </c>
      <c r="I323" s="160">
        <f>ROUND(E323*H323,2)</f>
        <v>1526.4</v>
      </c>
      <c r="J323" s="161">
        <v>0</v>
      </c>
      <c r="K323" s="160">
        <f>ROUND(E323*J323,2)</f>
        <v>0</v>
      </c>
      <c r="L323" s="160">
        <v>15</v>
      </c>
      <c r="M323" s="160">
        <f>G323*(1+L323/100)</f>
        <v>0</v>
      </c>
      <c r="N323" s="160">
        <v>1.2E-4</v>
      </c>
      <c r="O323" s="160">
        <f>ROUND(E323*N323,2)</f>
        <v>0</v>
      </c>
      <c r="P323" s="160">
        <v>0</v>
      </c>
      <c r="Q323" s="160">
        <f>ROUND(E323*P323,2)</f>
        <v>0</v>
      </c>
      <c r="R323" s="160" t="s">
        <v>161</v>
      </c>
      <c r="S323" s="160" t="s">
        <v>143</v>
      </c>
      <c r="T323" s="160" t="s">
        <v>170</v>
      </c>
      <c r="U323" s="160">
        <v>0</v>
      </c>
      <c r="V323" s="160">
        <f>ROUND(E323*U323,2)</f>
        <v>0</v>
      </c>
      <c r="W323" s="160"/>
      <c r="X323" s="160" t="s">
        <v>162</v>
      </c>
      <c r="Y323" s="151"/>
      <c r="Z323" s="151"/>
      <c r="AA323" s="151"/>
      <c r="AB323" s="151"/>
      <c r="AC323" s="151"/>
      <c r="AD323" s="151"/>
      <c r="AE323" s="151"/>
      <c r="AF323" s="151"/>
      <c r="AG323" s="151" t="s">
        <v>163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79">
        <v>132</v>
      </c>
      <c r="B324" s="180" t="s">
        <v>504</v>
      </c>
      <c r="C324" s="189" t="s">
        <v>505</v>
      </c>
      <c r="D324" s="181" t="s">
        <v>0</v>
      </c>
      <c r="E324" s="182">
        <v>297.11739999999998</v>
      </c>
      <c r="F324" s="183"/>
      <c r="G324" s="184">
        <f>ROUND(E324*F324,2)</f>
        <v>0</v>
      </c>
      <c r="H324" s="161">
        <v>0</v>
      </c>
      <c r="I324" s="160">
        <f>ROUND(E324*H324,2)</f>
        <v>0</v>
      </c>
      <c r="J324" s="161">
        <v>1.6</v>
      </c>
      <c r="K324" s="160">
        <f>ROUND(E324*J324,2)</f>
        <v>475.39</v>
      </c>
      <c r="L324" s="160">
        <v>15</v>
      </c>
      <c r="M324" s="160">
        <f>G324*(1+L324/100)</f>
        <v>0</v>
      </c>
      <c r="N324" s="160">
        <v>0</v>
      </c>
      <c r="O324" s="160">
        <f>ROUND(E324*N324,2)</f>
        <v>0</v>
      </c>
      <c r="P324" s="160">
        <v>0</v>
      </c>
      <c r="Q324" s="160">
        <f>ROUND(E324*P324,2)</f>
        <v>0</v>
      </c>
      <c r="R324" s="160"/>
      <c r="S324" s="160" t="s">
        <v>143</v>
      </c>
      <c r="T324" s="160" t="s">
        <v>143</v>
      </c>
      <c r="U324" s="160">
        <v>0</v>
      </c>
      <c r="V324" s="160">
        <f>ROUND(E324*U324,2)</f>
        <v>0</v>
      </c>
      <c r="W324" s="160"/>
      <c r="X324" s="160" t="s">
        <v>258</v>
      </c>
      <c r="Y324" s="151"/>
      <c r="Z324" s="151"/>
      <c r="AA324" s="151"/>
      <c r="AB324" s="151"/>
      <c r="AC324" s="151"/>
      <c r="AD324" s="151"/>
      <c r="AE324" s="151"/>
      <c r="AF324" s="151"/>
      <c r="AG324" s="151" t="s">
        <v>259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x14ac:dyDescent="0.2">
      <c r="A325" s="167" t="s">
        <v>138</v>
      </c>
      <c r="B325" s="168" t="s">
        <v>92</v>
      </c>
      <c r="C325" s="186" t="s">
        <v>93</v>
      </c>
      <c r="D325" s="169"/>
      <c r="E325" s="170"/>
      <c r="F325" s="171"/>
      <c r="G325" s="172">
        <f>SUMIF(AG326:AG351,"&lt;&gt;NOR",G326:G351)</f>
        <v>0</v>
      </c>
      <c r="H325" s="166"/>
      <c r="I325" s="166">
        <f>SUM(I326:I351)</f>
        <v>1248.9100000000001</v>
      </c>
      <c r="J325" s="166"/>
      <c r="K325" s="166">
        <f>SUM(K326:K351)</f>
        <v>15068.92</v>
      </c>
      <c r="L325" s="166"/>
      <c r="M325" s="166">
        <f>SUM(M326:M351)</f>
        <v>0</v>
      </c>
      <c r="N325" s="166"/>
      <c r="O325" s="166">
        <f>SUM(O326:O351)</f>
        <v>7.0000000000000007E-2</v>
      </c>
      <c r="P325" s="166"/>
      <c r="Q325" s="166">
        <f>SUM(Q326:Q351)</f>
        <v>0.02</v>
      </c>
      <c r="R325" s="166"/>
      <c r="S325" s="166"/>
      <c r="T325" s="166"/>
      <c r="U325" s="166"/>
      <c r="V325" s="166">
        <f>SUM(V326:V351)</f>
        <v>10.14</v>
      </c>
      <c r="W325" s="166"/>
      <c r="X325" s="166"/>
      <c r="AG325" t="s">
        <v>139</v>
      </c>
    </row>
    <row r="326" spans="1:60" ht="22.5" outlineLevel="1" x14ac:dyDescent="0.2">
      <c r="A326" s="173">
        <v>133</v>
      </c>
      <c r="B326" s="174" t="s">
        <v>506</v>
      </c>
      <c r="C326" s="187" t="s">
        <v>507</v>
      </c>
      <c r="D326" s="175" t="s">
        <v>157</v>
      </c>
      <c r="E326" s="176">
        <v>19.27</v>
      </c>
      <c r="F326" s="177"/>
      <c r="G326" s="178">
        <f>ROUND(E326*F326,2)</f>
        <v>0</v>
      </c>
      <c r="H326" s="161">
        <v>0</v>
      </c>
      <c r="I326" s="160">
        <f>ROUND(E326*H326,2)</f>
        <v>0</v>
      </c>
      <c r="J326" s="161">
        <v>6.8</v>
      </c>
      <c r="K326" s="160">
        <f>ROUND(E326*J326,2)</f>
        <v>131.04</v>
      </c>
      <c r="L326" s="160">
        <v>15</v>
      </c>
      <c r="M326" s="160">
        <f>G326*(1+L326/100)</f>
        <v>0</v>
      </c>
      <c r="N326" s="160">
        <v>0</v>
      </c>
      <c r="O326" s="160">
        <f>ROUND(E326*N326,2)</f>
        <v>0</v>
      </c>
      <c r="P326" s="160">
        <v>0</v>
      </c>
      <c r="Q326" s="160">
        <f>ROUND(E326*P326,2)</f>
        <v>0</v>
      </c>
      <c r="R326" s="160"/>
      <c r="S326" s="160" t="s">
        <v>143</v>
      </c>
      <c r="T326" s="160" t="s">
        <v>204</v>
      </c>
      <c r="U326" s="160">
        <v>1.6E-2</v>
      </c>
      <c r="V326" s="160">
        <f>ROUND(E326*U326,2)</f>
        <v>0.31</v>
      </c>
      <c r="W326" s="160"/>
      <c r="X326" s="160" t="s">
        <v>144</v>
      </c>
      <c r="Y326" s="151"/>
      <c r="Z326" s="151"/>
      <c r="AA326" s="151"/>
      <c r="AB326" s="151"/>
      <c r="AC326" s="151"/>
      <c r="AD326" s="151"/>
      <c r="AE326" s="151"/>
      <c r="AF326" s="151"/>
      <c r="AG326" s="151" t="s">
        <v>145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188" t="s">
        <v>175</v>
      </c>
      <c r="D327" s="162"/>
      <c r="E327" s="163">
        <v>5.0599999999999996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51"/>
      <c r="Z327" s="151"/>
      <c r="AA327" s="151"/>
      <c r="AB327" s="151"/>
      <c r="AC327" s="151"/>
      <c r="AD327" s="151"/>
      <c r="AE327" s="151"/>
      <c r="AF327" s="151"/>
      <c r="AG327" s="151" t="s">
        <v>147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188" t="s">
        <v>508</v>
      </c>
      <c r="D328" s="162"/>
      <c r="E328" s="163">
        <v>14.21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51"/>
      <c r="Z328" s="151"/>
      <c r="AA328" s="151"/>
      <c r="AB328" s="151"/>
      <c r="AC328" s="151"/>
      <c r="AD328" s="151"/>
      <c r="AE328" s="151"/>
      <c r="AF328" s="151"/>
      <c r="AG328" s="151" t="s">
        <v>147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73">
        <v>134</v>
      </c>
      <c r="B329" s="174" t="s">
        <v>509</v>
      </c>
      <c r="C329" s="187" t="s">
        <v>510</v>
      </c>
      <c r="D329" s="175" t="s">
        <v>157</v>
      </c>
      <c r="E329" s="176">
        <v>19.27</v>
      </c>
      <c r="F329" s="177"/>
      <c r="G329" s="178">
        <f>ROUND(E329*F329,2)</f>
        <v>0</v>
      </c>
      <c r="H329" s="161">
        <v>0</v>
      </c>
      <c r="I329" s="160">
        <f>ROUND(E329*H329,2)</f>
        <v>0</v>
      </c>
      <c r="J329" s="161">
        <v>23.2</v>
      </c>
      <c r="K329" s="160">
        <f>ROUND(E329*J329,2)</f>
        <v>447.06</v>
      </c>
      <c r="L329" s="160">
        <v>15</v>
      </c>
      <c r="M329" s="160">
        <f>G329*(1+L329/100)</f>
        <v>0</v>
      </c>
      <c r="N329" s="160">
        <v>0</v>
      </c>
      <c r="O329" s="160">
        <f>ROUND(E329*N329,2)</f>
        <v>0</v>
      </c>
      <c r="P329" s="160">
        <v>0</v>
      </c>
      <c r="Q329" s="160">
        <f>ROUND(E329*P329,2)</f>
        <v>0</v>
      </c>
      <c r="R329" s="160"/>
      <c r="S329" s="160" t="s">
        <v>143</v>
      </c>
      <c r="T329" s="160" t="s">
        <v>143</v>
      </c>
      <c r="U329" s="160">
        <v>4.5999999999999999E-2</v>
      </c>
      <c r="V329" s="160">
        <f>ROUND(E329*U329,2)</f>
        <v>0.89</v>
      </c>
      <c r="W329" s="160"/>
      <c r="X329" s="160" t="s">
        <v>144</v>
      </c>
      <c r="Y329" s="151"/>
      <c r="Z329" s="151"/>
      <c r="AA329" s="151"/>
      <c r="AB329" s="151"/>
      <c r="AC329" s="151"/>
      <c r="AD329" s="151"/>
      <c r="AE329" s="151"/>
      <c r="AF329" s="151"/>
      <c r="AG329" s="151" t="s">
        <v>145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188" t="s">
        <v>175</v>
      </c>
      <c r="D330" s="162"/>
      <c r="E330" s="163">
        <v>5.0599999999999996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51"/>
      <c r="Z330" s="151"/>
      <c r="AA330" s="151"/>
      <c r="AB330" s="151"/>
      <c r="AC330" s="151"/>
      <c r="AD330" s="151"/>
      <c r="AE330" s="151"/>
      <c r="AF330" s="151"/>
      <c r="AG330" s="151" t="s">
        <v>147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188" t="s">
        <v>508</v>
      </c>
      <c r="D331" s="162"/>
      <c r="E331" s="163">
        <v>14.21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51"/>
      <c r="Z331" s="151"/>
      <c r="AA331" s="151"/>
      <c r="AB331" s="151"/>
      <c r="AC331" s="151"/>
      <c r="AD331" s="151"/>
      <c r="AE331" s="151"/>
      <c r="AF331" s="151"/>
      <c r="AG331" s="151" t="s">
        <v>147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ht="22.5" outlineLevel="1" x14ac:dyDescent="0.2">
      <c r="A332" s="173">
        <v>135</v>
      </c>
      <c r="B332" s="174" t="s">
        <v>511</v>
      </c>
      <c r="C332" s="187" t="s">
        <v>512</v>
      </c>
      <c r="D332" s="175" t="s">
        <v>153</v>
      </c>
      <c r="E332" s="176">
        <v>21</v>
      </c>
      <c r="F332" s="177"/>
      <c r="G332" s="178">
        <f>ROUND(E332*F332,2)</f>
        <v>0</v>
      </c>
      <c r="H332" s="161">
        <v>29.85</v>
      </c>
      <c r="I332" s="160">
        <f>ROUND(E332*H332,2)</f>
        <v>626.85</v>
      </c>
      <c r="J332" s="161">
        <v>68.150000000000006</v>
      </c>
      <c r="K332" s="160">
        <f>ROUND(E332*J332,2)</f>
        <v>1431.15</v>
      </c>
      <c r="L332" s="160">
        <v>15</v>
      </c>
      <c r="M332" s="160">
        <f>G332*(1+L332/100)</f>
        <v>0</v>
      </c>
      <c r="N332" s="160">
        <v>8.0000000000000007E-5</v>
      </c>
      <c r="O332" s="160">
        <f>ROUND(E332*N332,2)</f>
        <v>0</v>
      </c>
      <c r="P332" s="160">
        <v>0</v>
      </c>
      <c r="Q332" s="160">
        <f>ROUND(E332*P332,2)</f>
        <v>0</v>
      </c>
      <c r="R332" s="160"/>
      <c r="S332" s="160" t="s">
        <v>143</v>
      </c>
      <c r="T332" s="160" t="s">
        <v>204</v>
      </c>
      <c r="U332" s="160">
        <v>0.13719999999999999</v>
      </c>
      <c r="V332" s="160">
        <f>ROUND(E332*U332,2)</f>
        <v>2.88</v>
      </c>
      <c r="W332" s="160"/>
      <c r="X332" s="160" t="s">
        <v>144</v>
      </c>
      <c r="Y332" s="151"/>
      <c r="Z332" s="151"/>
      <c r="AA332" s="151"/>
      <c r="AB332" s="151"/>
      <c r="AC332" s="151"/>
      <c r="AD332" s="151"/>
      <c r="AE332" s="151"/>
      <c r="AF332" s="151"/>
      <c r="AG332" s="151" t="s">
        <v>145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188" t="s">
        <v>513</v>
      </c>
      <c r="D333" s="162"/>
      <c r="E333" s="163">
        <v>14.8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51"/>
      <c r="Z333" s="151"/>
      <c r="AA333" s="151"/>
      <c r="AB333" s="151"/>
      <c r="AC333" s="151"/>
      <c r="AD333" s="151"/>
      <c r="AE333" s="151"/>
      <c r="AF333" s="151"/>
      <c r="AG333" s="151" t="s">
        <v>147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188" t="s">
        <v>514</v>
      </c>
      <c r="D334" s="162"/>
      <c r="E334" s="163">
        <v>6.2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51"/>
      <c r="Z334" s="151"/>
      <c r="AA334" s="151"/>
      <c r="AB334" s="151"/>
      <c r="AC334" s="151"/>
      <c r="AD334" s="151"/>
      <c r="AE334" s="151"/>
      <c r="AF334" s="151"/>
      <c r="AG334" s="151" t="s">
        <v>147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ht="22.5" outlineLevel="1" x14ac:dyDescent="0.2">
      <c r="A335" s="173">
        <v>136</v>
      </c>
      <c r="B335" s="174" t="s">
        <v>515</v>
      </c>
      <c r="C335" s="187" t="s">
        <v>516</v>
      </c>
      <c r="D335" s="175" t="s">
        <v>157</v>
      </c>
      <c r="E335" s="176">
        <v>19.27</v>
      </c>
      <c r="F335" s="177"/>
      <c r="G335" s="178">
        <f>ROUND(E335*F335,2)</f>
        <v>0</v>
      </c>
      <c r="H335" s="161">
        <v>0</v>
      </c>
      <c r="I335" s="160">
        <f>ROUND(E335*H335,2)</f>
        <v>0</v>
      </c>
      <c r="J335" s="161">
        <v>101</v>
      </c>
      <c r="K335" s="160">
        <f>ROUND(E335*J335,2)</f>
        <v>1946.27</v>
      </c>
      <c r="L335" s="160">
        <v>15</v>
      </c>
      <c r="M335" s="160">
        <f>G335*(1+L335/100)</f>
        <v>0</v>
      </c>
      <c r="N335" s="160">
        <v>0</v>
      </c>
      <c r="O335" s="160">
        <f>ROUND(E335*N335,2)</f>
        <v>0</v>
      </c>
      <c r="P335" s="160">
        <v>1E-3</v>
      </c>
      <c r="Q335" s="160">
        <f>ROUND(E335*P335,2)</f>
        <v>0.02</v>
      </c>
      <c r="R335" s="160"/>
      <c r="S335" s="160" t="s">
        <v>143</v>
      </c>
      <c r="T335" s="160" t="s">
        <v>143</v>
      </c>
      <c r="U335" s="160">
        <v>0.255</v>
      </c>
      <c r="V335" s="160">
        <f>ROUND(E335*U335,2)</f>
        <v>4.91</v>
      </c>
      <c r="W335" s="160"/>
      <c r="X335" s="160" t="s">
        <v>144</v>
      </c>
      <c r="Y335" s="151"/>
      <c r="Z335" s="151"/>
      <c r="AA335" s="151"/>
      <c r="AB335" s="151"/>
      <c r="AC335" s="151"/>
      <c r="AD335" s="151"/>
      <c r="AE335" s="151"/>
      <c r="AF335" s="151"/>
      <c r="AG335" s="151" t="s">
        <v>145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188" t="s">
        <v>175</v>
      </c>
      <c r="D336" s="162"/>
      <c r="E336" s="163">
        <v>5.0599999999999996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51"/>
      <c r="Z336" s="151"/>
      <c r="AA336" s="151"/>
      <c r="AB336" s="151"/>
      <c r="AC336" s="151"/>
      <c r="AD336" s="151"/>
      <c r="AE336" s="151"/>
      <c r="AF336" s="151"/>
      <c r="AG336" s="151" t="s">
        <v>147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188" t="s">
        <v>508</v>
      </c>
      <c r="D337" s="162"/>
      <c r="E337" s="163">
        <v>14.21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51"/>
      <c r="Z337" s="151"/>
      <c r="AA337" s="151"/>
      <c r="AB337" s="151"/>
      <c r="AC337" s="151"/>
      <c r="AD337" s="151"/>
      <c r="AE337" s="151"/>
      <c r="AF337" s="151"/>
      <c r="AG337" s="151" t="s">
        <v>147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73">
        <v>137</v>
      </c>
      <c r="B338" s="174" t="s">
        <v>517</v>
      </c>
      <c r="C338" s="187" t="s">
        <v>518</v>
      </c>
      <c r="D338" s="175" t="s">
        <v>153</v>
      </c>
      <c r="E338" s="176">
        <v>2.6</v>
      </c>
      <c r="F338" s="177"/>
      <c r="G338" s="178">
        <f>ROUND(E338*F338,2)</f>
        <v>0</v>
      </c>
      <c r="H338" s="161">
        <v>0</v>
      </c>
      <c r="I338" s="160">
        <f>ROUND(E338*H338,2)</f>
        <v>0</v>
      </c>
      <c r="J338" s="161">
        <v>74</v>
      </c>
      <c r="K338" s="160">
        <f>ROUND(E338*J338,2)</f>
        <v>192.4</v>
      </c>
      <c r="L338" s="160">
        <v>15</v>
      </c>
      <c r="M338" s="160">
        <f>G338*(1+L338/100)</f>
        <v>0</v>
      </c>
      <c r="N338" s="160">
        <v>0</v>
      </c>
      <c r="O338" s="160">
        <f>ROUND(E338*N338,2)</f>
        <v>0</v>
      </c>
      <c r="P338" s="160">
        <v>0</v>
      </c>
      <c r="Q338" s="160">
        <f>ROUND(E338*P338,2)</f>
        <v>0</v>
      </c>
      <c r="R338" s="160"/>
      <c r="S338" s="160" t="s">
        <v>143</v>
      </c>
      <c r="T338" s="160" t="s">
        <v>204</v>
      </c>
      <c r="U338" s="160">
        <v>0.152</v>
      </c>
      <c r="V338" s="160">
        <f>ROUND(E338*U338,2)</f>
        <v>0.4</v>
      </c>
      <c r="W338" s="160"/>
      <c r="X338" s="160" t="s">
        <v>144</v>
      </c>
      <c r="Y338" s="151"/>
      <c r="Z338" s="151"/>
      <c r="AA338" s="151"/>
      <c r="AB338" s="151"/>
      <c r="AC338" s="151"/>
      <c r="AD338" s="151"/>
      <c r="AE338" s="151"/>
      <c r="AF338" s="151"/>
      <c r="AG338" s="151" t="s">
        <v>145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188" t="s">
        <v>519</v>
      </c>
      <c r="D339" s="162"/>
      <c r="E339" s="163">
        <v>0.8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51"/>
      <c r="Z339" s="151"/>
      <c r="AA339" s="151"/>
      <c r="AB339" s="151"/>
      <c r="AC339" s="151"/>
      <c r="AD339" s="151"/>
      <c r="AE339" s="151"/>
      <c r="AF339" s="151"/>
      <c r="AG339" s="151" t="s">
        <v>147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58"/>
      <c r="B340" s="159"/>
      <c r="C340" s="188" t="s">
        <v>520</v>
      </c>
      <c r="D340" s="162"/>
      <c r="E340" s="163">
        <v>1.8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51"/>
      <c r="Z340" s="151"/>
      <c r="AA340" s="151"/>
      <c r="AB340" s="151"/>
      <c r="AC340" s="151"/>
      <c r="AD340" s="151"/>
      <c r="AE340" s="151"/>
      <c r="AF340" s="151"/>
      <c r="AG340" s="151" t="s">
        <v>147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ht="22.5" outlineLevel="1" x14ac:dyDescent="0.2">
      <c r="A341" s="173">
        <v>138</v>
      </c>
      <c r="B341" s="174" t="s">
        <v>521</v>
      </c>
      <c r="C341" s="187" t="s">
        <v>522</v>
      </c>
      <c r="D341" s="175" t="s">
        <v>153</v>
      </c>
      <c r="E341" s="176">
        <v>9.6349999999999998</v>
      </c>
      <c r="F341" s="177"/>
      <c r="G341" s="178">
        <f>ROUND(E341*F341,2)</f>
        <v>0</v>
      </c>
      <c r="H341" s="161">
        <v>9.9700000000000006</v>
      </c>
      <c r="I341" s="160">
        <f>ROUND(E341*H341,2)</f>
        <v>96.06</v>
      </c>
      <c r="J341" s="161">
        <v>38.53</v>
      </c>
      <c r="K341" s="160">
        <f>ROUND(E341*J341,2)</f>
        <v>371.24</v>
      </c>
      <c r="L341" s="160">
        <v>15</v>
      </c>
      <c r="M341" s="160">
        <f>G341*(1+L341/100)</f>
        <v>0</v>
      </c>
      <c r="N341" s="160">
        <v>4.0000000000000003E-5</v>
      </c>
      <c r="O341" s="160">
        <f>ROUND(E341*N341,2)</f>
        <v>0</v>
      </c>
      <c r="P341" s="160">
        <v>0</v>
      </c>
      <c r="Q341" s="160">
        <f>ROUND(E341*P341,2)</f>
        <v>0</v>
      </c>
      <c r="R341" s="160"/>
      <c r="S341" s="160" t="s">
        <v>143</v>
      </c>
      <c r="T341" s="160" t="s">
        <v>204</v>
      </c>
      <c r="U341" s="160">
        <v>7.8200000000000006E-2</v>
      </c>
      <c r="V341" s="160">
        <f>ROUND(E341*U341,2)</f>
        <v>0.75</v>
      </c>
      <c r="W341" s="160"/>
      <c r="X341" s="160" t="s">
        <v>144</v>
      </c>
      <c r="Y341" s="151"/>
      <c r="Z341" s="151"/>
      <c r="AA341" s="151"/>
      <c r="AB341" s="151"/>
      <c r="AC341" s="151"/>
      <c r="AD341" s="151"/>
      <c r="AE341" s="151"/>
      <c r="AF341" s="151"/>
      <c r="AG341" s="151" t="s">
        <v>145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190" t="s">
        <v>483</v>
      </c>
      <c r="D342" s="164"/>
      <c r="E342" s="165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51"/>
      <c r="Z342" s="151"/>
      <c r="AA342" s="151"/>
      <c r="AB342" s="151"/>
      <c r="AC342" s="151"/>
      <c r="AD342" s="151"/>
      <c r="AE342" s="151"/>
      <c r="AF342" s="151"/>
      <c r="AG342" s="151" t="s">
        <v>147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58"/>
      <c r="B343" s="159"/>
      <c r="C343" s="191" t="s">
        <v>523</v>
      </c>
      <c r="D343" s="164"/>
      <c r="E343" s="165">
        <v>5.0599999999999996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51"/>
      <c r="Z343" s="151"/>
      <c r="AA343" s="151"/>
      <c r="AB343" s="151"/>
      <c r="AC343" s="151"/>
      <c r="AD343" s="151"/>
      <c r="AE343" s="151"/>
      <c r="AF343" s="151"/>
      <c r="AG343" s="151" t="s">
        <v>147</v>
      </c>
      <c r="AH343" s="151">
        <v>2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58"/>
      <c r="B344" s="159"/>
      <c r="C344" s="191" t="s">
        <v>524</v>
      </c>
      <c r="D344" s="164"/>
      <c r="E344" s="165">
        <v>14.21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51"/>
      <c r="Z344" s="151"/>
      <c r="AA344" s="151"/>
      <c r="AB344" s="151"/>
      <c r="AC344" s="151"/>
      <c r="AD344" s="151"/>
      <c r="AE344" s="151"/>
      <c r="AF344" s="151"/>
      <c r="AG344" s="151" t="s">
        <v>147</v>
      </c>
      <c r="AH344" s="151">
        <v>2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190" t="s">
        <v>487</v>
      </c>
      <c r="D345" s="164"/>
      <c r="E345" s="165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51"/>
      <c r="Z345" s="151"/>
      <c r="AA345" s="151"/>
      <c r="AB345" s="151"/>
      <c r="AC345" s="151"/>
      <c r="AD345" s="151"/>
      <c r="AE345" s="151"/>
      <c r="AF345" s="151"/>
      <c r="AG345" s="151" t="s">
        <v>147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58"/>
      <c r="B346" s="159"/>
      <c r="C346" s="188" t="s">
        <v>525</v>
      </c>
      <c r="D346" s="162"/>
      <c r="E346" s="163">
        <v>9.6349999999999998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51"/>
      <c r="Z346" s="151"/>
      <c r="AA346" s="151"/>
      <c r="AB346" s="151"/>
      <c r="AC346" s="151"/>
      <c r="AD346" s="151"/>
      <c r="AE346" s="151"/>
      <c r="AF346" s="151"/>
      <c r="AG346" s="151" t="s">
        <v>147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ht="22.5" outlineLevel="1" x14ac:dyDescent="0.2">
      <c r="A347" s="179">
        <v>139</v>
      </c>
      <c r="B347" s="180" t="s">
        <v>526</v>
      </c>
      <c r="C347" s="189" t="s">
        <v>527</v>
      </c>
      <c r="D347" s="181" t="s">
        <v>150</v>
      </c>
      <c r="E347" s="182">
        <v>4</v>
      </c>
      <c r="F347" s="183"/>
      <c r="G347" s="184">
        <f>ROUND(E347*F347,2)</f>
        <v>0</v>
      </c>
      <c r="H347" s="161">
        <v>131.5</v>
      </c>
      <c r="I347" s="160">
        <f>ROUND(E347*H347,2)</f>
        <v>526</v>
      </c>
      <c r="J347" s="161">
        <v>0</v>
      </c>
      <c r="K347" s="160">
        <f>ROUND(E347*J347,2)</f>
        <v>0</v>
      </c>
      <c r="L347" s="160">
        <v>15</v>
      </c>
      <c r="M347" s="160">
        <f>G347*(1+L347/100)</f>
        <v>0</v>
      </c>
      <c r="N347" s="160">
        <v>1.3999999999999999E-4</v>
      </c>
      <c r="O347" s="160">
        <f>ROUND(E347*N347,2)</f>
        <v>0</v>
      </c>
      <c r="P347" s="160">
        <v>0</v>
      </c>
      <c r="Q347" s="160">
        <f>ROUND(E347*P347,2)</f>
        <v>0</v>
      </c>
      <c r="R347" s="160" t="s">
        <v>161</v>
      </c>
      <c r="S347" s="160" t="s">
        <v>143</v>
      </c>
      <c r="T347" s="160" t="s">
        <v>204</v>
      </c>
      <c r="U347" s="160">
        <v>0</v>
      </c>
      <c r="V347" s="160">
        <f>ROUND(E347*U347,2)</f>
        <v>0</v>
      </c>
      <c r="W347" s="160"/>
      <c r="X347" s="160" t="s">
        <v>162</v>
      </c>
      <c r="Y347" s="151"/>
      <c r="Z347" s="151"/>
      <c r="AA347" s="151"/>
      <c r="AB347" s="151"/>
      <c r="AC347" s="151"/>
      <c r="AD347" s="151"/>
      <c r="AE347" s="151"/>
      <c r="AF347" s="151"/>
      <c r="AG347" s="151" t="s">
        <v>163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ht="33.75" outlineLevel="1" x14ac:dyDescent="0.2">
      <c r="A348" s="173">
        <v>140</v>
      </c>
      <c r="B348" s="174" t="s">
        <v>528</v>
      </c>
      <c r="C348" s="187" t="s">
        <v>529</v>
      </c>
      <c r="D348" s="175" t="s">
        <v>157</v>
      </c>
      <c r="E348" s="176">
        <v>19.27</v>
      </c>
      <c r="F348" s="177"/>
      <c r="G348" s="178">
        <f>ROUND(E348*F348,2)</f>
        <v>0</v>
      </c>
      <c r="H348" s="161">
        <v>0</v>
      </c>
      <c r="I348" s="160">
        <f>ROUND(E348*H348,2)</f>
        <v>0</v>
      </c>
      <c r="J348" s="161">
        <v>541</v>
      </c>
      <c r="K348" s="160">
        <f>ROUND(E348*J348,2)</f>
        <v>10425.07</v>
      </c>
      <c r="L348" s="160">
        <v>15</v>
      </c>
      <c r="M348" s="160">
        <f>G348*(1+L348/100)</f>
        <v>0</v>
      </c>
      <c r="N348" s="160">
        <v>3.63E-3</v>
      </c>
      <c r="O348" s="160">
        <f>ROUND(E348*N348,2)</f>
        <v>7.0000000000000007E-2</v>
      </c>
      <c r="P348" s="160">
        <v>0</v>
      </c>
      <c r="Q348" s="160">
        <f>ROUND(E348*P348,2)</f>
        <v>0</v>
      </c>
      <c r="R348" s="160"/>
      <c r="S348" s="160" t="s">
        <v>143</v>
      </c>
      <c r="T348" s="160" t="s">
        <v>170</v>
      </c>
      <c r="U348" s="160">
        <v>0</v>
      </c>
      <c r="V348" s="160">
        <f>ROUND(E348*U348,2)</f>
        <v>0</v>
      </c>
      <c r="W348" s="160"/>
      <c r="X348" s="160" t="s">
        <v>253</v>
      </c>
      <c r="Y348" s="151"/>
      <c r="Z348" s="151"/>
      <c r="AA348" s="151"/>
      <c r="AB348" s="151"/>
      <c r="AC348" s="151"/>
      <c r="AD348" s="151"/>
      <c r="AE348" s="151"/>
      <c r="AF348" s="151"/>
      <c r="AG348" s="151" t="s">
        <v>254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188" t="s">
        <v>175</v>
      </c>
      <c r="D349" s="162"/>
      <c r="E349" s="163">
        <v>5.0599999999999996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51"/>
      <c r="Z349" s="151"/>
      <c r="AA349" s="151"/>
      <c r="AB349" s="151"/>
      <c r="AC349" s="151"/>
      <c r="AD349" s="151"/>
      <c r="AE349" s="151"/>
      <c r="AF349" s="151"/>
      <c r="AG349" s="151" t="s">
        <v>147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58"/>
      <c r="B350" s="159"/>
      <c r="C350" s="188" t="s">
        <v>508</v>
      </c>
      <c r="D350" s="162"/>
      <c r="E350" s="163">
        <v>14.21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51"/>
      <c r="Z350" s="151"/>
      <c r="AA350" s="151"/>
      <c r="AB350" s="151"/>
      <c r="AC350" s="151"/>
      <c r="AD350" s="151"/>
      <c r="AE350" s="151"/>
      <c r="AF350" s="151"/>
      <c r="AG350" s="151" t="s">
        <v>147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79">
        <v>141</v>
      </c>
      <c r="B351" s="180" t="s">
        <v>530</v>
      </c>
      <c r="C351" s="189" t="s">
        <v>531</v>
      </c>
      <c r="D351" s="181" t="s">
        <v>0</v>
      </c>
      <c r="E351" s="182">
        <v>161.9314</v>
      </c>
      <c r="F351" s="183"/>
      <c r="G351" s="184">
        <f>ROUND(E351*F351,2)</f>
        <v>0</v>
      </c>
      <c r="H351" s="161">
        <v>0</v>
      </c>
      <c r="I351" s="160">
        <f>ROUND(E351*H351,2)</f>
        <v>0</v>
      </c>
      <c r="J351" s="161">
        <v>0.77</v>
      </c>
      <c r="K351" s="160">
        <f>ROUND(E351*J351,2)</f>
        <v>124.69</v>
      </c>
      <c r="L351" s="160">
        <v>15</v>
      </c>
      <c r="M351" s="160">
        <f>G351*(1+L351/100)</f>
        <v>0</v>
      </c>
      <c r="N351" s="160">
        <v>0</v>
      </c>
      <c r="O351" s="160">
        <f>ROUND(E351*N351,2)</f>
        <v>0</v>
      </c>
      <c r="P351" s="160">
        <v>0</v>
      </c>
      <c r="Q351" s="160">
        <f>ROUND(E351*P351,2)</f>
        <v>0</v>
      </c>
      <c r="R351" s="160"/>
      <c r="S351" s="160" t="s">
        <v>143</v>
      </c>
      <c r="T351" s="160" t="s">
        <v>204</v>
      </c>
      <c r="U351" s="160">
        <v>0</v>
      </c>
      <c r="V351" s="160">
        <f>ROUND(E351*U351,2)</f>
        <v>0</v>
      </c>
      <c r="W351" s="160"/>
      <c r="X351" s="160" t="s">
        <v>258</v>
      </c>
      <c r="Y351" s="151"/>
      <c r="Z351" s="151"/>
      <c r="AA351" s="151"/>
      <c r="AB351" s="151"/>
      <c r="AC351" s="151"/>
      <c r="AD351" s="151"/>
      <c r="AE351" s="151"/>
      <c r="AF351" s="151"/>
      <c r="AG351" s="151" t="s">
        <v>259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x14ac:dyDescent="0.2">
      <c r="A352" s="167" t="s">
        <v>138</v>
      </c>
      <c r="B352" s="168" t="s">
        <v>94</v>
      </c>
      <c r="C352" s="186" t="s">
        <v>95</v>
      </c>
      <c r="D352" s="169"/>
      <c r="E352" s="170"/>
      <c r="F352" s="171"/>
      <c r="G352" s="172">
        <f>SUMIF(AG353:AG389,"&lt;&gt;NOR",G353:G389)</f>
        <v>0</v>
      </c>
      <c r="H352" s="166"/>
      <c r="I352" s="166">
        <f>SUM(I353:I389)</f>
        <v>12760.93</v>
      </c>
      <c r="J352" s="166"/>
      <c r="K352" s="166">
        <f>SUM(K353:K389)</f>
        <v>16312.44</v>
      </c>
      <c r="L352" s="166"/>
      <c r="M352" s="166">
        <f>SUM(M353:M389)</f>
        <v>0</v>
      </c>
      <c r="N352" s="166"/>
      <c r="O352" s="166">
        <f>SUM(O353:O389)</f>
        <v>0.12000000000000001</v>
      </c>
      <c r="P352" s="166"/>
      <c r="Q352" s="166">
        <f>SUM(Q353:Q389)</f>
        <v>0</v>
      </c>
      <c r="R352" s="166"/>
      <c r="S352" s="166"/>
      <c r="T352" s="166"/>
      <c r="U352" s="166"/>
      <c r="V352" s="166">
        <f>SUM(V353:V389)</f>
        <v>29.909999999999997</v>
      </c>
      <c r="W352" s="166"/>
      <c r="X352" s="166"/>
      <c r="AG352" t="s">
        <v>139</v>
      </c>
    </row>
    <row r="353" spans="1:60" outlineLevel="1" x14ac:dyDescent="0.2">
      <c r="A353" s="173">
        <v>142</v>
      </c>
      <c r="B353" s="174" t="s">
        <v>532</v>
      </c>
      <c r="C353" s="187" t="s">
        <v>533</v>
      </c>
      <c r="D353" s="175" t="s">
        <v>157</v>
      </c>
      <c r="E353" s="176">
        <v>19.399999999999999</v>
      </c>
      <c r="F353" s="177"/>
      <c r="G353" s="178">
        <f>ROUND(E353*F353,2)</f>
        <v>0</v>
      </c>
      <c r="H353" s="161">
        <v>24.5</v>
      </c>
      <c r="I353" s="160">
        <f>ROUND(E353*H353,2)</f>
        <v>475.3</v>
      </c>
      <c r="J353" s="161">
        <v>25.6</v>
      </c>
      <c r="K353" s="160">
        <f>ROUND(E353*J353,2)</f>
        <v>496.64</v>
      </c>
      <c r="L353" s="160">
        <v>15</v>
      </c>
      <c r="M353" s="160">
        <f>G353*(1+L353/100)</f>
        <v>0</v>
      </c>
      <c r="N353" s="160">
        <v>2.1000000000000001E-4</v>
      </c>
      <c r="O353" s="160">
        <f>ROUND(E353*N353,2)</f>
        <v>0</v>
      </c>
      <c r="P353" s="160">
        <v>0</v>
      </c>
      <c r="Q353" s="160">
        <f>ROUND(E353*P353,2)</f>
        <v>0</v>
      </c>
      <c r="R353" s="160"/>
      <c r="S353" s="160" t="s">
        <v>143</v>
      </c>
      <c r="T353" s="160" t="s">
        <v>204</v>
      </c>
      <c r="U353" s="160">
        <v>0.05</v>
      </c>
      <c r="V353" s="160">
        <f>ROUND(E353*U353,2)</f>
        <v>0.97</v>
      </c>
      <c r="W353" s="160"/>
      <c r="X353" s="160" t="s">
        <v>144</v>
      </c>
      <c r="Y353" s="151"/>
      <c r="Z353" s="151"/>
      <c r="AA353" s="151"/>
      <c r="AB353" s="151"/>
      <c r="AC353" s="151"/>
      <c r="AD353" s="151"/>
      <c r="AE353" s="151"/>
      <c r="AF353" s="151"/>
      <c r="AG353" s="151" t="s">
        <v>145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188" t="s">
        <v>534</v>
      </c>
      <c r="D354" s="162"/>
      <c r="E354" s="163">
        <v>2.8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51"/>
      <c r="Z354" s="151"/>
      <c r="AA354" s="151"/>
      <c r="AB354" s="151"/>
      <c r="AC354" s="151"/>
      <c r="AD354" s="151"/>
      <c r="AE354" s="151"/>
      <c r="AF354" s="151"/>
      <c r="AG354" s="151" t="s">
        <v>147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188" t="s">
        <v>535</v>
      </c>
      <c r="D355" s="162"/>
      <c r="E355" s="163">
        <v>16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51"/>
      <c r="Z355" s="151"/>
      <c r="AA355" s="151"/>
      <c r="AB355" s="151"/>
      <c r="AC355" s="151"/>
      <c r="AD355" s="151"/>
      <c r="AE355" s="151"/>
      <c r="AF355" s="151"/>
      <c r="AG355" s="151" t="s">
        <v>147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58"/>
      <c r="B356" s="159"/>
      <c r="C356" s="188" t="s">
        <v>197</v>
      </c>
      <c r="D356" s="162"/>
      <c r="E356" s="163">
        <v>-1.2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51"/>
      <c r="Z356" s="151"/>
      <c r="AA356" s="151"/>
      <c r="AB356" s="151"/>
      <c r="AC356" s="151"/>
      <c r="AD356" s="151"/>
      <c r="AE356" s="151"/>
      <c r="AF356" s="151"/>
      <c r="AG356" s="151" t="s">
        <v>147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58"/>
      <c r="B357" s="159"/>
      <c r="C357" s="188" t="s">
        <v>536</v>
      </c>
      <c r="D357" s="162"/>
      <c r="E357" s="163">
        <v>1.8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51"/>
      <c r="Z357" s="151"/>
      <c r="AA357" s="151"/>
      <c r="AB357" s="151"/>
      <c r="AC357" s="151"/>
      <c r="AD357" s="151"/>
      <c r="AE357" s="151"/>
      <c r="AF357" s="151"/>
      <c r="AG357" s="151" t="s">
        <v>147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73">
        <v>143</v>
      </c>
      <c r="B358" s="174" t="s">
        <v>537</v>
      </c>
      <c r="C358" s="187" t="s">
        <v>538</v>
      </c>
      <c r="D358" s="175" t="s">
        <v>157</v>
      </c>
      <c r="E358" s="176">
        <v>19.399999999999999</v>
      </c>
      <c r="F358" s="177"/>
      <c r="G358" s="178">
        <f>ROUND(E358*F358,2)</f>
        <v>0</v>
      </c>
      <c r="H358" s="161">
        <v>0</v>
      </c>
      <c r="I358" s="160">
        <f>ROUND(E358*H358,2)</f>
        <v>0</v>
      </c>
      <c r="J358" s="161">
        <v>49.1</v>
      </c>
      <c r="K358" s="160">
        <f>ROUND(E358*J358,2)</f>
        <v>952.54</v>
      </c>
      <c r="L358" s="160">
        <v>15</v>
      </c>
      <c r="M358" s="160">
        <f>G358*(1+L358/100)</f>
        <v>0</v>
      </c>
      <c r="N358" s="160">
        <v>0</v>
      </c>
      <c r="O358" s="160">
        <f>ROUND(E358*N358,2)</f>
        <v>0</v>
      </c>
      <c r="P358" s="160">
        <v>0</v>
      </c>
      <c r="Q358" s="160">
        <f>ROUND(E358*P358,2)</f>
        <v>0</v>
      </c>
      <c r="R358" s="160"/>
      <c r="S358" s="160" t="s">
        <v>143</v>
      </c>
      <c r="T358" s="160" t="s">
        <v>204</v>
      </c>
      <c r="U358" s="160">
        <v>0.1</v>
      </c>
      <c r="V358" s="160">
        <f>ROUND(E358*U358,2)</f>
        <v>1.94</v>
      </c>
      <c r="W358" s="160"/>
      <c r="X358" s="160" t="s">
        <v>144</v>
      </c>
      <c r="Y358" s="151"/>
      <c r="Z358" s="151"/>
      <c r="AA358" s="151"/>
      <c r="AB358" s="151"/>
      <c r="AC358" s="151"/>
      <c r="AD358" s="151"/>
      <c r="AE358" s="151"/>
      <c r="AF358" s="151"/>
      <c r="AG358" s="151" t="s">
        <v>145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188" t="s">
        <v>534</v>
      </c>
      <c r="D359" s="162"/>
      <c r="E359" s="163">
        <v>2.8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51"/>
      <c r="Z359" s="151"/>
      <c r="AA359" s="151"/>
      <c r="AB359" s="151"/>
      <c r="AC359" s="151"/>
      <c r="AD359" s="151"/>
      <c r="AE359" s="151"/>
      <c r="AF359" s="151"/>
      <c r="AG359" s="151" t="s">
        <v>147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188" t="s">
        <v>535</v>
      </c>
      <c r="D360" s="162"/>
      <c r="E360" s="163">
        <v>16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51"/>
      <c r="Z360" s="151"/>
      <c r="AA360" s="151"/>
      <c r="AB360" s="151"/>
      <c r="AC360" s="151"/>
      <c r="AD360" s="151"/>
      <c r="AE360" s="151"/>
      <c r="AF360" s="151"/>
      <c r="AG360" s="151" t="s">
        <v>147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58"/>
      <c r="B361" s="159"/>
      <c r="C361" s="188" t="s">
        <v>197</v>
      </c>
      <c r="D361" s="162"/>
      <c r="E361" s="163">
        <v>-1.2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51"/>
      <c r="Z361" s="151"/>
      <c r="AA361" s="151"/>
      <c r="AB361" s="151"/>
      <c r="AC361" s="151"/>
      <c r="AD361" s="151"/>
      <c r="AE361" s="151"/>
      <c r="AF361" s="151"/>
      <c r="AG361" s="151" t="s">
        <v>147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188" t="s">
        <v>536</v>
      </c>
      <c r="D362" s="162"/>
      <c r="E362" s="163">
        <v>1.8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51"/>
      <c r="Z362" s="151"/>
      <c r="AA362" s="151"/>
      <c r="AB362" s="151"/>
      <c r="AC362" s="151"/>
      <c r="AD362" s="151"/>
      <c r="AE362" s="151"/>
      <c r="AF362" s="151"/>
      <c r="AG362" s="151" t="s">
        <v>147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73">
        <v>144</v>
      </c>
      <c r="B363" s="174" t="s">
        <v>539</v>
      </c>
      <c r="C363" s="187" t="s">
        <v>540</v>
      </c>
      <c r="D363" s="175" t="s">
        <v>157</v>
      </c>
      <c r="E363" s="176">
        <v>19.399999999999999</v>
      </c>
      <c r="F363" s="177"/>
      <c r="G363" s="178">
        <f>ROUND(E363*F363,2)</f>
        <v>0</v>
      </c>
      <c r="H363" s="161">
        <v>134.80000000000001</v>
      </c>
      <c r="I363" s="160">
        <f>ROUND(E363*H363,2)</f>
        <v>2615.12</v>
      </c>
      <c r="J363" s="161">
        <v>661.2</v>
      </c>
      <c r="K363" s="160">
        <f>ROUND(E363*J363,2)</f>
        <v>12827.28</v>
      </c>
      <c r="L363" s="160">
        <v>15</v>
      </c>
      <c r="M363" s="160">
        <f>G363*(1+L363/100)</f>
        <v>0</v>
      </c>
      <c r="N363" s="160">
        <v>5.3499999999999997E-3</v>
      </c>
      <c r="O363" s="160">
        <f>ROUND(E363*N363,2)</f>
        <v>0.1</v>
      </c>
      <c r="P363" s="160">
        <v>0</v>
      </c>
      <c r="Q363" s="160">
        <f>ROUND(E363*P363,2)</f>
        <v>0</v>
      </c>
      <c r="R363" s="160"/>
      <c r="S363" s="160" t="s">
        <v>143</v>
      </c>
      <c r="T363" s="160" t="s">
        <v>204</v>
      </c>
      <c r="U363" s="160">
        <v>1.288</v>
      </c>
      <c r="V363" s="160">
        <f>ROUND(E363*U363,2)</f>
        <v>24.99</v>
      </c>
      <c r="W363" s="160"/>
      <c r="X363" s="160" t="s">
        <v>144</v>
      </c>
      <c r="Y363" s="151"/>
      <c r="Z363" s="151"/>
      <c r="AA363" s="151"/>
      <c r="AB363" s="151"/>
      <c r="AC363" s="151"/>
      <c r="AD363" s="151"/>
      <c r="AE363" s="151"/>
      <c r="AF363" s="151"/>
      <c r="AG363" s="151" t="s">
        <v>145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188" t="s">
        <v>534</v>
      </c>
      <c r="D364" s="162"/>
      <c r="E364" s="163">
        <v>2.8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51"/>
      <c r="Z364" s="151"/>
      <c r="AA364" s="151"/>
      <c r="AB364" s="151"/>
      <c r="AC364" s="151"/>
      <c r="AD364" s="151"/>
      <c r="AE364" s="151"/>
      <c r="AF364" s="151"/>
      <c r="AG364" s="151" t="s">
        <v>147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188" t="s">
        <v>535</v>
      </c>
      <c r="D365" s="162"/>
      <c r="E365" s="163">
        <v>16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51"/>
      <c r="Z365" s="151"/>
      <c r="AA365" s="151"/>
      <c r="AB365" s="151"/>
      <c r="AC365" s="151"/>
      <c r="AD365" s="151"/>
      <c r="AE365" s="151"/>
      <c r="AF365" s="151"/>
      <c r="AG365" s="151" t="s">
        <v>147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58"/>
      <c r="B366" s="159"/>
      <c r="C366" s="188" t="s">
        <v>197</v>
      </c>
      <c r="D366" s="162"/>
      <c r="E366" s="163">
        <v>-1.2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51"/>
      <c r="Z366" s="151"/>
      <c r="AA366" s="151"/>
      <c r="AB366" s="151"/>
      <c r="AC366" s="151"/>
      <c r="AD366" s="151"/>
      <c r="AE366" s="151"/>
      <c r="AF366" s="151"/>
      <c r="AG366" s="151" t="s">
        <v>147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58"/>
      <c r="B367" s="159"/>
      <c r="C367" s="188" t="s">
        <v>536</v>
      </c>
      <c r="D367" s="162"/>
      <c r="E367" s="163">
        <v>1.8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51"/>
      <c r="Z367" s="151"/>
      <c r="AA367" s="151"/>
      <c r="AB367" s="151"/>
      <c r="AC367" s="151"/>
      <c r="AD367" s="151"/>
      <c r="AE367" s="151"/>
      <c r="AF367" s="151"/>
      <c r="AG367" s="151" t="s">
        <v>147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73">
        <v>145</v>
      </c>
      <c r="B368" s="174" t="s">
        <v>541</v>
      </c>
      <c r="C368" s="187" t="s">
        <v>542</v>
      </c>
      <c r="D368" s="175" t="s">
        <v>157</v>
      </c>
      <c r="E368" s="176">
        <v>19.399999999999999</v>
      </c>
      <c r="F368" s="177"/>
      <c r="G368" s="178">
        <f>ROUND(E368*F368,2)</f>
        <v>0</v>
      </c>
      <c r="H368" s="161">
        <v>9.1999999999999993</v>
      </c>
      <c r="I368" s="160">
        <f>ROUND(E368*H368,2)</f>
        <v>178.48</v>
      </c>
      <c r="J368" s="161">
        <v>0</v>
      </c>
      <c r="K368" s="160">
        <f>ROUND(E368*J368,2)</f>
        <v>0</v>
      </c>
      <c r="L368" s="160">
        <v>15</v>
      </c>
      <c r="M368" s="160">
        <f>G368*(1+L368/100)</f>
        <v>0</v>
      </c>
      <c r="N368" s="160">
        <v>8.9999999999999998E-4</v>
      </c>
      <c r="O368" s="160">
        <f>ROUND(E368*N368,2)</f>
        <v>0.02</v>
      </c>
      <c r="P368" s="160">
        <v>0</v>
      </c>
      <c r="Q368" s="160">
        <f>ROUND(E368*P368,2)</f>
        <v>0</v>
      </c>
      <c r="R368" s="160"/>
      <c r="S368" s="160" t="s">
        <v>143</v>
      </c>
      <c r="T368" s="160" t="s">
        <v>204</v>
      </c>
      <c r="U368" s="160">
        <v>0</v>
      </c>
      <c r="V368" s="160">
        <f>ROUND(E368*U368,2)</f>
        <v>0</v>
      </c>
      <c r="W368" s="160"/>
      <c r="X368" s="160" t="s">
        <v>144</v>
      </c>
      <c r="Y368" s="151"/>
      <c r="Z368" s="151"/>
      <c r="AA368" s="151"/>
      <c r="AB368" s="151"/>
      <c r="AC368" s="151"/>
      <c r="AD368" s="151"/>
      <c r="AE368" s="151"/>
      <c r="AF368" s="151"/>
      <c r="AG368" s="151" t="s">
        <v>145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58"/>
      <c r="B369" s="159"/>
      <c r="C369" s="188" t="s">
        <v>534</v>
      </c>
      <c r="D369" s="162"/>
      <c r="E369" s="163">
        <v>2.8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51"/>
      <c r="Z369" s="151"/>
      <c r="AA369" s="151"/>
      <c r="AB369" s="151"/>
      <c r="AC369" s="151"/>
      <c r="AD369" s="151"/>
      <c r="AE369" s="151"/>
      <c r="AF369" s="151"/>
      <c r="AG369" s="151" t="s">
        <v>147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188" t="s">
        <v>535</v>
      </c>
      <c r="D370" s="162"/>
      <c r="E370" s="163">
        <v>16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51"/>
      <c r="Z370" s="151"/>
      <c r="AA370" s="151"/>
      <c r="AB370" s="151"/>
      <c r="AC370" s="151"/>
      <c r="AD370" s="151"/>
      <c r="AE370" s="151"/>
      <c r="AF370" s="151"/>
      <c r="AG370" s="151" t="s">
        <v>147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58"/>
      <c r="B371" s="159"/>
      <c r="C371" s="188" t="s">
        <v>197</v>
      </c>
      <c r="D371" s="162"/>
      <c r="E371" s="163">
        <v>-1.2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51"/>
      <c r="Z371" s="151"/>
      <c r="AA371" s="151"/>
      <c r="AB371" s="151"/>
      <c r="AC371" s="151"/>
      <c r="AD371" s="151"/>
      <c r="AE371" s="151"/>
      <c r="AF371" s="151"/>
      <c r="AG371" s="151" t="s">
        <v>147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58"/>
      <c r="B372" s="159"/>
      <c r="C372" s="188" t="s">
        <v>536</v>
      </c>
      <c r="D372" s="162"/>
      <c r="E372" s="163">
        <v>1.8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51"/>
      <c r="Z372" s="151"/>
      <c r="AA372" s="151"/>
      <c r="AB372" s="151"/>
      <c r="AC372" s="151"/>
      <c r="AD372" s="151"/>
      <c r="AE372" s="151"/>
      <c r="AF372" s="151"/>
      <c r="AG372" s="151" t="s">
        <v>147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ht="22.5" outlineLevel="1" x14ac:dyDescent="0.2">
      <c r="A373" s="173">
        <v>146</v>
      </c>
      <c r="B373" s="174" t="s">
        <v>543</v>
      </c>
      <c r="C373" s="187" t="s">
        <v>544</v>
      </c>
      <c r="D373" s="175" t="s">
        <v>153</v>
      </c>
      <c r="E373" s="176">
        <v>13.4</v>
      </c>
      <c r="F373" s="177"/>
      <c r="G373" s="178">
        <f>ROUND(E373*F373,2)</f>
        <v>0</v>
      </c>
      <c r="H373" s="161">
        <v>0</v>
      </c>
      <c r="I373" s="160">
        <f>ROUND(E373*H373,2)</f>
        <v>0</v>
      </c>
      <c r="J373" s="161">
        <v>60.5</v>
      </c>
      <c r="K373" s="160">
        <f>ROUND(E373*J373,2)</f>
        <v>810.7</v>
      </c>
      <c r="L373" s="160">
        <v>15</v>
      </c>
      <c r="M373" s="160">
        <f>G373*(1+L373/100)</f>
        <v>0</v>
      </c>
      <c r="N373" s="160">
        <v>0</v>
      </c>
      <c r="O373" s="160">
        <f>ROUND(E373*N373,2)</f>
        <v>0</v>
      </c>
      <c r="P373" s="160">
        <v>0</v>
      </c>
      <c r="Q373" s="160">
        <f>ROUND(E373*P373,2)</f>
        <v>0</v>
      </c>
      <c r="R373" s="160"/>
      <c r="S373" s="160" t="s">
        <v>143</v>
      </c>
      <c r="T373" s="160" t="s">
        <v>204</v>
      </c>
      <c r="U373" s="160">
        <v>0.12</v>
      </c>
      <c r="V373" s="160">
        <f>ROUND(E373*U373,2)</f>
        <v>1.61</v>
      </c>
      <c r="W373" s="160"/>
      <c r="X373" s="160" t="s">
        <v>144</v>
      </c>
      <c r="Y373" s="151"/>
      <c r="Z373" s="151"/>
      <c r="AA373" s="151"/>
      <c r="AB373" s="151"/>
      <c r="AC373" s="151"/>
      <c r="AD373" s="151"/>
      <c r="AE373" s="151"/>
      <c r="AF373" s="151"/>
      <c r="AG373" s="151" t="s">
        <v>145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58"/>
      <c r="B374" s="159"/>
      <c r="C374" s="188" t="s">
        <v>545</v>
      </c>
      <c r="D374" s="162"/>
      <c r="E374" s="163">
        <v>3.5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51"/>
      <c r="Z374" s="151"/>
      <c r="AA374" s="151"/>
      <c r="AB374" s="151"/>
      <c r="AC374" s="151"/>
      <c r="AD374" s="151"/>
      <c r="AE374" s="151"/>
      <c r="AF374" s="151"/>
      <c r="AG374" s="151" t="s">
        <v>147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58"/>
      <c r="B375" s="159"/>
      <c r="C375" s="188" t="s">
        <v>546</v>
      </c>
      <c r="D375" s="162"/>
      <c r="E375" s="163">
        <v>4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51"/>
      <c r="Z375" s="151"/>
      <c r="AA375" s="151"/>
      <c r="AB375" s="151"/>
      <c r="AC375" s="151"/>
      <c r="AD375" s="151"/>
      <c r="AE375" s="151"/>
      <c r="AF375" s="151"/>
      <c r="AG375" s="151" t="s">
        <v>147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188" t="s">
        <v>547</v>
      </c>
      <c r="D376" s="162"/>
      <c r="E376" s="163">
        <v>1.7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51"/>
      <c r="Z376" s="151"/>
      <c r="AA376" s="151"/>
      <c r="AB376" s="151"/>
      <c r="AC376" s="151"/>
      <c r="AD376" s="151"/>
      <c r="AE376" s="151"/>
      <c r="AF376" s="151"/>
      <c r="AG376" s="151" t="s">
        <v>147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188" t="s">
        <v>548</v>
      </c>
      <c r="D377" s="162"/>
      <c r="E377" s="163">
        <v>4.2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51"/>
      <c r="Z377" s="151"/>
      <c r="AA377" s="151"/>
      <c r="AB377" s="151"/>
      <c r="AC377" s="151"/>
      <c r="AD377" s="151"/>
      <c r="AE377" s="151"/>
      <c r="AF377" s="151"/>
      <c r="AG377" s="151" t="s">
        <v>147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73">
        <v>147</v>
      </c>
      <c r="B378" s="174" t="s">
        <v>549</v>
      </c>
      <c r="C378" s="187" t="s">
        <v>550</v>
      </c>
      <c r="D378" s="175" t="s">
        <v>153</v>
      </c>
      <c r="E378" s="176">
        <v>1</v>
      </c>
      <c r="F378" s="177"/>
      <c r="G378" s="178">
        <f>ROUND(E378*F378,2)</f>
        <v>0</v>
      </c>
      <c r="H378" s="161">
        <v>39.03</v>
      </c>
      <c r="I378" s="160">
        <f>ROUND(E378*H378,2)</f>
        <v>39.03</v>
      </c>
      <c r="J378" s="161">
        <v>201.47</v>
      </c>
      <c r="K378" s="160">
        <f>ROUND(E378*J378,2)</f>
        <v>201.47</v>
      </c>
      <c r="L378" s="160">
        <v>15</v>
      </c>
      <c r="M378" s="160">
        <f>G378*(1+L378/100)</f>
        <v>0</v>
      </c>
      <c r="N378" s="160">
        <v>1.5100000000000001E-3</v>
      </c>
      <c r="O378" s="160">
        <f>ROUND(E378*N378,2)</f>
        <v>0</v>
      </c>
      <c r="P378" s="160">
        <v>0</v>
      </c>
      <c r="Q378" s="160">
        <f>ROUND(E378*P378,2)</f>
        <v>0</v>
      </c>
      <c r="R378" s="160"/>
      <c r="S378" s="160" t="s">
        <v>143</v>
      </c>
      <c r="T378" s="160" t="s">
        <v>143</v>
      </c>
      <c r="U378" s="160">
        <v>0.4</v>
      </c>
      <c r="V378" s="160">
        <f>ROUND(E378*U378,2)</f>
        <v>0.4</v>
      </c>
      <c r="W378" s="160"/>
      <c r="X378" s="160" t="s">
        <v>144</v>
      </c>
      <c r="Y378" s="151"/>
      <c r="Z378" s="151"/>
      <c r="AA378" s="151"/>
      <c r="AB378" s="151"/>
      <c r="AC378" s="151"/>
      <c r="AD378" s="151"/>
      <c r="AE378" s="151"/>
      <c r="AF378" s="151"/>
      <c r="AG378" s="151" t="s">
        <v>145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188" t="s">
        <v>551</v>
      </c>
      <c r="D379" s="162"/>
      <c r="E379" s="163">
        <v>1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51"/>
      <c r="Z379" s="151"/>
      <c r="AA379" s="151"/>
      <c r="AB379" s="151"/>
      <c r="AC379" s="151"/>
      <c r="AD379" s="151"/>
      <c r="AE379" s="151"/>
      <c r="AF379" s="151"/>
      <c r="AG379" s="151" t="s">
        <v>147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ht="22.5" outlineLevel="1" x14ac:dyDescent="0.2">
      <c r="A380" s="173">
        <v>148</v>
      </c>
      <c r="B380" s="174" t="s">
        <v>552</v>
      </c>
      <c r="C380" s="187" t="s">
        <v>553</v>
      </c>
      <c r="D380" s="175" t="s">
        <v>157</v>
      </c>
      <c r="E380" s="176">
        <v>20.37</v>
      </c>
      <c r="F380" s="177"/>
      <c r="G380" s="178">
        <f>ROUND(E380*F380,2)</f>
        <v>0</v>
      </c>
      <c r="H380" s="161">
        <v>400</v>
      </c>
      <c r="I380" s="160">
        <f>ROUND(E380*H380,2)</f>
        <v>8148</v>
      </c>
      <c r="J380" s="161">
        <v>0</v>
      </c>
      <c r="K380" s="160">
        <f>ROUND(E380*J380,2)</f>
        <v>0</v>
      </c>
      <c r="L380" s="160">
        <v>15</v>
      </c>
      <c r="M380" s="160">
        <f>G380*(1+L380/100)</f>
        <v>0</v>
      </c>
      <c r="N380" s="160">
        <v>0</v>
      </c>
      <c r="O380" s="160">
        <f>ROUND(E380*N380,2)</f>
        <v>0</v>
      </c>
      <c r="P380" s="160">
        <v>0</v>
      </c>
      <c r="Q380" s="160">
        <f>ROUND(E380*P380,2)</f>
        <v>0</v>
      </c>
      <c r="R380" s="160"/>
      <c r="S380" s="160" t="s">
        <v>219</v>
      </c>
      <c r="T380" s="160" t="s">
        <v>204</v>
      </c>
      <c r="U380" s="160">
        <v>0</v>
      </c>
      <c r="V380" s="160">
        <f>ROUND(E380*U380,2)</f>
        <v>0</v>
      </c>
      <c r="W380" s="160"/>
      <c r="X380" s="160" t="s">
        <v>253</v>
      </c>
      <c r="Y380" s="151"/>
      <c r="Z380" s="151"/>
      <c r="AA380" s="151"/>
      <c r="AB380" s="151"/>
      <c r="AC380" s="151"/>
      <c r="AD380" s="151"/>
      <c r="AE380" s="151"/>
      <c r="AF380" s="151"/>
      <c r="AG380" s="151" t="s">
        <v>374</v>
      </c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58"/>
      <c r="B381" s="159"/>
      <c r="C381" s="190" t="s">
        <v>483</v>
      </c>
      <c r="D381" s="164"/>
      <c r="E381" s="165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51"/>
      <c r="Z381" s="151"/>
      <c r="AA381" s="151"/>
      <c r="AB381" s="151"/>
      <c r="AC381" s="151"/>
      <c r="AD381" s="151"/>
      <c r="AE381" s="151"/>
      <c r="AF381" s="151"/>
      <c r="AG381" s="151" t="s">
        <v>147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191" t="s">
        <v>554</v>
      </c>
      <c r="D382" s="164"/>
      <c r="E382" s="165">
        <v>2.8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51"/>
      <c r="Z382" s="151"/>
      <c r="AA382" s="151"/>
      <c r="AB382" s="151"/>
      <c r="AC382" s="151"/>
      <c r="AD382" s="151"/>
      <c r="AE382" s="151"/>
      <c r="AF382" s="151"/>
      <c r="AG382" s="151" t="s">
        <v>147</v>
      </c>
      <c r="AH382" s="151">
        <v>2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58"/>
      <c r="B383" s="159"/>
      <c r="C383" s="191" t="s">
        <v>555</v>
      </c>
      <c r="D383" s="164"/>
      <c r="E383" s="165">
        <v>16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51"/>
      <c r="Z383" s="151"/>
      <c r="AA383" s="151"/>
      <c r="AB383" s="151"/>
      <c r="AC383" s="151"/>
      <c r="AD383" s="151"/>
      <c r="AE383" s="151"/>
      <c r="AF383" s="151"/>
      <c r="AG383" s="151" t="s">
        <v>147</v>
      </c>
      <c r="AH383" s="151">
        <v>2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191" t="s">
        <v>556</v>
      </c>
      <c r="D384" s="164"/>
      <c r="E384" s="165">
        <v>-1.2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51"/>
      <c r="Z384" s="151"/>
      <c r="AA384" s="151"/>
      <c r="AB384" s="151"/>
      <c r="AC384" s="151"/>
      <c r="AD384" s="151"/>
      <c r="AE384" s="151"/>
      <c r="AF384" s="151"/>
      <c r="AG384" s="151" t="s">
        <v>147</v>
      </c>
      <c r="AH384" s="151">
        <v>2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58"/>
      <c r="B385" s="159"/>
      <c r="C385" s="191" t="s">
        <v>557</v>
      </c>
      <c r="D385" s="164"/>
      <c r="E385" s="165">
        <v>1.8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51"/>
      <c r="Z385" s="151"/>
      <c r="AA385" s="151"/>
      <c r="AB385" s="151"/>
      <c r="AC385" s="151"/>
      <c r="AD385" s="151"/>
      <c r="AE385" s="151"/>
      <c r="AF385" s="151"/>
      <c r="AG385" s="151" t="s">
        <v>147</v>
      </c>
      <c r="AH385" s="151">
        <v>2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58"/>
      <c r="B386" s="159"/>
      <c r="C386" s="190" t="s">
        <v>487</v>
      </c>
      <c r="D386" s="164"/>
      <c r="E386" s="165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51"/>
      <c r="Z386" s="151"/>
      <c r="AA386" s="151"/>
      <c r="AB386" s="151"/>
      <c r="AC386" s="151"/>
      <c r="AD386" s="151"/>
      <c r="AE386" s="151"/>
      <c r="AF386" s="151"/>
      <c r="AG386" s="151" t="s">
        <v>147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58"/>
      <c r="B387" s="159"/>
      <c r="C387" s="188" t="s">
        <v>558</v>
      </c>
      <c r="D387" s="162"/>
      <c r="E387" s="163">
        <v>20.37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51"/>
      <c r="Z387" s="151"/>
      <c r="AA387" s="151"/>
      <c r="AB387" s="151"/>
      <c r="AC387" s="151"/>
      <c r="AD387" s="151"/>
      <c r="AE387" s="151"/>
      <c r="AF387" s="151"/>
      <c r="AG387" s="151" t="s">
        <v>147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79">
        <v>149</v>
      </c>
      <c r="B388" s="180" t="s">
        <v>559</v>
      </c>
      <c r="C388" s="189" t="s">
        <v>560</v>
      </c>
      <c r="D388" s="181" t="s">
        <v>153</v>
      </c>
      <c r="E388" s="182">
        <v>15</v>
      </c>
      <c r="F388" s="183"/>
      <c r="G388" s="184">
        <f>ROUND(E388*F388,2)</f>
        <v>0</v>
      </c>
      <c r="H388" s="161">
        <v>87</v>
      </c>
      <c r="I388" s="160">
        <f>ROUND(E388*H388,2)</f>
        <v>1305</v>
      </c>
      <c r="J388" s="161">
        <v>0</v>
      </c>
      <c r="K388" s="160">
        <f>ROUND(E388*J388,2)</f>
        <v>0</v>
      </c>
      <c r="L388" s="160">
        <v>15</v>
      </c>
      <c r="M388" s="160">
        <f>G388*(1+L388/100)</f>
        <v>0</v>
      </c>
      <c r="N388" s="160">
        <v>2.2000000000000001E-4</v>
      </c>
      <c r="O388" s="160">
        <f>ROUND(E388*N388,2)</f>
        <v>0</v>
      </c>
      <c r="P388" s="160">
        <v>0</v>
      </c>
      <c r="Q388" s="160">
        <f>ROUND(E388*P388,2)</f>
        <v>0</v>
      </c>
      <c r="R388" s="160"/>
      <c r="S388" s="160" t="s">
        <v>219</v>
      </c>
      <c r="T388" s="160" t="s">
        <v>204</v>
      </c>
      <c r="U388" s="160">
        <v>0</v>
      </c>
      <c r="V388" s="160">
        <f>ROUND(E388*U388,2)</f>
        <v>0</v>
      </c>
      <c r="W388" s="160"/>
      <c r="X388" s="160" t="s">
        <v>253</v>
      </c>
      <c r="Y388" s="151"/>
      <c r="Z388" s="151"/>
      <c r="AA388" s="151"/>
      <c r="AB388" s="151"/>
      <c r="AC388" s="151"/>
      <c r="AD388" s="151"/>
      <c r="AE388" s="151"/>
      <c r="AF388" s="151"/>
      <c r="AG388" s="151" t="s">
        <v>374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79">
        <v>150</v>
      </c>
      <c r="B389" s="180" t="s">
        <v>561</v>
      </c>
      <c r="C389" s="189" t="s">
        <v>562</v>
      </c>
      <c r="D389" s="181" t="s">
        <v>0</v>
      </c>
      <c r="E389" s="182">
        <v>280.49560000000002</v>
      </c>
      <c r="F389" s="183"/>
      <c r="G389" s="184">
        <f>ROUND(E389*F389,2)</f>
        <v>0</v>
      </c>
      <c r="H389" s="161">
        <v>0</v>
      </c>
      <c r="I389" s="160">
        <f>ROUND(E389*H389,2)</f>
        <v>0</v>
      </c>
      <c r="J389" s="161">
        <v>3.65</v>
      </c>
      <c r="K389" s="160">
        <f>ROUND(E389*J389,2)</f>
        <v>1023.81</v>
      </c>
      <c r="L389" s="160">
        <v>15</v>
      </c>
      <c r="M389" s="160">
        <f>G389*(1+L389/100)</f>
        <v>0</v>
      </c>
      <c r="N389" s="160">
        <v>0</v>
      </c>
      <c r="O389" s="160">
        <f>ROUND(E389*N389,2)</f>
        <v>0</v>
      </c>
      <c r="P389" s="160">
        <v>0</v>
      </c>
      <c r="Q389" s="160">
        <f>ROUND(E389*P389,2)</f>
        <v>0</v>
      </c>
      <c r="R389" s="160"/>
      <c r="S389" s="160" t="s">
        <v>143</v>
      </c>
      <c r="T389" s="160" t="s">
        <v>204</v>
      </c>
      <c r="U389" s="160">
        <v>0</v>
      </c>
      <c r="V389" s="160">
        <f>ROUND(E389*U389,2)</f>
        <v>0</v>
      </c>
      <c r="W389" s="160"/>
      <c r="X389" s="160" t="s">
        <v>258</v>
      </c>
      <c r="Y389" s="151"/>
      <c r="Z389" s="151"/>
      <c r="AA389" s="151"/>
      <c r="AB389" s="151"/>
      <c r="AC389" s="151"/>
      <c r="AD389" s="151"/>
      <c r="AE389" s="151"/>
      <c r="AF389" s="151"/>
      <c r="AG389" s="151" t="s">
        <v>259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x14ac:dyDescent="0.2">
      <c r="A390" s="167" t="s">
        <v>138</v>
      </c>
      <c r="B390" s="168" t="s">
        <v>96</v>
      </c>
      <c r="C390" s="186" t="s">
        <v>97</v>
      </c>
      <c r="D390" s="169"/>
      <c r="E390" s="170"/>
      <c r="F390" s="171"/>
      <c r="G390" s="172">
        <f>SUMIF(AG391:AG399,"&lt;&gt;NOR",G391:G399)</f>
        <v>0</v>
      </c>
      <c r="H390" s="166"/>
      <c r="I390" s="166">
        <f>SUM(I391:I399)</f>
        <v>965.75</v>
      </c>
      <c r="J390" s="166"/>
      <c r="K390" s="166">
        <f>SUM(K391:K399)</f>
        <v>2741.54</v>
      </c>
      <c r="L390" s="166"/>
      <c r="M390" s="166">
        <f>SUM(M391:M399)</f>
        <v>0</v>
      </c>
      <c r="N390" s="166"/>
      <c r="O390" s="166">
        <f>SUM(O391:O399)</f>
        <v>0</v>
      </c>
      <c r="P390" s="166"/>
      <c r="Q390" s="166">
        <f>SUM(Q391:Q399)</f>
        <v>0</v>
      </c>
      <c r="R390" s="166"/>
      <c r="S390" s="166"/>
      <c r="T390" s="166"/>
      <c r="U390" s="166"/>
      <c r="V390" s="166">
        <f>SUM(V391:V399)</f>
        <v>5.66</v>
      </c>
      <c r="W390" s="166"/>
      <c r="X390" s="166"/>
      <c r="AG390" t="s">
        <v>139</v>
      </c>
    </row>
    <row r="391" spans="1:60" outlineLevel="1" x14ac:dyDescent="0.2">
      <c r="A391" s="173">
        <v>151</v>
      </c>
      <c r="B391" s="174" t="s">
        <v>563</v>
      </c>
      <c r="C391" s="187" t="s">
        <v>564</v>
      </c>
      <c r="D391" s="175" t="s">
        <v>157</v>
      </c>
      <c r="E391" s="176">
        <v>5.1840000000000002</v>
      </c>
      <c r="F391" s="177"/>
      <c r="G391" s="178">
        <f>ROUND(E391*F391,2)</f>
        <v>0</v>
      </c>
      <c r="H391" s="161">
        <v>70.86</v>
      </c>
      <c r="I391" s="160">
        <f>ROUND(E391*H391,2)</f>
        <v>367.34</v>
      </c>
      <c r="J391" s="161">
        <v>67.64</v>
      </c>
      <c r="K391" s="160">
        <f>ROUND(E391*J391,2)</f>
        <v>350.65</v>
      </c>
      <c r="L391" s="160">
        <v>15</v>
      </c>
      <c r="M391" s="160">
        <f>G391*(1+L391/100)</f>
        <v>0</v>
      </c>
      <c r="N391" s="160">
        <v>3.6999999999999999E-4</v>
      </c>
      <c r="O391" s="160">
        <f>ROUND(E391*N391,2)</f>
        <v>0</v>
      </c>
      <c r="P391" s="160">
        <v>0</v>
      </c>
      <c r="Q391" s="160">
        <f>ROUND(E391*P391,2)</f>
        <v>0</v>
      </c>
      <c r="R391" s="160"/>
      <c r="S391" s="160" t="s">
        <v>143</v>
      </c>
      <c r="T391" s="160" t="s">
        <v>170</v>
      </c>
      <c r="U391" s="160">
        <v>0.13900000000000001</v>
      </c>
      <c r="V391" s="160">
        <f>ROUND(E391*U391,2)</f>
        <v>0.72</v>
      </c>
      <c r="W391" s="160"/>
      <c r="X391" s="160" t="s">
        <v>144</v>
      </c>
      <c r="Y391" s="151"/>
      <c r="Z391" s="151"/>
      <c r="AA391" s="151"/>
      <c r="AB391" s="151"/>
      <c r="AC391" s="151"/>
      <c r="AD391" s="151"/>
      <c r="AE391" s="151"/>
      <c r="AF391" s="151"/>
      <c r="AG391" s="151" t="s">
        <v>145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58"/>
      <c r="B392" s="159"/>
      <c r="C392" s="188" t="s">
        <v>565</v>
      </c>
      <c r="D392" s="162"/>
      <c r="E392" s="163">
        <v>1.536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51"/>
      <c r="Z392" s="151"/>
      <c r="AA392" s="151"/>
      <c r="AB392" s="151"/>
      <c r="AC392" s="151"/>
      <c r="AD392" s="151"/>
      <c r="AE392" s="151"/>
      <c r="AF392" s="151"/>
      <c r="AG392" s="151" t="s">
        <v>147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58"/>
      <c r="B393" s="159"/>
      <c r="C393" s="188" t="s">
        <v>565</v>
      </c>
      <c r="D393" s="162"/>
      <c r="E393" s="163">
        <v>1.536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51"/>
      <c r="Z393" s="151"/>
      <c r="AA393" s="151"/>
      <c r="AB393" s="151"/>
      <c r="AC393" s="151"/>
      <c r="AD393" s="151"/>
      <c r="AE393" s="151"/>
      <c r="AF393" s="151"/>
      <c r="AG393" s="151" t="s">
        <v>147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58"/>
      <c r="B394" s="159"/>
      <c r="C394" s="188" t="s">
        <v>566</v>
      </c>
      <c r="D394" s="162"/>
      <c r="E394" s="163">
        <v>2.1120000000000001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51"/>
      <c r="Z394" s="151"/>
      <c r="AA394" s="151"/>
      <c r="AB394" s="151"/>
      <c r="AC394" s="151"/>
      <c r="AD394" s="151"/>
      <c r="AE394" s="151"/>
      <c r="AF394" s="151"/>
      <c r="AG394" s="151" t="s">
        <v>147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73">
        <v>152</v>
      </c>
      <c r="B395" s="174" t="s">
        <v>567</v>
      </c>
      <c r="C395" s="187" t="s">
        <v>568</v>
      </c>
      <c r="D395" s="175" t="s">
        <v>153</v>
      </c>
      <c r="E395" s="176">
        <v>12</v>
      </c>
      <c r="F395" s="177"/>
      <c r="G395" s="178">
        <f>ROUND(E395*F395,2)</f>
        <v>0</v>
      </c>
      <c r="H395" s="161">
        <v>15.69</v>
      </c>
      <c r="I395" s="160">
        <f>ROUND(E395*H395,2)</f>
        <v>188.28</v>
      </c>
      <c r="J395" s="161">
        <v>58.91</v>
      </c>
      <c r="K395" s="160">
        <f>ROUND(E395*J395,2)</f>
        <v>706.92</v>
      </c>
      <c r="L395" s="160">
        <v>15</v>
      </c>
      <c r="M395" s="160">
        <f>G395*(1+L395/100)</f>
        <v>0</v>
      </c>
      <c r="N395" s="160">
        <v>9.0000000000000006E-5</v>
      </c>
      <c r="O395" s="160">
        <f>ROUND(E395*N395,2)</f>
        <v>0</v>
      </c>
      <c r="P395" s="160">
        <v>0</v>
      </c>
      <c r="Q395" s="160">
        <f>ROUND(E395*P395,2)</f>
        <v>0</v>
      </c>
      <c r="R395" s="160"/>
      <c r="S395" s="160" t="s">
        <v>143</v>
      </c>
      <c r="T395" s="160" t="s">
        <v>204</v>
      </c>
      <c r="U395" s="160">
        <v>0.11600000000000001</v>
      </c>
      <c r="V395" s="160">
        <f>ROUND(E395*U395,2)</f>
        <v>1.39</v>
      </c>
      <c r="W395" s="160"/>
      <c r="X395" s="160" t="s">
        <v>144</v>
      </c>
      <c r="Y395" s="151"/>
      <c r="Z395" s="151"/>
      <c r="AA395" s="151"/>
      <c r="AB395" s="151"/>
      <c r="AC395" s="151"/>
      <c r="AD395" s="151"/>
      <c r="AE395" s="151"/>
      <c r="AF395" s="151"/>
      <c r="AG395" s="151" t="s">
        <v>145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/>
      <c r="B396" s="159"/>
      <c r="C396" s="188" t="s">
        <v>569</v>
      </c>
      <c r="D396" s="162"/>
      <c r="E396" s="163">
        <v>12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51"/>
      <c r="Z396" s="151"/>
      <c r="AA396" s="151"/>
      <c r="AB396" s="151"/>
      <c r="AC396" s="151"/>
      <c r="AD396" s="151"/>
      <c r="AE396" s="151"/>
      <c r="AF396" s="151"/>
      <c r="AG396" s="151" t="s">
        <v>147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73">
        <v>153</v>
      </c>
      <c r="B397" s="174" t="s">
        <v>570</v>
      </c>
      <c r="C397" s="187" t="s">
        <v>571</v>
      </c>
      <c r="D397" s="175" t="s">
        <v>157</v>
      </c>
      <c r="E397" s="176">
        <v>8.6</v>
      </c>
      <c r="F397" s="177"/>
      <c r="G397" s="178">
        <f>ROUND(E397*F397,2)</f>
        <v>0</v>
      </c>
      <c r="H397" s="161">
        <v>47.69</v>
      </c>
      <c r="I397" s="160">
        <f>ROUND(E397*H397,2)</f>
        <v>410.13</v>
      </c>
      <c r="J397" s="161">
        <v>195.81</v>
      </c>
      <c r="K397" s="160">
        <f>ROUND(E397*J397,2)</f>
        <v>1683.97</v>
      </c>
      <c r="L397" s="160">
        <v>15</v>
      </c>
      <c r="M397" s="160">
        <f>G397*(1+L397/100)</f>
        <v>0</v>
      </c>
      <c r="N397" s="160">
        <v>3.6000000000000002E-4</v>
      </c>
      <c r="O397" s="160">
        <f>ROUND(E397*N397,2)</f>
        <v>0</v>
      </c>
      <c r="P397" s="160">
        <v>0</v>
      </c>
      <c r="Q397" s="160">
        <f>ROUND(E397*P397,2)</f>
        <v>0</v>
      </c>
      <c r="R397" s="160"/>
      <c r="S397" s="160" t="s">
        <v>219</v>
      </c>
      <c r="T397" s="160" t="s">
        <v>204</v>
      </c>
      <c r="U397" s="160">
        <v>0.41299999999999998</v>
      </c>
      <c r="V397" s="160">
        <f>ROUND(E397*U397,2)</f>
        <v>3.55</v>
      </c>
      <c r="W397" s="160"/>
      <c r="X397" s="160" t="s">
        <v>144</v>
      </c>
      <c r="Y397" s="151"/>
      <c r="Z397" s="151"/>
      <c r="AA397" s="151"/>
      <c r="AB397" s="151"/>
      <c r="AC397" s="151"/>
      <c r="AD397" s="151"/>
      <c r="AE397" s="151"/>
      <c r="AF397" s="151"/>
      <c r="AG397" s="151" t="s">
        <v>145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58"/>
      <c r="B398" s="159"/>
      <c r="C398" s="188" t="s">
        <v>572</v>
      </c>
      <c r="D398" s="162"/>
      <c r="E398" s="163">
        <v>3.6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51"/>
      <c r="Z398" s="151"/>
      <c r="AA398" s="151"/>
      <c r="AB398" s="151"/>
      <c r="AC398" s="151"/>
      <c r="AD398" s="151"/>
      <c r="AE398" s="151"/>
      <c r="AF398" s="151"/>
      <c r="AG398" s="151" t="s">
        <v>147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188" t="s">
        <v>573</v>
      </c>
      <c r="D399" s="162"/>
      <c r="E399" s="163">
        <v>5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51"/>
      <c r="Z399" s="151"/>
      <c r="AA399" s="151"/>
      <c r="AB399" s="151"/>
      <c r="AC399" s="151"/>
      <c r="AD399" s="151"/>
      <c r="AE399" s="151"/>
      <c r="AF399" s="151"/>
      <c r="AG399" s="151" t="s">
        <v>147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x14ac:dyDescent="0.2">
      <c r="A400" s="167" t="s">
        <v>138</v>
      </c>
      <c r="B400" s="168" t="s">
        <v>98</v>
      </c>
      <c r="C400" s="186" t="s">
        <v>99</v>
      </c>
      <c r="D400" s="169"/>
      <c r="E400" s="170"/>
      <c r="F400" s="171"/>
      <c r="G400" s="172">
        <f>SUMIF(AG401:AG442,"&lt;&gt;NOR",G401:G442)</f>
        <v>0</v>
      </c>
      <c r="H400" s="166"/>
      <c r="I400" s="166">
        <f>SUM(I401:I442)</f>
        <v>1537.23</v>
      </c>
      <c r="J400" s="166"/>
      <c r="K400" s="166">
        <f>SUM(K401:K442)</f>
        <v>22163.510000000002</v>
      </c>
      <c r="L400" s="166"/>
      <c r="M400" s="166">
        <f>SUM(M401:M442)</f>
        <v>0</v>
      </c>
      <c r="N400" s="166"/>
      <c r="O400" s="166">
        <f>SUM(O401:O442)</f>
        <v>0.06</v>
      </c>
      <c r="P400" s="166"/>
      <c r="Q400" s="166">
        <f>SUM(Q401:Q442)</f>
        <v>0</v>
      </c>
      <c r="R400" s="166"/>
      <c r="S400" s="166"/>
      <c r="T400" s="166"/>
      <c r="U400" s="166"/>
      <c r="V400" s="166">
        <f>SUM(V401:V442)</f>
        <v>45.35</v>
      </c>
      <c r="W400" s="166"/>
      <c r="X400" s="166"/>
      <c r="AG400" t="s">
        <v>139</v>
      </c>
    </row>
    <row r="401" spans="1:60" outlineLevel="1" x14ac:dyDescent="0.2">
      <c r="A401" s="173">
        <v>154</v>
      </c>
      <c r="B401" s="174" t="s">
        <v>574</v>
      </c>
      <c r="C401" s="187" t="s">
        <v>575</v>
      </c>
      <c r="D401" s="175" t="s">
        <v>157</v>
      </c>
      <c r="E401" s="176">
        <v>259.57249999999999</v>
      </c>
      <c r="F401" s="177"/>
      <c r="G401" s="178">
        <f>ROUND(E401*F401,2)</f>
        <v>0</v>
      </c>
      <c r="H401" s="161">
        <v>0.1</v>
      </c>
      <c r="I401" s="160">
        <f>ROUND(E401*H401,2)</f>
        <v>25.96</v>
      </c>
      <c r="J401" s="161">
        <v>34</v>
      </c>
      <c r="K401" s="160">
        <f>ROUND(E401*J401,2)</f>
        <v>8825.4699999999993</v>
      </c>
      <c r="L401" s="160">
        <v>15</v>
      </c>
      <c r="M401" s="160">
        <f>G401*(1+L401/100)</f>
        <v>0</v>
      </c>
      <c r="N401" s="160">
        <v>0</v>
      </c>
      <c r="O401" s="160">
        <f>ROUND(E401*N401,2)</f>
        <v>0</v>
      </c>
      <c r="P401" s="160">
        <v>0</v>
      </c>
      <c r="Q401" s="160">
        <f>ROUND(E401*P401,2)</f>
        <v>0</v>
      </c>
      <c r="R401" s="160"/>
      <c r="S401" s="160" t="s">
        <v>143</v>
      </c>
      <c r="T401" s="160" t="s">
        <v>143</v>
      </c>
      <c r="U401" s="160">
        <v>6.9709999999999994E-2</v>
      </c>
      <c r="V401" s="160">
        <f>ROUND(E401*U401,2)</f>
        <v>18.09</v>
      </c>
      <c r="W401" s="160"/>
      <c r="X401" s="160" t="s">
        <v>144</v>
      </c>
      <c r="Y401" s="151"/>
      <c r="Z401" s="151"/>
      <c r="AA401" s="151"/>
      <c r="AB401" s="151"/>
      <c r="AC401" s="151"/>
      <c r="AD401" s="151"/>
      <c r="AE401" s="151"/>
      <c r="AF401" s="151"/>
      <c r="AG401" s="151" t="s">
        <v>145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58"/>
      <c r="B402" s="159"/>
      <c r="C402" s="188" t="s">
        <v>576</v>
      </c>
      <c r="D402" s="162"/>
      <c r="E402" s="163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51"/>
      <c r="Z402" s="151"/>
      <c r="AA402" s="151"/>
      <c r="AB402" s="151"/>
      <c r="AC402" s="151"/>
      <c r="AD402" s="151"/>
      <c r="AE402" s="151"/>
      <c r="AF402" s="151"/>
      <c r="AG402" s="151" t="s">
        <v>147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58"/>
      <c r="B403" s="159"/>
      <c r="C403" s="188" t="s">
        <v>188</v>
      </c>
      <c r="D403" s="162"/>
      <c r="E403" s="163">
        <v>25.2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51"/>
      <c r="Z403" s="151"/>
      <c r="AA403" s="151"/>
      <c r="AB403" s="151"/>
      <c r="AC403" s="151"/>
      <c r="AD403" s="151"/>
      <c r="AE403" s="151"/>
      <c r="AF403" s="151"/>
      <c r="AG403" s="151" t="s">
        <v>147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58"/>
      <c r="B404" s="159"/>
      <c r="C404" s="188" t="s">
        <v>191</v>
      </c>
      <c r="D404" s="162"/>
      <c r="E404" s="163">
        <v>46.48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51"/>
      <c r="Z404" s="151"/>
      <c r="AA404" s="151"/>
      <c r="AB404" s="151"/>
      <c r="AC404" s="151"/>
      <c r="AD404" s="151"/>
      <c r="AE404" s="151"/>
      <c r="AF404" s="151"/>
      <c r="AG404" s="151" t="s">
        <v>147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58"/>
      <c r="B405" s="159"/>
      <c r="C405" s="188" t="s">
        <v>194</v>
      </c>
      <c r="D405" s="162"/>
      <c r="E405" s="163">
        <v>43.68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51"/>
      <c r="Z405" s="151"/>
      <c r="AA405" s="151"/>
      <c r="AB405" s="151"/>
      <c r="AC405" s="151"/>
      <c r="AD405" s="151"/>
      <c r="AE405" s="151"/>
      <c r="AF405" s="151"/>
      <c r="AG405" s="151" t="s">
        <v>147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58"/>
      <c r="B406" s="159"/>
      <c r="C406" s="188" t="s">
        <v>196</v>
      </c>
      <c r="D406" s="162"/>
      <c r="E406" s="163">
        <v>46.48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51"/>
      <c r="Z406" s="151"/>
      <c r="AA406" s="151"/>
      <c r="AB406" s="151"/>
      <c r="AC406" s="151"/>
      <c r="AD406" s="151"/>
      <c r="AE406" s="151"/>
      <c r="AF406" s="151"/>
      <c r="AG406" s="151" t="s">
        <v>147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58"/>
      <c r="B407" s="159"/>
      <c r="C407" s="188" t="s">
        <v>198</v>
      </c>
      <c r="D407" s="162"/>
      <c r="E407" s="163">
        <v>6.4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51"/>
      <c r="Z407" s="151"/>
      <c r="AA407" s="151"/>
      <c r="AB407" s="151"/>
      <c r="AC407" s="151"/>
      <c r="AD407" s="151"/>
      <c r="AE407" s="151"/>
      <c r="AF407" s="151"/>
      <c r="AG407" s="151" t="s">
        <v>147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 x14ac:dyDescent="0.2">
      <c r="A408" s="158"/>
      <c r="B408" s="159"/>
      <c r="C408" s="188" t="s">
        <v>199</v>
      </c>
      <c r="D408" s="162"/>
      <c r="E408" s="163">
        <v>15.68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51"/>
      <c r="Z408" s="151"/>
      <c r="AA408" s="151"/>
      <c r="AB408" s="151"/>
      <c r="AC408" s="151"/>
      <c r="AD408" s="151"/>
      <c r="AE408" s="151"/>
      <c r="AF408" s="151"/>
      <c r="AG408" s="151" t="s">
        <v>147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188" t="s">
        <v>200</v>
      </c>
      <c r="D409" s="162"/>
      <c r="E409" s="163">
        <v>15.4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51"/>
      <c r="Z409" s="151"/>
      <c r="AA409" s="151"/>
      <c r="AB409" s="151"/>
      <c r="AC409" s="151"/>
      <c r="AD409" s="151"/>
      <c r="AE409" s="151"/>
      <c r="AF409" s="151"/>
      <c r="AG409" s="151" t="s">
        <v>147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188" t="s">
        <v>577</v>
      </c>
      <c r="D410" s="162"/>
      <c r="E410" s="163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51"/>
      <c r="Z410" s="151"/>
      <c r="AA410" s="151"/>
      <c r="AB410" s="151"/>
      <c r="AC410" s="151"/>
      <c r="AD410" s="151"/>
      <c r="AE410" s="151"/>
      <c r="AF410" s="151"/>
      <c r="AG410" s="151" t="s">
        <v>147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58"/>
      <c r="B411" s="159"/>
      <c r="C411" s="188" t="s">
        <v>175</v>
      </c>
      <c r="D411" s="162"/>
      <c r="E411" s="163">
        <v>5.0599999999999996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51"/>
      <c r="Z411" s="151"/>
      <c r="AA411" s="151"/>
      <c r="AB411" s="151"/>
      <c r="AC411" s="151"/>
      <c r="AD411" s="151"/>
      <c r="AE411" s="151"/>
      <c r="AF411" s="151"/>
      <c r="AG411" s="151" t="s">
        <v>147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188" t="s">
        <v>176</v>
      </c>
      <c r="D412" s="162"/>
      <c r="E412" s="163">
        <v>16.8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51"/>
      <c r="Z412" s="151"/>
      <c r="AA412" s="151"/>
      <c r="AB412" s="151"/>
      <c r="AC412" s="151"/>
      <c r="AD412" s="151"/>
      <c r="AE412" s="151"/>
      <c r="AF412" s="151"/>
      <c r="AG412" s="151" t="s">
        <v>147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">
      <c r="A413" s="158"/>
      <c r="B413" s="159"/>
      <c r="C413" s="188" t="s">
        <v>177</v>
      </c>
      <c r="D413" s="162"/>
      <c r="E413" s="163">
        <v>16.8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51"/>
      <c r="Z413" s="151"/>
      <c r="AA413" s="151"/>
      <c r="AB413" s="151"/>
      <c r="AC413" s="151"/>
      <c r="AD413" s="151"/>
      <c r="AE413" s="151"/>
      <c r="AF413" s="151"/>
      <c r="AG413" s="151" t="s">
        <v>147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">
      <c r="A414" s="158"/>
      <c r="B414" s="159"/>
      <c r="C414" s="188" t="s">
        <v>178</v>
      </c>
      <c r="D414" s="162"/>
      <c r="E414" s="163">
        <v>3.96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51"/>
      <c r="Z414" s="151"/>
      <c r="AA414" s="151"/>
      <c r="AB414" s="151"/>
      <c r="AC414" s="151"/>
      <c r="AD414" s="151"/>
      <c r="AE414" s="151"/>
      <c r="AF414" s="151"/>
      <c r="AG414" s="151" t="s">
        <v>147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58"/>
      <c r="B415" s="159"/>
      <c r="C415" s="188" t="s">
        <v>179</v>
      </c>
      <c r="D415" s="162"/>
      <c r="E415" s="163">
        <v>1.7575000000000001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51"/>
      <c r="Z415" s="151"/>
      <c r="AA415" s="151"/>
      <c r="AB415" s="151"/>
      <c r="AC415" s="151"/>
      <c r="AD415" s="151"/>
      <c r="AE415" s="151"/>
      <c r="AF415" s="151"/>
      <c r="AG415" s="151" t="s">
        <v>147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58"/>
      <c r="B416" s="159"/>
      <c r="C416" s="188" t="s">
        <v>180</v>
      </c>
      <c r="D416" s="162"/>
      <c r="E416" s="163">
        <v>14.21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51"/>
      <c r="Z416" s="151"/>
      <c r="AA416" s="151"/>
      <c r="AB416" s="151"/>
      <c r="AC416" s="151"/>
      <c r="AD416" s="151"/>
      <c r="AE416" s="151"/>
      <c r="AF416" s="151"/>
      <c r="AG416" s="151" t="s">
        <v>147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58"/>
      <c r="B417" s="159"/>
      <c r="C417" s="188" t="s">
        <v>181</v>
      </c>
      <c r="D417" s="162"/>
      <c r="E417" s="163">
        <v>1.665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51"/>
      <c r="Z417" s="151"/>
      <c r="AA417" s="151"/>
      <c r="AB417" s="151"/>
      <c r="AC417" s="151"/>
      <c r="AD417" s="151"/>
      <c r="AE417" s="151"/>
      <c r="AF417" s="151"/>
      <c r="AG417" s="151" t="s">
        <v>147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">
      <c r="A418" s="173">
        <v>155</v>
      </c>
      <c r="B418" s="174" t="s">
        <v>578</v>
      </c>
      <c r="C418" s="187" t="s">
        <v>579</v>
      </c>
      <c r="D418" s="175" t="s">
        <v>157</v>
      </c>
      <c r="E418" s="176">
        <v>259.57249999999999</v>
      </c>
      <c r="F418" s="177"/>
      <c r="G418" s="178">
        <f>ROUND(E418*F418,2)</f>
        <v>0</v>
      </c>
      <c r="H418" s="161">
        <v>3.61</v>
      </c>
      <c r="I418" s="160">
        <f>ROUND(E418*H418,2)</f>
        <v>937.06</v>
      </c>
      <c r="J418" s="161">
        <v>49.79</v>
      </c>
      <c r="K418" s="160">
        <f>ROUND(E418*J418,2)</f>
        <v>12924.11</v>
      </c>
      <c r="L418" s="160">
        <v>15</v>
      </c>
      <c r="M418" s="160">
        <f>G418*(1+L418/100)</f>
        <v>0</v>
      </c>
      <c r="N418" s="160">
        <v>1.3999999999999999E-4</v>
      </c>
      <c r="O418" s="160">
        <f>ROUND(E418*N418,2)</f>
        <v>0.04</v>
      </c>
      <c r="P418" s="160">
        <v>0</v>
      </c>
      <c r="Q418" s="160">
        <f>ROUND(E418*P418,2)</f>
        <v>0</v>
      </c>
      <c r="R418" s="160"/>
      <c r="S418" s="160" t="s">
        <v>143</v>
      </c>
      <c r="T418" s="160" t="s">
        <v>204</v>
      </c>
      <c r="U418" s="160">
        <v>0.10191</v>
      </c>
      <c r="V418" s="160">
        <f>ROUND(E418*U418,2)</f>
        <v>26.45</v>
      </c>
      <c r="W418" s="160"/>
      <c r="X418" s="160" t="s">
        <v>144</v>
      </c>
      <c r="Y418" s="151"/>
      <c r="Z418" s="151"/>
      <c r="AA418" s="151"/>
      <c r="AB418" s="151"/>
      <c r="AC418" s="151"/>
      <c r="AD418" s="151"/>
      <c r="AE418" s="151"/>
      <c r="AF418" s="151"/>
      <c r="AG418" s="151" t="s">
        <v>145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 x14ac:dyDescent="0.2">
      <c r="A419" s="158"/>
      <c r="B419" s="159"/>
      <c r="C419" s="188" t="s">
        <v>576</v>
      </c>
      <c r="D419" s="162"/>
      <c r="E419" s="163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51"/>
      <c r="Z419" s="151"/>
      <c r="AA419" s="151"/>
      <c r="AB419" s="151"/>
      <c r="AC419" s="151"/>
      <c r="AD419" s="151"/>
      <c r="AE419" s="151"/>
      <c r="AF419" s="151"/>
      <c r="AG419" s="151" t="s">
        <v>147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58"/>
      <c r="B420" s="159"/>
      <c r="C420" s="188" t="s">
        <v>188</v>
      </c>
      <c r="D420" s="162"/>
      <c r="E420" s="163">
        <v>25.2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51"/>
      <c r="Z420" s="151"/>
      <c r="AA420" s="151"/>
      <c r="AB420" s="151"/>
      <c r="AC420" s="151"/>
      <c r="AD420" s="151"/>
      <c r="AE420" s="151"/>
      <c r="AF420" s="151"/>
      <c r="AG420" s="151" t="s">
        <v>147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">
      <c r="A421" s="158"/>
      <c r="B421" s="159"/>
      <c r="C421" s="188" t="s">
        <v>191</v>
      </c>
      <c r="D421" s="162"/>
      <c r="E421" s="163">
        <v>46.48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51"/>
      <c r="Z421" s="151"/>
      <c r="AA421" s="151"/>
      <c r="AB421" s="151"/>
      <c r="AC421" s="151"/>
      <c r="AD421" s="151"/>
      <c r="AE421" s="151"/>
      <c r="AF421" s="151"/>
      <c r="AG421" s="151" t="s">
        <v>147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58"/>
      <c r="B422" s="159"/>
      <c r="C422" s="188" t="s">
        <v>194</v>
      </c>
      <c r="D422" s="162"/>
      <c r="E422" s="163">
        <v>43.68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51"/>
      <c r="Z422" s="151"/>
      <c r="AA422" s="151"/>
      <c r="AB422" s="151"/>
      <c r="AC422" s="151"/>
      <c r="AD422" s="151"/>
      <c r="AE422" s="151"/>
      <c r="AF422" s="151"/>
      <c r="AG422" s="151" t="s">
        <v>147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58"/>
      <c r="B423" s="159"/>
      <c r="C423" s="188" t="s">
        <v>196</v>
      </c>
      <c r="D423" s="162"/>
      <c r="E423" s="163">
        <v>46.48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51"/>
      <c r="Z423" s="151"/>
      <c r="AA423" s="151"/>
      <c r="AB423" s="151"/>
      <c r="AC423" s="151"/>
      <c r="AD423" s="151"/>
      <c r="AE423" s="151"/>
      <c r="AF423" s="151"/>
      <c r="AG423" s="151" t="s">
        <v>147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58"/>
      <c r="B424" s="159"/>
      <c r="C424" s="188" t="s">
        <v>198</v>
      </c>
      <c r="D424" s="162"/>
      <c r="E424" s="163">
        <v>6.4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51"/>
      <c r="Z424" s="151"/>
      <c r="AA424" s="151"/>
      <c r="AB424" s="151"/>
      <c r="AC424" s="151"/>
      <c r="AD424" s="151"/>
      <c r="AE424" s="151"/>
      <c r="AF424" s="151"/>
      <c r="AG424" s="151" t="s">
        <v>147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58"/>
      <c r="B425" s="159"/>
      <c r="C425" s="188" t="s">
        <v>199</v>
      </c>
      <c r="D425" s="162"/>
      <c r="E425" s="163">
        <v>15.68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51"/>
      <c r="Z425" s="151"/>
      <c r="AA425" s="151"/>
      <c r="AB425" s="151"/>
      <c r="AC425" s="151"/>
      <c r="AD425" s="151"/>
      <c r="AE425" s="151"/>
      <c r="AF425" s="151"/>
      <c r="AG425" s="151" t="s">
        <v>147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58"/>
      <c r="B426" s="159"/>
      <c r="C426" s="188" t="s">
        <v>200</v>
      </c>
      <c r="D426" s="162"/>
      <c r="E426" s="163">
        <v>15.4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51"/>
      <c r="Z426" s="151"/>
      <c r="AA426" s="151"/>
      <c r="AB426" s="151"/>
      <c r="AC426" s="151"/>
      <c r="AD426" s="151"/>
      <c r="AE426" s="151"/>
      <c r="AF426" s="151"/>
      <c r="AG426" s="151" t="s">
        <v>147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 x14ac:dyDescent="0.2">
      <c r="A427" s="158"/>
      <c r="B427" s="159"/>
      <c r="C427" s="188" t="s">
        <v>577</v>
      </c>
      <c r="D427" s="162"/>
      <c r="E427" s="163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51"/>
      <c r="Z427" s="151"/>
      <c r="AA427" s="151"/>
      <c r="AB427" s="151"/>
      <c r="AC427" s="151"/>
      <c r="AD427" s="151"/>
      <c r="AE427" s="151"/>
      <c r="AF427" s="151"/>
      <c r="AG427" s="151" t="s">
        <v>147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58"/>
      <c r="B428" s="159"/>
      <c r="C428" s="188" t="s">
        <v>175</v>
      </c>
      <c r="D428" s="162"/>
      <c r="E428" s="163">
        <v>5.0599999999999996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51"/>
      <c r="Z428" s="151"/>
      <c r="AA428" s="151"/>
      <c r="AB428" s="151"/>
      <c r="AC428" s="151"/>
      <c r="AD428" s="151"/>
      <c r="AE428" s="151"/>
      <c r="AF428" s="151"/>
      <c r="AG428" s="151" t="s">
        <v>147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58"/>
      <c r="B429" s="159"/>
      <c r="C429" s="188" t="s">
        <v>176</v>
      </c>
      <c r="D429" s="162"/>
      <c r="E429" s="163">
        <v>16.8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51"/>
      <c r="Z429" s="151"/>
      <c r="AA429" s="151"/>
      <c r="AB429" s="151"/>
      <c r="AC429" s="151"/>
      <c r="AD429" s="151"/>
      <c r="AE429" s="151"/>
      <c r="AF429" s="151"/>
      <c r="AG429" s="151" t="s">
        <v>147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58"/>
      <c r="B430" s="159"/>
      <c r="C430" s="188" t="s">
        <v>177</v>
      </c>
      <c r="D430" s="162"/>
      <c r="E430" s="163">
        <v>16.8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51"/>
      <c r="Z430" s="151"/>
      <c r="AA430" s="151"/>
      <c r="AB430" s="151"/>
      <c r="AC430" s="151"/>
      <c r="AD430" s="151"/>
      <c r="AE430" s="151"/>
      <c r="AF430" s="151"/>
      <c r="AG430" s="151" t="s">
        <v>147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58"/>
      <c r="B431" s="159"/>
      <c r="C431" s="188" t="s">
        <v>178</v>
      </c>
      <c r="D431" s="162"/>
      <c r="E431" s="163">
        <v>3.96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51"/>
      <c r="Z431" s="151"/>
      <c r="AA431" s="151"/>
      <c r="AB431" s="151"/>
      <c r="AC431" s="151"/>
      <c r="AD431" s="151"/>
      <c r="AE431" s="151"/>
      <c r="AF431" s="151"/>
      <c r="AG431" s="151" t="s">
        <v>147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58"/>
      <c r="B432" s="159"/>
      <c r="C432" s="188" t="s">
        <v>179</v>
      </c>
      <c r="D432" s="162"/>
      <c r="E432" s="163">
        <v>1.7575000000000001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51"/>
      <c r="Z432" s="151"/>
      <c r="AA432" s="151"/>
      <c r="AB432" s="151"/>
      <c r="AC432" s="151"/>
      <c r="AD432" s="151"/>
      <c r="AE432" s="151"/>
      <c r="AF432" s="151"/>
      <c r="AG432" s="151" t="s">
        <v>147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 x14ac:dyDescent="0.2">
      <c r="A433" s="158"/>
      <c r="B433" s="159"/>
      <c r="C433" s="188" t="s">
        <v>180</v>
      </c>
      <c r="D433" s="162"/>
      <c r="E433" s="163">
        <v>14.21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51"/>
      <c r="Z433" s="151"/>
      <c r="AA433" s="151"/>
      <c r="AB433" s="151"/>
      <c r="AC433" s="151"/>
      <c r="AD433" s="151"/>
      <c r="AE433" s="151"/>
      <c r="AF433" s="151"/>
      <c r="AG433" s="151" t="s">
        <v>147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58"/>
      <c r="B434" s="159"/>
      <c r="C434" s="188" t="s">
        <v>181</v>
      </c>
      <c r="D434" s="162"/>
      <c r="E434" s="163">
        <v>1.665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51"/>
      <c r="Z434" s="151"/>
      <c r="AA434" s="151"/>
      <c r="AB434" s="151"/>
      <c r="AC434" s="151"/>
      <c r="AD434" s="151"/>
      <c r="AE434" s="151"/>
      <c r="AF434" s="151"/>
      <c r="AG434" s="151" t="s">
        <v>147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">
      <c r="A435" s="173">
        <v>156</v>
      </c>
      <c r="B435" s="174" t="s">
        <v>580</v>
      </c>
      <c r="C435" s="187" t="s">
        <v>581</v>
      </c>
      <c r="D435" s="175" t="s">
        <v>157</v>
      </c>
      <c r="E435" s="176">
        <v>60.252499999999998</v>
      </c>
      <c r="F435" s="177"/>
      <c r="G435" s="178">
        <f>ROUND(E435*F435,2)</f>
        <v>0</v>
      </c>
      <c r="H435" s="161">
        <v>9.5299999999999994</v>
      </c>
      <c r="I435" s="160">
        <f>ROUND(E435*H435,2)</f>
        <v>574.21</v>
      </c>
      <c r="J435" s="161">
        <v>6.87</v>
      </c>
      <c r="K435" s="160">
        <f>ROUND(E435*J435,2)</f>
        <v>413.93</v>
      </c>
      <c r="L435" s="160">
        <v>15</v>
      </c>
      <c r="M435" s="160">
        <f>G435*(1+L435/100)</f>
        <v>0</v>
      </c>
      <c r="N435" s="160">
        <v>3.5E-4</v>
      </c>
      <c r="O435" s="160">
        <f>ROUND(E435*N435,2)</f>
        <v>0.02</v>
      </c>
      <c r="P435" s="160">
        <v>0</v>
      </c>
      <c r="Q435" s="160">
        <f>ROUND(E435*P435,2)</f>
        <v>0</v>
      </c>
      <c r="R435" s="160"/>
      <c r="S435" s="160" t="s">
        <v>143</v>
      </c>
      <c r="T435" s="160" t="s">
        <v>204</v>
      </c>
      <c r="U435" s="160">
        <v>1.35E-2</v>
      </c>
      <c r="V435" s="160">
        <f>ROUND(E435*U435,2)</f>
        <v>0.81</v>
      </c>
      <c r="W435" s="160"/>
      <c r="X435" s="160" t="s">
        <v>144</v>
      </c>
      <c r="Y435" s="151"/>
      <c r="Z435" s="151"/>
      <c r="AA435" s="151"/>
      <c r="AB435" s="151"/>
      <c r="AC435" s="151"/>
      <c r="AD435" s="151"/>
      <c r="AE435" s="151"/>
      <c r="AF435" s="151"/>
      <c r="AG435" s="151" t="s">
        <v>145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">
      <c r="A436" s="158"/>
      <c r="B436" s="159"/>
      <c r="C436" s="188" t="s">
        <v>175</v>
      </c>
      <c r="D436" s="162"/>
      <c r="E436" s="163">
        <v>5.0599999999999996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51"/>
      <c r="Z436" s="151"/>
      <c r="AA436" s="151"/>
      <c r="AB436" s="151"/>
      <c r="AC436" s="151"/>
      <c r="AD436" s="151"/>
      <c r="AE436" s="151"/>
      <c r="AF436" s="151"/>
      <c r="AG436" s="151" t="s">
        <v>147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">
      <c r="A437" s="158"/>
      <c r="B437" s="159"/>
      <c r="C437" s="188" t="s">
        <v>176</v>
      </c>
      <c r="D437" s="162"/>
      <c r="E437" s="163">
        <v>16.8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51"/>
      <c r="Z437" s="151"/>
      <c r="AA437" s="151"/>
      <c r="AB437" s="151"/>
      <c r="AC437" s="151"/>
      <c r="AD437" s="151"/>
      <c r="AE437" s="151"/>
      <c r="AF437" s="151"/>
      <c r="AG437" s="151" t="s">
        <v>147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 x14ac:dyDescent="0.2">
      <c r="A438" s="158"/>
      <c r="B438" s="159"/>
      <c r="C438" s="188" t="s">
        <v>177</v>
      </c>
      <c r="D438" s="162"/>
      <c r="E438" s="163">
        <v>16.8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51"/>
      <c r="Z438" s="151"/>
      <c r="AA438" s="151"/>
      <c r="AB438" s="151"/>
      <c r="AC438" s="151"/>
      <c r="AD438" s="151"/>
      <c r="AE438" s="151"/>
      <c r="AF438" s="151"/>
      <c r="AG438" s="151" t="s">
        <v>147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 x14ac:dyDescent="0.2">
      <c r="A439" s="158"/>
      <c r="B439" s="159"/>
      <c r="C439" s="188" t="s">
        <v>178</v>
      </c>
      <c r="D439" s="162"/>
      <c r="E439" s="163">
        <v>3.96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51"/>
      <c r="Z439" s="151"/>
      <c r="AA439" s="151"/>
      <c r="AB439" s="151"/>
      <c r="AC439" s="151"/>
      <c r="AD439" s="151"/>
      <c r="AE439" s="151"/>
      <c r="AF439" s="151"/>
      <c r="AG439" s="151" t="s">
        <v>147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">
      <c r="A440" s="158"/>
      <c r="B440" s="159"/>
      <c r="C440" s="188" t="s">
        <v>179</v>
      </c>
      <c r="D440" s="162"/>
      <c r="E440" s="163">
        <v>1.7575000000000001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51"/>
      <c r="Z440" s="151"/>
      <c r="AA440" s="151"/>
      <c r="AB440" s="151"/>
      <c r="AC440" s="151"/>
      <c r="AD440" s="151"/>
      <c r="AE440" s="151"/>
      <c r="AF440" s="151"/>
      <c r="AG440" s="151" t="s">
        <v>147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58"/>
      <c r="B441" s="159"/>
      <c r="C441" s="188" t="s">
        <v>180</v>
      </c>
      <c r="D441" s="162"/>
      <c r="E441" s="163">
        <v>14.21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51"/>
      <c r="Z441" s="151"/>
      <c r="AA441" s="151"/>
      <c r="AB441" s="151"/>
      <c r="AC441" s="151"/>
      <c r="AD441" s="151"/>
      <c r="AE441" s="151"/>
      <c r="AF441" s="151"/>
      <c r="AG441" s="151" t="s">
        <v>147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 x14ac:dyDescent="0.2">
      <c r="A442" s="158"/>
      <c r="B442" s="159"/>
      <c r="C442" s="188" t="s">
        <v>181</v>
      </c>
      <c r="D442" s="162"/>
      <c r="E442" s="163">
        <v>1.665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51"/>
      <c r="Z442" s="151"/>
      <c r="AA442" s="151"/>
      <c r="AB442" s="151"/>
      <c r="AC442" s="151"/>
      <c r="AD442" s="151"/>
      <c r="AE442" s="151"/>
      <c r="AF442" s="151"/>
      <c r="AG442" s="151" t="s">
        <v>147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x14ac:dyDescent="0.2">
      <c r="A443" s="167" t="s">
        <v>138</v>
      </c>
      <c r="B443" s="168" t="s">
        <v>100</v>
      </c>
      <c r="C443" s="186" t="s">
        <v>101</v>
      </c>
      <c r="D443" s="169"/>
      <c r="E443" s="170"/>
      <c r="F443" s="171"/>
      <c r="G443" s="172">
        <f>SUMIF(AG444:AG445,"&lt;&gt;NOR",G444:G445)</f>
        <v>0</v>
      </c>
      <c r="H443" s="166"/>
      <c r="I443" s="166">
        <f>SUM(I444:I445)</f>
        <v>0</v>
      </c>
      <c r="J443" s="166"/>
      <c r="K443" s="166">
        <f>SUM(K444:K445)</f>
        <v>4317.18</v>
      </c>
      <c r="L443" s="166"/>
      <c r="M443" s="166">
        <f>SUM(M444:M445)</f>
        <v>0</v>
      </c>
      <c r="N443" s="166"/>
      <c r="O443" s="166">
        <f>SUM(O444:O445)</f>
        <v>0.03</v>
      </c>
      <c r="P443" s="166"/>
      <c r="Q443" s="166">
        <f>SUM(Q444:Q445)</f>
        <v>0</v>
      </c>
      <c r="R443" s="166"/>
      <c r="S443" s="166"/>
      <c r="T443" s="166"/>
      <c r="U443" s="166"/>
      <c r="V443" s="166">
        <f>SUM(V444:V445)</f>
        <v>0</v>
      </c>
      <c r="W443" s="166"/>
      <c r="X443" s="166"/>
      <c r="AG443" t="s">
        <v>139</v>
      </c>
    </row>
    <row r="444" spans="1:60" ht="22.5" outlineLevel="1" x14ac:dyDescent="0.2">
      <c r="A444" s="173">
        <v>157</v>
      </c>
      <c r="B444" s="174" t="s">
        <v>582</v>
      </c>
      <c r="C444" s="187" t="s">
        <v>583</v>
      </c>
      <c r="D444" s="175" t="s">
        <v>157</v>
      </c>
      <c r="E444" s="176">
        <v>7.98</v>
      </c>
      <c r="F444" s="177"/>
      <c r="G444" s="178">
        <f>ROUND(E444*F444,2)</f>
        <v>0</v>
      </c>
      <c r="H444" s="161">
        <v>0</v>
      </c>
      <c r="I444" s="160">
        <f>ROUND(E444*H444,2)</f>
        <v>0</v>
      </c>
      <c r="J444" s="161">
        <v>541</v>
      </c>
      <c r="K444" s="160">
        <f>ROUND(E444*J444,2)</f>
        <v>4317.18</v>
      </c>
      <c r="L444" s="160">
        <v>15</v>
      </c>
      <c r="M444" s="160">
        <f>G444*(1+L444/100)</f>
        <v>0</v>
      </c>
      <c r="N444" s="160">
        <v>3.82E-3</v>
      </c>
      <c r="O444" s="160">
        <f>ROUND(E444*N444,2)</f>
        <v>0.03</v>
      </c>
      <c r="P444" s="160">
        <v>0</v>
      </c>
      <c r="Q444" s="160">
        <f>ROUND(E444*P444,2)</f>
        <v>0</v>
      </c>
      <c r="R444" s="160"/>
      <c r="S444" s="160" t="s">
        <v>143</v>
      </c>
      <c r="T444" s="160" t="s">
        <v>143</v>
      </c>
      <c r="U444" s="160">
        <v>0</v>
      </c>
      <c r="V444" s="160">
        <f>ROUND(E444*U444,2)</f>
        <v>0</v>
      </c>
      <c r="W444" s="160"/>
      <c r="X444" s="160" t="s">
        <v>253</v>
      </c>
      <c r="Y444" s="151"/>
      <c r="Z444" s="151"/>
      <c r="AA444" s="151"/>
      <c r="AB444" s="151"/>
      <c r="AC444" s="151"/>
      <c r="AD444" s="151"/>
      <c r="AE444" s="151"/>
      <c r="AF444" s="151"/>
      <c r="AG444" s="151" t="s">
        <v>254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">
      <c r="A445" s="158"/>
      <c r="B445" s="159"/>
      <c r="C445" s="188" t="s">
        <v>171</v>
      </c>
      <c r="D445" s="162"/>
      <c r="E445" s="163">
        <v>7.98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51"/>
      <c r="Z445" s="151"/>
      <c r="AA445" s="151"/>
      <c r="AB445" s="151"/>
      <c r="AC445" s="151"/>
      <c r="AD445" s="151"/>
      <c r="AE445" s="151"/>
      <c r="AF445" s="151"/>
      <c r="AG445" s="151" t="s">
        <v>147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x14ac:dyDescent="0.2">
      <c r="A446" s="167" t="s">
        <v>138</v>
      </c>
      <c r="B446" s="168" t="s">
        <v>102</v>
      </c>
      <c r="C446" s="186" t="s">
        <v>103</v>
      </c>
      <c r="D446" s="169"/>
      <c r="E446" s="170"/>
      <c r="F446" s="171"/>
      <c r="G446" s="172">
        <f>SUMIF(AG447:AG447,"&lt;&gt;NOR",G447:G447)</f>
        <v>0</v>
      </c>
      <c r="H446" s="166"/>
      <c r="I446" s="166">
        <f>SUM(I447:I447)</f>
        <v>0</v>
      </c>
      <c r="J446" s="166"/>
      <c r="K446" s="166">
        <f>SUM(K447:K447)</f>
        <v>1476</v>
      </c>
      <c r="L446" s="166"/>
      <c r="M446" s="166">
        <f>SUM(M447:M447)</f>
        <v>0</v>
      </c>
      <c r="N446" s="166"/>
      <c r="O446" s="166">
        <f>SUM(O447:O447)</f>
        <v>0</v>
      </c>
      <c r="P446" s="166"/>
      <c r="Q446" s="166">
        <f>SUM(Q447:Q447)</f>
        <v>0</v>
      </c>
      <c r="R446" s="166"/>
      <c r="S446" s="166"/>
      <c r="T446" s="166"/>
      <c r="U446" s="166"/>
      <c r="V446" s="166">
        <f>SUM(V447:V447)</f>
        <v>0.35</v>
      </c>
      <c r="W446" s="166"/>
      <c r="X446" s="166"/>
      <c r="AG446" t="s">
        <v>139</v>
      </c>
    </row>
    <row r="447" spans="1:60" outlineLevel="1" x14ac:dyDescent="0.2">
      <c r="A447" s="179">
        <v>158</v>
      </c>
      <c r="B447" s="180" t="s">
        <v>584</v>
      </c>
      <c r="C447" s="189" t="s">
        <v>585</v>
      </c>
      <c r="D447" s="181" t="s">
        <v>157</v>
      </c>
      <c r="E447" s="182">
        <v>3.6</v>
      </c>
      <c r="F447" s="183"/>
      <c r="G447" s="184">
        <f>ROUND(E447*F447,2)</f>
        <v>0</v>
      </c>
      <c r="H447" s="161">
        <v>0</v>
      </c>
      <c r="I447" s="160">
        <f>ROUND(E447*H447,2)</f>
        <v>0</v>
      </c>
      <c r="J447" s="161">
        <v>410</v>
      </c>
      <c r="K447" s="160">
        <f>ROUND(E447*J447,2)</f>
        <v>1476</v>
      </c>
      <c r="L447" s="160">
        <v>15</v>
      </c>
      <c r="M447" s="160">
        <f>G447*(1+L447/100)</f>
        <v>0</v>
      </c>
      <c r="N447" s="160">
        <v>0</v>
      </c>
      <c r="O447" s="160">
        <f>ROUND(E447*N447,2)</f>
        <v>0</v>
      </c>
      <c r="P447" s="160">
        <v>0</v>
      </c>
      <c r="Q447" s="160">
        <f>ROUND(E447*P447,2)</f>
        <v>0</v>
      </c>
      <c r="R447" s="160"/>
      <c r="S447" s="160" t="s">
        <v>219</v>
      </c>
      <c r="T447" s="160" t="s">
        <v>204</v>
      </c>
      <c r="U447" s="160">
        <v>9.6000000000000002E-2</v>
      </c>
      <c r="V447" s="160">
        <f>ROUND(E447*U447,2)</f>
        <v>0.35</v>
      </c>
      <c r="W447" s="160"/>
      <c r="X447" s="160" t="s">
        <v>144</v>
      </c>
      <c r="Y447" s="151"/>
      <c r="Z447" s="151"/>
      <c r="AA447" s="151"/>
      <c r="AB447" s="151"/>
      <c r="AC447" s="151"/>
      <c r="AD447" s="151"/>
      <c r="AE447" s="151"/>
      <c r="AF447" s="151"/>
      <c r="AG447" s="151" t="s">
        <v>145</v>
      </c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x14ac:dyDescent="0.2">
      <c r="A448" s="167" t="s">
        <v>138</v>
      </c>
      <c r="B448" s="168" t="s">
        <v>104</v>
      </c>
      <c r="C448" s="186" t="s">
        <v>105</v>
      </c>
      <c r="D448" s="169"/>
      <c r="E448" s="170"/>
      <c r="F448" s="171"/>
      <c r="G448" s="172">
        <f>SUMIF(AG449:AG471,"&lt;&gt;NOR",G449:G471)</f>
        <v>0</v>
      </c>
      <c r="H448" s="166"/>
      <c r="I448" s="166">
        <f>SUM(I449:I471)</f>
        <v>10822.05</v>
      </c>
      <c r="J448" s="166"/>
      <c r="K448" s="166">
        <f>SUM(K449:K471)</f>
        <v>10569.45</v>
      </c>
      <c r="L448" s="166"/>
      <c r="M448" s="166">
        <f>SUM(M449:M471)</f>
        <v>0</v>
      </c>
      <c r="N448" s="166"/>
      <c r="O448" s="166">
        <f>SUM(O449:O471)</f>
        <v>5.03</v>
      </c>
      <c r="P448" s="166"/>
      <c r="Q448" s="166">
        <f>SUM(Q449:Q471)</f>
        <v>0</v>
      </c>
      <c r="R448" s="166"/>
      <c r="S448" s="166"/>
      <c r="T448" s="166"/>
      <c r="U448" s="166"/>
      <c r="V448" s="166">
        <f>SUM(V449:V471)</f>
        <v>10.42</v>
      </c>
      <c r="W448" s="166"/>
      <c r="X448" s="166"/>
      <c r="AG448" t="s">
        <v>139</v>
      </c>
    </row>
    <row r="449" spans="1:60" outlineLevel="1" x14ac:dyDescent="0.2">
      <c r="A449" s="179">
        <v>159</v>
      </c>
      <c r="B449" s="180" t="s">
        <v>586</v>
      </c>
      <c r="C449" s="189" t="s">
        <v>587</v>
      </c>
      <c r="D449" s="181" t="s">
        <v>150</v>
      </c>
      <c r="E449" s="182">
        <v>2</v>
      </c>
      <c r="F449" s="183"/>
      <c r="G449" s="184">
        <f t="shared" ref="G449:G458" si="42">ROUND(E449*F449,2)</f>
        <v>0</v>
      </c>
      <c r="H449" s="161">
        <v>0</v>
      </c>
      <c r="I449" s="160">
        <f t="shared" ref="I449:I458" si="43">ROUND(E449*H449,2)</f>
        <v>0</v>
      </c>
      <c r="J449" s="161">
        <v>28</v>
      </c>
      <c r="K449" s="160">
        <f t="shared" ref="K449:K458" si="44">ROUND(E449*J449,2)</f>
        <v>56</v>
      </c>
      <c r="L449" s="160">
        <v>15</v>
      </c>
      <c r="M449" s="160">
        <f t="shared" ref="M449:M458" si="45">G449*(1+L449/100)</f>
        <v>0</v>
      </c>
      <c r="N449" s="160">
        <v>0</v>
      </c>
      <c r="O449" s="160">
        <f t="shared" ref="O449:O458" si="46">ROUND(E449*N449,2)</f>
        <v>0</v>
      </c>
      <c r="P449" s="160">
        <v>0</v>
      </c>
      <c r="Q449" s="160">
        <f t="shared" ref="Q449:Q458" si="47">ROUND(E449*P449,2)</f>
        <v>0</v>
      </c>
      <c r="R449" s="160"/>
      <c r="S449" s="160" t="s">
        <v>143</v>
      </c>
      <c r="T449" s="160" t="s">
        <v>204</v>
      </c>
      <c r="U449" s="160">
        <v>5.0500000000000003E-2</v>
      </c>
      <c r="V449" s="160">
        <f t="shared" ref="V449:V458" si="48">ROUND(E449*U449,2)</f>
        <v>0.1</v>
      </c>
      <c r="W449" s="160"/>
      <c r="X449" s="160" t="s">
        <v>144</v>
      </c>
      <c r="Y449" s="151"/>
      <c r="Z449" s="151"/>
      <c r="AA449" s="151"/>
      <c r="AB449" s="151"/>
      <c r="AC449" s="151"/>
      <c r="AD449" s="151"/>
      <c r="AE449" s="151"/>
      <c r="AF449" s="151"/>
      <c r="AG449" s="151" t="s">
        <v>145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 x14ac:dyDescent="0.2">
      <c r="A450" s="179">
        <v>160</v>
      </c>
      <c r="B450" s="180" t="s">
        <v>588</v>
      </c>
      <c r="C450" s="189" t="s">
        <v>589</v>
      </c>
      <c r="D450" s="181" t="s">
        <v>150</v>
      </c>
      <c r="E450" s="182">
        <v>1</v>
      </c>
      <c r="F450" s="183"/>
      <c r="G450" s="184">
        <f t="shared" si="42"/>
        <v>0</v>
      </c>
      <c r="H450" s="161">
        <v>0</v>
      </c>
      <c r="I450" s="160">
        <f t="shared" si="43"/>
        <v>0</v>
      </c>
      <c r="J450" s="161">
        <v>33</v>
      </c>
      <c r="K450" s="160">
        <f t="shared" si="44"/>
        <v>33</v>
      </c>
      <c r="L450" s="160">
        <v>15</v>
      </c>
      <c r="M450" s="160">
        <f t="shared" si="45"/>
        <v>0</v>
      </c>
      <c r="N450" s="160">
        <v>0</v>
      </c>
      <c r="O450" s="160">
        <f t="shared" si="46"/>
        <v>0</v>
      </c>
      <c r="P450" s="160">
        <v>0</v>
      </c>
      <c r="Q450" s="160">
        <f t="shared" si="47"/>
        <v>0</v>
      </c>
      <c r="R450" s="160"/>
      <c r="S450" s="160" t="s">
        <v>143</v>
      </c>
      <c r="T450" s="160" t="s">
        <v>204</v>
      </c>
      <c r="U450" s="160">
        <v>0.06</v>
      </c>
      <c r="V450" s="160">
        <f t="shared" si="48"/>
        <v>0.06</v>
      </c>
      <c r="W450" s="160"/>
      <c r="X450" s="160" t="s">
        <v>144</v>
      </c>
      <c r="Y450" s="151"/>
      <c r="Z450" s="151"/>
      <c r="AA450" s="151"/>
      <c r="AB450" s="151"/>
      <c r="AC450" s="151"/>
      <c r="AD450" s="151"/>
      <c r="AE450" s="151"/>
      <c r="AF450" s="151"/>
      <c r="AG450" s="151" t="s">
        <v>145</v>
      </c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 x14ac:dyDescent="0.2">
      <c r="A451" s="179">
        <v>161</v>
      </c>
      <c r="B451" s="180" t="s">
        <v>590</v>
      </c>
      <c r="C451" s="189" t="s">
        <v>591</v>
      </c>
      <c r="D451" s="181" t="s">
        <v>150</v>
      </c>
      <c r="E451" s="182">
        <v>1</v>
      </c>
      <c r="F451" s="183"/>
      <c r="G451" s="184">
        <f t="shared" si="42"/>
        <v>0</v>
      </c>
      <c r="H451" s="161">
        <v>0</v>
      </c>
      <c r="I451" s="160">
        <f t="shared" si="43"/>
        <v>0</v>
      </c>
      <c r="J451" s="161">
        <v>167</v>
      </c>
      <c r="K451" s="160">
        <f t="shared" si="44"/>
        <v>167</v>
      </c>
      <c r="L451" s="160">
        <v>15</v>
      </c>
      <c r="M451" s="160">
        <f t="shared" si="45"/>
        <v>0</v>
      </c>
      <c r="N451" s="160">
        <v>0</v>
      </c>
      <c r="O451" s="160">
        <f t="shared" si="46"/>
        <v>0</v>
      </c>
      <c r="P451" s="160">
        <v>0</v>
      </c>
      <c r="Q451" s="160">
        <f t="shared" si="47"/>
        <v>0</v>
      </c>
      <c r="R451" s="160"/>
      <c r="S451" s="160" t="s">
        <v>143</v>
      </c>
      <c r="T451" s="160" t="s">
        <v>204</v>
      </c>
      <c r="U451" s="160">
        <v>0.30567</v>
      </c>
      <c r="V451" s="160">
        <f t="shared" si="48"/>
        <v>0.31</v>
      </c>
      <c r="W451" s="160"/>
      <c r="X451" s="160" t="s">
        <v>144</v>
      </c>
      <c r="Y451" s="151"/>
      <c r="Z451" s="151"/>
      <c r="AA451" s="151"/>
      <c r="AB451" s="151"/>
      <c r="AC451" s="151"/>
      <c r="AD451" s="151"/>
      <c r="AE451" s="151"/>
      <c r="AF451" s="151"/>
      <c r="AG451" s="151" t="s">
        <v>145</v>
      </c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ht="33.75" outlineLevel="1" x14ac:dyDescent="0.2">
      <c r="A452" s="179">
        <v>162</v>
      </c>
      <c r="B452" s="180" t="s">
        <v>592</v>
      </c>
      <c r="C452" s="189" t="s">
        <v>593</v>
      </c>
      <c r="D452" s="181" t="s">
        <v>150</v>
      </c>
      <c r="E452" s="182">
        <v>3</v>
      </c>
      <c r="F452" s="183"/>
      <c r="G452" s="184">
        <f t="shared" si="42"/>
        <v>0</v>
      </c>
      <c r="H452" s="161">
        <v>256.45</v>
      </c>
      <c r="I452" s="160">
        <f t="shared" si="43"/>
        <v>769.35</v>
      </c>
      <c r="J452" s="161">
        <v>151.55000000000001</v>
      </c>
      <c r="K452" s="160">
        <f t="shared" si="44"/>
        <v>454.65</v>
      </c>
      <c r="L452" s="160">
        <v>15</v>
      </c>
      <c r="M452" s="160">
        <f t="shared" si="45"/>
        <v>0</v>
      </c>
      <c r="N452" s="160">
        <v>1E-4</v>
      </c>
      <c r="O452" s="160">
        <f t="shared" si="46"/>
        <v>0</v>
      </c>
      <c r="P452" s="160">
        <v>0</v>
      </c>
      <c r="Q452" s="160">
        <f t="shared" si="47"/>
        <v>0</v>
      </c>
      <c r="R452" s="160"/>
      <c r="S452" s="160" t="s">
        <v>143</v>
      </c>
      <c r="T452" s="160" t="s">
        <v>204</v>
      </c>
      <c r="U452" s="160">
        <v>0.249</v>
      </c>
      <c r="V452" s="160">
        <f t="shared" si="48"/>
        <v>0.75</v>
      </c>
      <c r="W452" s="160"/>
      <c r="X452" s="160" t="s">
        <v>144</v>
      </c>
      <c r="Y452" s="151"/>
      <c r="Z452" s="151"/>
      <c r="AA452" s="151"/>
      <c r="AB452" s="151"/>
      <c r="AC452" s="151"/>
      <c r="AD452" s="151"/>
      <c r="AE452" s="151"/>
      <c r="AF452" s="151"/>
      <c r="AG452" s="151" t="s">
        <v>145</v>
      </c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79">
        <v>163</v>
      </c>
      <c r="B453" s="180" t="s">
        <v>594</v>
      </c>
      <c r="C453" s="189" t="s">
        <v>595</v>
      </c>
      <c r="D453" s="181" t="s">
        <v>150</v>
      </c>
      <c r="E453" s="182">
        <v>1</v>
      </c>
      <c r="F453" s="183"/>
      <c r="G453" s="184">
        <f t="shared" si="42"/>
        <v>0</v>
      </c>
      <c r="H453" s="161">
        <v>0</v>
      </c>
      <c r="I453" s="160">
        <f t="shared" si="43"/>
        <v>0</v>
      </c>
      <c r="J453" s="161">
        <v>186</v>
      </c>
      <c r="K453" s="160">
        <f t="shared" si="44"/>
        <v>186</v>
      </c>
      <c r="L453" s="160">
        <v>15</v>
      </c>
      <c r="M453" s="160">
        <f t="shared" si="45"/>
        <v>0</v>
      </c>
      <c r="N453" s="160">
        <v>0</v>
      </c>
      <c r="O453" s="160">
        <f t="shared" si="46"/>
        <v>0</v>
      </c>
      <c r="P453" s="160">
        <v>0</v>
      </c>
      <c r="Q453" s="160">
        <f t="shared" si="47"/>
        <v>0</v>
      </c>
      <c r="R453" s="160"/>
      <c r="S453" s="160" t="s">
        <v>143</v>
      </c>
      <c r="T453" s="160" t="s">
        <v>204</v>
      </c>
      <c r="U453" s="160">
        <v>0.34</v>
      </c>
      <c r="V453" s="160">
        <f t="shared" si="48"/>
        <v>0.34</v>
      </c>
      <c r="W453" s="160"/>
      <c r="X453" s="160" t="s">
        <v>144</v>
      </c>
      <c r="Y453" s="151"/>
      <c r="Z453" s="151"/>
      <c r="AA453" s="151"/>
      <c r="AB453" s="151"/>
      <c r="AC453" s="151"/>
      <c r="AD453" s="151"/>
      <c r="AE453" s="151"/>
      <c r="AF453" s="151"/>
      <c r="AG453" s="151" t="s">
        <v>145</v>
      </c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 x14ac:dyDescent="0.2">
      <c r="A454" s="179">
        <v>164</v>
      </c>
      <c r="B454" s="180" t="s">
        <v>596</v>
      </c>
      <c r="C454" s="189" t="s">
        <v>597</v>
      </c>
      <c r="D454" s="181" t="s">
        <v>150</v>
      </c>
      <c r="E454" s="182">
        <v>8</v>
      </c>
      <c r="F454" s="183"/>
      <c r="G454" s="184">
        <f t="shared" si="42"/>
        <v>0</v>
      </c>
      <c r="H454" s="161">
        <v>0</v>
      </c>
      <c r="I454" s="160">
        <f t="shared" si="43"/>
        <v>0</v>
      </c>
      <c r="J454" s="161">
        <v>212</v>
      </c>
      <c r="K454" s="160">
        <f t="shared" si="44"/>
        <v>1696</v>
      </c>
      <c r="L454" s="160">
        <v>15</v>
      </c>
      <c r="M454" s="160">
        <f t="shared" si="45"/>
        <v>0</v>
      </c>
      <c r="N454" s="160">
        <v>0</v>
      </c>
      <c r="O454" s="160">
        <f t="shared" si="46"/>
        <v>0</v>
      </c>
      <c r="P454" s="160">
        <v>0</v>
      </c>
      <c r="Q454" s="160">
        <f t="shared" si="47"/>
        <v>0</v>
      </c>
      <c r="R454" s="160"/>
      <c r="S454" s="160" t="s">
        <v>143</v>
      </c>
      <c r="T454" s="160" t="s">
        <v>143</v>
      </c>
      <c r="U454" s="160">
        <v>0.43</v>
      </c>
      <c r="V454" s="160">
        <f t="shared" si="48"/>
        <v>3.44</v>
      </c>
      <c r="W454" s="160"/>
      <c r="X454" s="160" t="s">
        <v>144</v>
      </c>
      <c r="Y454" s="151"/>
      <c r="Z454" s="151"/>
      <c r="AA454" s="151"/>
      <c r="AB454" s="151"/>
      <c r="AC454" s="151"/>
      <c r="AD454" s="151"/>
      <c r="AE454" s="151"/>
      <c r="AF454" s="151"/>
      <c r="AG454" s="151" t="s">
        <v>145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ht="22.5" outlineLevel="1" x14ac:dyDescent="0.2">
      <c r="A455" s="179">
        <v>165</v>
      </c>
      <c r="B455" s="180" t="s">
        <v>598</v>
      </c>
      <c r="C455" s="189" t="s">
        <v>599</v>
      </c>
      <c r="D455" s="181" t="s">
        <v>153</v>
      </c>
      <c r="E455" s="182">
        <v>10</v>
      </c>
      <c r="F455" s="183"/>
      <c r="G455" s="184">
        <f t="shared" si="42"/>
        <v>0</v>
      </c>
      <c r="H455" s="161">
        <v>15.04</v>
      </c>
      <c r="I455" s="160">
        <f t="shared" si="43"/>
        <v>150.4</v>
      </c>
      <c r="J455" s="161">
        <v>39.96</v>
      </c>
      <c r="K455" s="160">
        <f t="shared" si="44"/>
        <v>399.6</v>
      </c>
      <c r="L455" s="160">
        <v>15</v>
      </c>
      <c r="M455" s="160">
        <f t="shared" si="45"/>
        <v>0</v>
      </c>
      <c r="N455" s="160">
        <v>1.6000000000000001E-4</v>
      </c>
      <c r="O455" s="160">
        <f t="shared" si="46"/>
        <v>0</v>
      </c>
      <c r="P455" s="160">
        <v>0</v>
      </c>
      <c r="Q455" s="160">
        <f t="shared" si="47"/>
        <v>0</v>
      </c>
      <c r="R455" s="160"/>
      <c r="S455" s="160" t="s">
        <v>143</v>
      </c>
      <c r="T455" s="160" t="s">
        <v>204</v>
      </c>
      <c r="U455" s="160">
        <v>7.0000000000000007E-2</v>
      </c>
      <c r="V455" s="160">
        <f t="shared" si="48"/>
        <v>0.7</v>
      </c>
      <c r="W455" s="160"/>
      <c r="X455" s="160" t="s">
        <v>144</v>
      </c>
      <c r="Y455" s="151"/>
      <c r="Z455" s="151"/>
      <c r="AA455" s="151"/>
      <c r="AB455" s="151"/>
      <c r="AC455" s="151"/>
      <c r="AD455" s="151"/>
      <c r="AE455" s="151"/>
      <c r="AF455" s="151"/>
      <c r="AG455" s="151" t="s">
        <v>145</v>
      </c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ht="22.5" outlineLevel="1" x14ac:dyDescent="0.2">
      <c r="A456" s="179">
        <v>166</v>
      </c>
      <c r="B456" s="180" t="s">
        <v>600</v>
      </c>
      <c r="C456" s="189" t="s">
        <v>601</v>
      </c>
      <c r="D456" s="181" t="s">
        <v>153</v>
      </c>
      <c r="E456" s="182">
        <v>20</v>
      </c>
      <c r="F456" s="183"/>
      <c r="G456" s="184">
        <f t="shared" si="42"/>
        <v>0</v>
      </c>
      <c r="H456" s="161">
        <v>24.99</v>
      </c>
      <c r="I456" s="160">
        <f t="shared" si="43"/>
        <v>499.8</v>
      </c>
      <c r="J456" s="161">
        <v>41.01</v>
      </c>
      <c r="K456" s="160">
        <f t="shared" si="44"/>
        <v>820.2</v>
      </c>
      <c r="L456" s="160">
        <v>15</v>
      </c>
      <c r="M456" s="160">
        <f t="shared" si="45"/>
        <v>0</v>
      </c>
      <c r="N456" s="160">
        <v>2.1000000000000001E-4</v>
      </c>
      <c r="O456" s="160">
        <f t="shared" si="46"/>
        <v>0</v>
      </c>
      <c r="P456" s="160">
        <v>0</v>
      </c>
      <c r="Q456" s="160">
        <f t="shared" si="47"/>
        <v>0</v>
      </c>
      <c r="R456" s="160"/>
      <c r="S456" s="160" t="s">
        <v>143</v>
      </c>
      <c r="T456" s="160" t="s">
        <v>204</v>
      </c>
      <c r="U456" s="160">
        <v>7.0000000000000007E-2</v>
      </c>
      <c r="V456" s="160">
        <f t="shared" si="48"/>
        <v>1.4</v>
      </c>
      <c r="W456" s="160"/>
      <c r="X456" s="160" t="s">
        <v>144</v>
      </c>
      <c r="Y456" s="151"/>
      <c r="Z456" s="151"/>
      <c r="AA456" s="151"/>
      <c r="AB456" s="151"/>
      <c r="AC456" s="151"/>
      <c r="AD456" s="151"/>
      <c r="AE456" s="151"/>
      <c r="AF456" s="151"/>
      <c r="AG456" s="151" t="s">
        <v>145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79">
        <v>167</v>
      </c>
      <c r="B457" s="180" t="s">
        <v>602</v>
      </c>
      <c r="C457" s="189" t="s">
        <v>603</v>
      </c>
      <c r="D457" s="181" t="s">
        <v>150</v>
      </c>
      <c r="E457" s="182">
        <v>4</v>
      </c>
      <c r="F457" s="183"/>
      <c r="G457" s="184">
        <f t="shared" si="42"/>
        <v>0</v>
      </c>
      <c r="H457" s="161">
        <v>0</v>
      </c>
      <c r="I457" s="160">
        <f t="shared" si="43"/>
        <v>0</v>
      </c>
      <c r="J457" s="161">
        <v>181</v>
      </c>
      <c r="K457" s="160">
        <f t="shared" si="44"/>
        <v>724</v>
      </c>
      <c r="L457" s="160">
        <v>15</v>
      </c>
      <c r="M457" s="160">
        <f t="shared" si="45"/>
        <v>0</v>
      </c>
      <c r="N457" s="160">
        <v>0</v>
      </c>
      <c r="O457" s="160">
        <f t="shared" si="46"/>
        <v>0</v>
      </c>
      <c r="P457" s="160">
        <v>0</v>
      </c>
      <c r="Q457" s="160">
        <f t="shared" si="47"/>
        <v>0</v>
      </c>
      <c r="R457" s="160"/>
      <c r="S457" s="160" t="s">
        <v>143</v>
      </c>
      <c r="T457" s="160" t="s">
        <v>204</v>
      </c>
      <c r="U457" s="160">
        <v>0.33050000000000002</v>
      </c>
      <c r="V457" s="160">
        <f t="shared" si="48"/>
        <v>1.32</v>
      </c>
      <c r="W457" s="160"/>
      <c r="X457" s="160" t="s">
        <v>144</v>
      </c>
      <c r="Y457" s="151"/>
      <c r="Z457" s="151"/>
      <c r="AA457" s="151"/>
      <c r="AB457" s="151"/>
      <c r="AC457" s="151"/>
      <c r="AD457" s="151"/>
      <c r="AE457" s="151"/>
      <c r="AF457" s="151"/>
      <c r="AG457" s="151" t="s">
        <v>145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 x14ac:dyDescent="0.2">
      <c r="A458" s="173">
        <v>168</v>
      </c>
      <c r="B458" s="174" t="s">
        <v>604</v>
      </c>
      <c r="C458" s="187" t="s">
        <v>605</v>
      </c>
      <c r="D458" s="175" t="s">
        <v>311</v>
      </c>
      <c r="E458" s="176">
        <v>2</v>
      </c>
      <c r="F458" s="177"/>
      <c r="G458" s="178">
        <f t="shared" si="42"/>
        <v>0</v>
      </c>
      <c r="H458" s="161">
        <v>0</v>
      </c>
      <c r="I458" s="160">
        <f t="shared" si="43"/>
        <v>0</v>
      </c>
      <c r="J458" s="161">
        <v>416.5</v>
      </c>
      <c r="K458" s="160">
        <f t="shared" si="44"/>
        <v>833</v>
      </c>
      <c r="L458" s="160">
        <v>15</v>
      </c>
      <c r="M458" s="160">
        <f t="shared" si="45"/>
        <v>0</v>
      </c>
      <c r="N458" s="160">
        <v>0</v>
      </c>
      <c r="O458" s="160">
        <f t="shared" si="46"/>
        <v>0</v>
      </c>
      <c r="P458" s="160">
        <v>0</v>
      </c>
      <c r="Q458" s="160">
        <f t="shared" si="47"/>
        <v>0</v>
      </c>
      <c r="R458" s="160"/>
      <c r="S458" s="160" t="s">
        <v>143</v>
      </c>
      <c r="T458" s="160" t="s">
        <v>170</v>
      </c>
      <c r="U458" s="160">
        <v>1</v>
      </c>
      <c r="V458" s="160">
        <f t="shared" si="48"/>
        <v>2</v>
      </c>
      <c r="W458" s="160"/>
      <c r="X458" s="160" t="s">
        <v>144</v>
      </c>
      <c r="Y458" s="151"/>
      <c r="Z458" s="151"/>
      <c r="AA458" s="151"/>
      <c r="AB458" s="151"/>
      <c r="AC458" s="151"/>
      <c r="AD458" s="151"/>
      <c r="AE458" s="151"/>
      <c r="AF458" s="151"/>
      <c r="AG458" s="151" t="s">
        <v>145</v>
      </c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">
      <c r="A459" s="158"/>
      <c r="B459" s="159"/>
      <c r="C459" s="188" t="s">
        <v>606</v>
      </c>
      <c r="D459" s="162"/>
      <c r="E459" s="163">
        <v>2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51"/>
      <c r="Z459" s="151"/>
      <c r="AA459" s="151"/>
      <c r="AB459" s="151"/>
      <c r="AC459" s="151"/>
      <c r="AD459" s="151"/>
      <c r="AE459" s="151"/>
      <c r="AF459" s="151"/>
      <c r="AG459" s="151" t="s">
        <v>147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 x14ac:dyDescent="0.2">
      <c r="A460" s="179">
        <v>169</v>
      </c>
      <c r="B460" s="180" t="s">
        <v>607</v>
      </c>
      <c r="C460" s="189" t="s">
        <v>608</v>
      </c>
      <c r="D460" s="181" t="s">
        <v>274</v>
      </c>
      <c r="E460" s="182">
        <v>1</v>
      </c>
      <c r="F460" s="183"/>
      <c r="G460" s="184">
        <f t="shared" ref="G460:G471" si="49">ROUND(E460*F460,2)</f>
        <v>0</v>
      </c>
      <c r="H460" s="161">
        <v>0</v>
      </c>
      <c r="I460" s="160">
        <f t="shared" ref="I460:I471" si="50">ROUND(E460*H460,2)</f>
        <v>0</v>
      </c>
      <c r="J460" s="161">
        <v>1500</v>
      </c>
      <c r="K460" s="160">
        <f t="shared" ref="K460:K471" si="51">ROUND(E460*J460,2)</f>
        <v>1500</v>
      </c>
      <c r="L460" s="160">
        <v>15</v>
      </c>
      <c r="M460" s="160">
        <f t="shared" ref="M460:M471" si="52">G460*(1+L460/100)</f>
        <v>0</v>
      </c>
      <c r="N460" s="160">
        <v>0</v>
      </c>
      <c r="O460" s="160">
        <f t="shared" ref="O460:O471" si="53">ROUND(E460*N460,2)</f>
        <v>0</v>
      </c>
      <c r="P460" s="160">
        <v>0</v>
      </c>
      <c r="Q460" s="160">
        <f t="shared" ref="Q460:Q471" si="54">ROUND(E460*P460,2)</f>
        <v>0</v>
      </c>
      <c r="R460" s="160"/>
      <c r="S460" s="160" t="s">
        <v>219</v>
      </c>
      <c r="T460" s="160" t="s">
        <v>204</v>
      </c>
      <c r="U460" s="160">
        <v>0</v>
      </c>
      <c r="V460" s="160">
        <f t="shared" ref="V460:V471" si="55">ROUND(E460*U460,2)</f>
        <v>0</v>
      </c>
      <c r="W460" s="160"/>
      <c r="X460" s="160" t="s">
        <v>144</v>
      </c>
      <c r="Y460" s="151"/>
      <c r="Z460" s="151"/>
      <c r="AA460" s="151"/>
      <c r="AB460" s="151"/>
      <c r="AC460" s="151"/>
      <c r="AD460" s="151"/>
      <c r="AE460" s="151"/>
      <c r="AF460" s="151"/>
      <c r="AG460" s="151" t="s">
        <v>145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 x14ac:dyDescent="0.2">
      <c r="A461" s="179">
        <v>170</v>
      </c>
      <c r="B461" s="180" t="s">
        <v>609</v>
      </c>
      <c r="C461" s="189" t="s">
        <v>610</v>
      </c>
      <c r="D461" s="181" t="s">
        <v>287</v>
      </c>
      <c r="E461" s="182">
        <v>2</v>
      </c>
      <c r="F461" s="183"/>
      <c r="G461" s="184">
        <f t="shared" si="49"/>
        <v>0</v>
      </c>
      <c r="H461" s="161">
        <v>0</v>
      </c>
      <c r="I461" s="160">
        <f t="shared" si="50"/>
        <v>0</v>
      </c>
      <c r="J461" s="161">
        <v>350</v>
      </c>
      <c r="K461" s="160">
        <f t="shared" si="51"/>
        <v>700</v>
      </c>
      <c r="L461" s="160">
        <v>15</v>
      </c>
      <c r="M461" s="160">
        <f t="shared" si="52"/>
        <v>0</v>
      </c>
      <c r="N461" s="160">
        <v>0</v>
      </c>
      <c r="O461" s="160">
        <f t="shared" si="53"/>
        <v>0</v>
      </c>
      <c r="P461" s="160">
        <v>0</v>
      </c>
      <c r="Q461" s="160">
        <f t="shared" si="54"/>
        <v>0</v>
      </c>
      <c r="R461" s="160"/>
      <c r="S461" s="160" t="s">
        <v>219</v>
      </c>
      <c r="T461" s="160" t="s">
        <v>204</v>
      </c>
      <c r="U461" s="160">
        <v>0</v>
      </c>
      <c r="V461" s="160">
        <f t="shared" si="55"/>
        <v>0</v>
      </c>
      <c r="W461" s="160"/>
      <c r="X461" s="160" t="s">
        <v>144</v>
      </c>
      <c r="Y461" s="151"/>
      <c r="Z461" s="151"/>
      <c r="AA461" s="151"/>
      <c r="AB461" s="151"/>
      <c r="AC461" s="151"/>
      <c r="AD461" s="151"/>
      <c r="AE461" s="151"/>
      <c r="AF461" s="151"/>
      <c r="AG461" s="151" t="s">
        <v>145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ht="22.5" outlineLevel="1" x14ac:dyDescent="0.2">
      <c r="A462" s="179">
        <v>171</v>
      </c>
      <c r="B462" s="180" t="s">
        <v>611</v>
      </c>
      <c r="C462" s="189" t="s">
        <v>612</v>
      </c>
      <c r="D462" s="181" t="s">
        <v>150</v>
      </c>
      <c r="E462" s="182">
        <v>1</v>
      </c>
      <c r="F462" s="183"/>
      <c r="G462" s="184">
        <f t="shared" si="49"/>
        <v>0</v>
      </c>
      <c r="H462" s="161">
        <v>143.5</v>
      </c>
      <c r="I462" s="160">
        <f t="shared" si="50"/>
        <v>143.5</v>
      </c>
      <c r="J462" s="161">
        <v>0</v>
      </c>
      <c r="K462" s="160">
        <f t="shared" si="51"/>
        <v>0</v>
      </c>
      <c r="L462" s="160">
        <v>15</v>
      </c>
      <c r="M462" s="160">
        <f t="shared" si="52"/>
        <v>0</v>
      </c>
      <c r="N462" s="160">
        <v>1.0000000000000001E-5</v>
      </c>
      <c r="O462" s="160">
        <f t="shared" si="53"/>
        <v>0</v>
      </c>
      <c r="P462" s="160">
        <v>0</v>
      </c>
      <c r="Q462" s="160">
        <f t="shared" si="54"/>
        <v>0</v>
      </c>
      <c r="R462" s="160" t="s">
        <v>161</v>
      </c>
      <c r="S462" s="160" t="s">
        <v>143</v>
      </c>
      <c r="T462" s="160" t="s">
        <v>143</v>
      </c>
      <c r="U462" s="160">
        <v>0</v>
      </c>
      <c r="V462" s="160">
        <f t="shared" si="55"/>
        <v>0</v>
      </c>
      <c r="W462" s="160"/>
      <c r="X462" s="160" t="s">
        <v>162</v>
      </c>
      <c r="Y462" s="151"/>
      <c r="Z462" s="151"/>
      <c r="AA462" s="151"/>
      <c r="AB462" s="151"/>
      <c r="AC462" s="151"/>
      <c r="AD462" s="151"/>
      <c r="AE462" s="151"/>
      <c r="AF462" s="151"/>
      <c r="AG462" s="151" t="s">
        <v>163</v>
      </c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 x14ac:dyDescent="0.2">
      <c r="A463" s="179">
        <v>172</v>
      </c>
      <c r="B463" s="180" t="s">
        <v>613</v>
      </c>
      <c r="C463" s="189" t="s">
        <v>614</v>
      </c>
      <c r="D463" s="181" t="s">
        <v>150</v>
      </c>
      <c r="E463" s="182">
        <v>1</v>
      </c>
      <c r="F463" s="183"/>
      <c r="G463" s="184">
        <f t="shared" si="49"/>
        <v>0</v>
      </c>
      <c r="H463" s="161">
        <v>54</v>
      </c>
      <c r="I463" s="160">
        <f t="shared" si="50"/>
        <v>54</v>
      </c>
      <c r="J463" s="161">
        <v>0</v>
      </c>
      <c r="K463" s="160">
        <f t="shared" si="51"/>
        <v>0</v>
      </c>
      <c r="L463" s="160">
        <v>15</v>
      </c>
      <c r="M463" s="160">
        <f t="shared" si="52"/>
        <v>0</v>
      </c>
      <c r="N463" s="160">
        <v>1.0000000000000001E-5</v>
      </c>
      <c r="O463" s="160">
        <f t="shared" si="53"/>
        <v>0</v>
      </c>
      <c r="P463" s="160">
        <v>0</v>
      </c>
      <c r="Q463" s="160">
        <f t="shared" si="54"/>
        <v>0</v>
      </c>
      <c r="R463" s="160" t="s">
        <v>161</v>
      </c>
      <c r="S463" s="160" t="s">
        <v>143</v>
      </c>
      <c r="T463" s="160" t="s">
        <v>204</v>
      </c>
      <c r="U463" s="160">
        <v>0</v>
      </c>
      <c r="V463" s="160">
        <f t="shared" si="55"/>
        <v>0</v>
      </c>
      <c r="W463" s="160"/>
      <c r="X463" s="160" t="s">
        <v>162</v>
      </c>
      <c r="Y463" s="151"/>
      <c r="Z463" s="151"/>
      <c r="AA463" s="151"/>
      <c r="AB463" s="151"/>
      <c r="AC463" s="151"/>
      <c r="AD463" s="151"/>
      <c r="AE463" s="151"/>
      <c r="AF463" s="151"/>
      <c r="AG463" s="151" t="s">
        <v>163</v>
      </c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 x14ac:dyDescent="0.2">
      <c r="A464" s="179">
        <v>173</v>
      </c>
      <c r="B464" s="180" t="s">
        <v>615</v>
      </c>
      <c r="C464" s="189" t="s">
        <v>616</v>
      </c>
      <c r="D464" s="181" t="s">
        <v>150</v>
      </c>
      <c r="E464" s="182">
        <v>1</v>
      </c>
      <c r="F464" s="183"/>
      <c r="G464" s="184">
        <f t="shared" si="49"/>
        <v>0</v>
      </c>
      <c r="H464" s="161">
        <v>34</v>
      </c>
      <c r="I464" s="160">
        <f t="shared" si="50"/>
        <v>34</v>
      </c>
      <c r="J464" s="161">
        <v>0</v>
      </c>
      <c r="K464" s="160">
        <f t="shared" si="51"/>
        <v>0</v>
      </c>
      <c r="L464" s="160">
        <v>15</v>
      </c>
      <c r="M464" s="160">
        <f t="shared" si="52"/>
        <v>0</v>
      </c>
      <c r="N464" s="160">
        <v>5.0000000000000002E-5</v>
      </c>
      <c r="O464" s="160">
        <f t="shared" si="53"/>
        <v>0</v>
      </c>
      <c r="P464" s="160">
        <v>0</v>
      </c>
      <c r="Q464" s="160">
        <f t="shared" si="54"/>
        <v>0</v>
      </c>
      <c r="R464" s="160" t="s">
        <v>161</v>
      </c>
      <c r="S464" s="160" t="s">
        <v>143</v>
      </c>
      <c r="T464" s="160" t="s">
        <v>204</v>
      </c>
      <c r="U464" s="160">
        <v>0</v>
      </c>
      <c r="V464" s="160">
        <f t="shared" si="55"/>
        <v>0</v>
      </c>
      <c r="W464" s="160"/>
      <c r="X464" s="160" t="s">
        <v>162</v>
      </c>
      <c r="Y464" s="151"/>
      <c r="Z464" s="151"/>
      <c r="AA464" s="151"/>
      <c r="AB464" s="151"/>
      <c r="AC464" s="151"/>
      <c r="AD464" s="151"/>
      <c r="AE464" s="151"/>
      <c r="AF464" s="151"/>
      <c r="AG464" s="151" t="s">
        <v>163</v>
      </c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">
      <c r="A465" s="179">
        <v>174</v>
      </c>
      <c r="B465" s="180" t="s">
        <v>617</v>
      </c>
      <c r="C465" s="189" t="s">
        <v>618</v>
      </c>
      <c r="D465" s="181" t="s">
        <v>150</v>
      </c>
      <c r="E465" s="182">
        <v>4</v>
      </c>
      <c r="F465" s="183"/>
      <c r="G465" s="184">
        <f t="shared" si="49"/>
        <v>0</v>
      </c>
      <c r="H465" s="161">
        <v>14</v>
      </c>
      <c r="I465" s="160">
        <f t="shared" si="50"/>
        <v>56</v>
      </c>
      <c r="J465" s="161">
        <v>0</v>
      </c>
      <c r="K465" s="160">
        <f t="shared" si="51"/>
        <v>0</v>
      </c>
      <c r="L465" s="160">
        <v>15</v>
      </c>
      <c r="M465" s="160">
        <f t="shared" si="52"/>
        <v>0</v>
      </c>
      <c r="N465" s="160">
        <v>4.0000000000000003E-5</v>
      </c>
      <c r="O465" s="160">
        <f t="shared" si="53"/>
        <v>0</v>
      </c>
      <c r="P465" s="160">
        <v>0</v>
      </c>
      <c r="Q465" s="160">
        <f t="shared" si="54"/>
        <v>0</v>
      </c>
      <c r="R465" s="160" t="s">
        <v>161</v>
      </c>
      <c r="S465" s="160" t="s">
        <v>143</v>
      </c>
      <c r="T465" s="160" t="s">
        <v>204</v>
      </c>
      <c r="U465" s="160">
        <v>0</v>
      </c>
      <c r="V465" s="160">
        <f t="shared" si="55"/>
        <v>0</v>
      </c>
      <c r="W465" s="160"/>
      <c r="X465" s="160" t="s">
        <v>162</v>
      </c>
      <c r="Y465" s="151"/>
      <c r="Z465" s="151"/>
      <c r="AA465" s="151"/>
      <c r="AB465" s="151"/>
      <c r="AC465" s="151"/>
      <c r="AD465" s="151"/>
      <c r="AE465" s="151"/>
      <c r="AF465" s="151"/>
      <c r="AG465" s="151" t="s">
        <v>163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 x14ac:dyDescent="0.2">
      <c r="A466" s="179">
        <v>175</v>
      </c>
      <c r="B466" s="180" t="s">
        <v>619</v>
      </c>
      <c r="C466" s="189" t="s">
        <v>620</v>
      </c>
      <c r="D466" s="181" t="s">
        <v>150</v>
      </c>
      <c r="E466" s="182">
        <v>5</v>
      </c>
      <c r="F466" s="183"/>
      <c r="G466" s="184">
        <f t="shared" si="49"/>
        <v>0</v>
      </c>
      <c r="H466" s="161">
        <v>850</v>
      </c>
      <c r="I466" s="160">
        <f t="shared" si="50"/>
        <v>4250</v>
      </c>
      <c r="J466" s="161">
        <v>0</v>
      </c>
      <c r="K466" s="160">
        <f t="shared" si="51"/>
        <v>0</v>
      </c>
      <c r="L466" s="160">
        <v>15</v>
      </c>
      <c r="M466" s="160">
        <f t="shared" si="52"/>
        <v>0</v>
      </c>
      <c r="N466" s="160">
        <v>4.0000000000000001E-3</v>
      </c>
      <c r="O466" s="160">
        <f t="shared" si="53"/>
        <v>0.02</v>
      </c>
      <c r="P466" s="160">
        <v>0</v>
      </c>
      <c r="Q466" s="160">
        <f t="shared" si="54"/>
        <v>0</v>
      </c>
      <c r="R466" s="160" t="s">
        <v>161</v>
      </c>
      <c r="S466" s="160" t="s">
        <v>143</v>
      </c>
      <c r="T466" s="160" t="s">
        <v>204</v>
      </c>
      <c r="U466" s="160">
        <v>0</v>
      </c>
      <c r="V466" s="160">
        <f t="shared" si="55"/>
        <v>0</v>
      </c>
      <c r="W466" s="160"/>
      <c r="X466" s="160" t="s">
        <v>162</v>
      </c>
      <c r="Y466" s="151"/>
      <c r="Z466" s="151"/>
      <c r="AA466" s="151"/>
      <c r="AB466" s="151"/>
      <c r="AC466" s="151"/>
      <c r="AD466" s="151"/>
      <c r="AE466" s="151"/>
      <c r="AF466" s="151"/>
      <c r="AG466" s="151" t="s">
        <v>163</v>
      </c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">
      <c r="A467" s="179">
        <v>176</v>
      </c>
      <c r="B467" s="180" t="s">
        <v>621</v>
      </c>
      <c r="C467" s="189" t="s">
        <v>622</v>
      </c>
      <c r="D467" s="181" t="s">
        <v>150</v>
      </c>
      <c r="E467" s="182">
        <v>3</v>
      </c>
      <c r="F467" s="183"/>
      <c r="G467" s="184">
        <f t="shared" si="49"/>
        <v>0</v>
      </c>
      <c r="H467" s="161">
        <v>1210</v>
      </c>
      <c r="I467" s="160">
        <f t="shared" si="50"/>
        <v>3630</v>
      </c>
      <c r="J467" s="161">
        <v>0</v>
      </c>
      <c r="K467" s="160">
        <f t="shared" si="51"/>
        <v>0</v>
      </c>
      <c r="L467" s="160">
        <v>15</v>
      </c>
      <c r="M467" s="160">
        <f t="shared" si="52"/>
        <v>0</v>
      </c>
      <c r="N467" s="160">
        <v>4.0000000000000001E-3</v>
      </c>
      <c r="O467" s="160">
        <f t="shared" si="53"/>
        <v>0.01</v>
      </c>
      <c r="P467" s="160">
        <v>0</v>
      </c>
      <c r="Q467" s="160">
        <f t="shared" si="54"/>
        <v>0</v>
      </c>
      <c r="R467" s="160"/>
      <c r="S467" s="160" t="s">
        <v>219</v>
      </c>
      <c r="T467" s="160" t="s">
        <v>204</v>
      </c>
      <c r="U467" s="160">
        <v>0</v>
      </c>
      <c r="V467" s="160">
        <f t="shared" si="55"/>
        <v>0</v>
      </c>
      <c r="W467" s="160"/>
      <c r="X467" s="160" t="s">
        <v>162</v>
      </c>
      <c r="Y467" s="151"/>
      <c r="Z467" s="151"/>
      <c r="AA467" s="151"/>
      <c r="AB467" s="151"/>
      <c r="AC467" s="151"/>
      <c r="AD467" s="151"/>
      <c r="AE467" s="151"/>
      <c r="AF467" s="151"/>
      <c r="AG467" s="151" t="s">
        <v>163</v>
      </c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 x14ac:dyDescent="0.2">
      <c r="A468" s="179">
        <v>177</v>
      </c>
      <c r="B468" s="180" t="s">
        <v>623</v>
      </c>
      <c r="C468" s="189" t="s">
        <v>624</v>
      </c>
      <c r="D468" s="181" t="s">
        <v>150</v>
      </c>
      <c r="E468" s="182">
        <v>2</v>
      </c>
      <c r="F468" s="183"/>
      <c r="G468" s="184">
        <f t="shared" si="49"/>
        <v>0</v>
      </c>
      <c r="H468" s="161">
        <v>145</v>
      </c>
      <c r="I468" s="160">
        <f t="shared" si="50"/>
        <v>290</v>
      </c>
      <c r="J468" s="161">
        <v>0</v>
      </c>
      <c r="K468" s="160">
        <f t="shared" si="51"/>
        <v>0</v>
      </c>
      <c r="L468" s="160">
        <v>15</v>
      </c>
      <c r="M468" s="160">
        <f t="shared" si="52"/>
        <v>0</v>
      </c>
      <c r="N468" s="160">
        <v>1.8000000000000001E-4</v>
      </c>
      <c r="O468" s="160">
        <f t="shared" si="53"/>
        <v>0</v>
      </c>
      <c r="P468" s="160">
        <v>0</v>
      </c>
      <c r="Q468" s="160">
        <f t="shared" si="54"/>
        <v>0</v>
      </c>
      <c r="R468" s="160" t="s">
        <v>161</v>
      </c>
      <c r="S468" s="160" t="s">
        <v>143</v>
      </c>
      <c r="T468" s="160" t="s">
        <v>143</v>
      </c>
      <c r="U468" s="160">
        <v>0</v>
      </c>
      <c r="V468" s="160">
        <f t="shared" si="55"/>
        <v>0</v>
      </c>
      <c r="W468" s="160"/>
      <c r="X468" s="160" t="s">
        <v>162</v>
      </c>
      <c r="Y468" s="151"/>
      <c r="Z468" s="151"/>
      <c r="AA468" s="151"/>
      <c r="AB468" s="151"/>
      <c r="AC468" s="151"/>
      <c r="AD468" s="151"/>
      <c r="AE468" s="151"/>
      <c r="AF468" s="151"/>
      <c r="AG468" s="151" t="s">
        <v>163</v>
      </c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">
      <c r="A469" s="179">
        <v>178</v>
      </c>
      <c r="B469" s="180" t="s">
        <v>625</v>
      </c>
      <c r="C469" s="189" t="s">
        <v>626</v>
      </c>
      <c r="D469" s="181" t="s">
        <v>150</v>
      </c>
      <c r="E469" s="182">
        <v>1</v>
      </c>
      <c r="F469" s="183"/>
      <c r="G469" s="184">
        <f t="shared" si="49"/>
        <v>0</v>
      </c>
      <c r="H469" s="161">
        <v>885</v>
      </c>
      <c r="I469" s="160">
        <f t="shared" si="50"/>
        <v>885</v>
      </c>
      <c r="J469" s="161">
        <v>0</v>
      </c>
      <c r="K469" s="160">
        <f t="shared" si="51"/>
        <v>0</v>
      </c>
      <c r="L469" s="160">
        <v>15</v>
      </c>
      <c r="M469" s="160">
        <f t="shared" si="52"/>
        <v>0</v>
      </c>
      <c r="N469" s="160">
        <v>5.0000000000000001E-4</v>
      </c>
      <c r="O469" s="160">
        <f t="shared" si="53"/>
        <v>0</v>
      </c>
      <c r="P469" s="160">
        <v>0</v>
      </c>
      <c r="Q469" s="160">
        <f t="shared" si="54"/>
        <v>0</v>
      </c>
      <c r="R469" s="160" t="s">
        <v>161</v>
      </c>
      <c r="S469" s="160" t="s">
        <v>143</v>
      </c>
      <c r="T469" s="160" t="s">
        <v>143</v>
      </c>
      <c r="U469" s="160">
        <v>0</v>
      </c>
      <c r="V469" s="160">
        <f t="shared" si="55"/>
        <v>0</v>
      </c>
      <c r="W469" s="160"/>
      <c r="X469" s="160" t="s">
        <v>162</v>
      </c>
      <c r="Y469" s="151"/>
      <c r="Z469" s="151"/>
      <c r="AA469" s="151"/>
      <c r="AB469" s="151"/>
      <c r="AC469" s="151"/>
      <c r="AD469" s="151"/>
      <c r="AE469" s="151"/>
      <c r="AF469" s="151"/>
      <c r="AG469" s="151" t="s">
        <v>163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 x14ac:dyDescent="0.2">
      <c r="A470" s="179">
        <v>179</v>
      </c>
      <c r="B470" s="180" t="s">
        <v>627</v>
      </c>
      <c r="C470" s="189" t="s">
        <v>628</v>
      </c>
      <c r="D470" s="181" t="s">
        <v>629</v>
      </c>
      <c r="E470" s="182">
        <v>5</v>
      </c>
      <c r="F470" s="183"/>
      <c r="G470" s="184">
        <f t="shared" si="49"/>
        <v>0</v>
      </c>
      <c r="H470" s="161">
        <v>12</v>
      </c>
      <c r="I470" s="160">
        <f t="shared" si="50"/>
        <v>60</v>
      </c>
      <c r="J470" s="161">
        <v>0</v>
      </c>
      <c r="K470" s="160">
        <f t="shared" si="51"/>
        <v>0</v>
      </c>
      <c r="L470" s="160">
        <v>15</v>
      </c>
      <c r="M470" s="160">
        <f t="shared" si="52"/>
        <v>0</v>
      </c>
      <c r="N470" s="160">
        <v>1</v>
      </c>
      <c r="O470" s="160">
        <f t="shared" si="53"/>
        <v>5</v>
      </c>
      <c r="P470" s="160">
        <v>0</v>
      </c>
      <c r="Q470" s="160">
        <f t="shared" si="54"/>
        <v>0</v>
      </c>
      <c r="R470" s="160" t="s">
        <v>161</v>
      </c>
      <c r="S470" s="160" t="s">
        <v>143</v>
      </c>
      <c r="T470" s="160" t="s">
        <v>204</v>
      </c>
      <c r="U470" s="160">
        <v>0</v>
      </c>
      <c r="V470" s="160">
        <f t="shared" si="55"/>
        <v>0</v>
      </c>
      <c r="W470" s="160"/>
      <c r="X470" s="160" t="s">
        <v>162</v>
      </c>
      <c r="Y470" s="151"/>
      <c r="Z470" s="151"/>
      <c r="AA470" s="151"/>
      <c r="AB470" s="151"/>
      <c r="AC470" s="151"/>
      <c r="AD470" s="151"/>
      <c r="AE470" s="151"/>
      <c r="AF470" s="151"/>
      <c r="AG470" s="151" t="s">
        <v>163</v>
      </c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79">
        <v>180</v>
      </c>
      <c r="B471" s="180" t="s">
        <v>630</v>
      </c>
      <c r="C471" s="189" t="s">
        <v>631</v>
      </c>
      <c r="D471" s="181" t="s">
        <v>274</v>
      </c>
      <c r="E471" s="182">
        <v>1</v>
      </c>
      <c r="F471" s="183"/>
      <c r="G471" s="184">
        <f t="shared" si="49"/>
        <v>0</v>
      </c>
      <c r="H471" s="161">
        <v>0</v>
      </c>
      <c r="I471" s="160">
        <f t="shared" si="50"/>
        <v>0</v>
      </c>
      <c r="J471" s="161">
        <v>3000</v>
      </c>
      <c r="K471" s="160">
        <f t="shared" si="51"/>
        <v>3000</v>
      </c>
      <c r="L471" s="160">
        <v>15</v>
      </c>
      <c r="M471" s="160">
        <f t="shared" si="52"/>
        <v>0</v>
      </c>
      <c r="N471" s="160">
        <v>0</v>
      </c>
      <c r="O471" s="160">
        <f t="shared" si="53"/>
        <v>0</v>
      </c>
      <c r="P471" s="160">
        <v>0</v>
      </c>
      <c r="Q471" s="160">
        <f t="shared" si="54"/>
        <v>0</v>
      </c>
      <c r="R471" s="160"/>
      <c r="S471" s="160" t="s">
        <v>219</v>
      </c>
      <c r="T471" s="160" t="s">
        <v>204</v>
      </c>
      <c r="U471" s="160">
        <v>0</v>
      </c>
      <c r="V471" s="160">
        <f t="shared" si="55"/>
        <v>0</v>
      </c>
      <c r="W471" s="160"/>
      <c r="X471" s="160" t="s">
        <v>253</v>
      </c>
      <c r="Y471" s="151"/>
      <c r="Z471" s="151"/>
      <c r="AA471" s="151"/>
      <c r="AB471" s="151"/>
      <c r="AC471" s="151"/>
      <c r="AD471" s="151"/>
      <c r="AE471" s="151"/>
      <c r="AF471" s="151"/>
      <c r="AG471" s="151" t="s">
        <v>254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x14ac:dyDescent="0.2">
      <c r="A472" s="167" t="s">
        <v>138</v>
      </c>
      <c r="B472" s="168" t="s">
        <v>106</v>
      </c>
      <c r="C472" s="186" t="s">
        <v>107</v>
      </c>
      <c r="D472" s="169"/>
      <c r="E472" s="170"/>
      <c r="F472" s="171"/>
      <c r="G472" s="172">
        <f>SUMIF(AG473:AG475,"&lt;&gt;NOR",G473:G475)</f>
        <v>0</v>
      </c>
      <c r="H472" s="166"/>
      <c r="I472" s="166">
        <f>SUM(I473:I475)</f>
        <v>650.14</v>
      </c>
      <c r="J472" s="166"/>
      <c r="K472" s="166">
        <f>SUM(K473:K475)</f>
        <v>431.86</v>
      </c>
      <c r="L472" s="166"/>
      <c r="M472" s="166">
        <f>SUM(M473:M475)</f>
        <v>0</v>
      </c>
      <c r="N472" s="166"/>
      <c r="O472" s="166">
        <f>SUM(O473:O475)</f>
        <v>0</v>
      </c>
      <c r="P472" s="166"/>
      <c r="Q472" s="166">
        <f>SUM(Q473:Q475)</f>
        <v>0</v>
      </c>
      <c r="R472" s="166"/>
      <c r="S472" s="166"/>
      <c r="T472" s="166"/>
      <c r="U472" s="166"/>
      <c r="V472" s="166">
        <f>SUM(V473:V475)</f>
        <v>0.87</v>
      </c>
      <c r="W472" s="166"/>
      <c r="X472" s="166"/>
      <c r="AG472" t="s">
        <v>139</v>
      </c>
    </row>
    <row r="473" spans="1:60" outlineLevel="1" x14ac:dyDescent="0.2">
      <c r="A473" s="179">
        <v>181</v>
      </c>
      <c r="B473" s="180" t="s">
        <v>632</v>
      </c>
      <c r="C473" s="189" t="s">
        <v>633</v>
      </c>
      <c r="D473" s="181" t="s">
        <v>150</v>
      </c>
      <c r="E473" s="182">
        <v>2</v>
      </c>
      <c r="F473" s="183"/>
      <c r="G473" s="184">
        <f>ROUND(E473*F473,2)</f>
        <v>0</v>
      </c>
      <c r="H473" s="161">
        <v>75.069999999999993</v>
      </c>
      <c r="I473" s="160">
        <f>ROUND(E473*H473,2)</f>
        <v>150.13999999999999</v>
      </c>
      <c r="J473" s="161">
        <v>116.43</v>
      </c>
      <c r="K473" s="160">
        <f>ROUND(E473*J473,2)</f>
        <v>232.86</v>
      </c>
      <c r="L473" s="160">
        <v>15</v>
      </c>
      <c r="M473" s="160">
        <f>G473*(1+L473/100)</f>
        <v>0</v>
      </c>
      <c r="N473" s="160">
        <v>0</v>
      </c>
      <c r="O473" s="160">
        <f>ROUND(E473*N473,2)</f>
        <v>0</v>
      </c>
      <c r="P473" s="160">
        <v>0</v>
      </c>
      <c r="Q473" s="160">
        <f>ROUND(E473*P473,2)</f>
        <v>0</v>
      </c>
      <c r="R473" s="160"/>
      <c r="S473" s="160" t="s">
        <v>143</v>
      </c>
      <c r="T473" s="160" t="s">
        <v>143</v>
      </c>
      <c r="U473" s="160">
        <v>0.23599999999999999</v>
      </c>
      <c r="V473" s="160">
        <f>ROUND(E473*U473,2)</f>
        <v>0.47</v>
      </c>
      <c r="W473" s="160"/>
      <c r="X473" s="160" t="s">
        <v>144</v>
      </c>
      <c r="Y473" s="151"/>
      <c r="Z473" s="151"/>
      <c r="AA473" s="151"/>
      <c r="AB473" s="151"/>
      <c r="AC473" s="151"/>
      <c r="AD473" s="151"/>
      <c r="AE473" s="151"/>
      <c r="AF473" s="151"/>
      <c r="AG473" s="151" t="s">
        <v>145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79">
        <v>182</v>
      </c>
      <c r="B474" s="180" t="s">
        <v>634</v>
      </c>
      <c r="C474" s="189" t="s">
        <v>635</v>
      </c>
      <c r="D474" s="181" t="s">
        <v>150</v>
      </c>
      <c r="E474" s="182">
        <v>2</v>
      </c>
      <c r="F474" s="183"/>
      <c r="G474" s="184">
        <f>ROUND(E474*F474,2)</f>
        <v>0</v>
      </c>
      <c r="H474" s="161">
        <v>0</v>
      </c>
      <c r="I474" s="160">
        <f>ROUND(E474*H474,2)</f>
        <v>0</v>
      </c>
      <c r="J474" s="161">
        <v>99.5</v>
      </c>
      <c r="K474" s="160">
        <f>ROUND(E474*J474,2)</f>
        <v>199</v>
      </c>
      <c r="L474" s="160">
        <v>15</v>
      </c>
      <c r="M474" s="160">
        <f>G474*(1+L474/100)</f>
        <v>0</v>
      </c>
      <c r="N474" s="160">
        <v>0</v>
      </c>
      <c r="O474" s="160">
        <f>ROUND(E474*N474,2)</f>
        <v>0</v>
      </c>
      <c r="P474" s="160">
        <v>0</v>
      </c>
      <c r="Q474" s="160">
        <f>ROUND(E474*P474,2)</f>
        <v>0</v>
      </c>
      <c r="R474" s="160"/>
      <c r="S474" s="160" t="s">
        <v>143</v>
      </c>
      <c r="T474" s="160" t="s">
        <v>143</v>
      </c>
      <c r="U474" s="160">
        <v>0.20166999999999999</v>
      </c>
      <c r="V474" s="160">
        <f>ROUND(E474*U474,2)</f>
        <v>0.4</v>
      </c>
      <c r="W474" s="160"/>
      <c r="X474" s="160" t="s">
        <v>144</v>
      </c>
      <c r="Y474" s="151"/>
      <c r="Z474" s="151"/>
      <c r="AA474" s="151"/>
      <c r="AB474" s="151"/>
      <c r="AC474" s="151"/>
      <c r="AD474" s="151"/>
      <c r="AE474" s="151"/>
      <c r="AF474" s="151"/>
      <c r="AG474" s="151" t="s">
        <v>145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 x14ac:dyDescent="0.2">
      <c r="A475" s="179">
        <v>183</v>
      </c>
      <c r="B475" s="180" t="s">
        <v>636</v>
      </c>
      <c r="C475" s="189" t="s">
        <v>637</v>
      </c>
      <c r="D475" s="181" t="s">
        <v>150</v>
      </c>
      <c r="E475" s="182">
        <v>2</v>
      </c>
      <c r="F475" s="183"/>
      <c r="G475" s="184">
        <f>ROUND(E475*F475,2)</f>
        <v>0</v>
      </c>
      <c r="H475" s="161">
        <v>250</v>
      </c>
      <c r="I475" s="160">
        <f>ROUND(E475*H475,2)</f>
        <v>500</v>
      </c>
      <c r="J475" s="161">
        <v>0</v>
      </c>
      <c r="K475" s="160">
        <f>ROUND(E475*J475,2)</f>
        <v>0</v>
      </c>
      <c r="L475" s="160">
        <v>15</v>
      </c>
      <c r="M475" s="160">
        <f>G475*(1+L475/100)</f>
        <v>0</v>
      </c>
      <c r="N475" s="160">
        <v>1.0000000000000001E-5</v>
      </c>
      <c r="O475" s="160">
        <f>ROUND(E475*N475,2)</f>
        <v>0</v>
      </c>
      <c r="P475" s="160">
        <v>0</v>
      </c>
      <c r="Q475" s="160">
        <f>ROUND(E475*P475,2)</f>
        <v>0</v>
      </c>
      <c r="R475" s="160" t="s">
        <v>161</v>
      </c>
      <c r="S475" s="160" t="s">
        <v>143</v>
      </c>
      <c r="T475" s="160" t="s">
        <v>204</v>
      </c>
      <c r="U475" s="160">
        <v>0</v>
      </c>
      <c r="V475" s="160">
        <f>ROUND(E475*U475,2)</f>
        <v>0</v>
      </c>
      <c r="W475" s="160"/>
      <c r="X475" s="160" t="s">
        <v>162</v>
      </c>
      <c r="Y475" s="151"/>
      <c r="Z475" s="151"/>
      <c r="AA475" s="151"/>
      <c r="AB475" s="151"/>
      <c r="AC475" s="151"/>
      <c r="AD475" s="151"/>
      <c r="AE475" s="151"/>
      <c r="AF475" s="151"/>
      <c r="AG475" s="151" t="s">
        <v>163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x14ac:dyDescent="0.2">
      <c r="A476" s="167" t="s">
        <v>138</v>
      </c>
      <c r="B476" s="168" t="s">
        <v>108</v>
      </c>
      <c r="C476" s="186" t="s">
        <v>109</v>
      </c>
      <c r="D476" s="169"/>
      <c r="E476" s="170"/>
      <c r="F476" s="171"/>
      <c r="G476" s="172">
        <f>SUMIF(AG477:AG485,"&lt;&gt;NOR",G477:G485)</f>
        <v>0</v>
      </c>
      <c r="H476" s="166"/>
      <c r="I476" s="166">
        <f>SUM(I477:I485)</f>
        <v>0</v>
      </c>
      <c r="J476" s="166"/>
      <c r="K476" s="166">
        <f>SUM(K477:K485)</f>
        <v>10538.6</v>
      </c>
      <c r="L476" s="166"/>
      <c r="M476" s="166">
        <f>SUM(M477:M485)</f>
        <v>0</v>
      </c>
      <c r="N476" s="166"/>
      <c r="O476" s="166">
        <f>SUM(O477:O485)</f>
        <v>0</v>
      </c>
      <c r="P476" s="166"/>
      <c r="Q476" s="166">
        <f>SUM(Q477:Q485)</f>
        <v>0</v>
      </c>
      <c r="R476" s="166"/>
      <c r="S476" s="166"/>
      <c r="T476" s="166"/>
      <c r="U476" s="166"/>
      <c r="V476" s="166">
        <f>SUM(V477:V485)</f>
        <v>16.440000000000001</v>
      </c>
      <c r="W476" s="166"/>
      <c r="X476" s="166"/>
      <c r="AG476" t="s">
        <v>139</v>
      </c>
    </row>
    <row r="477" spans="1:60" outlineLevel="1" x14ac:dyDescent="0.2">
      <c r="A477" s="179">
        <v>184</v>
      </c>
      <c r="B477" s="180" t="s">
        <v>638</v>
      </c>
      <c r="C477" s="189" t="s">
        <v>639</v>
      </c>
      <c r="D477" s="181" t="s">
        <v>640</v>
      </c>
      <c r="E477" s="182">
        <v>3</v>
      </c>
      <c r="F477" s="183"/>
      <c r="G477" s="184">
        <f t="shared" ref="G477:G485" si="56">ROUND(E477*F477,2)</f>
        <v>0</v>
      </c>
      <c r="H477" s="161">
        <v>0</v>
      </c>
      <c r="I477" s="160">
        <f t="shared" ref="I477:I485" si="57">ROUND(E477*H477,2)</f>
        <v>0</v>
      </c>
      <c r="J477" s="161">
        <v>100</v>
      </c>
      <c r="K477" s="160">
        <f t="shared" ref="K477:K485" si="58">ROUND(E477*J477,2)</f>
        <v>300</v>
      </c>
      <c r="L477" s="160">
        <v>15</v>
      </c>
      <c r="M477" s="160">
        <f t="shared" ref="M477:M485" si="59">G477*(1+L477/100)</f>
        <v>0</v>
      </c>
      <c r="N477" s="160">
        <v>0</v>
      </c>
      <c r="O477" s="160">
        <f t="shared" ref="O477:O485" si="60">ROUND(E477*N477,2)</f>
        <v>0</v>
      </c>
      <c r="P477" s="160">
        <v>0</v>
      </c>
      <c r="Q477" s="160">
        <f t="shared" ref="Q477:Q485" si="61">ROUND(E477*P477,2)</f>
        <v>0</v>
      </c>
      <c r="R477" s="160"/>
      <c r="S477" s="160" t="s">
        <v>143</v>
      </c>
      <c r="T477" s="160" t="s">
        <v>204</v>
      </c>
      <c r="U477" s="160">
        <v>0</v>
      </c>
      <c r="V477" s="160">
        <f t="shared" ref="V477:V485" si="62">ROUND(E477*U477,2)</f>
        <v>0</v>
      </c>
      <c r="W477" s="160"/>
      <c r="X477" s="160" t="s">
        <v>144</v>
      </c>
      <c r="Y477" s="151"/>
      <c r="Z477" s="151"/>
      <c r="AA477" s="151"/>
      <c r="AB477" s="151"/>
      <c r="AC477" s="151"/>
      <c r="AD477" s="151"/>
      <c r="AE477" s="151"/>
      <c r="AF477" s="151"/>
      <c r="AG477" s="151" t="s">
        <v>145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79">
        <v>185</v>
      </c>
      <c r="B478" s="180" t="s">
        <v>641</v>
      </c>
      <c r="C478" s="189" t="s">
        <v>642</v>
      </c>
      <c r="D478" s="181" t="s">
        <v>257</v>
      </c>
      <c r="E478" s="182">
        <v>3.2945899999999999</v>
      </c>
      <c r="F478" s="183"/>
      <c r="G478" s="184">
        <f t="shared" si="56"/>
        <v>0</v>
      </c>
      <c r="H478" s="161">
        <v>0</v>
      </c>
      <c r="I478" s="160">
        <f t="shared" si="57"/>
        <v>0</v>
      </c>
      <c r="J478" s="161">
        <v>168.5</v>
      </c>
      <c r="K478" s="160">
        <f t="shared" si="58"/>
        <v>555.14</v>
      </c>
      <c r="L478" s="160">
        <v>15</v>
      </c>
      <c r="M478" s="160">
        <f t="shared" si="59"/>
        <v>0</v>
      </c>
      <c r="N478" s="160">
        <v>0</v>
      </c>
      <c r="O478" s="160">
        <f t="shared" si="60"/>
        <v>0</v>
      </c>
      <c r="P478" s="160">
        <v>0</v>
      </c>
      <c r="Q478" s="160">
        <f t="shared" si="61"/>
        <v>0</v>
      </c>
      <c r="R478" s="160"/>
      <c r="S478" s="160" t="s">
        <v>143</v>
      </c>
      <c r="T478" s="160" t="s">
        <v>204</v>
      </c>
      <c r="U478" s="160">
        <v>0.27700000000000002</v>
      </c>
      <c r="V478" s="160">
        <f t="shared" si="62"/>
        <v>0.91</v>
      </c>
      <c r="W478" s="160"/>
      <c r="X478" s="160" t="s">
        <v>643</v>
      </c>
      <c r="Y478" s="151"/>
      <c r="Z478" s="151"/>
      <c r="AA478" s="151"/>
      <c r="AB478" s="151"/>
      <c r="AC478" s="151"/>
      <c r="AD478" s="151"/>
      <c r="AE478" s="151"/>
      <c r="AF478" s="151"/>
      <c r="AG478" s="151" t="s">
        <v>644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 x14ac:dyDescent="0.2">
      <c r="A479" s="179">
        <v>186</v>
      </c>
      <c r="B479" s="180" t="s">
        <v>645</v>
      </c>
      <c r="C479" s="189" t="s">
        <v>646</v>
      </c>
      <c r="D479" s="181" t="s">
        <v>257</v>
      </c>
      <c r="E479" s="182">
        <v>3.2945899999999999</v>
      </c>
      <c r="F479" s="183"/>
      <c r="G479" s="184">
        <f t="shared" si="56"/>
        <v>0</v>
      </c>
      <c r="H479" s="161">
        <v>0</v>
      </c>
      <c r="I479" s="160">
        <f t="shared" si="57"/>
        <v>0</v>
      </c>
      <c r="J479" s="161">
        <v>706</v>
      </c>
      <c r="K479" s="160">
        <f t="shared" si="58"/>
        <v>2325.98</v>
      </c>
      <c r="L479" s="160">
        <v>15</v>
      </c>
      <c r="M479" s="160">
        <f t="shared" si="59"/>
        <v>0</v>
      </c>
      <c r="N479" s="160">
        <v>0</v>
      </c>
      <c r="O479" s="160">
        <f t="shared" si="60"/>
        <v>0</v>
      </c>
      <c r="P479" s="160">
        <v>0</v>
      </c>
      <c r="Q479" s="160">
        <f t="shared" si="61"/>
        <v>0</v>
      </c>
      <c r="R479" s="160"/>
      <c r="S479" s="160" t="s">
        <v>143</v>
      </c>
      <c r="T479" s="160" t="s">
        <v>143</v>
      </c>
      <c r="U479" s="160">
        <v>2.0089999999999999</v>
      </c>
      <c r="V479" s="160">
        <f t="shared" si="62"/>
        <v>6.62</v>
      </c>
      <c r="W479" s="160"/>
      <c r="X479" s="160" t="s">
        <v>643</v>
      </c>
      <c r="Y479" s="151"/>
      <c r="Z479" s="151"/>
      <c r="AA479" s="151"/>
      <c r="AB479" s="151"/>
      <c r="AC479" s="151"/>
      <c r="AD479" s="151"/>
      <c r="AE479" s="151"/>
      <c r="AF479" s="151"/>
      <c r="AG479" s="151" t="s">
        <v>644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 x14ac:dyDescent="0.2">
      <c r="A480" s="179">
        <v>187</v>
      </c>
      <c r="B480" s="180" t="s">
        <v>647</v>
      </c>
      <c r="C480" s="189" t="s">
        <v>648</v>
      </c>
      <c r="D480" s="181" t="s">
        <v>257</v>
      </c>
      <c r="E480" s="182">
        <v>3.2945899999999999</v>
      </c>
      <c r="F480" s="183"/>
      <c r="G480" s="184">
        <f t="shared" si="56"/>
        <v>0</v>
      </c>
      <c r="H480" s="161">
        <v>0</v>
      </c>
      <c r="I480" s="160">
        <f t="shared" si="57"/>
        <v>0</v>
      </c>
      <c r="J480" s="161">
        <v>337</v>
      </c>
      <c r="K480" s="160">
        <f t="shared" si="58"/>
        <v>1110.28</v>
      </c>
      <c r="L480" s="160">
        <v>15</v>
      </c>
      <c r="M480" s="160">
        <f t="shared" si="59"/>
        <v>0</v>
      </c>
      <c r="N480" s="160">
        <v>0</v>
      </c>
      <c r="O480" s="160">
        <f t="shared" si="60"/>
        <v>0</v>
      </c>
      <c r="P480" s="160">
        <v>0</v>
      </c>
      <c r="Q480" s="160">
        <f t="shared" si="61"/>
        <v>0</v>
      </c>
      <c r="R480" s="160"/>
      <c r="S480" s="160" t="s">
        <v>143</v>
      </c>
      <c r="T480" s="160" t="s">
        <v>143</v>
      </c>
      <c r="U480" s="160">
        <v>0.95899999999999996</v>
      </c>
      <c r="V480" s="160">
        <f t="shared" si="62"/>
        <v>3.16</v>
      </c>
      <c r="W480" s="160"/>
      <c r="X480" s="160" t="s">
        <v>643</v>
      </c>
      <c r="Y480" s="151"/>
      <c r="Z480" s="151"/>
      <c r="AA480" s="151"/>
      <c r="AB480" s="151"/>
      <c r="AC480" s="151"/>
      <c r="AD480" s="151"/>
      <c r="AE480" s="151"/>
      <c r="AF480" s="151"/>
      <c r="AG480" s="151" t="s">
        <v>644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 x14ac:dyDescent="0.2">
      <c r="A481" s="179">
        <v>188</v>
      </c>
      <c r="B481" s="180" t="s">
        <v>649</v>
      </c>
      <c r="C481" s="189" t="s">
        <v>650</v>
      </c>
      <c r="D481" s="181" t="s">
        <v>257</v>
      </c>
      <c r="E481" s="182">
        <v>3.2945899999999999</v>
      </c>
      <c r="F481" s="183"/>
      <c r="G481" s="184">
        <f t="shared" si="56"/>
        <v>0</v>
      </c>
      <c r="H481" s="161">
        <v>0</v>
      </c>
      <c r="I481" s="160">
        <f t="shared" si="57"/>
        <v>0</v>
      </c>
      <c r="J481" s="161">
        <v>234.5</v>
      </c>
      <c r="K481" s="160">
        <f t="shared" si="58"/>
        <v>772.58</v>
      </c>
      <c r="L481" s="160">
        <v>15</v>
      </c>
      <c r="M481" s="160">
        <f t="shared" si="59"/>
        <v>0</v>
      </c>
      <c r="N481" s="160">
        <v>0</v>
      </c>
      <c r="O481" s="160">
        <f t="shared" si="60"/>
        <v>0</v>
      </c>
      <c r="P481" s="160">
        <v>0</v>
      </c>
      <c r="Q481" s="160">
        <f t="shared" si="61"/>
        <v>0</v>
      </c>
      <c r="R481" s="160"/>
      <c r="S481" s="160" t="s">
        <v>143</v>
      </c>
      <c r="T481" s="160" t="s">
        <v>204</v>
      </c>
      <c r="U481" s="160">
        <v>0.49</v>
      </c>
      <c r="V481" s="160">
        <f t="shared" si="62"/>
        <v>1.61</v>
      </c>
      <c r="W481" s="160"/>
      <c r="X481" s="160" t="s">
        <v>643</v>
      </c>
      <c r="Y481" s="151"/>
      <c r="Z481" s="151"/>
      <c r="AA481" s="151"/>
      <c r="AB481" s="151"/>
      <c r="AC481" s="151"/>
      <c r="AD481" s="151"/>
      <c r="AE481" s="151"/>
      <c r="AF481" s="151"/>
      <c r="AG481" s="151" t="s">
        <v>644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">
      <c r="A482" s="179">
        <v>189</v>
      </c>
      <c r="B482" s="180" t="s">
        <v>651</v>
      </c>
      <c r="C482" s="189" t="s">
        <v>652</v>
      </c>
      <c r="D482" s="181" t="s">
        <v>257</v>
      </c>
      <c r="E482" s="182">
        <v>65.89179</v>
      </c>
      <c r="F482" s="183"/>
      <c r="G482" s="184">
        <f t="shared" si="56"/>
        <v>0</v>
      </c>
      <c r="H482" s="161">
        <v>0</v>
      </c>
      <c r="I482" s="160">
        <f t="shared" si="57"/>
        <v>0</v>
      </c>
      <c r="J482" s="161">
        <v>16</v>
      </c>
      <c r="K482" s="160">
        <f t="shared" si="58"/>
        <v>1054.27</v>
      </c>
      <c r="L482" s="160">
        <v>15</v>
      </c>
      <c r="M482" s="160">
        <f t="shared" si="59"/>
        <v>0</v>
      </c>
      <c r="N482" s="160">
        <v>0</v>
      </c>
      <c r="O482" s="160">
        <f t="shared" si="60"/>
        <v>0</v>
      </c>
      <c r="P482" s="160">
        <v>0</v>
      </c>
      <c r="Q482" s="160">
        <f t="shared" si="61"/>
        <v>0</v>
      </c>
      <c r="R482" s="160"/>
      <c r="S482" s="160" t="s">
        <v>143</v>
      </c>
      <c r="T482" s="160" t="s">
        <v>204</v>
      </c>
      <c r="U482" s="160">
        <v>0</v>
      </c>
      <c r="V482" s="160">
        <f t="shared" si="62"/>
        <v>0</v>
      </c>
      <c r="W482" s="160"/>
      <c r="X482" s="160" t="s">
        <v>643</v>
      </c>
      <c r="Y482" s="151"/>
      <c r="Z482" s="151"/>
      <c r="AA482" s="151"/>
      <c r="AB482" s="151"/>
      <c r="AC482" s="151"/>
      <c r="AD482" s="151"/>
      <c r="AE482" s="151"/>
      <c r="AF482" s="151"/>
      <c r="AG482" s="151" t="s">
        <v>644</v>
      </c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179">
        <v>190</v>
      </c>
      <c r="B483" s="180" t="s">
        <v>653</v>
      </c>
      <c r="C483" s="189" t="s">
        <v>654</v>
      </c>
      <c r="D483" s="181" t="s">
        <v>257</v>
      </c>
      <c r="E483" s="182">
        <v>3.2945899999999999</v>
      </c>
      <c r="F483" s="183"/>
      <c r="G483" s="184">
        <f t="shared" si="56"/>
        <v>0</v>
      </c>
      <c r="H483" s="161">
        <v>0</v>
      </c>
      <c r="I483" s="160">
        <f t="shared" si="57"/>
        <v>0</v>
      </c>
      <c r="J483" s="161">
        <v>331</v>
      </c>
      <c r="K483" s="160">
        <f t="shared" si="58"/>
        <v>1090.51</v>
      </c>
      <c r="L483" s="160">
        <v>15</v>
      </c>
      <c r="M483" s="160">
        <f t="shared" si="59"/>
        <v>0</v>
      </c>
      <c r="N483" s="160">
        <v>0</v>
      </c>
      <c r="O483" s="160">
        <f t="shared" si="60"/>
        <v>0</v>
      </c>
      <c r="P483" s="160">
        <v>0</v>
      </c>
      <c r="Q483" s="160">
        <f t="shared" si="61"/>
        <v>0</v>
      </c>
      <c r="R483" s="160"/>
      <c r="S483" s="160" t="s">
        <v>143</v>
      </c>
      <c r="T483" s="160" t="s">
        <v>204</v>
      </c>
      <c r="U483" s="160">
        <v>0.94199999999999995</v>
      </c>
      <c r="V483" s="160">
        <f t="shared" si="62"/>
        <v>3.1</v>
      </c>
      <c r="W483" s="160"/>
      <c r="X483" s="160" t="s">
        <v>643</v>
      </c>
      <c r="Y483" s="151"/>
      <c r="Z483" s="151"/>
      <c r="AA483" s="151"/>
      <c r="AB483" s="151"/>
      <c r="AC483" s="151"/>
      <c r="AD483" s="151"/>
      <c r="AE483" s="151"/>
      <c r="AF483" s="151"/>
      <c r="AG483" s="151" t="s">
        <v>644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">
      <c r="A484" s="179">
        <v>191</v>
      </c>
      <c r="B484" s="180" t="s">
        <v>655</v>
      </c>
      <c r="C484" s="189" t="s">
        <v>656</v>
      </c>
      <c r="D484" s="181" t="s">
        <v>257</v>
      </c>
      <c r="E484" s="182">
        <v>9.8837700000000002</v>
      </c>
      <c r="F484" s="183"/>
      <c r="G484" s="184">
        <f t="shared" si="56"/>
        <v>0</v>
      </c>
      <c r="H484" s="161">
        <v>0</v>
      </c>
      <c r="I484" s="160">
        <f t="shared" si="57"/>
        <v>0</v>
      </c>
      <c r="J484" s="161">
        <v>36.9</v>
      </c>
      <c r="K484" s="160">
        <f t="shared" si="58"/>
        <v>364.71</v>
      </c>
      <c r="L484" s="160">
        <v>15</v>
      </c>
      <c r="M484" s="160">
        <f t="shared" si="59"/>
        <v>0</v>
      </c>
      <c r="N484" s="160">
        <v>0</v>
      </c>
      <c r="O484" s="160">
        <f t="shared" si="60"/>
        <v>0</v>
      </c>
      <c r="P484" s="160">
        <v>0</v>
      </c>
      <c r="Q484" s="160">
        <f t="shared" si="61"/>
        <v>0</v>
      </c>
      <c r="R484" s="160"/>
      <c r="S484" s="160" t="s">
        <v>143</v>
      </c>
      <c r="T484" s="160" t="s">
        <v>204</v>
      </c>
      <c r="U484" s="160">
        <v>0.105</v>
      </c>
      <c r="V484" s="160">
        <f t="shared" si="62"/>
        <v>1.04</v>
      </c>
      <c r="W484" s="160"/>
      <c r="X484" s="160" t="s">
        <v>643</v>
      </c>
      <c r="Y484" s="151"/>
      <c r="Z484" s="151"/>
      <c r="AA484" s="151"/>
      <c r="AB484" s="151"/>
      <c r="AC484" s="151"/>
      <c r="AD484" s="151"/>
      <c r="AE484" s="151"/>
      <c r="AF484" s="151"/>
      <c r="AG484" s="151" t="s">
        <v>644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">
      <c r="A485" s="179">
        <v>192</v>
      </c>
      <c r="B485" s="180" t="s">
        <v>657</v>
      </c>
      <c r="C485" s="189" t="s">
        <v>658</v>
      </c>
      <c r="D485" s="181" t="s">
        <v>257</v>
      </c>
      <c r="E485" s="182">
        <v>3.2945899999999999</v>
      </c>
      <c r="F485" s="183"/>
      <c r="G485" s="184">
        <f t="shared" si="56"/>
        <v>0</v>
      </c>
      <c r="H485" s="161">
        <v>0</v>
      </c>
      <c r="I485" s="160">
        <f t="shared" si="57"/>
        <v>0</v>
      </c>
      <c r="J485" s="161">
        <v>900</v>
      </c>
      <c r="K485" s="160">
        <f t="shared" si="58"/>
        <v>2965.13</v>
      </c>
      <c r="L485" s="160">
        <v>15</v>
      </c>
      <c r="M485" s="160">
        <f t="shared" si="59"/>
        <v>0</v>
      </c>
      <c r="N485" s="160">
        <v>0</v>
      </c>
      <c r="O485" s="160">
        <f t="shared" si="60"/>
        <v>0</v>
      </c>
      <c r="P485" s="160">
        <v>0</v>
      </c>
      <c r="Q485" s="160">
        <f t="shared" si="61"/>
        <v>0</v>
      </c>
      <c r="R485" s="160"/>
      <c r="S485" s="160" t="s">
        <v>659</v>
      </c>
      <c r="T485" s="160" t="s">
        <v>204</v>
      </c>
      <c r="U485" s="160">
        <v>0</v>
      </c>
      <c r="V485" s="160">
        <f t="shared" si="62"/>
        <v>0</v>
      </c>
      <c r="W485" s="160"/>
      <c r="X485" s="160" t="s">
        <v>643</v>
      </c>
      <c r="Y485" s="151"/>
      <c r="Z485" s="151"/>
      <c r="AA485" s="151"/>
      <c r="AB485" s="151"/>
      <c r="AC485" s="151"/>
      <c r="AD485" s="151"/>
      <c r="AE485" s="151"/>
      <c r="AF485" s="151"/>
      <c r="AG485" s="151" t="s">
        <v>644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x14ac:dyDescent="0.2">
      <c r="A486" s="167" t="s">
        <v>138</v>
      </c>
      <c r="B486" s="168" t="s">
        <v>111</v>
      </c>
      <c r="C486" s="186" t="s">
        <v>30</v>
      </c>
      <c r="D486" s="169"/>
      <c r="E486" s="170"/>
      <c r="F486" s="171"/>
      <c r="G486" s="172">
        <f>SUMIF(AG487:AG494,"&lt;&gt;NOR",G487:G494)</f>
        <v>0</v>
      </c>
      <c r="H486" s="166"/>
      <c r="I486" s="166">
        <f>SUM(I487:I494)</f>
        <v>0</v>
      </c>
      <c r="J486" s="166"/>
      <c r="K486" s="166">
        <f>SUM(K487:K494)</f>
        <v>14200</v>
      </c>
      <c r="L486" s="166"/>
      <c r="M486" s="166">
        <f>SUM(M487:M494)</f>
        <v>0</v>
      </c>
      <c r="N486" s="166"/>
      <c r="O486" s="166">
        <f>SUM(O487:O494)</f>
        <v>0</v>
      </c>
      <c r="P486" s="166"/>
      <c r="Q486" s="166">
        <f>SUM(Q487:Q494)</f>
        <v>0</v>
      </c>
      <c r="R486" s="166"/>
      <c r="S486" s="166"/>
      <c r="T486" s="166"/>
      <c r="U486" s="166"/>
      <c r="V486" s="166">
        <f>SUM(V487:V494)</f>
        <v>0</v>
      </c>
      <c r="W486" s="166"/>
      <c r="X486" s="166"/>
      <c r="AG486" t="s">
        <v>139</v>
      </c>
    </row>
    <row r="487" spans="1:60" outlineLevel="1" x14ac:dyDescent="0.2">
      <c r="A487" s="179">
        <v>193</v>
      </c>
      <c r="B487" s="180" t="s">
        <v>660</v>
      </c>
      <c r="C487" s="189" t="s">
        <v>661</v>
      </c>
      <c r="D487" s="181" t="s">
        <v>662</v>
      </c>
      <c r="E487" s="182">
        <v>1</v>
      </c>
      <c r="F487" s="183"/>
      <c r="G487" s="184">
        <f t="shared" ref="G487:G494" si="63">ROUND(E487*F487,2)</f>
        <v>0</v>
      </c>
      <c r="H487" s="161">
        <v>0</v>
      </c>
      <c r="I487" s="160">
        <f t="shared" ref="I487:I494" si="64">ROUND(E487*H487,2)</f>
        <v>0</v>
      </c>
      <c r="J487" s="161">
        <v>3000</v>
      </c>
      <c r="K487" s="160">
        <f t="shared" ref="K487:K494" si="65">ROUND(E487*J487,2)</f>
        <v>3000</v>
      </c>
      <c r="L487" s="160">
        <v>15</v>
      </c>
      <c r="M487" s="160">
        <f t="shared" ref="M487:M494" si="66">G487*(1+L487/100)</f>
        <v>0</v>
      </c>
      <c r="N487" s="160">
        <v>0</v>
      </c>
      <c r="O487" s="160">
        <f t="shared" ref="O487:O494" si="67">ROUND(E487*N487,2)</f>
        <v>0</v>
      </c>
      <c r="P487" s="160">
        <v>0</v>
      </c>
      <c r="Q487" s="160">
        <f t="shared" ref="Q487:Q494" si="68">ROUND(E487*P487,2)</f>
        <v>0</v>
      </c>
      <c r="R487" s="160"/>
      <c r="S487" s="160" t="s">
        <v>143</v>
      </c>
      <c r="T487" s="160" t="s">
        <v>204</v>
      </c>
      <c r="U487" s="160">
        <v>0</v>
      </c>
      <c r="V487" s="160">
        <f t="shared" ref="V487:V494" si="69">ROUND(E487*U487,2)</f>
        <v>0</v>
      </c>
      <c r="W487" s="160"/>
      <c r="X487" s="160" t="s">
        <v>663</v>
      </c>
      <c r="Y487" s="151"/>
      <c r="Z487" s="151"/>
      <c r="AA487" s="151"/>
      <c r="AB487" s="151"/>
      <c r="AC487" s="151"/>
      <c r="AD487" s="151"/>
      <c r="AE487" s="151"/>
      <c r="AF487" s="151"/>
      <c r="AG487" s="151" t="s">
        <v>664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 x14ac:dyDescent="0.2">
      <c r="A488" s="179">
        <v>194</v>
      </c>
      <c r="B488" s="180" t="s">
        <v>665</v>
      </c>
      <c r="C488" s="189" t="s">
        <v>666</v>
      </c>
      <c r="D488" s="181" t="s">
        <v>662</v>
      </c>
      <c r="E488" s="182">
        <v>1</v>
      </c>
      <c r="F488" s="183"/>
      <c r="G488" s="184">
        <f t="shared" si="63"/>
        <v>0</v>
      </c>
      <c r="H488" s="161">
        <v>0</v>
      </c>
      <c r="I488" s="160">
        <f t="shared" si="64"/>
        <v>0</v>
      </c>
      <c r="J488" s="161">
        <v>2000</v>
      </c>
      <c r="K488" s="160">
        <f t="shared" si="65"/>
        <v>2000</v>
      </c>
      <c r="L488" s="160">
        <v>15</v>
      </c>
      <c r="M488" s="160">
        <f t="shared" si="66"/>
        <v>0</v>
      </c>
      <c r="N488" s="160">
        <v>0</v>
      </c>
      <c r="O488" s="160">
        <f t="shared" si="67"/>
        <v>0</v>
      </c>
      <c r="P488" s="160">
        <v>0</v>
      </c>
      <c r="Q488" s="160">
        <f t="shared" si="68"/>
        <v>0</v>
      </c>
      <c r="R488" s="160"/>
      <c r="S488" s="160" t="s">
        <v>143</v>
      </c>
      <c r="T488" s="160" t="s">
        <v>204</v>
      </c>
      <c r="U488" s="160">
        <v>0</v>
      </c>
      <c r="V488" s="160">
        <f t="shared" si="69"/>
        <v>0</v>
      </c>
      <c r="W488" s="160"/>
      <c r="X488" s="160" t="s">
        <v>663</v>
      </c>
      <c r="Y488" s="151"/>
      <c r="Z488" s="151"/>
      <c r="AA488" s="151"/>
      <c r="AB488" s="151"/>
      <c r="AC488" s="151"/>
      <c r="AD488" s="151"/>
      <c r="AE488" s="151"/>
      <c r="AF488" s="151"/>
      <c r="AG488" s="151" t="s">
        <v>664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 x14ac:dyDescent="0.2">
      <c r="A489" s="179">
        <v>195</v>
      </c>
      <c r="B489" s="180" t="s">
        <v>667</v>
      </c>
      <c r="C489" s="189" t="s">
        <v>668</v>
      </c>
      <c r="D489" s="181" t="s">
        <v>662</v>
      </c>
      <c r="E489" s="182">
        <v>1</v>
      </c>
      <c r="F489" s="183"/>
      <c r="G489" s="184">
        <f t="shared" si="63"/>
        <v>0</v>
      </c>
      <c r="H489" s="161">
        <v>0</v>
      </c>
      <c r="I489" s="160">
        <f t="shared" si="64"/>
        <v>0</v>
      </c>
      <c r="J489" s="161">
        <v>1500</v>
      </c>
      <c r="K489" s="160">
        <f t="shared" si="65"/>
        <v>1500</v>
      </c>
      <c r="L489" s="160">
        <v>15</v>
      </c>
      <c r="M489" s="160">
        <f t="shared" si="66"/>
        <v>0</v>
      </c>
      <c r="N489" s="160">
        <v>0</v>
      </c>
      <c r="O489" s="160">
        <f t="shared" si="67"/>
        <v>0</v>
      </c>
      <c r="P489" s="160">
        <v>0</v>
      </c>
      <c r="Q489" s="160">
        <f t="shared" si="68"/>
        <v>0</v>
      </c>
      <c r="R489" s="160"/>
      <c r="S489" s="160" t="s">
        <v>143</v>
      </c>
      <c r="T489" s="160" t="s">
        <v>204</v>
      </c>
      <c r="U489" s="160">
        <v>0</v>
      </c>
      <c r="V489" s="160">
        <f t="shared" si="69"/>
        <v>0</v>
      </c>
      <c r="W489" s="160"/>
      <c r="X489" s="160" t="s">
        <v>663</v>
      </c>
      <c r="Y489" s="151"/>
      <c r="Z489" s="151"/>
      <c r="AA489" s="151"/>
      <c r="AB489" s="151"/>
      <c r="AC489" s="151"/>
      <c r="AD489" s="151"/>
      <c r="AE489" s="151"/>
      <c r="AF489" s="151"/>
      <c r="AG489" s="151" t="s">
        <v>664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79">
        <v>196</v>
      </c>
      <c r="B490" s="180" t="s">
        <v>669</v>
      </c>
      <c r="C490" s="189" t="s">
        <v>670</v>
      </c>
      <c r="D490" s="181" t="s">
        <v>662</v>
      </c>
      <c r="E490" s="182">
        <v>1</v>
      </c>
      <c r="F490" s="183"/>
      <c r="G490" s="184">
        <f t="shared" si="63"/>
        <v>0</v>
      </c>
      <c r="H490" s="161">
        <v>0</v>
      </c>
      <c r="I490" s="160">
        <f t="shared" si="64"/>
        <v>0</v>
      </c>
      <c r="J490" s="161">
        <v>1500</v>
      </c>
      <c r="K490" s="160">
        <f t="shared" si="65"/>
        <v>1500</v>
      </c>
      <c r="L490" s="160">
        <v>15</v>
      </c>
      <c r="M490" s="160">
        <f t="shared" si="66"/>
        <v>0</v>
      </c>
      <c r="N490" s="160">
        <v>0</v>
      </c>
      <c r="O490" s="160">
        <f t="shared" si="67"/>
        <v>0</v>
      </c>
      <c r="P490" s="160">
        <v>0</v>
      </c>
      <c r="Q490" s="160">
        <f t="shared" si="68"/>
        <v>0</v>
      </c>
      <c r="R490" s="160"/>
      <c r="S490" s="160" t="s">
        <v>143</v>
      </c>
      <c r="T490" s="160" t="s">
        <v>204</v>
      </c>
      <c r="U490" s="160">
        <v>0</v>
      </c>
      <c r="V490" s="160">
        <f t="shared" si="69"/>
        <v>0</v>
      </c>
      <c r="W490" s="160"/>
      <c r="X490" s="160" t="s">
        <v>663</v>
      </c>
      <c r="Y490" s="151"/>
      <c r="Z490" s="151"/>
      <c r="AA490" s="151"/>
      <c r="AB490" s="151"/>
      <c r="AC490" s="151"/>
      <c r="AD490" s="151"/>
      <c r="AE490" s="151"/>
      <c r="AF490" s="151"/>
      <c r="AG490" s="151" t="s">
        <v>664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 x14ac:dyDescent="0.2">
      <c r="A491" s="179">
        <v>197</v>
      </c>
      <c r="B491" s="180" t="s">
        <v>671</v>
      </c>
      <c r="C491" s="189" t="s">
        <v>672</v>
      </c>
      <c r="D491" s="181" t="s">
        <v>662</v>
      </c>
      <c r="E491" s="182">
        <v>1</v>
      </c>
      <c r="F491" s="183"/>
      <c r="G491" s="184">
        <f t="shared" si="63"/>
        <v>0</v>
      </c>
      <c r="H491" s="161">
        <v>0</v>
      </c>
      <c r="I491" s="160">
        <f t="shared" si="64"/>
        <v>0</v>
      </c>
      <c r="J491" s="161">
        <v>200</v>
      </c>
      <c r="K491" s="160">
        <f t="shared" si="65"/>
        <v>200</v>
      </c>
      <c r="L491" s="160">
        <v>15</v>
      </c>
      <c r="M491" s="160">
        <f t="shared" si="66"/>
        <v>0</v>
      </c>
      <c r="N491" s="160">
        <v>0</v>
      </c>
      <c r="O491" s="160">
        <f t="shared" si="67"/>
        <v>0</v>
      </c>
      <c r="P491" s="160">
        <v>0</v>
      </c>
      <c r="Q491" s="160">
        <f t="shared" si="68"/>
        <v>0</v>
      </c>
      <c r="R491" s="160"/>
      <c r="S491" s="160" t="s">
        <v>219</v>
      </c>
      <c r="T491" s="160" t="s">
        <v>204</v>
      </c>
      <c r="U491" s="160">
        <v>0</v>
      </c>
      <c r="V491" s="160">
        <f t="shared" si="69"/>
        <v>0</v>
      </c>
      <c r="W491" s="160"/>
      <c r="X491" s="160" t="s">
        <v>663</v>
      </c>
      <c r="Y491" s="151"/>
      <c r="Z491" s="151"/>
      <c r="AA491" s="151"/>
      <c r="AB491" s="151"/>
      <c r="AC491" s="151"/>
      <c r="AD491" s="151"/>
      <c r="AE491" s="151"/>
      <c r="AF491" s="151"/>
      <c r="AG491" s="151" t="s">
        <v>664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">
      <c r="A492" s="179">
        <v>198</v>
      </c>
      <c r="B492" s="180" t="s">
        <v>673</v>
      </c>
      <c r="C492" s="189" t="s">
        <v>674</v>
      </c>
      <c r="D492" s="181" t="s">
        <v>662</v>
      </c>
      <c r="E492" s="182">
        <v>1</v>
      </c>
      <c r="F492" s="183"/>
      <c r="G492" s="184">
        <f t="shared" si="63"/>
        <v>0</v>
      </c>
      <c r="H492" s="161">
        <v>0</v>
      </c>
      <c r="I492" s="160">
        <f t="shared" si="64"/>
        <v>0</v>
      </c>
      <c r="J492" s="161">
        <v>1500</v>
      </c>
      <c r="K492" s="160">
        <f t="shared" si="65"/>
        <v>1500</v>
      </c>
      <c r="L492" s="160">
        <v>15</v>
      </c>
      <c r="M492" s="160">
        <f t="shared" si="66"/>
        <v>0</v>
      </c>
      <c r="N492" s="160">
        <v>0</v>
      </c>
      <c r="O492" s="160">
        <f t="shared" si="67"/>
        <v>0</v>
      </c>
      <c r="P492" s="160">
        <v>0</v>
      </c>
      <c r="Q492" s="160">
        <f t="shared" si="68"/>
        <v>0</v>
      </c>
      <c r="R492" s="160"/>
      <c r="S492" s="160" t="s">
        <v>219</v>
      </c>
      <c r="T492" s="160" t="s">
        <v>204</v>
      </c>
      <c r="U492" s="160">
        <v>0</v>
      </c>
      <c r="V492" s="160">
        <f t="shared" si="69"/>
        <v>0</v>
      </c>
      <c r="W492" s="160"/>
      <c r="X492" s="160" t="s">
        <v>663</v>
      </c>
      <c r="Y492" s="151"/>
      <c r="Z492" s="151"/>
      <c r="AA492" s="151"/>
      <c r="AB492" s="151"/>
      <c r="AC492" s="151"/>
      <c r="AD492" s="151"/>
      <c r="AE492" s="151"/>
      <c r="AF492" s="151"/>
      <c r="AG492" s="151" t="s">
        <v>664</v>
      </c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 x14ac:dyDescent="0.2">
      <c r="A493" s="179">
        <v>199</v>
      </c>
      <c r="B493" s="180" t="s">
        <v>675</v>
      </c>
      <c r="C493" s="189" t="s">
        <v>676</v>
      </c>
      <c r="D493" s="181" t="s">
        <v>662</v>
      </c>
      <c r="E493" s="182">
        <v>1</v>
      </c>
      <c r="F493" s="183"/>
      <c r="G493" s="184">
        <f t="shared" si="63"/>
        <v>0</v>
      </c>
      <c r="H493" s="161">
        <v>0</v>
      </c>
      <c r="I493" s="160">
        <f t="shared" si="64"/>
        <v>0</v>
      </c>
      <c r="J493" s="161">
        <v>4000</v>
      </c>
      <c r="K493" s="160">
        <f t="shared" si="65"/>
        <v>4000</v>
      </c>
      <c r="L493" s="160">
        <v>15</v>
      </c>
      <c r="M493" s="160">
        <f t="shared" si="66"/>
        <v>0</v>
      </c>
      <c r="N493" s="160">
        <v>0</v>
      </c>
      <c r="O493" s="160">
        <f t="shared" si="67"/>
        <v>0</v>
      </c>
      <c r="P493" s="160">
        <v>0</v>
      </c>
      <c r="Q493" s="160">
        <f t="shared" si="68"/>
        <v>0</v>
      </c>
      <c r="R493" s="160"/>
      <c r="S493" s="160" t="s">
        <v>219</v>
      </c>
      <c r="T493" s="160" t="s">
        <v>204</v>
      </c>
      <c r="U493" s="160">
        <v>0</v>
      </c>
      <c r="V493" s="160">
        <f t="shared" si="69"/>
        <v>0</v>
      </c>
      <c r="W493" s="160"/>
      <c r="X493" s="160" t="s">
        <v>663</v>
      </c>
      <c r="Y493" s="151"/>
      <c r="Z493" s="151"/>
      <c r="AA493" s="151"/>
      <c r="AB493" s="151"/>
      <c r="AC493" s="151"/>
      <c r="AD493" s="151"/>
      <c r="AE493" s="151"/>
      <c r="AF493" s="151"/>
      <c r="AG493" s="151" t="s">
        <v>664</v>
      </c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73">
        <v>200</v>
      </c>
      <c r="B494" s="174" t="s">
        <v>677</v>
      </c>
      <c r="C494" s="187" t="s">
        <v>678</v>
      </c>
      <c r="D494" s="175" t="s">
        <v>662</v>
      </c>
      <c r="E494" s="176">
        <v>1</v>
      </c>
      <c r="F494" s="177"/>
      <c r="G494" s="178">
        <f t="shared" si="63"/>
        <v>0</v>
      </c>
      <c r="H494" s="161">
        <v>0</v>
      </c>
      <c r="I494" s="160">
        <f t="shared" si="64"/>
        <v>0</v>
      </c>
      <c r="J494" s="161">
        <v>500</v>
      </c>
      <c r="K494" s="160">
        <f t="shared" si="65"/>
        <v>500</v>
      </c>
      <c r="L494" s="160">
        <v>15</v>
      </c>
      <c r="M494" s="160">
        <f t="shared" si="66"/>
        <v>0</v>
      </c>
      <c r="N494" s="160">
        <v>0</v>
      </c>
      <c r="O494" s="160">
        <f t="shared" si="67"/>
        <v>0</v>
      </c>
      <c r="P494" s="160">
        <v>0</v>
      </c>
      <c r="Q494" s="160">
        <f t="shared" si="68"/>
        <v>0</v>
      </c>
      <c r="R494" s="160"/>
      <c r="S494" s="160" t="s">
        <v>219</v>
      </c>
      <c r="T494" s="160" t="s">
        <v>204</v>
      </c>
      <c r="U494" s="160">
        <v>0</v>
      </c>
      <c r="V494" s="160">
        <f t="shared" si="69"/>
        <v>0</v>
      </c>
      <c r="W494" s="160"/>
      <c r="X494" s="160" t="s">
        <v>663</v>
      </c>
      <c r="Y494" s="151"/>
      <c r="Z494" s="151"/>
      <c r="AA494" s="151"/>
      <c r="AB494" s="151"/>
      <c r="AC494" s="151"/>
      <c r="AD494" s="151"/>
      <c r="AE494" s="151"/>
      <c r="AF494" s="151"/>
      <c r="AG494" s="151" t="s">
        <v>664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x14ac:dyDescent="0.2">
      <c r="A495" s="3"/>
      <c r="B495" s="4"/>
      <c r="C495" s="192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AE495">
        <v>15</v>
      </c>
      <c r="AF495">
        <v>21</v>
      </c>
      <c r="AG495" t="s">
        <v>125</v>
      </c>
    </row>
    <row r="496" spans="1:60" x14ac:dyDescent="0.2">
      <c r="A496" s="154"/>
      <c r="B496" s="155" t="s">
        <v>31</v>
      </c>
      <c r="C496" s="193"/>
      <c r="D496" s="156"/>
      <c r="E496" s="157"/>
      <c r="F496" s="157"/>
      <c r="G496" s="185">
        <f>G8+G17+G69+G82+G95+G147+G149+G161+G163+G171+G184+G193+G224+G228+G232+G239+G266+G270+G310+G325+G352+G390+G400+G443+G446+G448+G472+G476+G486</f>
        <v>0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AE496">
        <f>SUMIF(L7:L494,AE495,G7:G494)</f>
        <v>0</v>
      </c>
      <c r="AF496">
        <f>SUMIF(L7:L494,AF495,G7:G494)</f>
        <v>0</v>
      </c>
      <c r="AG496" t="s">
        <v>679</v>
      </c>
    </row>
    <row r="497" spans="1:33" x14ac:dyDescent="0.2">
      <c r="A497" s="3"/>
      <c r="B497" s="4"/>
      <c r="C497" s="192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33" x14ac:dyDescent="0.2">
      <c r="A498" s="3"/>
      <c r="B498" s="4"/>
      <c r="C498" s="192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33" x14ac:dyDescent="0.2">
      <c r="A499" s="254" t="s">
        <v>680</v>
      </c>
      <c r="B499" s="254"/>
      <c r="C499" s="255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33" x14ac:dyDescent="0.2">
      <c r="A500" s="256"/>
      <c r="B500" s="257"/>
      <c r="C500" s="258"/>
      <c r="D500" s="257"/>
      <c r="E500" s="257"/>
      <c r="F500" s="257"/>
      <c r="G500" s="259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AG500" t="s">
        <v>681</v>
      </c>
    </row>
    <row r="501" spans="1:33" x14ac:dyDescent="0.2">
      <c r="A501" s="260"/>
      <c r="B501" s="261"/>
      <c r="C501" s="262"/>
      <c r="D501" s="261"/>
      <c r="E501" s="261"/>
      <c r="F501" s="261"/>
      <c r="G501" s="26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33" x14ac:dyDescent="0.2">
      <c r="A502" s="260"/>
      <c r="B502" s="261"/>
      <c r="C502" s="262"/>
      <c r="D502" s="261"/>
      <c r="E502" s="261"/>
      <c r="F502" s="261"/>
      <c r="G502" s="26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33" x14ac:dyDescent="0.2">
      <c r="A503" s="260"/>
      <c r="B503" s="261"/>
      <c r="C503" s="262"/>
      <c r="D503" s="261"/>
      <c r="E503" s="261"/>
      <c r="F503" s="261"/>
      <c r="G503" s="26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33" x14ac:dyDescent="0.2">
      <c r="A504" s="264"/>
      <c r="B504" s="265"/>
      <c r="C504" s="266"/>
      <c r="D504" s="265"/>
      <c r="E504" s="265"/>
      <c r="F504" s="265"/>
      <c r="G504" s="267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33" x14ac:dyDescent="0.2">
      <c r="A505" s="3"/>
      <c r="B505" s="4"/>
      <c r="C505" s="192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33" x14ac:dyDescent="0.2">
      <c r="C506" s="194"/>
      <c r="D506" s="10"/>
      <c r="AG506" t="s">
        <v>682</v>
      </c>
    </row>
    <row r="507" spans="1:33" x14ac:dyDescent="0.2">
      <c r="D507" s="10"/>
    </row>
    <row r="508" spans="1:33" x14ac:dyDescent="0.2">
      <c r="D508" s="10"/>
    </row>
    <row r="509" spans="1:33" x14ac:dyDescent="0.2">
      <c r="D509" s="10"/>
    </row>
    <row r="510" spans="1:33" x14ac:dyDescent="0.2">
      <c r="D510" s="10"/>
    </row>
    <row r="511" spans="1:33" x14ac:dyDescent="0.2">
      <c r="D511" s="10"/>
    </row>
    <row r="512" spans="1:33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00:G504"/>
    <mergeCell ref="A1:G1"/>
    <mergeCell ref="C2:G2"/>
    <mergeCell ref="C3:G3"/>
    <mergeCell ref="C4:G4"/>
    <mergeCell ref="A499:C49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Roman Hradil</cp:lastModifiedBy>
  <cp:lastPrinted>2019-03-19T12:27:02Z</cp:lastPrinted>
  <dcterms:created xsi:type="dcterms:W3CDTF">2009-04-08T07:15:50Z</dcterms:created>
  <dcterms:modified xsi:type="dcterms:W3CDTF">2023-07-19T10:40:20Z</dcterms:modified>
</cp:coreProperties>
</file>