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40FE0190-F5A5-4ACB-8CED-9E2CA20834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P1'!$A$1:$X$568</definedName>
    <definedName name="_xlnm.Print_Area" localSheetId="5">'SO 01 P2'!$A$1:$X$473</definedName>
    <definedName name="_xlnm.Print_Area" localSheetId="3">'SO 01 Pol'!$A$1:$X$28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O19" i="14"/>
  <c r="Q19" i="14"/>
  <c r="V19" i="14"/>
  <c r="G22" i="14"/>
  <c r="M22" i="14" s="1"/>
  <c r="I22" i="14"/>
  <c r="I21" i="14" s="1"/>
  <c r="K22" i="14"/>
  <c r="K21" i="14" s="1"/>
  <c r="O22" i="14"/>
  <c r="O21" i="14" s="1"/>
  <c r="Q22" i="14"/>
  <c r="V22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Q29" i="14"/>
  <c r="Q21" i="14" s="1"/>
  <c r="V29" i="14"/>
  <c r="G34" i="14"/>
  <c r="M34" i="14" s="1"/>
  <c r="I34" i="14"/>
  <c r="K34" i="14"/>
  <c r="O34" i="14"/>
  <c r="Q34" i="14"/>
  <c r="V34" i="14"/>
  <c r="G51" i="14"/>
  <c r="I51" i="14"/>
  <c r="K51" i="14"/>
  <c r="M51" i="14"/>
  <c r="O51" i="14"/>
  <c r="Q51" i="14"/>
  <c r="V51" i="14"/>
  <c r="V21" i="14" s="1"/>
  <c r="G55" i="14"/>
  <c r="M55" i="14" s="1"/>
  <c r="I55" i="14"/>
  <c r="K55" i="14"/>
  <c r="O55" i="14"/>
  <c r="Q55" i="14"/>
  <c r="V55" i="14"/>
  <c r="G59" i="14"/>
  <c r="M59" i="14" s="1"/>
  <c r="I59" i="14"/>
  <c r="K59" i="14"/>
  <c r="O59" i="14"/>
  <c r="Q59" i="14"/>
  <c r="V59" i="14"/>
  <c r="G62" i="14"/>
  <c r="M62" i="14" s="1"/>
  <c r="I62" i="14"/>
  <c r="K62" i="14"/>
  <c r="O62" i="14"/>
  <c r="Q62" i="14"/>
  <c r="V62" i="14"/>
  <c r="I66" i="14"/>
  <c r="G67" i="14"/>
  <c r="I67" i="14"/>
  <c r="K67" i="14"/>
  <c r="K66" i="14" s="1"/>
  <c r="M67" i="14"/>
  <c r="O67" i="14"/>
  <c r="O66" i="14" s="1"/>
  <c r="Q67" i="14"/>
  <c r="Q66" i="14" s="1"/>
  <c r="V67" i="14"/>
  <c r="G71" i="14"/>
  <c r="M71" i="14" s="1"/>
  <c r="I71" i="14"/>
  <c r="K71" i="14"/>
  <c r="O71" i="14"/>
  <c r="Q71" i="14"/>
  <c r="V71" i="14"/>
  <c r="G75" i="14"/>
  <c r="M75" i="14" s="1"/>
  <c r="I75" i="14"/>
  <c r="K75" i="14"/>
  <c r="O75" i="14"/>
  <c r="Q75" i="14"/>
  <c r="V75" i="14"/>
  <c r="V66" i="14" s="1"/>
  <c r="O79" i="14"/>
  <c r="Q79" i="14"/>
  <c r="G80" i="14"/>
  <c r="M80" i="14" s="1"/>
  <c r="I80" i="14"/>
  <c r="I79" i="14" s="1"/>
  <c r="K80" i="14"/>
  <c r="O80" i="14"/>
  <c r="Q80" i="14"/>
  <c r="V80" i="14"/>
  <c r="V79" i="14" s="1"/>
  <c r="G88" i="14"/>
  <c r="G79" i="14" s="1"/>
  <c r="I88" i="14"/>
  <c r="K88" i="14"/>
  <c r="K79" i="14" s="1"/>
  <c r="O88" i="14"/>
  <c r="Q88" i="14"/>
  <c r="V88" i="14"/>
  <c r="G92" i="14"/>
  <c r="M92" i="14" s="1"/>
  <c r="I92" i="14"/>
  <c r="I91" i="14" s="1"/>
  <c r="K92" i="14"/>
  <c r="K91" i="14" s="1"/>
  <c r="O92" i="14"/>
  <c r="O91" i="14" s="1"/>
  <c r="Q92" i="14"/>
  <c r="V92" i="14"/>
  <c r="G95" i="14"/>
  <c r="I95" i="14"/>
  <c r="K95" i="14"/>
  <c r="M95" i="14"/>
  <c r="O95" i="14"/>
  <c r="Q95" i="14"/>
  <c r="Q91" i="14" s="1"/>
  <c r="V95" i="14"/>
  <c r="G98" i="14"/>
  <c r="I98" i="14"/>
  <c r="K98" i="14"/>
  <c r="M98" i="14"/>
  <c r="O98" i="14"/>
  <c r="Q98" i="14"/>
  <c r="V98" i="14"/>
  <c r="V91" i="14" s="1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11" i="14"/>
  <c r="I111" i="14"/>
  <c r="K111" i="14"/>
  <c r="M111" i="14"/>
  <c r="O111" i="14"/>
  <c r="Q111" i="14"/>
  <c r="V111" i="14"/>
  <c r="G128" i="14"/>
  <c r="M128" i="14" s="1"/>
  <c r="I128" i="14"/>
  <c r="K128" i="14"/>
  <c r="O128" i="14"/>
  <c r="Q128" i="14"/>
  <c r="V128" i="14"/>
  <c r="G129" i="14"/>
  <c r="I129" i="14"/>
  <c r="K129" i="14"/>
  <c r="M129" i="14"/>
  <c r="O129" i="14"/>
  <c r="Q129" i="14"/>
  <c r="V129" i="14"/>
  <c r="G134" i="14"/>
  <c r="O134" i="14"/>
  <c r="Q134" i="14"/>
  <c r="G135" i="14"/>
  <c r="M135" i="14" s="1"/>
  <c r="M134" i="14" s="1"/>
  <c r="I135" i="14"/>
  <c r="I134" i="14" s="1"/>
  <c r="K135" i="14"/>
  <c r="K134" i="14" s="1"/>
  <c r="O135" i="14"/>
  <c r="Q135" i="14"/>
  <c r="V135" i="14"/>
  <c r="V134" i="14" s="1"/>
  <c r="V136" i="14"/>
  <c r="G137" i="14"/>
  <c r="I137" i="14"/>
  <c r="I136" i="14" s="1"/>
  <c r="K137" i="14"/>
  <c r="O137" i="14"/>
  <c r="O136" i="14" s="1"/>
  <c r="Q137" i="14"/>
  <c r="V137" i="14"/>
  <c r="G141" i="14"/>
  <c r="M141" i="14" s="1"/>
  <c r="I141" i="14"/>
  <c r="K141" i="14"/>
  <c r="K136" i="14" s="1"/>
  <c r="O141" i="14"/>
  <c r="Q141" i="14"/>
  <c r="V141" i="14"/>
  <c r="G146" i="14"/>
  <c r="M146" i="14" s="1"/>
  <c r="I146" i="14"/>
  <c r="K146" i="14"/>
  <c r="O146" i="14"/>
  <c r="Q146" i="14"/>
  <c r="Q136" i="14" s="1"/>
  <c r="V146" i="14"/>
  <c r="G147" i="14"/>
  <c r="K147" i="14"/>
  <c r="V147" i="14"/>
  <c r="G148" i="14"/>
  <c r="I148" i="14"/>
  <c r="I147" i="14" s="1"/>
  <c r="K148" i="14"/>
  <c r="M148" i="14"/>
  <c r="M147" i="14" s="1"/>
  <c r="O148" i="14"/>
  <c r="O147" i="14" s="1"/>
  <c r="Q148" i="14"/>
  <c r="Q147" i="14" s="1"/>
  <c r="V148" i="14"/>
  <c r="G150" i="14"/>
  <c r="M150" i="14" s="1"/>
  <c r="I150" i="14"/>
  <c r="I149" i="14" s="1"/>
  <c r="K150" i="14"/>
  <c r="O150" i="14"/>
  <c r="Q150" i="14"/>
  <c r="V150" i="14"/>
  <c r="V149" i="14" s="1"/>
  <c r="G152" i="14"/>
  <c r="I152" i="14"/>
  <c r="K152" i="14"/>
  <c r="K149" i="14" s="1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O149" i="14" s="1"/>
  <c r="Q154" i="14"/>
  <c r="V154" i="14"/>
  <c r="G155" i="14"/>
  <c r="I155" i="14"/>
  <c r="K155" i="14"/>
  <c r="M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Q149" i="14" s="1"/>
  <c r="V158" i="14"/>
  <c r="V159" i="14"/>
  <c r="G160" i="14"/>
  <c r="I160" i="14"/>
  <c r="K160" i="14"/>
  <c r="K159" i="14" s="1"/>
  <c r="O160" i="14"/>
  <c r="O159" i="14" s="1"/>
  <c r="Q160" i="14"/>
  <c r="V160" i="14"/>
  <c r="G161" i="14"/>
  <c r="M161" i="14" s="1"/>
  <c r="I161" i="14"/>
  <c r="I159" i="14" s="1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Q159" i="14" s="1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7" i="14"/>
  <c r="M167" i="14" s="1"/>
  <c r="I167" i="14"/>
  <c r="I166" i="14" s="1"/>
  <c r="K167" i="14"/>
  <c r="O167" i="14"/>
  <c r="Q167" i="14"/>
  <c r="V167" i="14"/>
  <c r="V166" i="14" s="1"/>
  <c r="G168" i="14"/>
  <c r="I168" i="14"/>
  <c r="K168" i="14"/>
  <c r="K166" i="14" s="1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O166" i="14" s="1"/>
  <c r="Q170" i="14"/>
  <c r="V170" i="14"/>
  <c r="G171" i="14"/>
  <c r="M171" i="14" s="1"/>
  <c r="I171" i="14"/>
  <c r="K171" i="14"/>
  <c r="O171" i="14"/>
  <c r="Q171" i="14"/>
  <c r="V171" i="14"/>
  <c r="G172" i="14"/>
  <c r="I172" i="14"/>
  <c r="K172" i="14"/>
  <c r="M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Q166" i="14" s="1"/>
  <c r="V174" i="14"/>
  <c r="G175" i="14"/>
  <c r="M175" i="14" s="1"/>
  <c r="I175" i="14"/>
  <c r="K175" i="14"/>
  <c r="O175" i="14"/>
  <c r="Q175" i="14"/>
  <c r="V175" i="14"/>
  <c r="G177" i="14"/>
  <c r="I177" i="14"/>
  <c r="I176" i="14" s="1"/>
  <c r="K177" i="14"/>
  <c r="O177" i="14"/>
  <c r="Q177" i="14"/>
  <c r="Q176" i="14" s="1"/>
  <c r="V177" i="14"/>
  <c r="G178" i="14"/>
  <c r="M178" i="14" s="1"/>
  <c r="I178" i="14"/>
  <c r="K178" i="14"/>
  <c r="K176" i="14" s="1"/>
  <c r="O178" i="14"/>
  <c r="O176" i="14" s="1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I181" i="14"/>
  <c r="K181" i="14"/>
  <c r="M181" i="14"/>
  <c r="O181" i="14"/>
  <c r="Q181" i="14"/>
  <c r="V181" i="14"/>
  <c r="G182" i="14"/>
  <c r="M182" i="14" s="1"/>
  <c r="I182" i="14"/>
  <c r="K182" i="14"/>
  <c r="O182" i="14"/>
  <c r="Q182" i="14"/>
  <c r="V182" i="14"/>
  <c r="V176" i="14" s="1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I188" i="14"/>
  <c r="K188" i="14"/>
  <c r="M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I205" i="14"/>
  <c r="K205" i="14"/>
  <c r="M205" i="14"/>
  <c r="O205" i="14"/>
  <c r="Q205" i="14"/>
  <c r="V205" i="14"/>
  <c r="G206" i="14"/>
  <c r="M206" i="14" s="1"/>
  <c r="I206" i="14"/>
  <c r="K206" i="14"/>
  <c r="O206" i="14"/>
  <c r="Q206" i="14"/>
  <c r="V206" i="14"/>
  <c r="Q207" i="14"/>
  <c r="G208" i="14"/>
  <c r="M208" i="14" s="1"/>
  <c r="I208" i="14"/>
  <c r="I207" i="14" s="1"/>
  <c r="K208" i="14"/>
  <c r="O208" i="14"/>
  <c r="Q208" i="14"/>
  <c r="V208" i="14"/>
  <c r="V207" i="14" s="1"/>
  <c r="G209" i="14"/>
  <c r="I209" i="14"/>
  <c r="K209" i="14"/>
  <c r="K207" i="14" s="1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I213" i="14"/>
  <c r="K213" i="14"/>
  <c r="M213" i="14"/>
  <c r="O213" i="14"/>
  <c r="O207" i="14" s="1"/>
  <c r="Q213" i="14"/>
  <c r="V213" i="14"/>
  <c r="G215" i="14"/>
  <c r="I215" i="14"/>
  <c r="K215" i="14"/>
  <c r="K214" i="14" s="1"/>
  <c r="O215" i="14"/>
  <c r="Q215" i="14"/>
  <c r="Q214" i="14" s="1"/>
  <c r="V215" i="14"/>
  <c r="V214" i="14" s="1"/>
  <c r="G216" i="14"/>
  <c r="M216" i="14" s="1"/>
  <c r="I216" i="14"/>
  <c r="I214" i="14" s="1"/>
  <c r="K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I221" i="14"/>
  <c r="K221" i="14"/>
  <c r="M221" i="14"/>
  <c r="O221" i="14"/>
  <c r="Q221" i="14"/>
  <c r="V221" i="14"/>
  <c r="G222" i="14"/>
  <c r="M222" i="14" s="1"/>
  <c r="I222" i="14"/>
  <c r="K222" i="14"/>
  <c r="O222" i="14"/>
  <c r="O214" i="14" s="1"/>
  <c r="Q222" i="14"/>
  <c r="V222" i="14"/>
  <c r="G236" i="14"/>
  <c r="M236" i="14" s="1"/>
  <c r="I236" i="14"/>
  <c r="K236" i="14"/>
  <c r="O236" i="14"/>
  <c r="Q236" i="14"/>
  <c r="V236" i="14"/>
  <c r="O237" i="14"/>
  <c r="Q237" i="14"/>
  <c r="V237" i="14"/>
  <c r="G238" i="14"/>
  <c r="G237" i="14" s="1"/>
  <c r="I238" i="14"/>
  <c r="K238" i="14"/>
  <c r="K237" i="14" s="1"/>
  <c r="O238" i="14"/>
  <c r="Q238" i="14"/>
  <c r="V238" i="14"/>
  <c r="G240" i="14"/>
  <c r="M240" i="14" s="1"/>
  <c r="I240" i="14"/>
  <c r="I237" i="14" s="1"/>
  <c r="K240" i="14"/>
  <c r="O240" i="14"/>
  <c r="Q240" i="14"/>
  <c r="V240" i="14"/>
  <c r="G242" i="14"/>
  <c r="M242" i="14" s="1"/>
  <c r="I242" i="14"/>
  <c r="K242" i="14"/>
  <c r="K241" i="14" s="1"/>
  <c r="O242" i="14"/>
  <c r="Q242" i="14"/>
  <c r="Q241" i="14" s="1"/>
  <c r="V242" i="14"/>
  <c r="G245" i="14"/>
  <c r="M245" i="14" s="1"/>
  <c r="I245" i="14"/>
  <c r="K245" i="14"/>
  <c r="O245" i="14"/>
  <c r="O241" i="14" s="1"/>
  <c r="Q245" i="14"/>
  <c r="V245" i="14"/>
  <c r="V241" i="14" s="1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2" i="14"/>
  <c r="M252" i="14" s="1"/>
  <c r="I252" i="14"/>
  <c r="K252" i="14"/>
  <c r="O252" i="14"/>
  <c r="Q252" i="14"/>
  <c r="V252" i="14"/>
  <c r="G255" i="14"/>
  <c r="M255" i="14" s="1"/>
  <c r="I255" i="14"/>
  <c r="K255" i="14"/>
  <c r="O255" i="14"/>
  <c r="Q255" i="14"/>
  <c r="V255" i="14"/>
  <c r="G259" i="14"/>
  <c r="M259" i="14" s="1"/>
  <c r="I259" i="14"/>
  <c r="K259" i="14"/>
  <c r="O259" i="14"/>
  <c r="Q259" i="14"/>
  <c r="V259" i="14"/>
  <c r="G262" i="14"/>
  <c r="M262" i="14" s="1"/>
  <c r="I262" i="14"/>
  <c r="I241" i="14" s="1"/>
  <c r="K262" i="14"/>
  <c r="O262" i="14"/>
  <c r="Q262" i="14"/>
  <c r="V262" i="14"/>
  <c r="G265" i="14"/>
  <c r="I265" i="14"/>
  <c r="K265" i="14"/>
  <c r="M265" i="14"/>
  <c r="O265" i="14"/>
  <c r="Q265" i="14"/>
  <c r="V265" i="14"/>
  <c r="G272" i="14"/>
  <c r="M272" i="14" s="1"/>
  <c r="I272" i="14"/>
  <c r="K272" i="14"/>
  <c r="O272" i="14"/>
  <c r="Q272" i="14"/>
  <c r="V272" i="14"/>
  <c r="O273" i="14"/>
  <c r="G274" i="14"/>
  <c r="I274" i="14"/>
  <c r="I273" i="14" s="1"/>
  <c r="K274" i="14"/>
  <c r="O274" i="14"/>
  <c r="Q274" i="14"/>
  <c r="Q273" i="14" s="1"/>
  <c r="V274" i="14"/>
  <c r="V273" i="14" s="1"/>
  <c r="G278" i="14"/>
  <c r="M278" i="14" s="1"/>
  <c r="I278" i="14"/>
  <c r="K278" i="14"/>
  <c r="O278" i="14"/>
  <c r="Q278" i="14"/>
  <c r="V278" i="14"/>
  <c r="G281" i="14"/>
  <c r="M281" i="14" s="1"/>
  <c r="I281" i="14"/>
  <c r="K281" i="14"/>
  <c r="K273" i="14" s="1"/>
  <c r="O281" i="14"/>
  <c r="Q281" i="14"/>
  <c r="V281" i="14"/>
  <c r="G283" i="14"/>
  <c r="M283" i="14" s="1"/>
  <c r="I283" i="14"/>
  <c r="K283" i="14"/>
  <c r="O283" i="14"/>
  <c r="Q283" i="14"/>
  <c r="V283" i="14"/>
  <c r="G285" i="14"/>
  <c r="M285" i="14" s="1"/>
  <c r="I285" i="14"/>
  <c r="K285" i="14"/>
  <c r="O285" i="14"/>
  <c r="Q285" i="14"/>
  <c r="V285" i="14"/>
  <c r="G287" i="14"/>
  <c r="M287" i="14" s="1"/>
  <c r="I287" i="14"/>
  <c r="K287" i="14"/>
  <c r="O287" i="14"/>
  <c r="Q287" i="14"/>
  <c r="V287" i="14"/>
  <c r="G288" i="14"/>
  <c r="M288" i="14" s="1"/>
  <c r="I288" i="14"/>
  <c r="K288" i="14"/>
  <c r="O288" i="14"/>
  <c r="Q288" i="14"/>
  <c r="V288" i="14"/>
  <c r="O289" i="14"/>
  <c r="G290" i="14"/>
  <c r="G289" i="14" s="1"/>
  <c r="I290" i="14"/>
  <c r="I289" i="14" s="1"/>
  <c r="K290" i="14"/>
  <c r="O290" i="14"/>
  <c r="Q290" i="14"/>
  <c r="Q289" i="14" s="1"/>
  <c r="V290" i="14"/>
  <c r="V289" i="14" s="1"/>
  <c r="G294" i="14"/>
  <c r="M294" i="14" s="1"/>
  <c r="I294" i="14"/>
  <c r="K294" i="14"/>
  <c r="O294" i="14"/>
  <c r="Q294" i="14"/>
  <c r="V294" i="14"/>
  <c r="G295" i="14"/>
  <c r="M295" i="14" s="1"/>
  <c r="I295" i="14"/>
  <c r="K295" i="14"/>
  <c r="K289" i="14" s="1"/>
  <c r="O295" i="14"/>
  <c r="Q295" i="14"/>
  <c r="V295" i="14"/>
  <c r="G297" i="14"/>
  <c r="M297" i="14" s="1"/>
  <c r="I297" i="14"/>
  <c r="I296" i="14" s="1"/>
  <c r="K297" i="14"/>
  <c r="K296" i="14" s="1"/>
  <c r="O297" i="14"/>
  <c r="O296" i="14" s="1"/>
  <c r="Q297" i="14"/>
  <c r="Q296" i="14" s="1"/>
  <c r="V297" i="14"/>
  <c r="G301" i="14"/>
  <c r="M301" i="14" s="1"/>
  <c r="I301" i="14"/>
  <c r="K301" i="14"/>
  <c r="O301" i="14"/>
  <c r="Q301" i="14"/>
  <c r="V301" i="14"/>
  <c r="G302" i="14"/>
  <c r="M302" i="14" s="1"/>
  <c r="I302" i="14"/>
  <c r="K302" i="14"/>
  <c r="O302" i="14"/>
  <c r="Q302" i="14"/>
  <c r="V302" i="14"/>
  <c r="V296" i="14" s="1"/>
  <c r="G306" i="14"/>
  <c r="I306" i="14"/>
  <c r="K306" i="14"/>
  <c r="M306" i="14"/>
  <c r="O306" i="14"/>
  <c r="Q306" i="14"/>
  <c r="V306" i="14"/>
  <c r="G310" i="14"/>
  <c r="M310" i="14" s="1"/>
  <c r="I310" i="14"/>
  <c r="K310" i="14"/>
  <c r="O310" i="14"/>
  <c r="Q310" i="14"/>
  <c r="V310" i="14"/>
  <c r="G314" i="14"/>
  <c r="M314" i="14" s="1"/>
  <c r="I314" i="14"/>
  <c r="K314" i="14"/>
  <c r="O314" i="14"/>
  <c r="Q314" i="14"/>
  <c r="V314" i="14"/>
  <c r="G316" i="14"/>
  <c r="M316" i="14" s="1"/>
  <c r="I316" i="14"/>
  <c r="K316" i="14"/>
  <c r="O316" i="14"/>
  <c r="Q316" i="14"/>
  <c r="V316" i="14"/>
  <c r="G323" i="14"/>
  <c r="M323" i="14" s="1"/>
  <c r="I323" i="14"/>
  <c r="K323" i="14"/>
  <c r="O323" i="14"/>
  <c r="Q323" i="14"/>
  <c r="V323" i="14"/>
  <c r="G324" i="14"/>
  <c r="M324" i="14" s="1"/>
  <c r="I324" i="14"/>
  <c r="K324" i="14"/>
  <c r="O324" i="14"/>
  <c r="Q324" i="14"/>
  <c r="V324" i="14"/>
  <c r="I325" i="14"/>
  <c r="K325" i="14"/>
  <c r="G326" i="14"/>
  <c r="I326" i="14"/>
  <c r="K326" i="14"/>
  <c r="M326" i="14"/>
  <c r="O326" i="14"/>
  <c r="O325" i="14" s="1"/>
  <c r="Q326" i="14"/>
  <c r="V326" i="14"/>
  <c r="V325" i="14" s="1"/>
  <c r="G328" i="14"/>
  <c r="G325" i="14" s="1"/>
  <c r="I71" i="1" s="1"/>
  <c r="I328" i="14"/>
  <c r="K328" i="14"/>
  <c r="O328" i="14"/>
  <c r="Q328" i="14"/>
  <c r="Q325" i="14" s="1"/>
  <c r="V328" i="14"/>
  <c r="G332" i="14"/>
  <c r="I332" i="14"/>
  <c r="K332" i="14"/>
  <c r="M332" i="14"/>
  <c r="O332" i="14"/>
  <c r="Q332" i="14"/>
  <c r="V332" i="14"/>
  <c r="G333" i="14"/>
  <c r="M333" i="14" s="1"/>
  <c r="I333" i="14"/>
  <c r="K333" i="14"/>
  <c r="O333" i="14"/>
  <c r="Q333" i="14"/>
  <c r="V333" i="14"/>
  <c r="G335" i="14"/>
  <c r="M335" i="14" s="1"/>
  <c r="I335" i="14"/>
  <c r="K335" i="14"/>
  <c r="O335" i="14"/>
  <c r="Q335" i="14"/>
  <c r="V335" i="14"/>
  <c r="G338" i="14"/>
  <c r="V338" i="14"/>
  <c r="G339" i="14"/>
  <c r="M339" i="14" s="1"/>
  <c r="I339" i="14"/>
  <c r="I338" i="14" s="1"/>
  <c r="K339" i="14"/>
  <c r="K338" i="14" s="1"/>
  <c r="O339" i="14"/>
  <c r="O338" i="14" s="1"/>
  <c r="Q339" i="14"/>
  <c r="Q338" i="14" s="1"/>
  <c r="V339" i="14"/>
  <c r="G362" i="14"/>
  <c r="M362" i="14" s="1"/>
  <c r="I362" i="14"/>
  <c r="K362" i="14"/>
  <c r="O362" i="14"/>
  <c r="Q362" i="14"/>
  <c r="V362" i="14"/>
  <c r="G364" i="14"/>
  <c r="M364" i="14" s="1"/>
  <c r="I364" i="14"/>
  <c r="K364" i="14"/>
  <c r="O364" i="14"/>
  <c r="Q364" i="14"/>
  <c r="V364" i="14"/>
  <c r="G390" i="14"/>
  <c r="I390" i="14"/>
  <c r="K390" i="14"/>
  <c r="M390" i="14"/>
  <c r="O390" i="14"/>
  <c r="Q390" i="14"/>
  <c r="V390" i="14"/>
  <c r="G398" i="14"/>
  <c r="M398" i="14" s="1"/>
  <c r="I398" i="14"/>
  <c r="K398" i="14"/>
  <c r="O398" i="14"/>
  <c r="Q398" i="14"/>
  <c r="V398" i="14"/>
  <c r="V421" i="14"/>
  <c r="G422" i="14"/>
  <c r="I422" i="14"/>
  <c r="I421" i="14" s="1"/>
  <c r="K422" i="14"/>
  <c r="K421" i="14" s="1"/>
  <c r="O422" i="14"/>
  <c r="Q422" i="14"/>
  <c r="V422" i="14"/>
  <c r="G423" i="14"/>
  <c r="M423" i="14" s="1"/>
  <c r="I423" i="14"/>
  <c r="K423" i="14"/>
  <c r="O423" i="14"/>
  <c r="Q423" i="14"/>
  <c r="V423" i="14"/>
  <c r="G424" i="14"/>
  <c r="M424" i="14" s="1"/>
  <c r="I424" i="14"/>
  <c r="K424" i="14"/>
  <c r="O424" i="14"/>
  <c r="Q424" i="14"/>
  <c r="V424" i="14"/>
  <c r="G427" i="14"/>
  <c r="M427" i="14" s="1"/>
  <c r="I427" i="14"/>
  <c r="K427" i="14"/>
  <c r="O427" i="14"/>
  <c r="Q427" i="14"/>
  <c r="V427" i="14"/>
  <c r="G428" i="14"/>
  <c r="M428" i="14" s="1"/>
  <c r="I428" i="14"/>
  <c r="K428" i="14"/>
  <c r="O428" i="14"/>
  <c r="Q428" i="14"/>
  <c r="V428" i="14"/>
  <c r="G429" i="14"/>
  <c r="I429" i="14"/>
  <c r="K429" i="14"/>
  <c r="M429" i="14"/>
  <c r="O429" i="14"/>
  <c r="O421" i="14" s="1"/>
  <c r="Q429" i="14"/>
  <c r="V429" i="14"/>
  <c r="G430" i="14"/>
  <c r="M430" i="14" s="1"/>
  <c r="I430" i="14"/>
  <c r="K430" i="14"/>
  <c r="O430" i="14"/>
  <c r="Q430" i="14"/>
  <c r="Q421" i="14" s="1"/>
  <c r="V430" i="14"/>
  <c r="G431" i="14"/>
  <c r="M431" i="14" s="1"/>
  <c r="I431" i="14"/>
  <c r="K431" i="14"/>
  <c r="O431" i="14"/>
  <c r="Q431" i="14"/>
  <c r="V431" i="14"/>
  <c r="G432" i="14"/>
  <c r="M432" i="14" s="1"/>
  <c r="I432" i="14"/>
  <c r="K432" i="14"/>
  <c r="O432" i="14"/>
  <c r="Q432" i="14"/>
  <c r="V432" i="14"/>
  <c r="G433" i="14"/>
  <c r="M433" i="14" s="1"/>
  <c r="I433" i="14"/>
  <c r="K433" i="14"/>
  <c r="O433" i="14"/>
  <c r="Q433" i="14"/>
  <c r="V433" i="14"/>
  <c r="G435" i="14"/>
  <c r="M435" i="14" s="1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7" i="14"/>
  <c r="I437" i="14"/>
  <c r="K437" i="14"/>
  <c r="M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I439" i="14"/>
  <c r="K439" i="14"/>
  <c r="M439" i="14"/>
  <c r="O439" i="14"/>
  <c r="Q439" i="14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G442" i="14"/>
  <c r="M442" i="14" s="1"/>
  <c r="I442" i="14"/>
  <c r="K442" i="14"/>
  <c r="O442" i="14"/>
  <c r="Q442" i="14"/>
  <c r="V442" i="14"/>
  <c r="G443" i="14"/>
  <c r="M443" i="14" s="1"/>
  <c r="I443" i="14"/>
  <c r="K443" i="14"/>
  <c r="O443" i="14"/>
  <c r="Q443" i="14"/>
  <c r="V443" i="14"/>
  <c r="G444" i="14"/>
  <c r="M444" i="14" s="1"/>
  <c r="I444" i="14"/>
  <c r="K444" i="14"/>
  <c r="O444" i="14"/>
  <c r="Q444" i="14"/>
  <c r="V444" i="14"/>
  <c r="G445" i="14"/>
  <c r="M445" i="14" s="1"/>
  <c r="I445" i="14"/>
  <c r="K445" i="14"/>
  <c r="O445" i="14"/>
  <c r="Q445" i="14"/>
  <c r="V445" i="14"/>
  <c r="G446" i="14"/>
  <c r="M446" i="14" s="1"/>
  <c r="I446" i="14"/>
  <c r="K446" i="14"/>
  <c r="O446" i="14"/>
  <c r="Q446" i="14"/>
  <c r="V446" i="14"/>
  <c r="O447" i="14"/>
  <c r="Q447" i="14"/>
  <c r="G448" i="14"/>
  <c r="M448" i="14" s="1"/>
  <c r="I448" i="14"/>
  <c r="I447" i="14" s="1"/>
  <c r="K448" i="14"/>
  <c r="K447" i="14" s="1"/>
  <c r="O448" i="14"/>
  <c r="Q448" i="14"/>
  <c r="V448" i="14"/>
  <c r="V447" i="14" s="1"/>
  <c r="G449" i="14"/>
  <c r="M449" i="14" s="1"/>
  <c r="I449" i="14"/>
  <c r="K449" i="14"/>
  <c r="O449" i="14"/>
  <c r="Q449" i="14"/>
  <c r="V449" i="14"/>
  <c r="G450" i="14"/>
  <c r="I450" i="14"/>
  <c r="K450" i="14"/>
  <c r="O450" i="14"/>
  <c r="Q450" i="14"/>
  <c r="V450" i="14"/>
  <c r="G451" i="14"/>
  <c r="M451" i="14" s="1"/>
  <c r="I451" i="14"/>
  <c r="K451" i="14"/>
  <c r="O451" i="14"/>
  <c r="Q451" i="14"/>
  <c r="V451" i="14"/>
  <c r="G453" i="14"/>
  <c r="I453" i="14"/>
  <c r="I452" i="14" s="1"/>
  <c r="K453" i="14"/>
  <c r="M453" i="14"/>
  <c r="O453" i="14"/>
  <c r="O452" i="14" s="1"/>
  <c r="Q453" i="14"/>
  <c r="V453" i="14"/>
  <c r="V452" i="14" s="1"/>
  <c r="G454" i="14"/>
  <c r="M454" i="14" s="1"/>
  <c r="I454" i="14"/>
  <c r="K454" i="14"/>
  <c r="O454" i="14"/>
  <c r="Q454" i="14"/>
  <c r="V454" i="14"/>
  <c r="G455" i="14"/>
  <c r="M455" i="14" s="1"/>
  <c r="I455" i="14"/>
  <c r="K455" i="14"/>
  <c r="O455" i="14"/>
  <c r="Q455" i="14"/>
  <c r="Q452" i="14" s="1"/>
  <c r="V455" i="14"/>
  <c r="G456" i="14"/>
  <c r="M456" i="14" s="1"/>
  <c r="I456" i="14"/>
  <c r="K456" i="14"/>
  <c r="O456" i="14"/>
  <c r="Q456" i="14"/>
  <c r="V456" i="14"/>
  <c r="G457" i="14"/>
  <c r="M457" i="14" s="1"/>
  <c r="I457" i="14"/>
  <c r="K457" i="14"/>
  <c r="O457" i="14"/>
  <c r="Q457" i="14"/>
  <c r="V457" i="14"/>
  <c r="G458" i="14"/>
  <c r="M458" i="14" s="1"/>
  <c r="I458" i="14"/>
  <c r="K458" i="14"/>
  <c r="O458" i="14"/>
  <c r="Q458" i="14"/>
  <c r="V458" i="14"/>
  <c r="G459" i="14"/>
  <c r="M459" i="14" s="1"/>
  <c r="I459" i="14"/>
  <c r="K459" i="14"/>
  <c r="O459" i="14"/>
  <c r="Q459" i="14"/>
  <c r="V459" i="14"/>
  <c r="G460" i="14"/>
  <c r="M460" i="14" s="1"/>
  <c r="I460" i="14"/>
  <c r="K460" i="14"/>
  <c r="K452" i="14" s="1"/>
  <c r="O460" i="14"/>
  <c r="Q460" i="14"/>
  <c r="V460" i="14"/>
  <c r="G461" i="14"/>
  <c r="I461" i="14"/>
  <c r="K461" i="14"/>
  <c r="M461" i="14"/>
  <c r="O461" i="14"/>
  <c r="Q461" i="14"/>
  <c r="V461" i="14"/>
  <c r="AF463" i="14"/>
  <c r="G42" i="1" s="1"/>
  <c r="G9" i="13"/>
  <c r="I9" i="13"/>
  <c r="I8" i="13" s="1"/>
  <c r="K9" i="13"/>
  <c r="K8" i="13" s="1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O8" i="13" s="1"/>
  <c r="Q12" i="13"/>
  <c r="V12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I52" i="1" s="1"/>
  <c r="V25" i="13"/>
  <c r="G26" i="13"/>
  <c r="I26" i="13"/>
  <c r="I25" i="13" s="1"/>
  <c r="K26" i="13"/>
  <c r="M26" i="13"/>
  <c r="O26" i="13"/>
  <c r="O25" i="13" s="1"/>
  <c r="Q26" i="13"/>
  <c r="Q25" i="13" s="1"/>
  <c r="V26" i="13"/>
  <c r="G28" i="13"/>
  <c r="I28" i="13"/>
  <c r="K28" i="13"/>
  <c r="K25" i="13" s="1"/>
  <c r="M28" i="13"/>
  <c r="O28" i="13"/>
  <c r="Q28" i="13"/>
  <c r="V28" i="13"/>
  <c r="G32" i="13"/>
  <c r="M32" i="13" s="1"/>
  <c r="I32" i="13"/>
  <c r="I31" i="13" s="1"/>
  <c r="K32" i="13"/>
  <c r="K31" i="13" s="1"/>
  <c r="O32" i="13"/>
  <c r="O31" i="13" s="1"/>
  <c r="Q32" i="13"/>
  <c r="V32" i="13"/>
  <c r="V31" i="13" s="1"/>
  <c r="G36" i="13"/>
  <c r="I36" i="13"/>
  <c r="K36" i="13"/>
  <c r="M36" i="13"/>
  <c r="O36" i="13"/>
  <c r="Q36" i="13"/>
  <c r="Q31" i="13" s="1"/>
  <c r="V36" i="13"/>
  <c r="G39" i="13"/>
  <c r="G31" i="13" s="1"/>
  <c r="I39" i="13"/>
  <c r="K39" i="13"/>
  <c r="O39" i="13"/>
  <c r="Q39" i="13"/>
  <c r="V39" i="13"/>
  <c r="G45" i="13"/>
  <c r="M45" i="13" s="1"/>
  <c r="I45" i="13"/>
  <c r="K45" i="13"/>
  <c r="O45" i="13"/>
  <c r="Q45" i="13"/>
  <c r="V45" i="13"/>
  <c r="G65" i="13"/>
  <c r="M65" i="13" s="1"/>
  <c r="I65" i="13"/>
  <c r="K65" i="13"/>
  <c r="O65" i="13"/>
  <c r="Q65" i="13"/>
  <c r="V65" i="13"/>
  <c r="G69" i="13"/>
  <c r="I69" i="13"/>
  <c r="K69" i="13"/>
  <c r="M69" i="13"/>
  <c r="O69" i="13"/>
  <c r="Q69" i="13"/>
  <c r="V69" i="13"/>
  <c r="G73" i="13"/>
  <c r="M73" i="13" s="1"/>
  <c r="I73" i="13"/>
  <c r="K73" i="13"/>
  <c r="O73" i="13"/>
  <c r="Q73" i="13"/>
  <c r="V73" i="13"/>
  <c r="G76" i="13"/>
  <c r="I76" i="13"/>
  <c r="K76" i="13"/>
  <c r="M76" i="13"/>
  <c r="O76" i="13"/>
  <c r="Q76" i="13"/>
  <c r="V76" i="13"/>
  <c r="I80" i="13"/>
  <c r="O80" i="13"/>
  <c r="G81" i="13"/>
  <c r="M81" i="13" s="1"/>
  <c r="M80" i="13" s="1"/>
  <c r="I81" i="13"/>
  <c r="K81" i="13"/>
  <c r="K80" i="13" s="1"/>
  <c r="O81" i="13"/>
  <c r="Q81" i="13"/>
  <c r="Q80" i="13" s="1"/>
  <c r="V81" i="13"/>
  <c r="G87" i="13"/>
  <c r="I87" i="13"/>
  <c r="K87" i="13"/>
  <c r="M87" i="13"/>
  <c r="O87" i="13"/>
  <c r="Q87" i="13"/>
  <c r="V87" i="13"/>
  <c r="V80" i="13" s="1"/>
  <c r="O93" i="13"/>
  <c r="G94" i="13"/>
  <c r="M94" i="13" s="1"/>
  <c r="I94" i="13"/>
  <c r="I93" i="13" s="1"/>
  <c r="K94" i="13"/>
  <c r="K93" i="13" s="1"/>
  <c r="O94" i="13"/>
  <c r="Q94" i="13"/>
  <c r="Q93" i="13" s="1"/>
  <c r="V94" i="13"/>
  <c r="V93" i="13" s="1"/>
  <c r="G103" i="13"/>
  <c r="M103" i="13" s="1"/>
  <c r="I103" i="13"/>
  <c r="K103" i="13"/>
  <c r="O103" i="13"/>
  <c r="Q103" i="13"/>
  <c r="V103" i="13"/>
  <c r="G107" i="13"/>
  <c r="M107" i="13" s="1"/>
  <c r="I107" i="13"/>
  <c r="I106" i="13" s="1"/>
  <c r="K107" i="13"/>
  <c r="O107" i="13"/>
  <c r="O106" i="13" s="1"/>
  <c r="Q107" i="13"/>
  <c r="Q106" i="13" s="1"/>
  <c r="V107" i="13"/>
  <c r="G110" i="13"/>
  <c r="M110" i="13" s="1"/>
  <c r="I110" i="13"/>
  <c r="K110" i="13"/>
  <c r="O110" i="13"/>
  <c r="Q110" i="13"/>
  <c r="V110" i="13"/>
  <c r="V106" i="13" s="1"/>
  <c r="G113" i="13"/>
  <c r="I113" i="13"/>
  <c r="K113" i="13"/>
  <c r="M113" i="13"/>
  <c r="O113" i="13"/>
  <c r="Q113" i="13"/>
  <c r="V113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K106" i="13" s="1"/>
  <c r="M120" i="13"/>
  <c r="O120" i="13"/>
  <c r="Q120" i="13"/>
  <c r="V120" i="13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8" i="13"/>
  <c r="M128" i="13" s="1"/>
  <c r="I128" i="13"/>
  <c r="K128" i="13"/>
  <c r="O128" i="13"/>
  <c r="Q128" i="13"/>
  <c r="V128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O154" i="13"/>
  <c r="Q154" i="13"/>
  <c r="V154" i="13"/>
  <c r="G155" i="13"/>
  <c r="M155" i="13" s="1"/>
  <c r="M154" i="13" s="1"/>
  <c r="I155" i="13"/>
  <c r="I154" i="13" s="1"/>
  <c r="K155" i="13"/>
  <c r="K154" i="13" s="1"/>
  <c r="O155" i="13"/>
  <c r="Q155" i="13"/>
  <c r="V155" i="13"/>
  <c r="K156" i="13"/>
  <c r="G157" i="13"/>
  <c r="M157" i="13" s="1"/>
  <c r="I157" i="13"/>
  <c r="I156" i="13" s="1"/>
  <c r="K157" i="13"/>
  <c r="O157" i="13"/>
  <c r="O156" i="13" s="1"/>
  <c r="Q157" i="13"/>
  <c r="Q156" i="13" s="1"/>
  <c r="V157" i="13"/>
  <c r="G161" i="13"/>
  <c r="M161" i="13" s="1"/>
  <c r="I161" i="13"/>
  <c r="K161" i="13"/>
  <c r="O161" i="13"/>
  <c r="Q161" i="13"/>
  <c r="V161" i="13"/>
  <c r="V156" i="13" s="1"/>
  <c r="G166" i="13"/>
  <c r="M166" i="13" s="1"/>
  <c r="I166" i="13"/>
  <c r="K166" i="13"/>
  <c r="O166" i="13"/>
  <c r="Q166" i="13"/>
  <c r="V166" i="13"/>
  <c r="K167" i="13"/>
  <c r="O167" i="13"/>
  <c r="V167" i="13"/>
  <c r="G168" i="13"/>
  <c r="G167" i="13" s="1"/>
  <c r="I59" i="1" s="1"/>
  <c r="I168" i="13"/>
  <c r="I167" i="13" s="1"/>
  <c r="K168" i="13"/>
  <c r="O168" i="13"/>
  <c r="Q168" i="13"/>
  <c r="Q167" i="13" s="1"/>
  <c r="V168" i="13"/>
  <c r="G170" i="13"/>
  <c r="M170" i="13" s="1"/>
  <c r="I170" i="13"/>
  <c r="I169" i="13" s="1"/>
  <c r="K170" i="13"/>
  <c r="K169" i="13" s="1"/>
  <c r="O170" i="13"/>
  <c r="Q170" i="13"/>
  <c r="V170" i="13"/>
  <c r="G172" i="13"/>
  <c r="M172" i="13" s="1"/>
  <c r="I172" i="13"/>
  <c r="K172" i="13"/>
  <c r="O172" i="13"/>
  <c r="O169" i="13" s="1"/>
  <c r="Q172" i="13"/>
  <c r="V172" i="13"/>
  <c r="G173" i="13"/>
  <c r="I173" i="13"/>
  <c r="K173" i="13"/>
  <c r="M173" i="13"/>
  <c r="O173" i="13"/>
  <c r="Q173" i="13"/>
  <c r="Q169" i="13" s="1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V169" i="13" s="1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I179" i="13"/>
  <c r="G180" i="13"/>
  <c r="I180" i="13"/>
  <c r="K180" i="13"/>
  <c r="K179" i="13" s="1"/>
  <c r="O180" i="13"/>
  <c r="O179" i="13" s="1"/>
  <c r="Q180" i="13"/>
  <c r="V180" i="13"/>
  <c r="G181" i="13"/>
  <c r="M181" i="13" s="1"/>
  <c r="I181" i="13"/>
  <c r="K181" i="13"/>
  <c r="O181" i="13"/>
  <c r="Q181" i="13"/>
  <c r="Q179" i="13" s="1"/>
  <c r="V181" i="13"/>
  <c r="G182" i="13"/>
  <c r="M182" i="13" s="1"/>
  <c r="I182" i="13"/>
  <c r="K182" i="13"/>
  <c r="O182" i="13"/>
  <c r="Q182" i="13"/>
  <c r="V182" i="13"/>
  <c r="V179" i="13" s="1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7" i="13"/>
  <c r="M187" i="13" s="1"/>
  <c r="I187" i="13"/>
  <c r="I186" i="13" s="1"/>
  <c r="K187" i="13"/>
  <c r="K186" i="13" s="1"/>
  <c r="O187" i="13"/>
  <c r="Q187" i="13"/>
  <c r="V187" i="13"/>
  <c r="G188" i="13"/>
  <c r="M188" i="13" s="1"/>
  <c r="I188" i="13"/>
  <c r="K188" i="13"/>
  <c r="O188" i="13"/>
  <c r="O186" i="13" s="1"/>
  <c r="Q188" i="13"/>
  <c r="V188" i="13"/>
  <c r="G189" i="13"/>
  <c r="M189" i="13" s="1"/>
  <c r="I189" i="13"/>
  <c r="K189" i="13"/>
  <c r="O189" i="13"/>
  <c r="Q189" i="13"/>
  <c r="Q186" i="13" s="1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V186" i="13" s="1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7" i="13"/>
  <c r="I197" i="13"/>
  <c r="I196" i="13" s="1"/>
  <c r="K197" i="13"/>
  <c r="M197" i="13"/>
  <c r="O197" i="13"/>
  <c r="O196" i="13" s="1"/>
  <c r="Q197" i="13"/>
  <c r="Q196" i="13" s="1"/>
  <c r="V197" i="13"/>
  <c r="G198" i="13"/>
  <c r="I198" i="13"/>
  <c r="K198" i="13"/>
  <c r="M198" i="13"/>
  <c r="O198" i="13"/>
  <c r="Q198" i="13"/>
  <c r="V198" i="13"/>
  <c r="V196" i="13" s="1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K196" i="13" s="1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I213" i="13"/>
  <c r="K213" i="13"/>
  <c r="M213" i="13"/>
  <c r="O213" i="13"/>
  <c r="Q213" i="13"/>
  <c r="V213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I223" i="13"/>
  <c r="K223" i="13"/>
  <c r="M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V227" i="13"/>
  <c r="G228" i="13"/>
  <c r="M228" i="13" s="1"/>
  <c r="I228" i="13"/>
  <c r="I227" i="13" s="1"/>
  <c r="K228" i="13"/>
  <c r="K227" i="13" s="1"/>
  <c r="O228" i="13"/>
  <c r="Q228" i="13"/>
  <c r="V228" i="13"/>
  <c r="G229" i="13"/>
  <c r="M229" i="13" s="1"/>
  <c r="I229" i="13"/>
  <c r="K229" i="13"/>
  <c r="O229" i="13"/>
  <c r="O227" i="13" s="1"/>
  <c r="Q229" i="13"/>
  <c r="V229" i="13"/>
  <c r="G230" i="13"/>
  <c r="I230" i="13"/>
  <c r="K230" i="13"/>
  <c r="M230" i="13"/>
  <c r="O230" i="13"/>
  <c r="Q230" i="13"/>
  <c r="Q227" i="13" s="1"/>
  <c r="V230" i="13"/>
  <c r="G231" i="13"/>
  <c r="I231" i="13"/>
  <c r="K231" i="13"/>
  <c r="M231" i="13"/>
  <c r="O231" i="13"/>
  <c r="Q231" i="13"/>
  <c r="V231" i="13"/>
  <c r="G232" i="13"/>
  <c r="I232" i="13"/>
  <c r="K232" i="13"/>
  <c r="M232" i="13"/>
  <c r="O232" i="13"/>
  <c r="Q232" i="13"/>
  <c r="V232" i="13"/>
  <c r="G234" i="13"/>
  <c r="I234" i="13"/>
  <c r="I233" i="13" s="1"/>
  <c r="K234" i="13"/>
  <c r="O234" i="13"/>
  <c r="Q234" i="13"/>
  <c r="Q233" i="13" s="1"/>
  <c r="V234" i="13"/>
  <c r="G235" i="13"/>
  <c r="M235" i="13" s="1"/>
  <c r="I235" i="13"/>
  <c r="K235" i="13"/>
  <c r="K233" i="13" s="1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O233" i="13" s="1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V233" i="13" s="1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59" i="13"/>
  <c r="I259" i="13"/>
  <c r="K259" i="13"/>
  <c r="M259" i="13"/>
  <c r="O259" i="13"/>
  <c r="Q259" i="13"/>
  <c r="V259" i="13"/>
  <c r="K260" i="13"/>
  <c r="O260" i="13"/>
  <c r="G261" i="13"/>
  <c r="M261" i="13" s="1"/>
  <c r="I261" i="13"/>
  <c r="I260" i="13" s="1"/>
  <c r="K261" i="13"/>
  <c r="O261" i="13"/>
  <c r="Q261" i="13"/>
  <c r="Q260" i="13" s="1"/>
  <c r="V261" i="13"/>
  <c r="V260" i="13" s="1"/>
  <c r="G263" i="13"/>
  <c r="I263" i="13"/>
  <c r="K263" i="13"/>
  <c r="O263" i="13"/>
  <c r="Q263" i="13"/>
  <c r="V263" i="13"/>
  <c r="G265" i="13"/>
  <c r="M265" i="13" s="1"/>
  <c r="I265" i="13"/>
  <c r="I264" i="13" s="1"/>
  <c r="K265" i="13"/>
  <c r="K264" i="13" s="1"/>
  <c r="O265" i="13"/>
  <c r="O264" i="13" s="1"/>
  <c r="Q265" i="13"/>
  <c r="V265" i="13"/>
  <c r="V264" i="13" s="1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3" i="13"/>
  <c r="I273" i="13"/>
  <c r="K273" i="13"/>
  <c r="M273" i="13"/>
  <c r="O273" i="13"/>
  <c r="Q273" i="13"/>
  <c r="V273" i="13"/>
  <c r="G275" i="13"/>
  <c r="I275" i="13"/>
  <c r="K275" i="13"/>
  <c r="M275" i="13"/>
  <c r="O275" i="13"/>
  <c r="Q275" i="13"/>
  <c r="Q264" i="13" s="1"/>
  <c r="V275" i="13"/>
  <c r="G278" i="13"/>
  <c r="I278" i="13"/>
  <c r="K278" i="13"/>
  <c r="M278" i="13"/>
  <c r="O278" i="13"/>
  <c r="Q278" i="13"/>
  <c r="V278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8" i="13"/>
  <c r="M288" i="13" s="1"/>
  <c r="I288" i="13"/>
  <c r="K288" i="13"/>
  <c r="O288" i="13"/>
  <c r="Q288" i="13"/>
  <c r="V288" i="13"/>
  <c r="G295" i="13"/>
  <c r="M295" i="13" s="1"/>
  <c r="I295" i="13"/>
  <c r="K295" i="13"/>
  <c r="O295" i="13"/>
  <c r="Q295" i="13"/>
  <c r="V295" i="13"/>
  <c r="G297" i="13"/>
  <c r="M297" i="13" s="1"/>
  <c r="I297" i="13"/>
  <c r="I296" i="13" s="1"/>
  <c r="K297" i="13"/>
  <c r="O297" i="13"/>
  <c r="O296" i="13" s="1"/>
  <c r="Q297" i="13"/>
  <c r="Q296" i="13" s="1"/>
  <c r="V297" i="13"/>
  <c r="G301" i="13"/>
  <c r="M301" i="13" s="1"/>
  <c r="I301" i="13"/>
  <c r="K301" i="13"/>
  <c r="O301" i="13"/>
  <c r="Q301" i="13"/>
  <c r="V301" i="13"/>
  <c r="V296" i="13" s="1"/>
  <c r="G305" i="13"/>
  <c r="M305" i="13" s="1"/>
  <c r="I305" i="13"/>
  <c r="K305" i="13"/>
  <c r="O305" i="13"/>
  <c r="Q305" i="13"/>
  <c r="V305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7" i="13"/>
  <c r="M317" i="13" s="1"/>
  <c r="I317" i="13"/>
  <c r="K317" i="13"/>
  <c r="O317" i="13"/>
  <c r="Q317" i="13"/>
  <c r="V317" i="13"/>
  <c r="G321" i="13"/>
  <c r="M321" i="13" s="1"/>
  <c r="I321" i="13"/>
  <c r="K321" i="13"/>
  <c r="O321" i="13"/>
  <c r="Q321" i="13"/>
  <c r="V321" i="13"/>
  <c r="G328" i="13"/>
  <c r="M328" i="13" s="1"/>
  <c r="I328" i="13"/>
  <c r="K328" i="13"/>
  <c r="K296" i="13" s="1"/>
  <c r="O328" i="13"/>
  <c r="Q328" i="13"/>
  <c r="V328" i="13"/>
  <c r="G329" i="13"/>
  <c r="I329" i="13"/>
  <c r="K329" i="13"/>
  <c r="M329" i="13"/>
  <c r="O329" i="13"/>
  <c r="Q329" i="13"/>
  <c r="V329" i="13"/>
  <c r="G331" i="13"/>
  <c r="I331" i="13"/>
  <c r="I330" i="13" s="1"/>
  <c r="K331" i="13"/>
  <c r="M331" i="13"/>
  <c r="O331" i="13"/>
  <c r="Q331" i="13"/>
  <c r="Q330" i="13" s="1"/>
  <c r="V331" i="13"/>
  <c r="V330" i="13" s="1"/>
  <c r="G335" i="13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3" i="13"/>
  <c r="M343" i="13" s="1"/>
  <c r="I343" i="13"/>
  <c r="K343" i="13"/>
  <c r="O343" i="13"/>
  <c r="Q343" i="13"/>
  <c r="V343" i="13"/>
  <c r="G347" i="13"/>
  <c r="M347" i="13" s="1"/>
  <c r="I347" i="13"/>
  <c r="K347" i="13"/>
  <c r="O347" i="13"/>
  <c r="Q347" i="13"/>
  <c r="V347" i="13"/>
  <c r="G352" i="13"/>
  <c r="M352" i="13" s="1"/>
  <c r="I352" i="13"/>
  <c r="K352" i="13"/>
  <c r="K330" i="13" s="1"/>
  <c r="O352" i="13"/>
  <c r="Q352" i="13"/>
  <c r="V352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O330" i="13" s="1"/>
  <c r="Q360" i="13"/>
  <c r="V360" i="13"/>
  <c r="G361" i="13"/>
  <c r="M361" i="13" s="1"/>
  <c r="I361" i="13"/>
  <c r="K361" i="13"/>
  <c r="O361" i="13"/>
  <c r="Q361" i="13"/>
  <c r="V361" i="13"/>
  <c r="G365" i="13"/>
  <c r="M365" i="13" s="1"/>
  <c r="I365" i="13"/>
  <c r="K365" i="13"/>
  <c r="O365" i="13"/>
  <c r="Q365" i="13"/>
  <c r="V365" i="13"/>
  <c r="G367" i="13"/>
  <c r="M367" i="13" s="1"/>
  <c r="I367" i="13"/>
  <c r="I366" i="13" s="1"/>
  <c r="K367" i="13"/>
  <c r="K366" i="13" s="1"/>
  <c r="O367" i="13"/>
  <c r="O366" i="13" s="1"/>
  <c r="Q367" i="13"/>
  <c r="V367" i="13"/>
  <c r="V366" i="13" s="1"/>
  <c r="G371" i="13"/>
  <c r="M371" i="13" s="1"/>
  <c r="I371" i="13"/>
  <c r="K371" i="13"/>
  <c r="O371" i="13"/>
  <c r="Q371" i="13"/>
  <c r="V371" i="13"/>
  <c r="G372" i="13"/>
  <c r="M372" i="13" s="1"/>
  <c r="I372" i="13"/>
  <c r="K372" i="13"/>
  <c r="O372" i="13"/>
  <c r="Q372" i="13"/>
  <c r="V372" i="13"/>
  <c r="G376" i="13"/>
  <c r="M376" i="13" s="1"/>
  <c r="I376" i="13"/>
  <c r="K376" i="13"/>
  <c r="O376" i="13"/>
  <c r="Q376" i="13"/>
  <c r="V376" i="13"/>
  <c r="G380" i="13"/>
  <c r="M380" i="13" s="1"/>
  <c r="I380" i="13"/>
  <c r="K380" i="13"/>
  <c r="O380" i="13"/>
  <c r="Q380" i="13"/>
  <c r="V380" i="13"/>
  <c r="G384" i="13"/>
  <c r="I384" i="13"/>
  <c r="K384" i="13"/>
  <c r="M384" i="13"/>
  <c r="O384" i="13"/>
  <c r="Q384" i="13"/>
  <c r="Q366" i="13" s="1"/>
  <c r="V384" i="13"/>
  <c r="G386" i="13"/>
  <c r="M386" i="13" s="1"/>
  <c r="I386" i="13"/>
  <c r="K386" i="13"/>
  <c r="O386" i="13"/>
  <c r="Q386" i="13"/>
  <c r="V386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I395" i="13"/>
  <c r="G396" i="13"/>
  <c r="G395" i="13" s="1"/>
  <c r="I396" i="13"/>
  <c r="K396" i="13"/>
  <c r="K395" i="13" s="1"/>
  <c r="O396" i="13"/>
  <c r="O395" i="13" s="1"/>
  <c r="Q396" i="13"/>
  <c r="V396" i="13"/>
  <c r="V395" i="13" s="1"/>
  <c r="G401" i="13"/>
  <c r="I401" i="13"/>
  <c r="K401" i="13"/>
  <c r="M401" i="13"/>
  <c r="O401" i="13"/>
  <c r="Q401" i="13"/>
  <c r="Q395" i="13" s="1"/>
  <c r="V401" i="13"/>
  <c r="G402" i="13"/>
  <c r="I402" i="13"/>
  <c r="K402" i="13"/>
  <c r="M402" i="13"/>
  <c r="O402" i="13"/>
  <c r="Q402" i="13"/>
  <c r="V402" i="13"/>
  <c r="Q406" i="13"/>
  <c r="G407" i="13"/>
  <c r="I407" i="13"/>
  <c r="K407" i="13"/>
  <c r="K406" i="13" s="1"/>
  <c r="O407" i="13"/>
  <c r="O406" i="13" s="1"/>
  <c r="Q407" i="13"/>
  <c r="V407" i="13"/>
  <c r="V406" i="13" s="1"/>
  <c r="G434" i="13"/>
  <c r="M434" i="13" s="1"/>
  <c r="I434" i="13"/>
  <c r="I406" i="13" s="1"/>
  <c r="K434" i="13"/>
  <c r="O434" i="13"/>
  <c r="Q434" i="13"/>
  <c r="V434" i="13"/>
  <c r="G437" i="13"/>
  <c r="M437" i="13" s="1"/>
  <c r="I437" i="13"/>
  <c r="K437" i="13"/>
  <c r="O437" i="13"/>
  <c r="Q437" i="13"/>
  <c r="V437" i="13"/>
  <c r="G467" i="13"/>
  <c r="M467" i="13" s="1"/>
  <c r="I467" i="13"/>
  <c r="K467" i="13"/>
  <c r="O467" i="13"/>
  <c r="Q467" i="13"/>
  <c r="V467" i="13"/>
  <c r="G476" i="13"/>
  <c r="M476" i="13" s="1"/>
  <c r="I476" i="13"/>
  <c r="K476" i="13"/>
  <c r="O476" i="13"/>
  <c r="Q476" i="13"/>
  <c r="V476" i="13"/>
  <c r="I503" i="13"/>
  <c r="G504" i="13"/>
  <c r="M504" i="13" s="1"/>
  <c r="M503" i="13" s="1"/>
  <c r="I504" i="13"/>
  <c r="K504" i="13"/>
  <c r="K503" i="13" s="1"/>
  <c r="O504" i="13"/>
  <c r="O503" i="13" s="1"/>
  <c r="Q504" i="13"/>
  <c r="Q503" i="13" s="1"/>
  <c r="V504" i="13"/>
  <c r="V503" i="13" s="1"/>
  <c r="G508" i="13"/>
  <c r="I508" i="13"/>
  <c r="I507" i="13" s="1"/>
  <c r="K508" i="13"/>
  <c r="O508" i="13"/>
  <c r="O507" i="13" s="1"/>
  <c r="Q508" i="13"/>
  <c r="V508" i="13"/>
  <c r="V507" i="13" s="1"/>
  <c r="G509" i="13"/>
  <c r="M509" i="13" s="1"/>
  <c r="I509" i="13"/>
  <c r="K509" i="13"/>
  <c r="O509" i="13"/>
  <c r="Q509" i="13"/>
  <c r="V509" i="13"/>
  <c r="G510" i="13"/>
  <c r="M510" i="13" s="1"/>
  <c r="I510" i="13"/>
  <c r="K510" i="13"/>
  <c r="K507" i="13" s="1"/>
  <c r="O510" i="13"/>
  <c r="Q510" i="13"/>
  <c r="V510" i="13"/>
  <c r="G511" i="13"/>
  <c r="M511" i="13" s="1"/>
  <c r="I511" i="13"/>
  <c r="K511" i="13"/>
  <c r="O511" i="13"/>
  <c r="Q511" i="13"/>
  <c r="V511" i="13"/>
  <c r="G512" i="13"/>
  <c r="M512" i="13" s="1"/>
  <c r="I512" i="13"/>
  <c r="K512" i="13"/>
  <c r="O512" i="13"/>
  <c r="Q512" i="13"/>
  <c r="V512" i="13"/>
  <c r="G513" i="13"/>
  <c r="I513" i="13"/>
  <c r="K513" i="13"/>
  <c r="M513" i="13"/>
  <c r="O513" i="13"/>
  <c r="Q513" i="13"/>
  <c r="V513" i="13"/>
  <c r="G514" i="13"/>
  <c r="I514" i="13"/>
  <c r="K514" i="13"/>
  <c r="M514" i="13"/>
  <c r="O514" i="13"/>
  <c r="Q514" i="13"/>
  <c r="V514" i="13"/>
  <c r="G515" i="13"/>
  <c r="I515" i="13"/>
  <c r="K515" i="13"/>
  <c r="M515" i="13"/>
  <c r="O515" i="13"/>
  <c r="Q515" i="13"/>
  <c r="Q507" i="13" s="1"/>
  <c r="V515" i="13"/>
  <c r="G516" i="13"/>
  <c r="M516" i="13" s="1"/>
  <c r="I516" i="13"/>
  <c r="K516" i="13"/>
  <c r="O516" i="13"/>
  <c r="Q516" i="13"/>
  <c r="V516" i="13"/>
  <c r="G517" i="13"/>
  <c r="M517" i="13" s="1"/>
  <c r="I517" i="13"/>
  <c r="K517" i="13"/>
  <c r="O517" i="13"/>
  <c r="Q517" i="13"/>
  <c r="V517" i="13"/>
  <c r="G518" i="13"/>
  <c r="M518" i="13" s="1"/>
  <c r="I518" i="13"/>
  <c r="K518" i="13"/>
  <c r="O518" i="13"/>
  <c r="Q518" i="13"/>
  <c r="V518" i="13"/>
  <c r="G519" i="13"/>
  <c r="I519" i="13"/>
  <c r="K519" i="13"/>
  <c r="M519" i="13"/>
  <c r="O519" i="13"/>
  <c r="Q519" i="13"/>
  <c r="V519" i="13"/>
  <c r="G520" i="13"/>
  <c r="M520" i="13" s="1"/>
  <c r="I520" i="13"/>
  <c r="K520" i="13"/>
  <c r="O520" i="13"/>
  <c r="Q520" i="13"/>
  <c r="V520" i="13"/>
  <c r="G521" i="13"/>
  <c r="M521" i="13" s="1"/>
  <c r="I521" i="13"/>
  <c r="K521" i="13"/>
  <c r="O521" i="13"/>
  <c r="Q521" i="13"/>
  <c r="V521" i="13"/>
  <c r="G522" i="13"/>
  <c r="M522" i="13" s="1"/>
  <c r="I522" i="13"/>
  <c r="K522" i="13"/>
  <c r="O522" i="13"/>
  <c r="Q522" i="13"/>
  <c r="V522" i="13"/>
  <c r="G523" i="13"/>
  <c r="M523" i="13" s="1"/>
  <c r="I523" i="13"/>
  <c r="K523" i="13"/>
  <c r="O523" i="13"/>
  <c r="Q523" i="13"/>
  <c r="V523" i="13"/>
  <c r="G524" i="13"/>
  <c r="M524" i="13" s="1"/>
  <c r="I524" i="13"/>
  <c r="K524" i="13"/>
  <c r="O524" i="13"/>
  <c r="Q524" i="13"/>
  <c r="V524" i="13"/>
  <c r="G525" i="13"/>
  <c r="M525" i="13" s="1"/>
  <c r="I525" i="13"/>
  <c r="K525" i="13"/>
  <c r="O525" i="13"/>
  <c r="Q525" i="13"/>
  <c r="V525" i="13"/>
  <c r="G526" i="13"/>
  <c r="M526" i="13" s="1"/>
  <c r="I526" i="13"/>
  <c r="K526" i="13"/>
  <c r="O526" i="13"/>
  <c r="Q526" i="13"/>
  <c r="V526" i="13"/>
  <c r="G527" i="13"/>
  <c r="M527" i="13" s="1"/>
  <c r="I527" i="13"/>
  <c r="K527" i="13"/>
  <c r="O527" i="13"/>
  <c r="Q527" i="13"/>
  <c r="V527" i="13"/>
  <c r="G528" i="13"/>
  <c r="M528" i="13" s="1"/>
  <c r="I528" i="13"/>
  <c r="K528" i="13"/>
  <c r="O528" i="13"/>
  <c r="Q528" i="13"/>
  <c r="V528" i="13"/>
  <c r="G529" i="13"/>
  <c r="I529" i="13"/>
  <c r="K529" i="13"/>
  <c r="M529" i="13"/>
  <c r="O529" i="13"/>
  <c r="Q529" i="13"/>
  <c r="V529" i="13"/>
  <c r="G530" i="13"/>
  <c r="I530" i="13"/>
  <c r="K530" i="13"/>
  <c r="M530" i="13"/>
  <c r="O530" i="13"/>
  <c r="Q530" i="13"/>
  <c r="V530" i="13"/>
  <c r="G531" i="13"/>
  <c r="I531" i="13"/>
  <c r="K531" i="13"/>
  <c r="M531" i="13"/>
  <c r="O531" i="13"/>
  <c r="Q531" i="13"/>
  <c r="V531" i="13"/>
  <c r="G532" i="13"/>
  <c r="M532" i="13" s="1"/>
  <c r="I532" i="13"/>
  <c r="K532" i="13"/>
  <c r="O532" i="13"/>
  <c r="Q532" i="13"/>
  <c r="V532" i="13"/>
  <c r="G533" i="13"/>
  <c r="M533" i="13" s="1"/>
  <c r="I533" i="13"/>
  <c r="K533" i="13"/>
  <c r="O533" i="13"/>
  <c r="Q533" i="13"/>
  <c r="V533" i="13"/>
  <c r="G534" i="13"/>
  <c r="M534" i="13" s="1"/>
  <c r="I534" i="13"/>
  <c r="K534" i="13"/>
  <c r="O534" i="13"/>
  <c r="Q534" i="13"/>
  <c r="V534" i="13"/>
  <c r="G535" i="13"/>
  <c r="I535" i="13"/>
  <c r="K535" i="13"/>
  <c r="M535" i="13"/>
  <c r="O535" i="13"/>
  <c r="Q535" i="13"/>
  <c r="V535" i="13"/>
  <c r="G536" i="13"/>
  <c r="M536" i="13" s="1"/>
  <c r="I536" i="13"/>
  <c r="K536" i="13"/>
  <c r="O536" i="13"/>
  <c r="Q536" i="13"/>
  <c r="V536" i="13"/>
  <c r="G537" i="13"/>
  <c r="M537" i="13" s="1"/>
  <c r="I537" i="13"/>
  <c r="K537" i="13"/>
  <c r="O537" i="13"/>
  <c r="Q537" i="13"/>
  <c r="V537" i="13"/>
  <c r="G538" i="13"/>
  <c r="M538" i="13" s="1"/>
  <c r="I538" i="13"/>
  <c r="K538" i="13"/>
  <c r="O538" i="13"/>
  <c r="Q538" i="13"/>
  <c r="V538" i="13"/>
  <c r="G539" i="13"/>
  <c r="M539" i="13" s="1"/>
  <c r="I539" i="13"/>
  <c r="K539" i="13"/>
  <c r="O539" i="13"/>
  <c r="Q539" i="13"/>
  <c r="V539" i="13"/>
  <c r="G540" i="13"/>
  <c r="M540" i="13" s="1"/>
  <c r="I540" i="13"/>
  <c r="K540" i="13"/>
  <c r="O540" i="13"/>
  <c r="Q540" i="13"/>
  <c r="V540" i="13"/>
  <c r="G541" i="13"/>
  <c r="M541" i="13" s="1"/>
  <c r="I541" i="13"/>
  <c r="K541" i="13"/>
  <c r="O541" i="13"/>
  <c r="Q541" i="13"/>
  <c r="V541" i="13"/>
  <c r="V542" i="13"/>
  <c r="G543" i="13"/>
  <c r="G542" i="13" s="1"/>
  <c r="I543" i="13"/>
  <c r="I542" i="13" s="1"/>
  <c r="K543" i="13"/>
  <c r="K542" i="13" s="1"/>
  <c r="M543" i="13"/>
  <c r="O543" i="13"/>
  <c r="O542" i="13" s="1"/>
  <c r="Q543" i="13"/>
  <c r="Q542" i="13" s="1"/>
  <c r="V543" i="13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M546" i="13" s="1"/>
  <c r="I546" i="13"/>
  <c r="K546" i="13"/>
  <c r="O546" i="13"/>
  <c r="Q546" i="13"/>
  <c r="V546" i="13"/>
  <c r="G548" i="13"/>
  <c r="I548" i="13"/>
  <c r="I547" i="13" s="1"/>
  <c r="K548" i="13"/>
  <c r="K547" i="13" s="1"/>
  <c r="O548" i="13"/>
  <c r="O547" i="13" s="1"/>
  <c r="Q548" i="13"/>
  <c r="V548" i="13"/>
  <c r="V547" i="13" s="1"/>
  <c r="G549" i="13"/>
  <c r="M549" i="13" s="1"/>
  <c r="I549" i="13"/>
  <c r="K549" i="13"/>
  <c r="O549" i="13"/>
  <c r="Q549" i="13"/>
  <c r="V549" i="13"/>
  <c r="G550" i="13"/>
  <c r="M550" i="13" s="1"/>
  <c r="I550" i="13"/>
  <c r="K550" i="13"/>
  <c r="O550" i="13"/>
  <c r="Q550" i="13"/>
  <c r="V550" i="13"/>
  <c r="G551" i="13"/>
  <c r="M551" i="13" s="1"/>
  <c r="I551" i="13"/>
  <c r="K551" i="13"/>
  <c r="O551" i="13"/>
  <c r="Q551" i="13"/>
  <c r="V551" i="13"/>
  <c r="G552" i="13"/>
  <c r="M552" i="13" s="1"/>
  <c r="I552" i="13"/>
  <c r="K552" i="13"/>
  <c r="O552" i="13"/>
  <c r="Q552" i="13"/>
  <c r="V552" i="13"/>
  <c r="G553" i="13"/>
  <c r="I553" i="13"/>
  <c r="K553" i="13"/>
  <c r="M553" i="13"/>
  <c r="O553" i="13"/>
  <c r="Q553" i="13"/>
  <c r="V553" i="13"/>
  <c r="G554" i="13"/>
  <c r="I554" i="13"/>
  <c r="K554" i="13"/>
  <c r="M554" i="13"/>
  <c r="O554" i="13"/>
  <c r="Q554" i="13"/>
  <c r="V554" i="13"/>
  <c r="G555" i="13"/>
  <c r="I555" i="13"/>
  <c r="K555" i="13"/>
  <c r="M555" i="13"/>
  <c r="O555" i="13"/>
  <c r="Q555" i="13"/>
  <c r="Q547" i="13" s="1"/>
  <c r="V555" i="13"/>
  <c r="G556" i="13"/>
  <c r="M556" i="13" s="1"/>
  <c r="I556" i="13"/>
  <c r="K556" i="13"/>
  <c r="O556" i="13"/>
  <c r="Q556" i="13"/>
  <c r="V556" i="13"/>
  <c r="AF558" i="13"/>
  <c r="G41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M338" i="14" l="1"/>
  <c r="G214" i="14"/>
  <c r="G207" i="14"/>
  <c r="M328" i="14"/>
  <c r="G176" i="14"/>
  <c r="G159" i="14"/>
  <c r="G66" i="14"/>
  <c r="G447" i="14"/>
  <c r="G166" i="14"/>
  <c r="G136" i="14"/>
  <c r="M91" i="14"/>
  <c r="M66" i="14"/>
  <c r="G8" i="14"/>
  <c r="G421" i="14"/>
  <c r="G273" i="14"/>
  <c r="I75" i="1"/>
  <c r="G149" i="14"/>
  <c r="AE558" i="13"/>
  <c r="F41" i="1" s="1"/>
  <c r="H41" i="1" s="1"/>
  <c r="I41" i="1" s="1"/>
  <c r="G227" i="13"/>
  <c r="I64" i="1" s="1"/>
  <c r="G156" i="13"/>
  <c r="M25" i="13"/>
  <c r="G8" i="13"/>
  <c r="G507" i="13"/>
  <c r="G260" i="13"/>
  <c r="I66" i="1" s="1"/>
  <c r="G406" i="13"/>
  <c r="I72" i="1" s="1"/>
  <c r="G154" i="13"/>
  <c r="I57" i="1" s="1"/>
  <c r="G547" i="13"/>
  <c r="G503" i="13"/>
  <c r="I73" i="1" s="1"/>
  <c r="G330" i="13"/>
  <c r="I69" i="1" s="1"/>
  <c r="G179" i="13"/>
  <c r="I61" i="1" s="1"/>
  <c r="M39" i="13"/>
  <c r="M31" i="13" s="1"/>
  <c r="G233" i="13"/>
  <c r="G40" i="1"/>
  <c r="M93" i="13"/>
  <c r="G80" i="13"/>
  <c r="I54" i="1" s="1"/>
  <c r="G8" i="12"/>
  <c r="AE18" i="12"/>
  <c r="G39" i="1"/>
  <c r="G44" i="1" s="1"/>
  <c r="G25" i="1" s="1"/>
  <c r="A25" i="1" s="1"/>
  <c r="G26" i="1" s="1"/>
  <c r="G43" i="1"/>
  <c r="M452" i="14"/>
  <c r="M241" i="14"/>
  <c r="M21" i="14"/>
  <c r="M296" i="14"/>
  <c r="M325" i="14"/>
  <c r="G296" i="14"/>
  <c r="G91" i="14"/>
  <c r="G21" i="14"/>
  <c r="I53" i="1" s="1"/>
  <c r="G241" i="14"/>
  <c r="G452" i="14"/>
  <c r="M290" i="14"/>
  <c r="M289" i="14" s="1"/>
  <c r="M274" i="14"/>
  <c r="M273" i="14" s="1"/>
  <c r="M215" i="14"/>
  <c r="M214" i="14" s="1"/>
  <c r="AE463" i="14"/>
  <c r="F42" i="1" s="1"/>
  <c r="H42" i="1" s="1"/>
  <c r="I42" i="1" s="1"/>
  <c r="M422" i="14"/>
  <c r="M421" i="14" s="1"/>
  <c r="M238" i="14"/>
  <c r="M237" i="14" s="1"/>
  <c r="M209" i="14"/>
  <c r="M207" i="14" s="1"/>
  <c r="M168" i="14"/>
  <c r="M166" i="14" s="1"/>
  <c r="M160" i="14"/>
  <c r="M159" i="14" s="1"/>
  <c r="M152" i="14"/>
  <c r="M149" i="14" s="1"/>
  <c r="M88" i="14"/>
  <c r="M79" i="14" s="1"/>
  <c r="M19" i="14"/>
  <c r="M8" i="14" s="1"/>
  <c r="M450" i="14"/>
  <c r="M447" i="14" s="1"/>
  <c r="M177" i="14"/>
  <c r="M176" i="14" s="1"/>
  <c r="M137" i="14"/>
  <c r="M136" i="14" s="1"/>
  <c r="M542" i="13"/>
  <c r="M296" i="13"/>
  <c r="M186" i="13"/>
  <c r="M366" i="13"/>
  <c r="M156" i="13"/>
  <c r="M264" i="13"/>
  <c r="M227" i="13"/>
  <c r="M169" i="13"/>
  <c r="M106" i="13"/>
  <c r="M196" i="13"/>
  <c r="M396" i="13"/>
  <c r="M395" i="13" s="1"/>
  <c r="G366" i="13"/>
  <c r="G264" i="13"/>
  <c r="M180" i="13"/>
  <c r="M179" i="13" s="1"/>
  <c r="G93" i="13"/>
  <c r="I55" i="1" s="1"/>
  <c r="G186" i="13"/>
  <c r="I62" i="1" s="1"/>
  <c r="G169" i="13"/>
  <c r="I60" i="1" s="1"/>
  <c r="G296" i="13"/>
  <c r="I68" i="1" s="1"/>
  <c r="G196" i="13"/>
  <c r="G106" i="13"/>
  <c r="M548" i="13"/>
  <c r="M547" i="13" s="1"/>
  <c r="M508" i="13"/>
  <c r="M507" i="13" s="1"/>
  <c r="M407" i="13"/>
  <c r="M406" i="13" s="1"/>
  <c r="M335" i="13"/>
  <c r="M330" i="13" s="1"/>
  <c r="M263" i="13"/>
  <c r="M260" i="13" s="1"/>
  <c r="M234" i="13"/>
  <c r="M233" i="13" s="1"/>
  <c r="M168" i="13"/>
  <c r="M167" i="13" s="1"/>
  <c r="M9" i="13"/>
  <c r="M8" i="13" s="1"/>
  <c r="M16" i="12"/>
  <c r="M8" i="12" s="1"/>
  <c r="I74" i="1" l="1"/>
  <c r="I18" i="1" s="1"/>
  <c r="I67" i="1"/>
  <c r="I70" i="1"/>
  <c r="G463" i="14"/>
  <c r="I63" i="1"/>
  <c r="I58" i="1"/>
  <c r="I56" i="1"/>
  <c r="I76" i="1"/>
  <c r="I65" i="1"/>
  <c r="I17" i="1"/>
  <c r="I51" i="1"/>
  <c r="I16" i="1" s="1"/>
  <c r="G558" i="13"/>
  <c r="A26" i="1"/>
  <c r="F43" i="1"/>
  <c r="H43" i="1" s="1"/>
  <c r="I43" i="1" s="1"/>
  <c r="F39" i="1"/>
  <c r="F40" i="1"/>
  <c r="H40" i="1" s="1"/>
  <c r="I40" i="1" s="1"/>
  <c r="I77" i="1"/>
  <c r="G18" i="12"/>
  <c r="H39" i="1" l="1"/>
  <c r="H44" i="1" s="1"/>
  <c r="F44" i="1"/>
  <c r="I78" i="1"/>
  <c r="I20" i="1"/>
  <c r="I21" i="1" s="1"/>
  <c r="I39" i="1" l="1"/>
  <c r="I44" i="1" s="1"/>
  <c r="J43" i="1" s="1"/>
  <c r="G28" i="1"/>
  <c r="G23" i="1"/>
  <c r="A23" i="1" s="1"/>
  <c r="J77" i="1"/>
  <c r="J70" i="1"/>
  <c r="J57" i="1"/>
  <c r="J52" i="1"/>
  <c r="J71" i="1"/>
  <c r="J61" i="1"/>
  <c r="J58" i="1"/>
  <c r="J53" i="1"/>
  <c r="J72" i="1"/>
  <c r="J69" i="1"/>
  <c r="J62" i="1"/>
  <c r="J54" i="1"/>
  <c r="J74" i="1"/>
  <c r="J64" i="1"/>
  <c r="J75" i="1"/>
  <c r="J65" i="1"/>
  <c r="J67" i="1"/>
  <c r="J59" i="1"/>
  <c r="J63" i="1"/>
  <c r="J73" i="1"/>
  <c r="J56" i="1"/>
  <c r="J55" i="1"/>
  <c r="J66" i="1"/>
  <c r="J60" i="1"/>
  <c r="J68" i="1"/>
  <c r="J51" i="1"/>
  <c r="J76" i="1"/>
  <c r="J40" i="1" l="1"/>
  <c r="J41" i="1"/>
  <c r="J39" i="1"/>
  <c r="J44" i="1" s="1"/>
  <c r="J42" i="1"/>
  <c r="A24" i="1"/>
  <c r="G24" i="1"/>
  <c r="A27" i="1" s="1"/>
  <c r="J78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1F8F867-6356-4563-8BAB-AEB05AA2FA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0F954FF-3426-4F3F-8C09-A155534BD1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E736CC1-EC2C-43AE-9D8A-357A217B3C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C62DD4-F768-4F75-89F3-63B89C2660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16DF0AFA-BFCD-48A9-828C-43EC8F66E7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B4C3EC-CDE9-467A-9838-F5FBBDCA86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<sst xmlns="http://schemas.openxmlformats.org/spreadsheetml/2006/main" count="4428" uniqueCount="790">
  <si>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</si>
  <si>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</si>
  <si>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</si>
  <si>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</si>
  <si>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</si>
  <si>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</si>
  <si>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</si>
  <si>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</si>
  <si>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</si>
  <si>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</si>
  <si>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</si>
  <si>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</si>
  <si>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</si>
  <si>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</si>
  <si>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</si>
  <si>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</si>
  <si>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</si>
  <si>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</si>
  <si>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</si>
  <si>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</si>
  <si>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</si>
  <si>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</si>
  <si>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</si>
  <si>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</si>
  <si>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</si>
  <si>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</si>
  <si>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</si>
  <si>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</si>
  <si>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</si>
  <si>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</si>
  <si>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</si>
  <si>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</si>
  <si>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</si>
  <si>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</si>
  <si>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</si>
  <si>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</si>
  <si>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</si>
  <si>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</si>
  <si>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</si>
  <si>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</si>
  <si>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</si>
  <si>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</si>
  <si>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</si>
  <si>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</si>
  <si>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</si>
  <si>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</si>
  <si>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</si>
  <si>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SPC L byt č.40</t>
  </si>
  <si>
    <t>Rekonstrukce bytu - SPC L byt č.48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</si>
  <si>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</si>
  <si>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</si>
  <si>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</si>
  <si>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</si>
  <si>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</si>
  <si>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</si>
  <si>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</si>
  <si>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</si>
  <si>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</si>
  <si>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</si>
  <si>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</si>
  <si>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</si>
  <si>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</si>
  <si>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</si>
  <si>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</si>
  <si>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</si>
  <si>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</si>
  <si>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</si>
  <si>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</si>
  <si>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</si>
  <si>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</si>
  <si>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</si>
  <si>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</si>
  <si>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</si>
  <si>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</si>
  <si>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</si>
  <si>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</si>
  <si>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</si>
  <si>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</si>
  <si>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</si>
  <si>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</si>
  <si>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</si>
  <si>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</si>
  <si>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</si>
  <si>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</si>
  <si>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</si>
  <si>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</si>
  <si>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</si>
  <si>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</si>
  <si>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</si>
  <si>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</si>
  <si>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</si>
  <si>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</si>
  <si>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</si>
  <si>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</si>
  <si>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</si>
  <si>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</si>
  <si>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</si>
  <si>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</si>
  <si>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</si>
  <si>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</si>
  <si>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</si>
  <si>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</si>
  <si>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</si>
  <si>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</si>
  <si>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</si>
  <si>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</si>
  <si>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</si>
  <si>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</si>
  <si>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</si>
  <si>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</si>
  <si>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</si>
  <si>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</si>
  <si>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</si>
  <si>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</si>
  <si>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</si>
  <si>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</si>
  <si>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</si>
  <si>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</si>
  <si>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</si>
  <si>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</si>
  <si>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</si>
  <si>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</si>
  <si>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</si>
  <si>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</si>
  <si>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</si>
  <si>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</si>
  <si>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</si>
  <si>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</si>
  <si>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</si>
  <si>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</si>
  <si>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</si>
  <si>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</si>
  <si>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</si>
  <si>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</si>
  <si>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</si>
  <si>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</si>
  <si>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</si>
  <si>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</si>
  <si>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</si>
  <si>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</si>
  <si>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</si>
  <si>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</si>
  <si>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</si>
  <si>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</si>
  <si>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</si>
  <si>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</si>
  <si>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</si>
  <si>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</si>
  <si>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</si>
  <si>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</si>
  <si>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</si>
  <si>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</si>
  <si>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</si>
  <si>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</si>
  <si>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</si>
  <si>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</si>
  <si>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</si>
  <si>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</si>
  <si>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</si>
  <si>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</si>
  <si>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</si>
  <si>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</si>
  <si>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</si>
  <si>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</si>
  <si>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</si>
  <si>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</si>
  <si>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</si>
  <si>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Koupelna : 0,6*2,0*0,1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</si>
  <si>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</si>
  <si>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</si>
  <si>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</si>
  <si>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</si>
  <si>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</si>
  <si>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</si>
  <si>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</si>
  <si>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</si>
  <si>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</si>
  <si>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2,0*2</t>
  </si>
  <si>
    <t>346244313</t>
  </si>
  <si>
    <t>Obezdívky van a WC nádržek z desek Ytong tl.100 mm</t>
  </si>
  <si>
    <t>m2</t>
  </si>
  <si>
    <t>(1,6*2+0,6*2)*0,5</t>
  </si>
  <si>
    <t>342264098</t>
  </si>
  <si>
    <t>Příplatek k podhledu sádrokart. za plochu do 10 m2</t>
  </si>
  <si>
    <t>Chodba : 6,0*1,4+1,0*1,0</t>
  </si>
  <si>
    <t>Koupelna : 2,0*1,9</t>
  </si>
  <si>
    <t>WC : 1,2*1,0</t>
  </si>
  <si>
    <t>Revizní dvířka 60x60 bílá - plast</t>
  </si>
  <si>
    <t>ks</t>
  </si>
  <si>
    <t>Specifikace</t>
  </si>
  <si>
    <t>POL3_</t>
  </si>
  <si>
    <t>28349052</t>
  </si>
  <si>
    <t>Dvířka vanová 300 x 300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</si>
  <si>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</si>
  <si>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</si>
  <si>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</si>
  <si>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</si>
  <si>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</si>
  <si>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WC : 1,0*2,6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</si>
  <si>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</si>
  <si>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</si>
  <si>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</si>
  <si>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</si>
  <si>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</si>
  <si>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</si>
  <si>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Kuchyň : 0,8*2,2</t>
  </si>
  <si>
    <t>2,4*0,6</t>
  </si>
  <si>
    <t>Koupelna : 0,8*0,2</t>
  </si>
  <si>
    <t>610991111</t>
  </si>
  <si>
    <t>Zakrývání výplní vnitřních otvorů, oken</t>
  </si>
  <si>
    <t>1,6*1,5*3</t>
  </si>
  <si>
    <t>0,8*2,4+2,0*1,5</t>
  </si>
  <si>
    <t>611421231</t>
  </si>
  <si>
    <t>Oprava váp.omítek stropů do 10% plochy - štukových po provedení rozvodů elektro</t>
  </si>
  <si>
    <t>Šatna : 1,4*1,0</t>
  </si>
  <si>
    <t>Pokoj 1 : 4,1*2,4</t>
  </si>
  <si>
    <t>Pokoj 2 : 5,2*4,0</t>
  </si>
  <si>
    <t>Pokoj 3 : 5,0*2,9</t>
  </si>
  <si>
    <t>Kuchyň : 3,0*2,8</t>
  </si>
  <si>
    <t>612421331</t>
  </si>
  <si>
    <t>Oprava vápen.omítek stěn do 30 % pl. - štukových s použitím suché maltové směsi</t>
  </si>
  <si>
    <t>Chodba : (6,0*2+2,4*2)*2,6</t>
  </si>
  <si>
    <t>-0,8*2,0*3</t>
  </si>
  <si>
    <t>-0,6*2,0*3</t>
  </si>
  <si>
    <t>-1,2*2,0</t>
  </si>
  <si>
    <t>Šatna : (1,0*2+1,4*2)*2,6</t>
  </si>
  <si>
    <t>-0,6*2,0</t>
  </si>
  <si>
    <t>Pokoj 1 : (4,1*2+2,4*2)*2,6</t>
  </si>
  <si>
    <t>-1,6*1,5</t>
  </si>
  <si>
    <t>Pokoj 2 : (5,2*2+4,0*2+0,5*2)*2,6</t>
  </si>
  <si>
    <t>-0,8*2,0*2</t>
  </si>
  <si>
    <t>-(0,8*2,4+2,0*1,5)</t>
  </si>
  <si>
    <t>Pokoj 3 : (2,9*2+5,0*2)*2,6</t>
  </si>
  <si>
    <t>-1,25*2,0</t>
  </si>
  <si>
    <t>WC : (1,2*2+1,0)*2,6</t>
  </si>
  <si>
    <t>Kuchyň : (3,0*2+2,8*2)*2,6</t>
  </si>
  <si>
    <t>-0,8*2,0</t>
  </si>
  <si>
    <t>612423531</t>
  </si>
  <si>
    <t>Omítka rýh stěn vápenná šířky do 15 cm, štuková</t>
  </si>
  <si>
    <t>0,07*3</t>
  </si>
  <si>
    <t>0,1*1,5</t>
  </si>
  <si>
    <t>0,03*65</t>
  </si>
  <si>
    <t>612451121</t>
  </si>
  <si>
    <t>Omítka vnitřní zdiva, cementová (MC), hladká</t>
  </si>
  <si>
    <t>Koupelna : (2,0*2+1,9*2)*2,0</t>
  </si>
  <si>
    <t>Kuchyň : (1,0+0,6)*1,75</t>
  </si>
  <si>
    <t>612481211</t>
  </si>
  <si>
    <t>Montáž výztužné sítě(perlinky)do stěrky-vnit.stěny včetně výztužné sítě a stěrkového tmelu Cemix</t>
  </si>
  <si>
    <t>Koupelna : 0,7*2,1</t>
  </si>
  <si>
    <t>Kuchyň : 0,7*2,1</t>
  </si>
  <si>
    <t>632411904</t>
  </si>
  <si>
    <t>Penetrace savých podkladů 0,25 l/m2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</si>
  <si>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</si>
  <si>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</si>
  <si>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</si>
  <si>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</si>
  <si>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</si>
  <si>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</si>
  <si>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</si>
  <si>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</si>
  <si>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</si>
  <si>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</si>
  <si>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</si>
  <si>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</si>
  <si>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WC : 1,2*2+1,0*2-0,6</t>
  </si>
  <si>
    <t>968061125</t>
  </si>
  <si>
    <t>Vyvěšení dřevěných dveřních křídel pl. do 2 m2</t>
  </si>
  <si>
    <t>968072455</t>
  </si>
  <si>
    <t>Vybourání kovových dveřních zárubní pl. do 2 m2</t>
  </si>
  <si>
    <t>0,6*2,0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</si>
  <si>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</si>
  <si>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</si>
  <si>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</si>
  <si>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</si>
  <si>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</si>
  <si>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</si>
  <si>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</si>
  <si>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</si>
  <si>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</si>
  <si>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</si>
  <si>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</si>
  <si>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</si>
  <si>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</si>
  <si>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</si>
  <si>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</si>
  <si>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</si>
  <si>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Kuchyň : 2,4*0,6</t>
  </si>
  <si>
    <t>(1,0+0,6)*1,75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</si>
  <si>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</si>
  <si>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</si>
  <si>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</si>
  <si>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</si>
  <si>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</si>
  <si>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</si>
  <si>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</si>
  <si>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(2,0*2+1,9*2-0,6)*0,1</t>
  </si>
  <si>
    <t>(1,0+2,1)*1,9</t>
  </si>
  <si>
    <t>711212601</t>
  </si>
  <si>
    <t>Těsnicí pás do spoje podlaha - stěna</t>
  </si>
  <si>
    <t>Koupelna : (1,9*2+2,0*2-0,6)</t>
  </si>
  <si>
    <t>0,6*2</t>
  </si>
  <si>
    <t>1,4</t>
  </si>
  <si>
    <t>0,7+1,6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</si>
  <si>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</si>
  <si>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</si>
  <si>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</si>
  <si>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</si>
  <si>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</si>
  <si>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721176105</t>
  </si>
  <si>
    <t>Potrubí HT připojovací D 110 x 2,7 mm</t>
  </si>
  <si>
    <t>VZT potrubí spíž : 0,7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</si>
  <si>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</si>
  <si>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</si>
  <si>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</si>
  <si>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</si>
  <si>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</si>
  <si>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</si>
  <si>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</si>
  <si>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</si>
  <si>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</si>
  <si>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</si>
  <si>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</si>
  <si>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</si>
  <si>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</si>
  <si>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</si>
  <si>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</si>
  <si>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</si>
  <si>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</si>
  <si>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</si>
  <si>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</si>
  <si>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</si>
  <si>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</si>
  <si>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</si>
  <si>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</si>
  <si>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</si>
  <si>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</si>
  <si>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</si>
  <si>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998722201</t>
  </si>
  <si>
    <t>Přesun hmot pro vnitřní vodovod, výšky do 6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</si>
  <si>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</si>
  <si>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</si>
  <si>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</si>
  <si>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</si>
  <si>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</si>
  <si>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</si>
  <si>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</si>
  <si>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</si>
  <si>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</si>
  <si>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</si>
  <si>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</si>
  <si>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</si>
  <si>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</si>
  <si>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</si>
  <si>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G 3/4"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</si>
  <si>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</si>
  <si>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</si>
  <si>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</si>
  <si>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</si>
  <si>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</si>
  <si>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</si>
  <si>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</si>
  <si>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</si>
  <si>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</si>
  <si>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</si>
  <si>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</si>
  <si>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</si>
  <si>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</si>
  <si>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</si>
  <si>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</si>
  <si>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</si>
  <si>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</si>
  <si>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</si>
  <si>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</si>
  <si>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</si>
  <si>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</si>
  <si>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</si>
  <si>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</si>
  <si>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</si>
  <si>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</si>
  <si>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</si>
  <si>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</si>
  <si>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</si>
  <si>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</si>
  <si>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</si>
  <si>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</si>
  <si>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</si>
  <si>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</si>
  <si>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</si>
  <si>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</si>
  <si>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</si>
  <si>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</si>
  <si>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</si>
  <si>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</si>
  <si>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</si>
  <si>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</si>
  <si>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</si>
  <si>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</si>
  <si>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</si>
  <si>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</si>
  <si>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</si>
  <si>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</si>
  <si>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</si>
  <si>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</si>
  <si>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</si>
  <si>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</si>
  <si>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</si>
  <si>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</si>
  <si>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</si>
  <si>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</si>
  <si>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</si>
  <si>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</si>
  <si>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</si>
  <si>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</si>
  <si>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 stávajících včetně vyčištění a odmaštění, VČETNĚ NOVÝCH PŘIPOJOVACÍCH HADIC</t>
  </si>
  <si>
    <t>725610810R00</t>
  </si>
  <si>
    <t>Demontáž plynového sporáku pro opětovné použití</t>
  </si>
  <si>
    <t>998725201</t>
  </si>
  <si>
    <t>Přesun hmot pro zařizovací předměty, výšky do 6 m</t>
  </si>
  <si>
    <t>728415112</t>
  </si>
  <si>
    <t>Montáž mřížky větrací nebo ventilační do 0,10 m2</t>
  </si>
  <si>
    <t>728611815</t>
  </si>
  <si>
    <t>Dmtž ventilátoru radiál.nízkotl.potrub. do 0,28 m2</t>
  </si>
  <si>
    <t>728617711R00</t>
  </si>
  <si>
    <t xml:space="preserve">Kontrola a zprovoznění odvětrání WC a koupelny - časový spínač společného </t>
  </si>
  <si>
    <t>429724811R</t>
  </si>
  <si>
    <t>Větrací mřížka 100x300mm plast bílá se žaluzií</t>
  </si>
  <si>
    <t>998728201</t>
  </si>
  <si>
    <t>Přesun hmot pro vzduchotechniku, výšky do 6 m</t>
  </si>
  <si>
    <t>766661112</t>
  </si>
  <si>
    <t>Montáž dveří do zárubně,otevíravých 1kř.do 0,8 m</t>
  </si>
  <si>
    <t>766661132</t>
  </si>
  <si>
    <t>Montáž dveří do zárubně,otevíravých 2kř.do 1,45 m</t>
  </si>
  <si>
    <t>766662811</t>
  </si>
  <si>
    <t>Demontáž prahů dveří 1křídlových</t>
  </si>
  <si>
    <t>766825821</t>
  </si>
  <si>
    <t xml:space="preserve">Demontáž vestavěných skříní </t>
  </si>
  <si>
    <t>766655488</t>
  </si>
  <si>
    <t>Kovový regál 180x90x40</t>
  </si>
  <si>
    <t>766772840R00</t>
  </si>
  <si>
    <t xml:space="preserve">D+M šatní skříně - DTD, TL. 18mm,ABS HRANA. BARVA DEKOR DŘEVO - sonoma šatní tyč kovová včetně madel rozměr 1,6*0,4*2,5m 6dveřová, uchytky nerez, 8x vnitřní police </t>
  </si>
  <si>
    <t>766877840R00</t>
  </si>
  <si>
    <t>Dodávka nových polic - laminát - špíz,cca 60x40cm včetně konzol</t>
  </si>
  <si>
    <t>76685488</t>
  </si>
  <si>
    <t>D+M Vnitřní vchodové dveře 800/1970  EI 30DP3, VSTUPNÍ, PLNÉ, DEKOR DŘEVO, KOVÁNÍ BEZPEČNOSTNÍ koule-klika,KUKÁTKO, ZÁMEK S VLOŽKOU (3 KLÍČE), PRÁH, ZÁRUBEŇ stávající</t>
  </si>
  <si>
    <t>06</t>
  </si>
  <si>
    <t xml:space="preserve">D+M Odsavač par bílý 630W rekuperační </t>
  </si>
  <si>
    <t>7665488</t>
  </si>
  <si>
    <t>Vystěhování bytu - kuchyň. linka skříň špajz,obložení stěny, regál z šatny, skříň včetně odvozu a poplatku za skládku</t>
  </si>
  <si>
    <t>766872840R00</t>
  </si>
  <si>
    <t>D+M nových dveří skříně - laminát v barvě kuchyň. linky včetně madla 60x210cm 60x40cm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</si>
  <si>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</si>
  <si>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</si>
  <si>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</si>
  <si>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</si>
  <si>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</si>
  <si>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</si>
  <si>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</si>
  <si>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</si>
  <si>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</si>
  <si>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</si>
  <si>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</si>
  <si>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</si>
  <si>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</si>
  <si>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</si>
  <si>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</si>
  <si>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998766201</t>
  </si>
  <si>
    <t>Přesun hmot pro truhlářské konstr., výšky do 6 m</t>
  </si>
  <si>
    <t>767137803R00</t>
  </si>
  <si>
    <t>Demontáž příček umakartových, desek do suti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</si>
  <si>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</si>
  <si>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</si>
  <si>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</si>
  <si>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</si>
  <si>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</si>
  <si>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</si>
  <si>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</si>
  <si>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</si>
  <si>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(1,2*2+1,0*2-0,6)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</si>
  <si>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</si>
  <si>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</si>
  <si>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</si>
  <si>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</si>
  <si>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</si>
  <si>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</si>
  <si>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WC : (1,0*2+1,2*2-0,6)</t>
  </si>
  <si>
    <t>Koupelna : (2,0*2+1,9*2)</t>
  </si>
  <si>
    <t>1,6+0,7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</si>
  <si>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</si>
  <si>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</si>
  <si>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</si>
  <si>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</si>
  <si>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</si>
  <si>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</si>
  <si>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</si>
  <si>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2,0*1,9</t>
  </si>
  <si>
    <t xml:space="preserve">  WC : 1,2*1,0</t>
  </si>
  <si>
    <t xml:space="preserve">  (1,2*2+1,0*2-0,6)*0,1</t>
  </si>
  <si>
    <t>Konec provozního součtu</t>
  </si>
  <si>
    <t>5,38*1,1</t>
  </si>
  <si>
    <t>998771201</t>
  </si>
  <si>
    <t>Přesun hmot pro podlahy z dlaždic, výšky do 6 m</t>
  </si>
  <si>
    <t>775101101</t>
  </si>
  <si>
    <t>Vysávání podlah prům.vysavačem,podlahy vlys,parket</t>
  </si>
  <si>
    <t>775413040</t>
  </si>
  <si>
    <t xml:space="preserve">Montáž podlahové lišty lepením </t>
  </si>
  <si>
    <t>Pokoj 1 : 4,1*2+2,4*2-0,8</t>
  </si>
  <si>
    <t>Pokoj 2 : 5,2*2+4,0*2-0,8*2</t>
  </si>
  <si>
    <t>Pokoj 3 : 5,0*2+2,9*2-1,25</t>
  </si>
  <si>
    <t>775411810</t>
  </si>
  <si>
    <t>Demontáž lišt dřevěných, přibíjených</t>
  </si>
  <si>
    <t>775541400</t>
  </si>
  <si>
    <t>Položení podlah lamelových se zámkovým spojem</t>
  </si>
  <si>
    <t>775542022</t>
  </si>
  <si>
    <t>Podložka Mirelon 3 mm pod lamelové podlahy</t>
  </si>
  <si>
    <t>775592002</t>
  </si>
  <si>
    <t>Broušení dřevěných podlah střední zr.36-40 - přebroušení dřevěnné podlahy ze čtverců</t>
  </si>
  <si>
    <t>61194231</t>
  </si>
  <si>
    <t>Laminátová podlaha 8mm - dub , třída zátěže 33, otěruvzdornost AC5</t>
  </si>
  <si>
    <t xml:space="preserve">  Pokoj 1 : 4,1*2,4</t>
  </si>
  <si>
    <t xml:space="preserve">  Pokoj 2 : 5,2*4,0</t>
  </si>
  <si>
    <t xml:space="preserve">  Pokoj 3 : 5,0*2,9</t>
  </si>
  <si>
    <t>45,14*1,05</t>
  </si>
  <si>
    <t>6141720R</t>
  </si>
  <si>
    <t>Lišta PVC obvodová v dekoru podlahy vč. koncových a rohových prvků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</si>
  <si>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</si>
  <si>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</si>
  <si>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</si>
  <si>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</si>
  <si>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</si>
  <si>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</si>
  <si>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</si>
  <si>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</si>
  <si>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(6,0+2,4+1,0+5,0+1,4-0,8*3-0,6*3-1,25)</t>
  </si>
  <si>
    <t>Šatna : (1,4*2+1,0*2-0,6)</t>
  </si>
  <si>
    <t>Kuchyň : (3,0*2+2,8*2-0,8)</t>
  </si>
  <si>
    <t>776511820</t>
  </si>
  <si>
    <t>Odstranění PVC a koberců lepených s podložkou včetně lišt</t>
  </si>
  <si>
    <t>Kuchyň : 3,0*2,8*2</t>
  </si>
  <si>
    <t>776981101</t>
  </si>
  <si>
    <t xml:space="preserve">Montáž přechodové, podlahové lišty samolepicí </t>
  </si>
  <si>
    <t>0,8*3</t>
  </si>
  <si>
    <t>1,25</t>
  </si>
  <si>
    <t>0,6</t>
  </si>
  <si>
    <t>776994111</t>
  </si>
  <si>
    <t>Svařování povlakových podlah z pásů nebo čtverců včetně svařovací šňůry PVC 1179</t>
  </si>
  <si>
    <t xml:space="preserve">  Šatna : 1,4*1,0</t>
  </si>
  <si>
    <t xml:space="preserve">  Kuchyň : 3,0*2,8</t>
  </si>
  <si>
    <t xml:space="preserve">  Chodba : 6,0*1,4+1,0*1,0</t>
  </si>
  <si>
    <t>19,2*0,5</t>
  </si>
  <si>
    <t>5537000111</t>
  </si>
  <si>
    <t>Lišta přechodová Al 30/A lepicí l=93 cm stříbro š 30 mm</t>
  </si>
  <si>
    <t>5537000121</t>
  </si>
  <si>
    <t>Lišta přechodová Al 30/A lepicí l=150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</si>
  <si>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</si>
  <si>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</si>
  <si>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</si>
  <si>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</si>
  <si>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</si>
  <si>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</si>
  <si>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</si>
  <si>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</si>
  <si>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</si>
  <si>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</si>
  <si>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</si>
  <si>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</si>
  <si>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</si>
  <si>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</si>
  <si>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</si>
  <si>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</si>
  <si>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</si>
  <si>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20x40 - předpoklad ceny 400Kč/m2</t>
  </si>
  <si>
    <t xml:space="preserve">  Koupelna : (2,0*2+1,9*2)*2,0</t>
  </si>
  <si>
    <t xml:space="preserve">  -0,6*2,0</t>
  </si>
  <si>
    <t xml:space="preserve">  Kuchyň : (1,0+0,6)*1,75</t>
  </si>
  <si>
    <t>17,2*1,1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</si>
  <si>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</si>
  <si>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</si>
  <si>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</si>
  <si>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</si>
  <si>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</si>
  <si>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</si>
  <si>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0,15*0,6*11*2</t>
  </si>
  <si>
    <t>0,15*0,6*29*2</t>
  </si>
  <si>
    <t>0,15*0,6*12*2</t>
  </si>
  <si>
    <t>0,15*0,6*14*2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</si>
  <si>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</si>
  <si>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</si>
  <si>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</si>
  <si>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</si>
  <si>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(0,6+2*2,1)*(0,15+0,05*2)*3</t>
  </si>
  <si>
    <t>(0,8+2*2,1)*(0,15+0,05*2)*4</t>
  </si>
  <si>
    <t>(1,25+2*2,1)*(0,15+0,05*2)*1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</si>
  <si>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</si>
  <si>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</si>
  <si>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</si>
  <si>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</si>
  <si>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</si>
  <si>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</si>
  <si>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SDK Stropy : 14,4</t>
  </si>
  <si>
    <t>Předstěna : 2,6</t>
  </si>
  <si>
    <t>784195112</t>
  </si>
  <si>
    <t>Malba Primalex Standard, bílá, bez penetrace, 2x</t>
  </si>
  <si>
    <t>WC : (1,2*2+1,0*2)*2,6</t>
  </si>
  <si>
    <t>784011222</t>
  </si>
  <si>
    <t>Zakrytí podlah včetně papírové lepenky</t>
  </si>
  <si>
    <t>784403801</t>
  </si>
  <si>
    <t>Odstranění maleb omytím v místnosti H do 3,8 m - následně plochy napenetrovat hloubkovou penetrací pro zpevnění podkladu</t>
  </si>
  <si>
    <t>786622211</t>
  </si>
  <si>
    <t>Seřízení žaluzie horizontální vnitřní AL lamely bílé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</si>
  <si>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</si>
  <si>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</si>
  <si>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</si>
  <si>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</si>
  <si>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</si>
  <si>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</si>
  <si>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</si>
  <si>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</si>
  <si>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</si>
  <si>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</si>
  <si>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</si>
  <si>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</si>
  <si>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</si>
  <si>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</si>
  <si>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</si>
  <si>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</si>
  <si>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</si>
  <si>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</si>
  <si>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</si>
  <si>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</si>
  <si>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</si>
  <si>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</si>
  <si>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</si>
  <si>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</si>
  <si>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</si>
  <si>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</si>
  <si>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</si>
  <si>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</si>
  <si>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</si>
  <si>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</si>
  <si>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</si>
  <si>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</si>
  <si>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</si>
  <si>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</si>
  <si>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</si>
  <si>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 vč. přívodu a hlavního jističe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</si>
  <si>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</si>
  <si>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</si>
  <si>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</si>
  <si>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</si>
  <si>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</si>
  <si>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</si>
  <si>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</si>
  <si>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</si>
  <si>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</si>
  <si>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</si>
  <si>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</si>
  <si>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</si>
  <si>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</si>
  <si>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</si>
  <si>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</si>
  <si>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</si>
  <si>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</si>
  <si>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</si>
  <si>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</si>
  <si>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</si>
  <si>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</si>
  <si>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</si>
  <si>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</si>
  <si>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</si>
  <si>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</si>
  <si>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</si>
  <si>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</si>
  <si>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</si>
  <si>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</si>
  <si>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</si>
  <si>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</si>
  <si>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</si>
  <si>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</si>
  <si>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</si>
  <si>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</si>
  <si>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</si>
  <si>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</si>
  <si>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</si>
  <si>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</si>
  <si>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</si>
  <si>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</si>
  <si>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</si>
  <si>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</si>
  <si>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</si>
  <si>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</si>
  <si>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</si>
  <si>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</si>
  <si>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</si>
  <si>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</si>
  <si>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</si>
  <si>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</si>
  <si>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</si>
  <si>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</si>
  <si>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</si>
  <si>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</si>
  <si>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</si>
  <si>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</si>
  <si>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</si>
  <si>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</si>
  <si>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</si>
  <si>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</si>
  <si>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</si>
  <si>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</si>
  <si>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WC : 0,9*2,6</t>
  </si>
  <si>
    <t>2,3*0,6</t>
  </si>
  <si>
    <t>1,6*1,5*2</t>
  </si>
  <si>
    <t>Oprava váp.omítek stropů do 10% plochy - štukových</t>
  </si>
  <si>
    <t>Šatna : 1,2*0,9</t>
  </si>
  <si>
    <t>Pokoj 1 : 3,0*3,9</t>
  </si>
  <si>
    <t>Pokoj 2 : 5,2*3,3</t>
  </si>
  <si>
    <t>Kuchyň : 2,9*2,8</t>
  </si>
  <si>
    <t>612421231</t>
  </si>
  <si>
    <t>Oprava vápen.omítek stěn do 10 % pl. - štukových</t>
  </si>
  <si>
    <t>Chodba : (4,3*2+3,1*2)*2,6</t>
  </si>
  <si>
    <t>Šatna : (1,2*2+0,9*2)*2,6</t>
  </si>
  <si>
    <t>Pokoj 1 : (3,9*2+3,0*2)*2,6</t>
  </si>
  <si>
    <t>Pokoj 2 : (5,2*2+3,3*2)*2,6</t>
  </si>
  <si>
    <t>WC : (1,2*2+0,9)*2,6</t>
  </si>
  <si>
    <t>Kuchyň : (2,8*2+2,9*2)*2,6</t>
  </si>
  <si>
    <t>0,03*15,0</t>
  </si>
  <si>
    <t>Koupelna : (2,0*2+2,1*2)*2,0</t>
  </si>
  <si>
    <t>Koupelna : 2,0*2,1</t>
  </si>
  <si>
    <t>WC : 1,2*0,9</t>
  </si>
  <si>
    <t>637101101R00</t>
  </si>
  <si>
    <t>Příprava podkladu - vysávání podlah prům.vysavačem</t>
  </si>
  <si>
    <t>Chodba : 4,3*1,4+1,2*1,7</t>
  </si>
  <si>
    <t>Koupelna : 2,1*2,0</t>
  </si>
  <si>
    <t>WC : 1,2*2+0,9*2-0,6</t>
  </si>
  <si>
    <t>978013121</t>
  </si>
  <si>
    <t>Otlučení omítek vnitřních stěn v rozsahu do 10 %</t>
  </si>
  <si>
    <t>Kuchyň : 2,3*0,6</t>
  </si>
  <si>
    <t>(2,0*2+2,1*2-0,6)*0,1</t>
  </si>
  <si>
    <t>Koupelna : (2,1*2+2,0*2-0,6)</t>
  </si>
  <si>
    <t xml:space="preserve">Montáž plynových sporáků </t>
  </si>
  <si>
    <t xml:space="preserve">Demontáž plynového sporáku </t>
  </si>
  <si>
    <t>728415812</t>
  </si>
  <si>
    <t>Demontáž mřížky větrací nebo ventilační do 0,10 m2</t>
  </si>
  <si>
    <t>04</t>
  </si>
  <si>
    <t>D+M kombi sporák, Počet hořáků 4,senzory StopGas,integrovaným zapalováním a  klasickou elektrickou troubu s dvojicí topných těles a horkovzdušným ventilátorem.</t>
  </si>
  <si>
    <t>Dodávka nových polic - laminát - šatna,cca 90x40cm včetně konzol</t>
  </si>
  <si>
    <t>Vystěhování bytu - kuchyň. linka skříň špajz, regál z šatny, skříň včetně odvozu a poplatku za skládku</t>
  </si>
  <si>
    <t>D+M Kuchyňské linky atyp DL=2300mm + 600mm skříňka nad digestoří</t>
  </si>
  <si>
    <t>Lamino barvy dle požadavku invesotra, hrany ABS, : 2,9</t>
  </si>
  <si>
    <t>WC : (1,2*2+0,9*2-0,6)</t>
  </si>
  <si>
    <t>WC : (0,9*2+1,2*2-0,6)</t>
  </si>
  <si>
    <t>Koupelna : (2,0*2+2,1*2)</t>
  </si>
  <si>
    <t xml:space="preserve">  Koupelna : 2,0*2,1</t>
  </si>
  <si>
    <t xml:space="preserve">  WC : 1,2*0,9</t>
  </si>
  <si>
    <t xml:space="preserve">  (0,9*2+1,2*2-0,6)*0,1</t>
  </si>
  <si>
    <t>5,64*1,1</t>
  </si>
  <si>
    <t>Chodba : (4,3+1,4+3,1+1,7+1,2+3,1-0,8*3-0,6*3)</t>
  </si>
  <si>
    <t>Kuchyň : (2,9*2+2,8*2-0,8)</t>
  </si>
  <si>
    <t>Šatna : (1,2*2+0,9*2-0,6)</t>
  </si>
  <si>
    <t>RTS 20/ II</t>
  </si>
  <si>
    <t>Laminátová podlaha 8mm - dub , třída zátěže 33, otěruvzdornost AC5  - sladit se stávající podlahou v pokoji č.3</t>
  </si>
  <si>
    <t>Šatna : 1,2*0,9*1,1</t>
  </si>
  <si>
    <t>5537026111</t>
  </si>
  <si>
    <t>Lišta přechodová lepicí Al 429/AD l=93 cm stříbro š 40 mm</t>
  </si>
  <si>
    <t xml:space="preserve">  Koupelna : (2,0*2+2,1*2)*2,0</t>
  </si>
  <si>
    <t>18,0*1,1</t>
  </si>
  <si>
    <t>783101811</t>
  </si>
  <si>
    <t>Odstranění nátěrů z ocel.konstrukcí "A" oškrábáním</t>
  </si>
  <si>
    <t>9,5*0,3</t>
  </si>
  <si>
    <t>0,15*0,6*24*2</t>
  </si>
  <si>
    <t>783522900</t>
  </si>
  <si>
    <t xml:space="preserve">Údržba, nátěr syntet. klempířských konstr. Z + 2 x </t>
  </si>
  <si>
    <t>9,50*0,3</t>
  </si>
  <si>
    <t>Předstěna : 2,34</t>
  </si>
  <si>
    <t>WC : (1,2*2+0,9*2)*2,6</t>
  </si>
  <si>
    <t>Výměna krytky a rámečku - Spínač nástěnný jednopól.</t>
  </si>
  <si>
    <t>Výměna krytky a rámečku - Zásuvka domovní zapuštěná</t>
  </si>
  <si>
    <t>Jednoduchá 3x : 15</t>
  </si>
  <si>
    <t xml:space="preserve">Dvojtá 10x : </t>
  </si>
  <si>
    <t>45826511</t>
  </si>
  <si>
    <t>Podružný materiál</t>
  </si>
  <si>
    <t>POL1_1</t>
  </si>
  <si>
    <t>Úprava stávající elektroinstalace</t>
  </si>
  <si>
    <t>Úprava stávající elektroinstalace : 3</t>
  </si>
  <si>
    <t>210110001R00</t>
  </si>
  <si>
    <t>210111014RT7</t>
  </si>
  <si>
    <t>Rekonstrukce bytu - SPC L byt č.40 a č.48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</si>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</sst>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9" fontId="4" fillId="3" borderId="18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270" t="s">
        <v>785</v>
      </c>
      <c r="F2" s="110"/>
      <c r="G2" s="110"/>
      <c r="H2" s="110"/>
      <c r="I2" s="110"/>
      <c r="J2" s="111"/>
      <c r="O2" s="1"/>
    </row>
    <row r="3" spans="1:15" ht="27" hidden="1" customHeight="1" x14ac:dyDescent="0.25">
      <c r="A3" s="2"/>
      <c r="B3" s="112"/>
      <c r="C3" s="108"/>
      <c r="D3" s="113"/>
      <c r="E3" s="114"/>
      <c r="F3" s="115"/>
      <c r="G3" s="115"/>
      <c r="H3" s="115"/>
      <c r="I3" s="115"/>
      <c r="J3" s="116"/>
    </row>
    <row r="4" spans="1:15" ht="23.25" customHeight="1" x14ac:dyDescent="0.25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5">
      <c r="A5" s="2"/>
      <c r="B5" s="31" t="s">
        <v>23</v>
      </c>
      <c r="D5" s="264" t="s">
        <v>786</v>
      </c>
      <c r="E5" s="265"/>
      <c r="F5" s="265"/>
      <c r="G5" s="76"/>
      <c r="H5" s="18" t="s">
        <v>42</v>
      </c>
      <c r="I5" s="266">
        <v>296139</v>
      </c>
      <c r="J5" s="8"/>
    </row>
    <row r="6" spans="1:15" ht="15.75" customHeight="1" x14ac:dyDescent="0.25">
      <c r="A6" s="2"/>
      <c r="B6" s="28"/>
      <c r="C6" s="55"/>
      <c r="D6" s="266" t="s">
        <v>787</v>
      </c>
      <c r="E6" s="263"/>
      <c r="F6" s="263"/>
      <c r="G6" s="77"/>
      <c r="H6" s="18" t="s">
        <v>36</v>
      </c>
      <c r="I6" s="266" t="s">
        <v>789</v>
      </c>
      <c r="J6" s="8"/>
    </row>
    <row r="7" spans="1:15" ht="15.75" customHeight="1" x14ac:dyDescent="0.25">
      <c r="A7" s="2"/>
      <c r="B7" s="29"/>
      <c r="C7" s="56"/>
      <c r="D7" s="267">
        <v>79401</v>
      </c>
      <c r="E7" s="268" t="s">
        <v>788</v>
      </c>
      <c r="F7" s="269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2"/>
      <c r="E11" s="122"/>
      <c r="F11" s="122"/>
      <c r="G11" s="122"/>
      <c r="H11" s="18" t="s">
        <v>42</v>
      </c>
      <c r="I11" s="127"/>
      <c r="J11" s="8"/>
    </row>
    <row r="12" spans="1:15" ht="15.75" customHeight="1" x14ac:dyDescent="0.25">
      <c r="A12" s="2"/>
      <c r="B12" s="28"/>
      <c r="C12" s="55"/>
      <c r="D12" s="123"/>
      <c r="E12" s="123"/>
      <c r="F12" s="123"/>
      <c r="G12" s="123"/>
      <c r="H12" s="18" t="s">
        <v>36</v>
      </c>
      <c r="I12" s="127"/>
      <c r="J12" s="8"/>
    </row>
    <row r="13" spans="1:15" ht="15.75" customHeight="1" x14ac:dyDescent="0.25">
      <c r="A13" s="2"/>
      <c r="B13" s="29"/>
      <c r="C13" s="56"/>
      <c r="D13" s="126"/>
      <c r="E13" s="124"/>
      <c r="F13" s="125"/>
      <c r="G13" s="1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89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SUMIF(F51:F77,A16,I51:I77)+SUMIF(F51:F77,"PSU",I51:I77)</f>
        <v>0</v>
      </c>
      <c r="J16" s="87"/>
    </row>
    <row r="17" spans="1:10" ht="23.25" customHeight="1" x14ac:dyDescent="0.25">
      <c r="A17" s="189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SUMIF(F51:F77,A17,I51:I77)</f>
        <v>0</v>
      </c>
      <c r="J17" s="87"/>
    </row>
    <row r="18" spans="1:10" ht="23.25" customHeight="1" x14ac:dyDescent="0.25">
      <c r="A18" s="189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SUMIF(F51:F77,A18,I51:I77)</f>
        <v>0</v>
      </c>
      <c r="J18" s="87"/>
    </row>
    <row r="19" spans="1:10" ht="23.25" customHeight="1" x14ac:dyDescent="0.25">
      <c r="A19" s="189" t="s">
        <v>108</v>
      </c>
      <c r="B19" s="38" t="s">
        <v>29</v>
      </c>
      <c r="C19" s="62"/>
      <c r="D19" s="63"/>
      <c r="E19" s="85"/>
      <c r="F19" s="86"/>
      <c r="G19" s="85"/>
      <c r="H19" s="86"/>
      <c r="I19" s="85">
        <f>SUMIF(F51:F77,A19,I51:I77)</f>
        <v>0</v>
      </c>
      <c r="J19" s="87"/>
    </row>
    <row r="20" spans="1:10" ht="23.25" customHeight="1" x14ac:dyDescent="0.25">
      <c r="A20" s="189" t="s">
        <v>107</v>
      </c>
      <c r="B20" s="38" t="s">
        <v>30</v>
      </c>
      <c r="C20" s="62"/>
      <c r="D20" s="63"/>
      <c r="E20" s="85"/>
      <c r="F20" s="86"/>
      <c r="G20" s="85"/>
      <c r="H20" s="86"/>
      <c r="I20" s="85">
        <f>SUMIF(F51:F77,A20,I51:I77)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59" t="s">
        <v>25</v>
      </c>
      <c r="C28" s="160"/>
      <c r="D28" s="160"/>
      <c r="E28" s="161"/>
      <c r="F28" s="162"/>
      <c r="G28" s="163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59" t="s">
        <v>37</v>
      </c>
      <c r="C29" s="166"/>
      <c r="D29" s="166"/>
      <c r="E29" s="166"/>
      <c r="F29" s="167"/>
      <c r="G29" s="163">
        <f>A27</f>
        <v>0</v>
      </c>
      <c r="H29" s="163"/>
      <c r="I29" s="163"/>
      <c r="J29" s="168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1" t="s">
        <v>17</v>
      </c>
      <c r="C37" s="132"/>
      <c r="D37" s="132"/>
      <c r="E37" s="132"/>
      <c r="F37" s="133"/>
      <c r="G37" s="133"/>
      <c r="H37" s="133"/>
      <c r="I37" s="133"/>
      <c r="J37" s="134"/>
    </row>
    <row r="38" spans="1:10" ht="25.5" customHeight="1" x14ac:dyDescent="0.25">
      <c r="A38" s="130" t="s">
        <v>39</v>
      </c>
      <c r="B38" s="135" t="s">
        <v>18</v>
      </c>
      <c r="C38" s="136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 x14ac:dyDescent="0.25">
      <c r="A39" s="130">
        <v>1</v>
      </c>
      <c r="B39" s="140" t="s">
        <v>43</v>
      </c>
      <c r="C39" s="141"/>
      <c r="D39" s="141"/>
      <c r="E39" s="141"/>
      <c r="F39" s="142">
        <f>'SO 01 P1'!AE558+'SO 01 P2'!AE463+'SO 01 Pol'!AE18</f>
        <v>0</v>
      </c>
      <c r="G39" s="143">
        <f>'SO 01 P1'!AF558+'SO 01 P2'!AF463+'SO 01 Pol'!AF18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5">
      <c r="A40" s="130">
        <v>2</v>
      </c>
      <c r="B40" s="146" t="s">
        <v>44</v>
      </c>
      <c r="C40" s="147" t="s">
        <v>45</v>
      </c>
      <c r="D40" s="147"/>
      <c r="E40" s="147"/>
      <c r="F40" s="148">
        <f>'SO 01 P1'!AE558+'SO 01 P2'!AE463+'SO 01 Pol'!AE18</f>
        <v>0</v>
      </c>
      <c r="G40" s="149">
        <f>'SO 01 P1'!AF558+'SO 01 P2'!AF463+'SO 01 Pol'!AF18</f>
        <v>0</v>
      </c>
      <c r="H40" s="149">
        <f>(F40*SazbaDPH1/100)+(G40*SazbaDPH2/100)</f>
        <v>0</v>
      </c>
      <c r="I40" s="149">
        <f>F40+G40+H40</f>
        <v>0</v>
      </c>
      <c r="J40" s="150" t="str">
        <f>IF(CenaCelkemVypocet=0,"",I40/CenaCelkemVypocet*100)</f>
        <v/>
      </c>
    </row>
    <row r="41" spans="1:10" ht="25.5" customHeight="1" x14ac:dyDescent="0.25">
      <c r="A41" s="130">
        <v>3</v>
      </c>
      <c r="B41" s="151" t="s">
        <v>46</v>
      </c>
      <c r="C41" s="141" t="s">
        <v>47</v>
      </c>
      <c r="D41" s="141"/>
      <c r="E41" s="141"/>
      <c r="F41" s="152">
        <f>'SO 01 P1'!AE558</f>
        <v>0</v>
      </c>
      <c r="G41" s="144">
        <f>'SO 01 P1'!AF558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5">
      <c r="A42" s="130">
        <v>3</v>
      </c>
      <c r="B42" s="151" t="s">
        <v>46</v>
      </c>
      <c r="C42" s="141" t="s">
        <v>48</v>
      </c>
      <c r="D42" s="141"/>
      <c r="E42" s="141"/>
      <c r="F42" s="152">
        <f>'SO 01 P2'!AE463</f>
        <v>0</v>
      </c>
      <c r="G42" s="144">
        <f>'SO 01 P2'!AF463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5">
      <c r="A43" s="130">
        <v>3</v>
      </c>
      <c r="B43" s="151" t="s">
        <v>46</v>
      </c>
      <c r="C43" s="141" t="s">
        <v>49</v>
      </c>
      <c r="D43" s="141"/>
      <c r="E43" s="141"/>
      <c r="F43" s="152">
        <f>'SO 01 Pol'!AE18</f>
        <v>0</v>
      </c>
      <c r="G43" s="144">
        <f>'SO 01 Pol'!AF18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5">
      <c r="A44" s="130"/>
      <c r="B44" s="153" t="s">
        <v>50</v>
      </c>
      <c r="C44" s="154"/>
      <c r="D44" s="154"/>
      <c r="E44" s="155"/>
      <c r="F44" s="156">
        <f>SUMIF(A39:A43,"=1",F39:F43)</f>
        <v>0</v>
      </c>
      <c r="G44" s="157">
        <f>SUMIF(A39:A43,"=1",G39:G43)</f>
        <v>0</v>
      </c>
      <c r="H44" s="157">
        <f>SUMIF(A39:A43,"=1",H39:H43)</f>
        <v>0</v>
      </c>
      <c r="I44" s="157">
        <f>SUMIF(A39:A43,"=1",I39:I43)</f>
        <v>0</v>
      </c>
      <c r="J44" s="158">
        <f>SUMIF(A39:A43,"=1",J39:J43)</f>
        <v>0</v>
      </c>
    </row>
    <row r="48" spans="1:10" ht="15.6" x14ac:dyDescent="0.3">
      <c r="B48" s="169" t="s">
        <v>52</v>
      </c>
    </row>
    <row r="50" spans="1:10" ht="25.5" customHeight="1" x14ac:dyDescent="0.25">
      <c r="A50" s="171"/>
      <c r="B50" s="174" t="s">
        <v>18</v>
      </c>
      <c r="C50" s="174" t="s">
        <v>6</v>
      </c>
      <c r="D50" s="175"/>
      <c r="E50" s="175"/>
      <c r="F50" s="176" t="s">
        <v>53</v>
      </c>
      <c r="G50" s="176"/>
      <c r="H50" s="176"/>
      <c r="I50" s="176" t="s">
        <v>31</v>
      </c>
      <c r="J50" s="176" t="s">
        <v>0</v>
      </c>
    </row>
    <row r="51" spans="1:10" ht="36.75" customHeight="1" x14ac:dyDescent="0.25">
      <c r="A51" s="172"/>
      <c r="B51" s="177" t="s">
        <v>54</v>
      </c>
      <c r="C51" s="178" t="s">
        <v>55</v>
      </c>
      <c r="D51" s="179"/>
      <c r="E51" s="179"/>
      <c r="F51" s="187" t="s">
        <v>26</v>
      </c>
      <c r="G51" s="180"/>
      <c r="H51" s="180"/>
      <c r="I51" s="180">
        <f>'SO 01 P1'!G8+'SO 01 P2'!G8</f>
        <v>0</v>
      </c>
      <c r="J51" s="185" t="str">
        <f>IF(I78=0,"",I51/I78*100)</f>
        <v/>
      </c>
    </row>
    <row r="52" spans="1:10" ht="36.75" customHeight="1" x14ac:dyDescent="0.25">
      <c r="A52" s="172"/>
      <c r="B52" s="177" t="s">
        <v>56</v>
      </c>
      <c r="C52" s="178" t="s">
        <v>57</v>
      </c>
      <c r="D52" s="179"/>
      <c r="E52" s="179"/>
      <c r="F52" s="187" t="s">
        <v>26</v>
      </c>
      <c r="G52" s="180"/>
      <c r="H52" s="180"/>
      <c r="I52" s="180">
        <f>'SO 01 P1'!G25</f>
        <v>0</v>
      </c>
      <c r="J52" s="185" t="str">
        <f>IF(I78=0,"",I52/I78*100)</f>
        <v/>
      </c>
    </row>
    <row r="53" spans="1:10" ht="36.75" customHeight="1" x14ac:dyDescent="0.25">
      <c r="A53" s="172"/>
      <c r="B53" s="177" t="s">
        <v>58</v>
      </c>
      <c r="C53" s="178" t="s">
        <v>59</v>
      </c>
      <c r="D53" s="179"/>
      <c r="E53" s="179"/>
      <c r="F53" s="187" t="s">
        <v>26</v>
      </c>
      <c r="G53" s="180"/>
      <c r="H53" s="180"/>
      <c r="I53" s="180">
        <f>'SO 01 P1'!G31+'SO 01 P2'!G21</f>
        <v>0</v>
      </c>
      <c r="J53" s="185" t="str">
        <f>IF(I78=0,"",I53/I78*100)</f>
        <v/>
      </c>
    </row>
    <row r="54" spans="1:10" ht="36.75" customHeight="1" x14ac:dyDescent="0.25">
      <c r="A54" s="172"/>
      <c r="B54" s="177" t="s">
        <v>60</v>
      </c>
      <c r="C54" s="178" t="s">
        <v>61</v>
      </c>
      <c r="D54" s="179"/>
      <c r="E54" s="179"/>
      <c r="F54" s="187" t="s">
        <v>26</v>
      </c>
      <c r="G54" s="180"/>
      <c r="H54" s="180"/>
      <c r="I54" s="180">
        <f>'SO 01 P1'!G80+'SO 01 P2'!G66</f>
        <v>0</v>
      </c>
      <c r="J54" s="185" t="str">
        <f>IF(I78=0,"",I54/I78*100)</f>
        <v/>
      </c>
    </row>
    <row r="55" spans="1:10" ht="36.75" customHeight="1" x14ac:dyDescent="0.25">
      <c r="A55" s="172"/>
      <c r="B55" s="177" t="s">
        <v>62</v>
      </c>
      <c r="C55" s="178" t="s">
        <v>63</v>
      </c>
      <c r="D55" s="179"/>
      <c r="E55" s="179"/>
      <c r="F55" s="187" t="s">
        <v>26</v>
      </c>
      <c r="G55" s="180"/>
      <c r="H55" s="180"/>
      <c r="I55" s="180">
        <f>'SO 01 P1'!G93+'SO 01 P2'!G79</f>
        <v>0</v>
      </c>
      <c r="J55" s="185" t="str">
        <f>IF(I78=0,"",I55/I78*100)</f>
        <v/>
      </c>
    </row>
    <row r="56" spans="1:10" ht="36.75" customHeight="1" x14ac:dyDescent="0.25">
      <c r="A56" s="172"/>
      <c r="B56" s="177" t="s">
        <v>64</v>
      </c>
      <c r="C56" s="178" t="s">
        <v>65</v>
      </c>
      <c r="D56" s="179"/>
      <c r="E56" s="179"/>
      <c r="F56" s="187" t="s">
        <v>26</v>
      </c>
      <c r="G56" s="180"/>
      <c r="H56" s="180"/>
      <c r="I56" s="180">
        <f>'SO 01 P1'!G106+'SO 01 P2'!G91</f>
        <v>0</v>
      </c>
      <c r="J56" s="185" t="str">
        <f>IF(I78=0,"",I56/I78*100)</f>
        <v/>
      </c>
    </row>
    <row r="57" spans="1:10" ht="36.75" customHeight="1" x14ac:dyDescent="0.25">
      <c r="A57" s="172"/>
      <c r="B57" s="177" t="s">
        <v>66</v>
      </c>
      <c r="C57" s="178" t="s">
        <v>67</v>
      </c>
      <c r="D57" s="179"/>
      <c r="E57" s="179"/>
      <c r="F57" s="187" t="s">
        <v>26</v>
      </c>
      <c r="G57" s="180"/>
      <c r="H57" s="180"/>
      <c r="I57" s="180">
        <f>'SO 01 P1'!G154+'SO 01 P2'!G134</f>
        <v>0</v>
      </c>
      <c r="J57" s="185" t="str">
        <f>IF(I78=0,"",I57/I78*100)</f>
        <v/>
      </c>
    </row>
    <row r="58" spans="1:10" ht="36.75" customHeight="1" x14ac:dyDescent="0.25">
      <c r="A58" s="172"/>
      <c r="B58" s="177" t="s">
        <v>68</v>
      </c>
      <c r="C58" s="178" t="s">
        <v>69</v>
      </c>
      <c r="D58" s="179"/>
      <c r="E58" s="179"/>
      <c r="F58" s="187" t="s">
        <v>27</v>
      </c>
      <c r="G58" s="180"/>
      <c r="H58" s="180"/>
      <c r="I58" s="180">
        <f>'SO 01 P1'!G156+'SO 01 P2'!G136</f>
        <v>0</v>
      </c>
      <c r="J58" s="185" t="str">
        <f>IF(I78=0,"",I58/I78*100)</f>
        <v/>
      </c>
    </row>
    <row r="59" spans="1:10" ht="36.75" customHeight="1" x14ac:dyDescent="0.25">
      <c r="A59" s="172"/>
      <c r="B59" s="177" t="s">
        <v>70</v>
      </c>
      <c r="C59" s="178" t="s">
        <v>71</v>
      </c>
      <c r="D59" s="179"/>
      <c r="E59" s="179"/>
      <c r="F59" s="187" t="s">
        <v>27</v>
      </c>
      <c r="G59" s="180"/>
      <c r="H59" s="180"/>
      <c r="I59" s="180">
        <f>'SO 01 P1'!G167+'SO 01 P2'!G147</f>
        <v>0</v>
      </c>
      <c r="J59" s="185" t="str">
        <f>IF(I78=0,"",I59/I78*100)</f>
        <v/>
      </c>
    </row>
    <row r="60" spans="1:10" ht="36.75" customHeight="1" x14ac:dyDescent="0.25">
      <c r="A60" s="172"/>
      <c r="B60" s="177" t="s">
        <v>72</v>
      </c>
      <c r="C60" s="178" t="s">
        <v>73</v>
      </c>
      <c r="D60" s="179"/>
      <c r="E60" s="179"/>
      <c r="F60" s="187" t="s">
        <v>27</v>
      </c>
      <c r="G60" s="180"/>
      <c r="H60" s="180"/>
      <c r="I60" s="180">
        <f>'SO 01 P1'!G169+'SO 01 P2'!G149</f>
        <v>0</v>
      </c>
      <c r="J60" s="185" t="str">
        <f>IF(I78=0,"",I60/I78*100)</f>
        <v/>
      </c>
    </row>
    <row r="61" spans="1:10" ht="36.75" customHeight="1" x14ac:dyDescent="0.25">
      <c r="A61" s="172"/>
      <c r="B61" s="177" t="s">
        <v>74</v>
      </c>
      <c r="C61" s="178" t="s">
        <v>75</v>
      </c>
      <c r="D61" s="179"/>
      <c r="E61" s="179"/>
      <c r="F61" s="187" t="s">
        <v>27</v>
      </c>
      <c r="G61" s="180"/>
      <c r="H61" s="180"/>
      <c r="I61" s="180">
        <f>'SO 01 P1'!G179+'SO 01 P2'!G159</f>
        <v>0</v>
      </c>
      <c r="J61" s="185" t="str">
        <f>IF(I78=0,"",I61/I78*100)</f>
        <v/>
      </c>
    </row>
    <row r="62" spans="1:10" ht="36.75" customHeight="1" x14ac:dyDescent="0.25">
      <c r="A62" s="172"/>
      <c r="B62" s="177" t="s">
        <v>76</v>
      </c>
      <c r="C62" s="178" t="s">
        <v>77</v>
      </c>
      <c r="D62" s="179"/>
      <c r="E62" s="179"/>
      <c r="F62" s="187" t="s">
        <v>27</v>
      </c>
      <c r="G62" s="180"/>
      <c r="H62" s="180"/>
      <c r="I62" s="180">
        <f>'SO 01 P1'!G186+'SO 01 P2'!G166</f>
        <v>0</v>
      </c>
      <c r="J62" s="185" t="str">
        <f>IF(I78=0,"",I62/I78*100)</f>
        <v/>
      </c>
    </row>
    <row r="63" spans="1:10" ht="36.75" customHeight="1" x14ac:dyDescent="0.25">
      <c r="A63" s="172"/>
      <c r="B63" s="177" t="s">
        <v>78</v>
      </c>
      <c r="C63" s="178" t="s">
        <v>79</v>
      </c>
      <c r="D63" s="179"/>
      <c r="E63" s="179"/>
      <c r="F63" s="187" t="s">
        <v>27</v>
      </c>
      <c r="G63" s="180"/>
      <c r="H63" s="180"/>
      <c r="I63" s="180">
        <f>'SO 01 P1'!G196+'SO 01 P2'!G176</f>
        <v>0</v>
      </c>
      <c r="J63" s="185" t="str">
        <f>IF(I78=0,"",I63/I78*100)</f>
        <v/>
      </c>
    </row>
    <row r="64" spans="1:10" ht="36.75" customHeight="1" x14ac:dyDescent="0.25">
      <c r="A64" s="172"/>
      <c r="B64" s="177" t="s">
        <v>80</v>
      </c>
      <c r="C64" s="178" t="s">
        <v>81</v>
      </c>
      <c r="D64" s="179"/>
      <c r="E64" s="179"/>
      <c r="F64" s="187" t="s">
        <v>27</v>
      </c>
      <c r="G64" s="180"/>
      <c r="H64" s="180"/>
      <c r="I64" s="180">
        <f>'SO 01 P1'!G227+'SO 01 P2'!G207</f>
        <v>0</v>
      </c>
      <c r="J64" s="185" t="str">
        <f>IF(I78=0,"",I64/I78*100)</f>
        <v/>
      </c>
    </row>
    <row r="65" spans="1:10" ht="36.75" customHeight="1" x14ac:dyDescent="0.25">
      <c r="A65" s="172"/>
      <c r="B65" s="177" t="s">
        <v>82</v>
      </c>
      <c r="C65" s="178" t="s">
        <v>83</v>
      </c>
      <c r="D65" s="179"/>
      <c r="E65" s="179"/>
      <c r="F65" s="187" t="s">
        <v>27</v>
      </c>
      <c r="G65" s="180"/>
      <c r="H65" s="180"/>
      <c r="I65" s="180">
        <f>'SO 01 P1'!G233+'SO 01 P2'!G214</f>
        <v>0</v>
      </c>
      <c r="J65" s="185" t="str">
        <f>IF(I78=0,"",I65/I78*100)</f>
        <v/>
      </c>
    </row>
    <row r="66" spans="1:10" ht="36.75" customHeight="1" x14ac:dyDescent="0.25">
      <c r="A66" s="172"/>
      <c r="B66" s="177" t="s">
        <v>84</v>
      </c>
      <c r="C66" s="178" t="s">
        <v>85</v>
      </c>
      <c r="D66" s="179"/>
      <c r="E66" s="179"/>
      <c r="F66" s="187" t="s">
        <v>27</v>
      </c>
      <c r="G66" s="180"/>
      <c r="H66" s="180"/>
      <c r="I66" s="180">
        <f>'SO 01 P1'!G260+'SO 01 P2'!G237</f>
        <v>0</v>
      </c>
      <c r="J66" s="185" t="str">
        <f>IF(I78=0,"",I66/I78*100)</f>
        <v/>
      </c>
    </row>
    <row r="67" spans="1:10" ht="36.75" customHeight="1" x14ac:dyDescent="0.25">
      <c r="A67" s="172"/>
      <c r="B67" s="177" t="s">
        <v>86</v>
      </c>
      <c r="C67" s="178" t="s">
        <v>87</v>
      </c>
      <c r="D67" s="179"/>
      <c r="E67" s="179"/>
      <c r="F67" s="187" t="s">
        <v>27</v>
      </c>
      <c r="G67" s="180"/>
      <c r="H67" s="180"/>
      <c r="I67" s="180">
        <f>'SO 01 P1'!G264+'SO 01 P2'!G241</f>
        <v>0</v>
      </c>
      <c r="J67" s="185" t="str">
        <f>IF(I78=0,"",I67/I78*100)</f>
        <v/>
      </c>
    </row>
    <row r="68" spans="1:10" ht="36.75" customHeight="1" x14ac:dyDescent="0.25">
      <c r="A68" s="172"/>
      <c r="B68" s="177" t="s">
        <v>88</v>
      </c>
      <c r="C68" s="178" t="s">
        <v>89</v>
      </c>
      <c r="D68" s="179"/>
      <c r="E68" s="179"/>
      <c r="F68" s="187" t="s">
        <v>27</v>
      </c>
      <c r="G68" s="180"/>
      <c r="H68" s="180"/>
      <c r="I68" s="180">
        <f>'SO 01 P1'!G296+'SO 01 P2'!G273</f>
        <v>0</v>
      </c>
      <c r="J68" s="185" t="str">
        <f>IF(I78=0,"",I68/I78*100)</f>
        <v/>
      </c>
    </row>
    <row r="69" spans="1:10" ht="36.75" customHeight="1" x14ac:dyDescent="0.25">
      <c r="A69" s="172"/>
      <c r="B69" s="177" t="s">
        <v>90</v>
      </c>
      <c r="C69" s="178" t="s">
        <v>91</v>
      </c>
      <c r="D69" s="179"/>
      <c r="E69" s="179"/>
      <c r="F69" s="187" t="s">
        <v>27</v>
      </c>
      <c r="G69" s="180"/>
      <c r="H69" s="180"/>
      <c r="I69" s="180">
        <f>'SO 01 P1'!G330+'SO 01 P2'!G289</f>
        <v>0</v>
      </c>
      <c r="J69" s="185" t="str">
        <f>IF(I78=0,"",I69/I78*100)</f>
        <v/>
      </c>
    </row>
    <row r="70" spans="1:10" ht="36.75" customHeight="1" x14ac:dyDescent="0.25">
      <c r="A70" s="172"/>
      <c r="B70" s="177" t="s">
        <v>92</v>
      </c>
      <c r="C70" s="178" t="s">
        <v>93</v>
      </c>
      <c r="D70" s="179"/>
      <c r="E70" s="179"/>
      <c r="F70" s="187" t="s">
        <v>27</v>
      </c>
      <c r="G70" s="180"/>
      <c r="H70" s="180"/>
      <c r="I70" s="180">
        <f>'SO 01 P1'!G366+'SO 01 P2'!G296</f>
        <v>0</v>
      </c>
      <c r="J70" s="185" t="str">
        <f>IF(I78=0,"",I70/I78*100)</f>
        <v/>
      </c>
    </row>
    <row r="71" spans="1:10" ht="36.75" customHeight="1" x14ac:dyDescent="0.25">
      <c r="A71" s="172"/>
      <c r="B71" s="177" t="s">
        <v>94</v>
      </c>
      <c r="C71" s="178" t="s">
        <v>95</v>
      </c>
      <c r="D71" s="179"/>
      <c r="E71" s="179"/>
      <c r="F71" s="187" t="s">
        <v>27</v>
      </c>
      <c r="G71" s="180"/>
      <c r="H71" s="180"/>
      <c r="I71" s="180">
        <f>'SO 01 P1'!G395+'SO 01 P2'!G325</f>
        <v>0</v>
      </c>
      <c r="J71" s="185" t="str">
        <f>IF(I78=0,"",I71/I78*100)</f>
        <v/>
      </c>
    </row>
    <row r="72" spans="1:10" ht="36.75" customHeight="1" x14ac:dyDescent="0.25">
      <c r="A72" s="172"/>
      <c r="B72" s="177" t="s">
        <v>96</v>
      </c>
      <c r="C72" s="178" t="s">
        <v>97</v>
      </c>
      <c r="D72" s="179"/>
      <c r="E72" s="179"/>
      <c r="F72" s="187" t="s">
        <v>27</v>
      </c>
      <c r="G72" s="180"/>
      <c r="H72" s="180"/>
      <c r="I72" s="180">
        <f>'SO 01 P1'!G406+'SO 01 P2'!G338</f>
        <v>0</v>
      </c>
      <c r="J72" s="185" t="str">
        <f>IF(I78=0,"",I72/I78*100)</f>
        <v/>
      </c>
    </row>
    <row r="73" spans="1:10" ht="36.75" customHeight="1" x14ac:dyDescent="0.25">
      <c r="A73" s="172"/>
      <c r="B73" s="177" t="s">
        <v>98</v>
      </c>
      <c r="C73" s="178" t="s">
        <v>99</v>
      </c>
      <c r="D73" s="179"/>
      <c r="E73" s="179"/>
      <c r="F73" s="187" t="s">
        <v>27</v>
      </c>
      <c r="G73" s="180"/>
      <c r="H73" s="180"/>
      <c r="I73" s="180">
        <f>'SO 01 P1'!G503</f>
        <v>0</v>
      </c>
      <c r="J73" s="185" t="str">
        <f>IF(I78=0,"",I73/I78*100)</f>
        <v/>
      </c>
    </row>
    <row r="74" spans="1:10" ht="36.75" customHeight="1" x14ac:dyDescent="0.25">
      <c r="A74" s="172"/>
      <c r="B74" s="177" t="s">
        <v>100</v>
      </c>
      <c r="C74" s="178" t="s">
        <v>101</v>
      </c>
      <c r="D74" s="179"/>
      <c r="E74" s="179"/>
      <c r="F74" s="187" t="s">
        <v>28</v>
      </c>
      <c r="G74" s="180"/>
      <c r="H74" s="180"/>
      <c r="I74" s="180">
        <f>'SO 01 P1'!G507+'SO 01 P2'!G421</f>
        <v>0</v>
      </c>
      <c r="J74" s="185" t="str">
        <f>IF(I78=0,"",I74/I78*100)</f>
        <v/>
      </c>
    </row>
    <row r="75" spans="1:10" ht="36.75" customHeight="1" x14ac:dyDescent="0.25">
      <c r="A75" s="172"/>
      <c r="B75" s="177" t="s">
        <v>102</v>
      </c>
      <c r="C75" s="178" t="s">
        <v>103</v>
      </c>
      <c r="D75" s="179"/>
      <c r="E75" s="179"/>
      <c r="F75" s="187" t="s">
        <v>28</v>
      </c>
      <c r="G75" s="180"/>
      <c r="H75" s="180"/>
      <c r="I75" s="180">
        <f>'SO 01 P1'!G542+'SO 01 P2'!G447</f>
        <v>0</v>
      </c>
      <c r="J75" s="185" t="str">
        <f>IF(I78=0,"",I75/I78*100)</f>
        <v/>
      </c>
    </row>
    <row r="76" spans="1:10" ht="36.75" customHeight="1" x14ac:dyDescent="0.25">
      <c r="A76" s="172"/>
      <c r="B76" s="177" t="s">
        <v>104</v>
      </c>
      <c r="C76" s="178" t="s">
        <v>105</v>
      </c>
      <c r="D76" s="179"/>
      <c r="E76" s="179"/>
      <c r="F76" s="187" t="s">
        <v>106</v>
      </c>
      <c r="G76" s="180"/>
      <c r="H76" s="180"/>
      <c r="I76" s="180">
        <f>'SO 01 P1'!G547+'SO 01 P2'!G452</f>
        <v>0</v>
      </c>
      <c r="J76" s="185" t="str">
        <f>IF(I78=0,"",I76/I78*100)</f>
        <v/>
      </c>
    </row>
    <row r="77" spans="1:10" ht="36.75" customHeight="1" x14ac:dyDescent="0.25">
      <c r="A77" s="172"/>
      <c r="B77" s="177" t="s">
        <v>107</v>
      </c>
      <c r="C77" s="178" t="s">
        <v>30</v>
      </c>
      <c r="D77" s="179"/>
      <c r="E77" s="179"/>
      <c r="F77" s="187" t="s">
        <v>107</v>
      </c>
      <c r="G77" s="180"/>
      <c r="H77" s="180"/>
      <c r="I77" s="180">
        <f>'SO 01 Pol'!G8</f>
        <v>0</v>
      </c>
      <c r="J77" s="185" t="str">
        <f>IF(I78=0,"",I77/I78*100)</f>
        <v/>
      </c>
    </row>
    <row r="78" spans="1:10" ht="25.5" customHeight="1" x14ac:dyDescent="0.25">
      <c r="A78" s="173"/>
      <c r="B78" s="181" t="s">
        <v>1</v>
      </c>
      <c r="C78" s="182"/>
      <c r="D78" s="183"/>
      <c r="E78" s="183"/>
      <c r="F78" s="188"/>
      <c r="G78" s="184"/>
      <c r="H78" s="184"/>
      <c r="I78" s="184">
        <f>SUM(I51:I77)</f>
        <v>0</v>
      </c>
      <c r="J78" s="186">
        <f>SUM(J51:J77)</f>
        <v>0</v>
      </c>
    </row>
    <row r="79" spans="1:10" x14ac:dyDescent="0.25">
      <c r="F79" s="128"/>
      <c r="G79" s="128"/>
      <c r="H79" s="128"/>
      <c r="I79" s="128"/>
      <c r="J79" s="129"/>
    </row>
    <row r="80" spans="1:10" x14ac:dyDescent="0.25">
      <c r="F80" s="128"/>
      <c r="G80" s="128"/>
      <c r="H80" s="128"/>
      <c r="I80" s="128"/>
      <c r="J80" s="129"/>
    </row>
    <row r="81" spans="6:10" x14ac:dyDescent="0.25">
      <c r="F81" s="128"/>
      <c r="G81" s="128"/>
      <c r="H81" s="128"/>
      <c r="I81" s="128"/>
      <c r="J81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B363-5288-4368-BD56-7AADE402B986}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109</v>
      </c>
    </row>
    <row r="2" spans="1:60" ht="25.05" customHeight="1" x14ac:dyDescent="0.25">
      <c r="A2" s="191" t="s">
        <v>8</v>
      </c>
      <c r="B2" s="49"/>
      <c r="C2" s="194" t="s">
        <v>785</v>
      </c>
      <c r="D2" s="192"/>
      <c r="E2" s="192"/>
      <c r="F2" s="192"/>
      <c r="G2" s="193"/>
      <c r="AG2" t="s">
        <v>110</v>
      </c>
    </row>
    <row r="3" spans="1:60" ht="25.05" customHeight="1" x14ac:dyDescent="0.25">
      <c r="A3" s="191" t="s">
        <v>9</v>
      </c>
      <c r="B3" s="49"/>
      <c r="C3" s="194" t="s">
        <v>45</v>
      </c>
      <c r="D3" s="192"/>
      <c r="E3" s="192"/>
      <c r="F3" s="192"/>
      <c r="G3" s="193"/>
      <c r="AC3" s="170" t="s">
        <v>110</v>
      </c>
      <c r="AG3" t="s">
        <v>111</v>
      </c>
    </row>
    <row r="4" spans="1:60" ht="25.05" customHeight="1" x14ac:dyDescent="0.25">
      <c r="A4" s="195" t="s">
        <v>10</v>
      </c>
      <c r="B4" s="196"/>
      <c r="C4" s="197" t="s">
        <v>49</v>
      </c>
      <c r="D4" s="198"/>
      <c r="E4" s="198"/>
      <c r="F4" s="198"/>
      <c r="G4" s="199"/>
      <c r="AG4" t="s">
        <v>112</v>
      </c>
    </row>
    <row r="5" spans="1:60" x14ac:dyDescent="0.25">
      <c r="D5" s="10"/>
    </row>
    <row r="6" spans="1:60" ht="39.6" x14ac:dyDescent="0.25">
      <c r="A6" s="201" t="s">
        <v>113</v>
      </c>
      <c r="B6" s="203" t="s">
        <v>114</v>
      </c>
      <c r="C6" s="203" t="s">
        <v>115</v>
      </c>
      <c r="D6" s="202" t="s">
        <v>116</v>
      </c>
      <c r="E6" s="201" t="s">
        <v>117</v>
      </c>
      <c r="F6" s="200" t="s">
        <v>118</v>
      </c>
      <c r="G6" s="201" t="s">
        <v>31</v>
      </c>
      <c r="H6" s="204" t="s">
        <v>32</v>
      </c>
      <c r="I6" s="204" t="s">
        <v>119</v>
      </c>
      <c r="J6" s="204" t="s">
        <v>33</v>
      </c>
      <c r="K6" s="204" t="s">
        <v>120</v>
      </c>
      <c r="L6" s="204" t="s">
        <v>121</v>
      </c>
      <c r="M6" s="204" t="s">
        <v>122</v>
      </c>
      <c r="N6" s="204" t="s">
        <v>123</v>
      </c>
      <c r="O6" s="204" t="s">
        <v>124</v>
      </c>
      <c r="P6" s="204" t="s">
        <v>125</v>
      </c>
      <c r="Q6" s="204" t="s">
        <v>126</v>
      </c>
      <c r="R6" s="204" t="s">
        <v>127</v>
      </c>
      <c r="S6" s="204" t="s">
        <v>128</v>
      </c>
      <c r="T6" s="204" t="s">
        <v>129</v>
      </c>
      <c r="U6" s="204" t="s">
        <v>130</v>
      </c>
      <c r="V6" s="204" t="s">
        <v>131</v>
      </c>
      <c r="W6" s="204" t="s">
        <v>132</v>
      </c>
      <c r="X6" s="204" t="s">
        <v>133</v>
      </c>
    </row>
    <row r="7" spans="1:60" hidden="1" x14ac:dyDescent="0.25">
      <c r="A7" s="3"/>
      <c r="B7" s="4"/>
      <c r="C7" s="4"/>
      <c r="D7" s="6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7" t="s">
        <v>134</v>
      </c>
      <c r="B8" s="228" t="s">
        <v>107</v>
      </c>
      <c r="C8" s="246" t="s">
        <v>30</v>
      </c>
      <c r="D8" s="229"/>
      <c r="E8" s="230"/>
      <c r="F8" s="231"/>
      <c r="G8" s="232">
        <f>SUMIF(AG9:AG16,"&lt;&gt;NOR",G9:G16)</f>
        <v>0</v>
      </c>
      <c r="H8" s="226"/>
      <c r="I8" s="226">
        <f>SUM(I9:I16)</f>
        <v>0</v>
      </c>
      <c r="J8" s="226"/>
      <c r="K8" s="226">
        <f>SUM(K9:K16)</f>
        <v>18700</v>
      </c>
      <c r="L8" s="226"/>
      <c r="M8" s="226">
        <f>SUM(M9:M16)</f>
        <v>0</v>
      </c>
      <c r="N8" s="226"/>
      <c r="O8" s="226">
        <f>SUM(O9:O16)</f>
        <v>0</v>
      </c>
      <c r="P8" s="226"/>
      <c r="Q8" s="226">
        <f>SUM(Q9:Q16)</f>
        <v>0</v>
      </c>
      <c r="R8" s="226"/>
      <c r="S8" s="226"/>
      <c r="T8" s="226"/>
      <c r="U8" s="226"/>
      <c r="V8" s="226">
        <f>SUM(V9:V16)</f>
        <v>0</v>
      </c>
      <c r="W8" s="226"/>
      <c r="X8" s="226"/>
      <c r="AG8" t="s">
        <v>135</v>
      </c>
    </row>
    <row r="9" spans="1:60" outlineLevel="1" x14ac:dyDescent="0.25">
      <c r="A9" s="239">
        <v>1</v>
      </c>
      <c r="B9" s="240" t="s">
        <v>136</v>
      </c>
      <c r="C9" s="247" t="s">
        <v>137</v>
      </c>
      <c r="D9" s="241" t="s">
        <v>138</v>
      </c>
      <c r="E9" s="242">
        <v>1</v>
      </c>
      <c r="F9" s="243"/>
      <c r="G9" s="244">
        <f>ROUND(E9*F9,2)</f>
        <v>0</v>
      </c>
      <c r="H9" s="225">
        <v>0</v>
      </c>
      <c r="I9" s="224">
        <f>ROUND(E9*H9,2)</f>
        <v>0</v>
      </c>
      <c r="J9" s="225">
        <v>3000</v>
      </c>
      <c r="K9" s="224">
        <f>ROUND(E9*J9,2)</f>
        <v>3000</v>
      </c>
      <c r="L9" s="224">
        <v>15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139</v>
      </c>
      <c r="T9" s="224" t="s">
        <v>140</v>
      </c>
      <c r="U9" s="224">
        <v>0</v>
      </c>
      <c r="V9" s="224">
        <f>ROUND(E9*U9,2)</f>
        <v>0</v>
      </c>
      <c r="W9" s="224"/>
      <c r="X9" s="224" t="s">
        <v>141</v>
      </c>
      <c r="Y9" s="205"/>
      <c r="Z9" s="205"/>
      <c r="AA9" s="205"/>
      <c r="AB9" s="205"/>
      <c r="AC9" s="205"/>
      <c r="AD9" s="205"/>
      <c r="AE9" s="205"/>
      <c r="AF9" s="205"/>
      <c r="AG9" s="205" t="s">
        <v>142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39">
        <v>2</v>
      </c>
      <c r="B10" s="240" t="s">
        <v>143</v>
      </c>
      <c r="C10" s="247" t="s">
        <v>144</v>
      </c>
      <c r="D10" s="241" t="s">
        <v>138</v>
      </c>
      <c r="E10" s="242">
        <v>1</v>
      </c>
      <c r="F10" s="243"/>
      <c r="G10" s="244">
        <f>ROUND(E10*F10,2)</f>
        <v>0</v>
      </c>
      <c r="H10" s="225">
        <v>0</v>
      </c>
      <c r="I10" s="224">
        <f>ROUND(E10*H10,2)</f>
        <v>0</v>
      </c>
      <c r="J10" s="225">
        <v>3000</v>
      </c>
      <c r="K10" s="224">
        <f>ROUND(E10*J10,2)</f>
        <v>3000</v>
      </c>
      <c r="L10" s="224">
        <v>15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139</v>
      </c>
      <c r="T10" s="224" t="s">
        <v>140</v>
      </c>
      <c r="U10" s="224">
        <v>0</v>
      </c>
      <c r="V10" s="224">
        <f>ROUND(E10*U10,2)</f>
        <v>0</v>
      </c>
      <c r="W10" s="224"/>
      <c r="X10" s="224" t="s">
        <v>141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142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39">
        <v>3</v>
      </c>
      <c r="B11" s="240" t="s">
        <v>145</v>
      </c>
      <c r="C11" s="247" t="s">
        <v>146</v>
      </c>
      <c r="D11" s="241" t="s">
        <v>138</v>
      </c>
      <c r="E11" s="242">
        <v>1</v>
      </c>
      <c r="F11" s="243"/>
      <c r="G11" s="244">
        <f>ROUND(E11*F11,2)</f>
        <v>0</v>
      </c>
      <c r="H11" s="225">
        <v>0</v>
      </c>
      <c r="I11" s="224">
        <f>ROUND(E11*H11,2)</f>
        <v>0</v>
      </c>
      <c r="J11" s="225">
        <v>2000</v>
      </c>
      <c r="K11" s="224">
        <f>ROUND(E11*J11,2)</f>
        <v>2000</v>
      </c>
      <c r="L11" s="224">
        <v>15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139</v>
      </c>
      <c r="T11" s="224" t="s">
        <v>140</v>
      </c>
      <c r="U11" s="224">
        <v>0</v>
      </c>
      <c r="V11" s="224">
        <f>ROUND(E11*U11,2)</f>
        <v>0</v>
      </c>
      <c r="W11" s="224"/>
      <c r="X11" s="224" t="s">
        <v>141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142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39">
        <v>4</v>
      </c>
      <c r="B12" s="240" t="s">
        <v>147</v>
      </c>
      <c r="C12" s="247" t="s">
        <v>148</v>
      </c>
      <c r="D12" s="241" t="s">
        <v>138</v>
      </c>
      <c r="E12" s="242">
        <v>1</v>
      </c>
      <c r="F12" s="243"/>
      <c r="G12" s="244">
        <f>ROUND(E12*F12,2)</f>
        <v>0</v>
      </c>
      <c r="H12" s="225">
        <v>0</v>
      </c>
      <c r="I12" s="224">
        <f>ROUND(E12*H12,2)</f>
        <v>0</v>
      </c>
      <c r="J12" s="225">
        <v>2000</v>
      </c>
      <c r="K12" s="224">
        <f>ROUND(E12*J12,2)</f>
        <v>2000</v>
      </c>
      <c r="L12" s="224">
        <v>15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139</v>
      </c>
      <c r="T12" s="224" t="s">
        <v>140</v>
      </c>
      <c r="U12" s="224">
        <v>0</v>
      </c>
      <c r="V12" s="224">
        <f>ROUND(E12*U12,2)</f>
        <v>0</v>
      </c>
      <c r="W12" s="224"/>
      <c r="X12" s="224" t="s">
        <v>141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142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39">
        <v>5</v>
      </c>
      <c r="B13" s="240" t="s">
        <v>149</v>
      </c>
      <c r="C13" s="247" t="s">
        <v>150</v>
      </c>
      <c r="D13" s="241" t="s">
        <v>138</v>
      </c>
      <c r="E13" s="242">
        <v>1</v>
      </c>
      <c r="F13" s="243"/>
      <c r="G13" s="244">
        <f>ROUND(E13*F13,2)</f>
        <v>0</v>
      </c>
      <c r="H13" s="225">
        <v>0</v>
      </c>
      <c r="I13" s="224">
        <f>ROUND(E13*H13,2)</f>
        <v>0</v>
      </c>
      <c r="J13" s="225">
        <v>500</v>
      </c>
      <c r="K13" s="224">
        <f>ROUND(E13*J13,2)</f>
        <v>500</v>
      </c>
      <c r="L13" s="224">
        <v>15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139</v>
      </c>
      <c r="T13" s="224" t="s">
        <v>140</v>
      </c>
      <c r="U13" s="224">
        <v>0</v>
      </c>
      <c r="V13" s="224">
        <f>ROUND(E13*U13,2)</f>
        <v>0</v>
      </c>
      <c r="W13" s="224"/>
      <c r="X13" s="224" t="s">
        <v>141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142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39">
        <v>6</v>
      </c>
      <c r="B14" s="240" t="s">
        <v>151</v>
      </c>
      <c r="C14" s="247" t="s">
        <v>152</v>
      </c>
      <c r="D14" s="241" t="s">
        <v>138</v>
      </c>
      <c r="E14" s="242">
        <v>1</v>
      </c>
      <c r="F14" s="243"/>
      <c r="G14" s="244">
        <f>ROUND(E14*F14,2)</f>
        <v>0</v>
      </c>
      <c r="H14" s="225">
        <v>0</v>
      </c>
      <c r="I14" s="224">
        <f>ROUND(E14*H14,2)</f>
        <v>0</v>
      </c>
      <c r="J14" s="225">
        <v>2000</v>
      </c>
      <c r="K14" s="224">
        <f>ROUND(E14*J14,2)</f>
        <v>2000</v>
      </c>
      <c r="L14" s="224">
        <v>15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139</v>
      </c>
      <c r="T14" s="224" t="s">
        <v>140</v>
      </c>
      <c r="U14" s="224">
        <v>0</v>
      </c>
      <c r="V14" s="224">
        <f>ROUND(E14*U14,2)</f>
        <v>0</v>
      </c>
      <c r="W14" s="224"/>
      <c r="X14" s="224" t="s">
        <v>141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142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39">
        <v>7</v>
      </c>
      <c r="B15" s="240" t="s">
        <v>153</v>
      </c>
      <c r="C15" s="247" t="s">
        <v>154</v>
      </c>
      <c r="D15" s="241" t="s">
        <v>138</v>
      </c>
      <c r="E15" s="242">
        <v>1</v>
      </c>
      <c r="F15" s="243"/>
      <c r="G15" s="244">
        <f>ROUND(E15*F15,2)</f>
        <v>0</v>
      </c>
      <c r="H15" s="225">
        <v>0</v>
      </c>
      <c r="I15" s="224">
        <f>ROUND(E15*H15,2)</f>
        <v>0</v>
      </c>
      <c r="J15" s="225">
        <v>6000</v>
      </c>
      <c r="K15" s="224">
        <f>ROUND(E15*J15,2)</f>
        <v>6000</v>
      </c>
      <c r="L15" s="224">
        <v>15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139</v>
      </c>
      <c r="T15" s="224" t="s">
        <v>140</v>
      </c>
      <c r="U15" s="224">
        <v>0</v>
      </c>
      <c r="V15" s="224">
        <f>ROUND(E15*U15,2)</f>
        <v>0</v>
      </c>
      <c r="W15" s="224"/>
      <c r="X15" s="224" t="s">
        <v>141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142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33">
        <v>8</v>
      </c>
      <c r="B16" s="234" t="s">
        <v>155</v>
      </c>
      <c r="C16" s="248" t="s">
        <v>156</v>
      </c>
      <c r="D16" s="235" t="s">
        <v>138</v>
      </c>
      <c r="E16" s="236">
        <v>1</v>
      </c>
      <c r="F16" s="237"/>
      <c r="G16" s="238">
        <f>ROUND(E16*F16,2)</f>
        <v>0</v>
      </c>
      <c r="H16" s="225">
        <v>0</v>
      </c>
      <c r="I16" s="224">
        <f>ROUND(E16*H16,2)</f>
        <v>0</v>
      </c>
      <c r="J16" s="225">
        <v>200</v>
      </c>
      <c r="K16" s="224">
        <f>ROUND(E16*J16,2)</f>
        <v>200</v>
      </c>
      <c r="L16" s="224">
        <v>15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139</v>
      </c>
      <c r="T16" s="224" t="s">
        <v>140</v>
      </c>
      <c r="U16" s="224">
        <v>0</v>
      </c>
      <c r="V16" s="224">
        <f>ROUND(E16*U16,2)</f>
        <v>0</v>
      </c>
      <c r="W16" s="224"/>
      <c r="X16" s="224" t="s">
        <v>141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142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33" x14ac:dyDescent="0.25">
      <c r="A17" s="3"/>
      <c r="B17" s="4"/>
      <c r="C17" s="24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121</v>
      </c>
    </row>
    <row r="18" spans="1:33" x14ac:dyDescent="0.25">
      <c r="A18" s="208"/>
      <c r="B18" s="209" t="s">
        <v>31</v>
      </c>
      <c r="C18" s="250"/>
      <c r="D18" s="210"/>
      <c r="E18" s="211"/>
      <c r="F18" s="211"/>
      <c r="G18" s="24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157</v>
      </c>
    </row>
    <row r="19" spans="1:33" x14ac:dyDescent="0.25">
      <c r="A19" s="3"/>
      <c r="B19" s="4"/>
      <c r="C19" s="24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4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2" t="s">
        <v>158</v>
      </c>
      <c r="B21" s="212"/>
      <c r="C21" s="25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3"/>
      <c r="B22" s="214"/>
      <c r="C22" s="252"/>
      <c r="D22" s="214"/>
      <c r="E22" s="214"/>
      <c r="F22" s="214"/>
      <c r="G22" s="2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159</v>
      </c>
    </row>
    <row r="23" spans="1:33" x14ac:dyDescent="0.25">
      <c r="A23" s="216"/>
      <c r="B23" s="217"/>
      <c r="C23" s="253"/>
      <c r="D23" s="217"/>
      <c r="E23" s="217"/>
      <c r="F23" s="217"/>
      <c r="G23" s="2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6"/>
      <c r="B24" s="217"/>
      <c r="C24" s="253"/>
      <c r="D24" s="217"/>
      <c r="E24" s="217"/>
      <c r="F24" s="217"/>
      <c r="G24" s="2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6"/>
      <c r="B25" s="217"/>
      <c r="C25" s="253"/>
      <c r="D25" s="217"/>
      <c r="E25" s="217"/>
      <c r="F25" s="217"/>
      <c r="G25" s="2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19"/>
      <c r="B26" s="220"/>
      <c r="C26" s="254"/>
      <c r="D26" s="220"/>
      <c r="E26" s="220"/>
      <c r="F26" s="220"/>
      <c r="G26" s="22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4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5"/>
      <c r="D28" s="10"/>
      <c r="AG28" t="s">
        <v>160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BA20-EA47-4B4D-A135-7CE127CB2D97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109</v>
      </c>
    </row>
    <row r="2" spans="1:60" ht="25.05" customHeight="1" x14ac:dyDescent="0.25">
      <c r="A2" s="191" t="s">
        <v>8</v>
      </c>
      <c r="B2" s="49"/>
      <c r="C2" s="194" t="s">
        <v>785</v>
      </c>
      <c r="D2" s="192"/>
      <c r="E2" s="192"/>
      <c r="F2" s="192"/>
      <c r="G2" s="193"/>
      <c r="AG2" t="s">
        <v>110</v>
      </c>
    </row>
    <row r="3" spans="1:60" ht="25.05" customHeight="1" x14ac:dyDescent="0.25">
      <c r="A3" s="191" t="s">
        <v>9</v>
      </c>
      <c r="B3" s="49"/>
      <c r="C3" s="194" t="s">
        <v>45</v>
      </c>
      <c r="D3" s="192"/>
      <c r="E3" s="192"/>
      <c r="F3" s="192"/>
      <c r="G3" s="193"/>
      <c r="AC3" s="170" t="s">
        <v>110</v>
      </c>
      <c r="AG3" t="s">
        <v>111</v>
      </c>
    </row>
    <row r="4" spans="1:60" ht="25.05" customHeight="1" x14ac:dyDescent="0.25">
      <c r="A4" s="195" t="s">
        <v>10</v>
      </c>
      <c r="B4" s="196"/>
      <c r="C4" s="197" t="s">
        <v>47</v>
      </c>
      <c r="D4" s="198"/>
      <c r="E4" s="198"/>
      <c r="F4" s="198"/>
      <c r="G4" s="199"/>
      <c r="AG4" t="s">
        <v>112</v>
      </c>
    </row>
    <row r="5" spans="1:60" x14ac:dyDescent="0.25">
      <c r="D5" s="10"/>
    </row>
    <row r="6" spans="1:60" ht="39.6" x14ac:dyDescent="0.25">
      <c r="A6" s="201" t="s">
        <v>113</v>
      </c>
      <c r="B6" s="203" t="s">
        <v>114</v>
      </c>
      <c r="C6" s="203" t="s">
        <v>115</v>
      </c>
      <c r="D6" s="202" t="s">
        <v>116</v>
      </c>
      <c r="E6" s="201" t="s">
        <v>117</v>
      </c>
      <c r="F6" s="200" t="s">
        <v>118</v>
      </c>
      <c r="G6" s="201" t="s">
        <v>31</v>
      </c>
      <c r="H6" s="204" t="s">
        <v>32</v>
      </c>
      <c r="I6" s="204" t="s">
        <v>119</v>
      </c>
      <c r="J6" s="204" t="s">
        <v>33</v>
      </c>
      <c r="K6" s="204" t="s">
        <v>120</v>
      </c>
      <c r="L6" s="204" t="s">
        <v>121</v>
      </c>
      <c r="M6" s="204" t="s">
        <v>122</v>
      </c>
      <c r="N6" s="204" t="s">
        <v>123</v>
      </c>
      <c r="O6" s="204" t="s">
        <v>124</v>
      </c>
      <c r="P6" s="204" t="s">
        <v>125</v>
      </c>
      <c r="Q6" s="204" t="s">
        <v>126</v>
      </c>
      <c r="R6" s="204" t="s">
        <v>127</v>
      </c>
      <c r="S6" s="204" t="s">
        <v>128</v>
      </c>
      <c r="T6" s="204" t="s">
        <v>129</v>
      </c>
      <c r="U6" s="204" t="s">
        <v>130</v>
      </c>
      <c r="V6" s="204" t="s">
        <v>131</v>
      </c>
      <c r="W6" s="204" t="s">
        <v>132</v>
      </c>
      <c r="X6" s="204" t="s">
        <v>133</v>
      </c>
    </row>
    <row r="7" spans="1:60" hidden="1" x14ac:dyDescent="0.25">
      <c r="A7" s="3"/>
      <c r="B7" s="4"/>
      <c r="C7" s="4"/>
      <c r="D7" s="6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7" t="s">
        <v>134</v>
      </c>
      <c r="B8" s="228" t="s">
        <v>54</v>
      </c>
      <c r="C8" s="246" t="s">
        <v>55</v>
      </c>
      <c r="D8" s="229"/>
      <c r="E8" s="230"/>
      <c r="F8" s="231"/>
      <c r="G8" s="232">
        <f>SUMIF(AG9:AG24,"&lt;&gt;NOR",G9:G24)</f>
        <v>0</v>
      </c>
      <c r="H8" s="226"/>
      <c r="I8" s="226">
        <f>SUM(I9:I24)</f>
        <v>3192.5600000000004</v>
      </c>
      <c r="J8" s="226"/>
      <c r="K8" s="226">
        <f>SUM(K9:K24)</f>
        <v>8433.34</v>
      </c>
      <c r="L8" s="226"/>
      <c r="M8" s="226">
        <f>SUM(M9:M24)</f>
        <v>0</v>
      </c>
      <c r="N8" s="226"/>
      <c r="O8" s="226">
        <f>SUM(O9:O24)</f>
        <v>0.28000000000000003</v>
      </c>
      <c r="P8" s="226"/>
      <c r="Q8" s="226">
        <f>SUM(Q9:Q24)</f>
        <v>0</v>
      </c>
      <c r="R8" s="226"/>
      <c r="S8" s="226"/>
      <c r="T8" s="226"/>
      <c r="U8" s="226"/>
      <c r="V8" s="226">
        <f>SUM(V9:V24)</f>
        <v>13.3</v>
      </c>
      <c r="W8" s="226"/>
      <c r="X8" s="226"/>
      <c r="AG8" t="s">
        <v>135</v>
      </c>
    </row>
    <row r="9" spans="1:60" outlineLevel="1" x14ac:dyDescent="0.25">
      <c r="A9" s="233">
        <v>1</v>
      </c>
      <c r="B9" s="234" t="s">
        <v>161</v>
      </c>
      <c r="C9" s="248" t="s">
        <v>162</v>
      </c>
      <c r="D9" s="235" t="s">
        <v>163</v>
      </c>
      <c r="E9" s="236">
        <v>0.12</v>
      </c>
      <c r="F9" s="237"/>
      <c r="G9" s="238">
        <f>ROUND(E9*F9,2)</f>
        <v>0</v>
      </c>
      <c r="H9" s="225">
        <v>4853.74</v>
      </c>
      <c r="I9" s="224">
        <f>ROUND(E9*H9,2)</f>
        <v>582.45000000000005</v>
      </c>
      <c r="J9" s="225">
        <v>1431.26</v>
      </c>
      <c r="K9" s="224">
        <f>ROUND(E9*J9,2)</f>
        <v>171.75</v>
      </c>
      <c r="L9" s="224">
        <v>15</v>
      </c>
      <c r="M9" s="224">
        <f>G9*(1+L9/100)</f>
        <v>0</v>
      </c>
      <c r="N9" s="224">
        <v>0.76182000000000005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164</v>
      </c>
      <c r="T9" s="224" t="s">
        <v>164</v>
      </c>
      <c r="U9" s="224">
        <v>3.08188</v>
      </c>
      <c r="V9" s="224">
        <f>ROUND(E9*U9,2)</f>
        <v>0.37</v>
      </c>
      <c r="W9" s="224"/>
      <c r="X9" s="22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166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60" t="s">
        <v>167</v>
      </c>
      <c r="D10" s="256"/>
      <c r="E10" s="257">
        <v>0.12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168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39">
        <v>2</v>
      </c>
      <c r="B11" s="240" t="s">
        <v>169</v>
      </c>
      <c r="C11" s="247" t="s">
        <v>170</v>
      </c>
      <c r="D11" s="241" t="s">
        <v>171</v>
      </c>
      <c r="E11" s="242">
        <v>1</v>
      </c>
      <c r="F11" s="243"/>
      <c r="G11" s="244">
        <f>ROUND(E11*F11,2)</f>
        <v>0</v>
      </c>
      <c r="H11" s="225">
        <v>7.79</v>
      </c>
      <c r="I11" s="224">
        <f>ROUND(E11*H11,2)</f>
        <v>7.79</v>
      </c>
      <c r="J11" s="225">
        <v>473.71</v>
      </c>
      <c r="K11" s="224">
        <f>ROUND(E11*J11,2)</f>
        <v>473.71</v>
      </c>
      <c r="L11" s="224">
        <v>15</v>
      </c>
      <c r="M11" s="224">
        <f>G11*(1+L11/100)</f>
        <v>0</v>
      </c>
      <c r="N11" s="224">
        <v>1.6000000000000001E-4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164</v>
      </c>
      <c r="T11" s="224" t="s">
        <v>164</v>
      </c>
      <c r="U11" s="224">
        <v>0.94</v>
      </c>
      <c r="V11" s="224">
        <f>ROUND(E11*U11,2)</f>
        <v>0.94</v>
      </c>
      <c r="W11" s="224"/>
      <c r="X11" s="22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166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39">
        <v>3</v>
      </c>
      <c r="B12" s="240" t="s">
        <v>172</v>
      </c>
      <c r="C12" s="247" t="s">
        <v>173</v>
      </c>
      <c r="D12" s="241" t="s">
        <v>171</v>
      </c>
      <c r="E12" s="242">
        <v>1</v>
      </c>
      <c r="F12" s="243"/>
      <c r="G12" s="244">
        <f>ROUND(E12*F12,2)</f>
        <v>0</v>
      </c>
      <c r="H12" s="225">
        <v>11.69</v>
      </c>
      <c r="I12" s="224">
        <f>ROUND(E12*H12,2)</f>
        <v>11.69</v>
      </c>
      <c r="J12" s="225">
        <v>524.30999999999995</v>
      </c>
      <c r="K12" s="224">
        <f>ROUND(E12*J12,2)</f>
        <v>524.30999999999995</v>
      </c>
      <c r="L12" s="224">
        <v>15</v>
      </c>
      <c r="M12" s="224">
        <f>G12*(1+L12/100)</f>
        <v>0</v>
      </c>
      <c r="N12" s="224">
        <v>2.4000000000000001E-4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164</v>
      </c>
      <c r="T12" s="224" t="s">
        <v>164</v>
      </c>
      <c r="U12" s="224">
        <v>1.04</v>
      </c>
      <c r="V12" s="224">
        <f>ROUND(E12*U12,2)</f>
        <v>1.04</v>
      </c>
      <c r="W12" s="224"/>
      <c r="X12" s="22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166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33">
        <v>4</v>
      </c>
      <c r="B13" s="234" t="s">
        <v>174</v>
      </c>
      <c r="C13" s="248" t="s">
        <v>175</v>
      </c>
      <c r="D13" s="235" t="s">
        <v>176</v>
      </c>
      <c r="E13" s="236">
        <v>4</v>
      </c>
      <c r="F13" s="237"/>
      <c r="G13" s="238">
        <f>ROUND(E13*F13,2)</f>
        <v>0</v>
      </c>
      <c r="H13" s="225">
        <v>24.99</v>
      </c>
      <c r="I13" s="224">
        <f>ROUND(E13*H13,2)</f>
        <v>99.96</v>
      </c>
      <c r="J13" s="225">
        <v>108.51</v>
      </c>
      <c r="K13" s="224">
        <f>ROUND(E13*J13,2)</f>
        <v>434.04</v>
      </c>
      <c r="L13" s="224">
        <v>15</v>
      </c>
      <c r="M13" s="224">
        <f>G13*(1+L13/100)</f>
        <v>0</v>
      </c>
      <c r="N13" s="224">
        <v>1.0200000000000001E-3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164</v>
      </c>
      <c r="T13" s="224" t="s">
        <v>164</v>
      </c>
      <c r="U13" s="224">
        <v>0.223</v>
      </c>
      <c r="V13" s="224">
        <f>ROUND(E13*U13,2)</f>
        <v>0.89</v>
      </c>
      <c r="W13" s="224"/>
      <c r="X13" s="22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166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22"/>
      <c r="B14" s="223"/>
      <c r="C14" s="260" t="s">
        <v>177</v>
      </c>
      <c r="D14" s="256"/>
      <c r="E14" s="257">
        <v>4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05"/>
      <c r="Z14" s="205"/>
      <c r="AA14" s="205"/>
      <c r="AB14" s="205"/>
      <c r="AC14" s="205"/>
      <c r="AD14" s="205"/>
      <c r="AE14" s="205"/>
      <c r="AF14" s="205"/>
      <c r="AG14" s="205" t="s">
        <v>168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33">
        <v>5</v>
      </c>
      <c r="B15" s="234" t="s">
        <v>178</v>
      </c>
      <c r="C15" s="248" t="s">
        <v>179</v>
      </c>
      <c r="D15" s="235" t="s">
        <v>180</v>
      </c>
      <c r="E15" s="236">
        <v>2.2000000000000002</v>
      </c>
      <c r="F15" s="237"/>
      <c r="G15" s="238">
        <f>ROUND(E15*F15,2)</f>
        <v>0</v>
      </c>
      <c r="H15" s="225">
        <v>473.03</v>
      </c>
      <c r="I15" s="224">
        <f>ROUND(E15*H15,2)</f>
        <v>1040.67</v>
      </c>
      <c r="J15" s="225">
        <v>371.97</v>
      </c>
      <c r="K15" s="224">
        <f>ROUND(E15*J15,2)</f>
        <v>818.33</v>
      </c>
      <c r="L15" s="224">
        <v>15</v>
      </c>
      <c r="M15" s="224">
        <f>G15*(1+L15/100)</f>
        <v>0</v>
      </c>
      <c r="N15" s="224">
        <v>7.392E-2</v>
      </c>
      <c r="O15" s="224">
        <f>ROUND(E15*N15,2)</f>
        <v>0.16</v>
      </c>
      <c r="P15" s="224">
        <v>0</v>
      </c>
      <c r="Q15" s="224">
        <f>ROUND(E15*P15,2)</f>
        <v>0</v>
      </c>
      <c r="R15" s="224"/>
      <c r="S15" s="224" t="s">
        <v>164</v>
      </c>
      <c r="T15" s="224" t="s">
        <v>164</v>
      </c>
      <c r="U15" s="224">
        <v>0.77700000000000002</v>
      </c>
      <c r="V15" s="224">
        <f>ROUND(E15*U15,2)</f>
        <v>1.71</v>
      </c>
      <c r="W15" s="224"/>
      <c r="X15" s="22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166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22"/>
      <c r="B16" s="223"/>
      <c r="C16" s="260" t="s">
        <v>181</v>
      </c>
      <c r="D16" s="256"/>
      <c r="E16" s="257">
        <v>2.2000000000000002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05"/>
      <c r="Z16" s="205"/>
      <c r="AA16" s="205"/>
      <c r="AB16" s="205"/>
      <c r="AC16" s="205"/>
      <c r="AD16" s="205"/>
      <c r="AE16" s="205"/>
      <c r="AF16" s="205"/>
      <c r="AG16" s="205" t="s">
        <v>168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33">
        <v>6</v>
      </c>
      <c r="B17" s="234" t="s">
        <v>182</v>
      </c>
      <c r="C17" s="248" t="s">
        <v>183</v>
      </c>
      <c r="D17" s="235" t="s">
        <v>180</v>
      </c>
      <c r="E17" s="236">
        <v>14.4</v>
      </c>
      <c r="F17" s="237"/>
      <c r="G17" s="238">
        <f>ROUND(E17*F17,2)</f>
        <v>0</v>
      </c>
      <c r="H17" s="225">
        <v>0</v>
      </c>
      <c r="I17" s="224">
        <f>ROUND(E17*H17,2)</f>
        <v>0</v>
      </c>
      <c r="J17" s="225">
        <v>292.5</v>
      </c>
      <c r="K17" s="224">
        <f>ROUND(E17*J17,2)</f>
        <v>4212</v>
      </c>
      <c r="L17" s="224">
        <v>15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164</v>
      </c>
      <c r="T17" s="224" t="s">
        <v>164</v>
      </c>
      <c r="U17" s="224">
        <v>0.57999999999999996</v>
      </c>
      <c r="V17" s="224">
        <f>ROUND(E17*U17,2)</f>
        <v>8.35</v>
      </c>
      <c r="W17" s="224"/>
      <c r="X17" s="224" t="s">
        <v>165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166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22"/>
      <c r="B18" s="223"/>
      <c r="C18" s="260" t="s">
        <v>184</v>
      </c>
      <c r="D18" s="256"/>
      <c r="E18" s="257">
        <v>9.4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05"/>
      <c r="Z18" s="205"/>
      <c r="AA18" s="205"/>
      <c r="AB18" s="205"/>
      <c r="AC18" s="205"/>
      <c r="AD18" s="205"/>
      <c r="AE18" s="205"/>
      <c r="AF18" s="205"/>
      <c r="AG18" s="205" t="s">
        <v>168</v>
      </c>
      <c r="AH18" s="205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60" t="s">
        <v>185</v>
      </c>
      <c r="D19" s="256"/>
      <c r="E19" s="257">
        <v>3.8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168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22"/>
      <c r="B20" s="223"/>
      <c r="C20" s="260" t="s">
        <v>186</v>
      </c>
      <c r="D20" s="256"/>
      <c r="E20" s="257">
        <v>1.2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05"/>
      <c r="Z20" s="205"/>
      <c r="AA20" s="205"/>
      <c r="AB20" s="205"/>
      <c r="AC20" s="205"/>
      <c r="AD20" s="205"/>
      <c r="AE20" s="205"/>
      <c r="AF20" s="205"/>
      <c r="AG20" s="205" t="s">
        <v>168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39">
        <v>7</v>
      </c>
      <c r="B21" s="240" t="s">
        <v>46</v>
      </c>
      <c r="C21" s="247" t="s">
        <v>187</v>
      </c>
      <c r="D21" s="241" t="s">
        <v>188</v>
      </c>
      <c r="E21" s="242">
        <v>1</v>
      </c>
      <c r="F21" s="243"/>
      <c r="G21" s="244">
        <f>ROUND(E21*F21,2)</f>
        <v>0</v>
      </c>
      <c r="H21" s="225">
        <v>1346</v>
      </c>
      <c r="I21" s="224">
        <f>ROUND(E21*H21,2)</f>
        <v>1346</v>
      </c>
      <c r="J21" s="225">
        <v>0</v>
      </c>
      <c r="K21" s="224">
        <f>ROUND(E21*J21,2)</f>
        <v>0</v>
      </c>
      <c r="L21" s="224">
        <v>15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139</v>
      </c>
      <c r="T21" s="224" t="s">
        <v>140</v>
      </c>
      <c r="U21" s="224">
        <v>0</v>
      </c>
      <c r="V21" s="224">
        <f>ROUND(E21*U21,2)</f>
        <v>0</v>
      </c>
      <c r="W21" s="224"/>
      <c r="X21" s="224" t="s">
        <v>189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190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39">
        <v>8</v>
      </c>
      <c r="B22" s="240" t="s">
        <v>191</v>
      </c>
      <c r="C22" s="247" t="s">
        <v>192</v>
      </c>
      <c r="D22" s="241" t="s">
        <v>171</v>
      </c>
      <c r="E22" s="242">
        <v>1</v>
      </c>
      <c r="F22" s="243"/>
      <c r="G22" s="244">
        <f>ROUND(E22*F22,2)</f>
        <v>0</v>
      </c>
      <c r="H22" s="225">
        <v>104</v>
      </c>
      <c r="I22" s="224">
        <f>ROUND(E22*H22,2)</f>
        <v>104</v>
      </c>
      <c r="J22" s="225">
        <v>0</v>
      </c>
      <c r="K22" s="224">
        <f>ROUND(E22*J22,2)</f>
        <v>0</v>
      </c>
      <c r="L22" s="224">
        <v>15</v>
      </c>
      <c r="M22" s="224">
        <f>G22*(1+L22/100)</f>
        <v>0</v>
      </c>
      <c r="N22" s="224">
        <v>5.9999999999999995E-4</v>
      </c>
      <c r="O22" s="224">
        <f>ROUND(E22*N22,2)</f>
        <v>0</v>
      </c>
      <c r="P22" s="224">
        <v>0</v>
      </c>
      <c r="Q22" s="224">
        <f>ROUND(E22*P22,2)</f>
        <v>0</v>
      </c>
      <c r="R22" s="224" t="s">
        <v>193</v>
      </c>
      <c r="S22" s="224" t="s">
        <v>164</v>
      </c>
      <c r="T22" s="224" t="s">
        <v>164</v>
      </c>
      <c r="U22" s="224">
        <v>0</v>
      </c>
      <c r="V22" s="224">
        <f>ROUND(E22*U22,2)</f>
        <v>0</v>
      </c>
      <c r="W22" s="224"/>
      <c r="X22" s="224" t="s">
        <v>189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190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0.399999999999999" outlineLevel="1" x14ac:dyDescent="0.25">
      <c r="A23" s="233">
        <v>9</v>
      </c>
      <c r="B23" s="234" t="s">
        <v>194</v>
      </c>
      <c r="C23" s="248" t="s">
        <v>195</v>
      </c>
      <c r="D23" s="235" t="s">
        <v>180</v>
      </c>
      <c r="E23" s="236">
        <v>2.6</v>
      </c>
      <c r="F23" s="237"/>
      <c r="G23" s="238">
        <f>ROUND(E23*F23,2)</f>
        <v>0</v>
      </c>
      <c r="H23" s="225">
        <v>0</v>
      </c>
      <c r="I23" s="224">
        <f>ROUND(E23*H23,2)</f>
        <v>0</v>
      </c>
      <c r="J23" s="225">
        <v>692</v>
      </c>
      <c r="K23" s="224">
        <f>ROUND(E23*J23,2)</f>
        <v>1799.2</v>
      </c>
      <c r="L23" s="224">
        <v>15</v>
      </c>
      <c r="M23" s="224">
        <f>G23*(1+L23/100)</f>
        <v>0</v>
      </c>
      <c r="N23" s="224">
        <v>1.1469999999999999E-2</v>
      </c>
      <c r="O23" s="224">
        <f>ROUND(E23*N23,2)</f>
        <v>0.03</v>
      </c>
      <c r="P23" s="224">
        <v>0</v>
      </c>
      <c r="Q23" s="224">
        <f>ROUND(E23*P23,2)</f>
        <v>0</v>
      </c>
      <c r="R23" s="224"/>
      <c r="S23" s="224" t="s">
        <v>164</v>
      </c>
      <c r="T23" s="224" t="s">
        <v>164</v>
      </c>
      <c r="U23" s="224">
        <v>0</v>
      </c>
      <c r="V23" s="224">
        <f>ROUND(E23*U23,2)</f>
        <v>0</v>
      </c>
      <c r="W23" s="224"/>
      <c r="X23" s="224" t="s">
        <v>196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197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60" t="s">
        <v>198</v>
      </c>
      <c r="D24" s="256"/>
      <c r="E24" s="257">
        <v>2.6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168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x14ac:dyDescent="0.25">
      <c r="A25" s="227" t="s">
        <v>134</v>
      </c>
      <c r="B25" s="228" t="s">
        <v>56</v>
      </c>
      <c r="C25" s="246" t="s">
        <v>57</v>
      </c>
      <c r="D25" s="229"/>
      <c r="E25" s="230"/>
      <c r="F25" s="231"/>
      <c r="G25" s="232">
        <f>SUMIF(AG26:AG30,"&lt;&gt;NOR",G26:G30)</f>
        <v>0</v>
      </c>
      <c r="H25" s="226"/>
      <c r="I25" s="226">
        <f>SUM(I26:I30)</f>
        <v>4371.38</v>
      </c>
      <c r="J25" s="226"/>
      <c r="K25" s="226">
        <f>SUM(K26:K30)</f>
        <v>7475.62</v>
      </c>
      <c r="L25" s="226"/>
      <c r="M25" s="226">
        <f>SUM(M26:M30)</f>
        <v>0</v>
      </c>
      <c r="N25" s="226"/>
      <c r="O25" s="226">
        <f>SUM(O26:O30)</f>
        <v>0.16999999999999998</v>
      </c>
      <c r="P25" s="226"/>
      <c r="Q25" s="226">
        <f>SUM(Q26:Q30)</f>
        <v>0</v>
      </c>
      <c r="R25" s="226"/>
      <c r="S25" s="226"/>
      <c r="T25" s="226"/>
      <c r="U25" s="226"/>
      <c r="V25" s="226">
        <f>SUM(V26:V30)</f>
        <v>13.68</v>
      </c>
      <c r="W25" s="226"/>
      <c r="X25" s="226"/>
      <c r="AG25" t="s">
        <v>135</v>
      </c>
    </row>
    <row r="26" spans="1:60" outlineLevel="1" x14ac:dyDescent="0.25">
      <c r="A26" s="233">
        <v>10</v>
      </c>
      <c r="B26" s="234" t="s">
        <v>199</v>
      </c>
      <c r="C26" s="248" t="s">
        <v>200</v>
      </c>
      <c r="D26" s="235" t="s">
        <v>180</v>
      </c>
      <c r="E26" s="236">
        <v>9.4</v>
      </c>
      <c r="F26" s="237"/>
      <c r="G26" s="238">
        <f>ROUND(E26*F26,2)</f>
        <v>0</v>
      </c>
      <c r="H26" s="225">
        <v>285.86</v>
      </c>
      <c r="I26" s="224">
        <f>ROUND(E26*H26,2)</f>
        <v>2687.08</v>
      </c>
      <c r="J26" s="225">
        <v>519.14</v>
      </c>
      <c r="K26" s="224">
        <f>ROUND(E26*J26,2)</f>
        <v>4879.92</v>
      </c>
      <c r="L26" s="224">
        <v>15</v>
      </c>
      <c r="M26" s="224">
        <f>G26*(1+L26/100)</f>
        <v>0</v>
      </c>
      <c r="N26" s="224">
        <v>1.1900000000000001E-2</v>
      </c>
      <c r="O26" s="224">
        <f>ROUND(E26*N26,2)</f>
        <v>0.11</v>
      </c>
      <c r="P26" s="224">
        <v>0</v>
      </c>
      <c r="Q26" s="224">
        <f>ROUND(E26*P26,2)</f>
        <v>0</v>
      </c>
      <c r="R26" s="224"/>
      <c r="S26" s="224" t="s">
        <v>164</v>
      </c>
      <c r="T26" s="224" t="s">
        <v>164</v>
      </c>
      <c r="U26" s="224">
        <v>0.95</v>
      </c>
      <c r="V26" s="224">
        <f>ROUND(E26*U26,2)</f>
        <v>8.93</v>
      </c>
      <c r="W26" s="224"/>
      <c r="X26" s="22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166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22"/>
      <c r="B27" s="223"/>
      <c r="C27" s="260" t="s">
        <v>184</v>
      </c>
      <c r="D27" s="256"/>
      <c r="E27" s="257">
        <v>9.4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05"/>
      <c r="Z27" s="205"/>
      <c r="AA27" s="205"/>
      <c r="AB27" s="205"/>
      <c r="AC27" s="205"/>
      <c r="AD27" s="205"/>
      <c r="AE27" s="205"/>
      <c r="AF27" s="205"/>
      <c r="AG27" s="205" t="s">
        <v>168</v>
      </c>
      <c r="AH27" s="205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33">
        <v>11</v>
      </c>
      <c r="B28" s="234" t="s">
        <v>201</v>
      </c>
      <c r="C28" s="248" t="s">
        <v>202</v>
      </c>
      <c r="D28" s="235" t="s">
        <v>180</v>
      </c>
      <c r="E28" s="236">
        <v>5</v>
      </c>
      <c r="F28" s="237"/>
      <c r="G28" s="238">
        <f>ROUND(E28*F28,2)</f>
        <v>0</v>
      </c>
      <c r="H28" s="225">
        <v>336.86</v>
      </c>
      <c r="I28" s="224">
        <f>ROUND(E28*H28,2)</f>
        <v>1684.3</v>
      </c>
      <c r="J28" s="225">
        <v>519.14</v>
      </c>
      <c r="K28" s="224">
        <f>ROUND(E28*J28,2)</f>
        <v>2595.6999999999998</v>
      </c>
      <c r="L28" s="224">
        <v>15</v>
      </c>
      <c r="M28" s="224">
        <f>G28*(1+L28/100)</f>
        <v>0</v>
      </c>
      <c r="N28" s="224">
        <v>1.201E-2</v>
      </c>
      <c r="O28" s="224">
        <f>ROUND(E28*N28,2)</f>
        <v>0.06</v>
      </c>
      <c r="P28" s="224">
        <v>0</v>
      </c>
      <c r="Q28" s="224">
        <f>ROUND(E28*P28,2)</f>
        <v>0</v>
      </c>
      <c r="R28" s="224"/>
      <c r="S28" s="224" t="s">
        <v>164</v>
      </c>
      <c r="T28" s="224" t="s">
        <v>164</v>
      </c>
      <c r="U28" s="224">
        <v>0.95</v>
      </c>
      <c r="V28" s="224">
        <f>ROUND(E28*U28,2)</f>
        <v>4.75</v>
      </c>
      <c r="W28" s="224"/>
      <c r="X28" s="22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166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22"/>
      <c r="B29" s="223"/>
      <c r="C29" s="260" t="s">
        <v>185</v>
      </c>
      <c r="D29" s="256"/>
      <c r="E29" s="257">
        <v>3.8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05"/>
      <c r="Z29" s="205"/>
      <c r="AA29" s="205"/>
      <c r="AB29" s="205"/>
      <c r="AC29" s="205"/>
      <c r="AD29" s="205"/>
      <c r="AE29" s="205"/>
      <c r="AF29" s="205"/>
      <c r="AG29" s="205" t="s">
        <v>168</v>
      </c>
      <c r="AH29" s="205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22"/>
      <c r="B30" s="223"/>
      <c r="C30" s="260" t="s">
        <v>186</v>
      </c>
      <c r="D30" s="256"/>
      <c r="E30" s="257">
        <v>1.2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168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x14ac:dyDescent="0.25">
      <c r="A31" s="227" t="s">
        <v>134</v>
      </c>
      <c r="B31" s="228" t="s">
        <v>58</v>
      </c>
      <c r="C31" s="246" t="s">
        <v>59</v>
      </c>
      <c r="D31" s="229"/>
      <c r="E31" s="230"/>
      <c r="F31" s="231"/>
      <c r="G31" s="232">
        <f>SUMIF(AG32:AG79,"&lt;&gt;NOR",G32:G79)</f>
        <v>0</v>
      </c>
      <c r="H31" s="226"/>
      <c r="I31" s="226">
        <f>SUM(I32:I79)</f>
        <v>14153.59</v>
      </c>
      <c r="J31" s="226"/>
      <c r="K31" s="226">
        <f>SUM(K32:K79)</f>
        <v>45881.240000000005</v>
      </c>
      <c r="L31" s="226"/>
      <c r="M31" s="226">
        <f>SUM(M32:M79)</f>
        <v>0</v>
      </c>
      <c r="N31" s="226"/>
      <c r="O31" s="226">
        <f>SUM(O32:O79)</f>
        <v>3.2299999999999995</v>
      </c>
      <c r="P31" s="226"/>
      <c r="Q31" s="226">
        <f>SUM(Q32:Q79)</f>
        <v>0</v>
      </c>
      <c r="R31" s="226"/>
      <c r="S31" s="226"/>
      <c r="T31" s="226"/>
      <c r="U31" s="226"/>
      <c r="V31" s="226">
        <f>SUM(V32:V79)</f>
        <v>91.810000000000016</v>
      </c>
      <c r="W31" s="226"/>
      <c r="X31" s="226"/>
      <c r="AG31" t="s">
        <v>135</v>
      </c>
    </row>
    <row r="32" spans="1:60" outlineLevel="1" x14ac:dyDescent="0.25">
      <c r="A32" s="233">
        <v>12</v>
      </c>
      <c r="B32" s="234" t="s">
        <v>203</v>
      </c>
      <c r="C32" s="248" t="s">
        <v>204</v>
      </c>
      <c r="D32" s="235" t="s">
        <v>180</v>
      </c>
      <c r="E32" s="236">
        <v>3.36</v>
      </c>
      <c r="F32" s="237"/>
      <c r="G32" s="238">
        <f>ROUND(E32*F32,2)</f>
        <v>0</v>
      </c>
      <c r="H32" s="225">
        <v>28.71</v>
      </c>
      <c r="I32" s="224">
        <f>ROUND(E32*H32,2)</f>
        <v>96.47</v>
      </c>
      <c r="J32" s="225">
        <v>119.79</v>
      </c>
      <c r="K32" s="224">
        <f>ROUND(E32*J32,2)</f>
        <v>402.49</v>
      </c>
      <c r="L32" s="224">
        <v>15</v>
      </c>
      <c r="M32" s="224">
        <f>G32*(1+L32/100)</f>
        <v>0</v>
      </c>
      <c r="N32" s="224">
        <v>4.8999999999999998E-3</v>
      </c>
      <c r="O32" s="224">
        <f>ROUND(E32*N32,2)</f>
        <v>0.02</v>
      </c>
      <c r="P32" s="224">
        <v>0</v>
      </c>
      <c r="Q32" s="224">
        <f>ROUND(E32*P32,2)</f>
        <v>0</v>
      </c>
      <c r="R32" s="224"/>
      <c r="S32" s="224" t="s">
        <v>164</v>
      </c>
      <c r="T32" s="224" t="s">
        <v>164</v>
      </c>
      <c r="U32" s="224">
        <v>0.25</v>
      </c>
      <c r="V32" s="224">
        <f>ROUND(E32*U32,2)</f>
        <v>0.84</v>
      </c>
      <c r="W32" s="224"/>
      <c r="X32" s="224" t="s">
        <v>165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166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22"/>
      <c r="B33" s="223"/>
      <c r="C33" s="260" t="s">
        <v>205</v>
      </c>
      <c r="D33" s="256"/>
      <c r="E33" s="257">
        <v>1.76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168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22"/>
      <c r="B34" s="223"/>
      <c r="C34" s="260" t="s">
        <v>206</v>
      </c>
      <c r="D34" s="256"/>
      <c r="E34" s="257">
        <v>1.44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168</v>
      </c>
      <c r="AH34" s="205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60" t="s">
        <v>207</v>
      </c>
      <c r="D35" s="256"/>
      <c r="E35" s="257">
        <v>0.16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168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33">
        <v>13</v>
      </c>
      <c r="B36" s="234" t="s">
        <v>208</v>
      </c>
      <c r="C36" s="248" t="s">
        <v>209</v>
      </c>
      <c r="D36" s="235" t="s">
        <v>180</v>
      </c>
      <c r="E36" s="236">
        <v>12.12</v>
      </c>
      <c r="F36" s="237"/>
      <c r="G36" s="238">
        <f>ROUND(E36*F36,2)</f>
        <v>0</v>
      </c>
      <c r="H36" s="225">
        <v>14.53</v>
      </c>
      <c r="I36" s="224">
        <f>ROUND(E36*H36,2)</f>
        <v>176.1</v>
      </c>
      <c r="J36" s="225">
        <v>34.369999999999997</v>
      </c>
      <c r="K36" s="224">
        <f>ROUND(E36*J36,2)</f>
        <v>416.56</v>
      </c>
      <c r="L36" s="224">
        <v>15</v>
      </c>
      <c r="M36" s="224">
        <f>G36*(1+L36/100)</f>
        <v>0</v>
      </c>
      <c r="N36" s="224">
        <v>4.0000000000000003E-5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164</v>
      </c>
      <c r="T36" s="224" t="s">
        <v>164</v>
      </c>
      <c r="U36" s="224">
        <v>7.8E-2</v>
      </c>
      <c r="V36" s="224">
        <f>ROUND(E36*U36,2)</f>
        <v>0.95</v>
      </c>
      <c r="W36" s="224"/>
      <c r="X36" s="224" t="s">
        <v>165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166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2"/>
      <c r="B37" s="223"/>
      <c r="C37" s="260" t="s">
        <v>210</v>
      </c>
      <c r="D37" s="256"/>
      <c r="E37" s="257">
        <v>7.2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05"/>
      <c r="Z37" s="205"/>
      <c r="AA37" s="205"/>
      <c r="AB37" s="205"/>
      <c r="AC37" s="205"/>
      <c r="AD37" s="205"/>
      <c r="AE37" s="205"/>
      <c r="AF37" s="205"/>
      <c r="AG37" s="205" t="s">
        <v>168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60" t="s">
        <v>211</v>
      </c>
      <c r="D38" s="256"/>
      <c r="E38" s="257">
        <v>4.92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168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ht="20.399999999999999" outlineLevel="1" x14ac:dyDescent="0.25">
      <c r="A39" s="233">
        <v>14</v>
      </c>
      <c r="B39" s="234" t="s">
        <v>212</v>
      </c>
      <c r="C39" s="248" t="s">
        <v>213</v>
      </c>
      <c r="D39" s="235" t="s">
        <v>180</v>
      </c>
      <c r="E39" s="236">
        <v>54.94</v>
      </c>
      <c r="F39" s="237"/>
      <c r="G39" s="238">
        <f>ROUND(E39*F39,2)</f>
        <v>0</v>
      </c>
      <c r="H39" s="225">
        <v>16.05</v>
      </c>
      <c r="I39" s="224">
        <f>ROUND(E39*H39,2)</f>
        <v>881.79</v>
      </c>
      <c r="J39" s="225">
        <v>96.45</v>
      </c>
      <c r="K39" s="224">
        <f>ROUND(E39*J39,2)</f>
        <v>5298.96</v>
      </c>
      <c r="L39" s="224">
        <v>15</v>
      </c>
      <c r="M39" s="224">
        <f>G39*(1+L39/100)</f>
        <v>0</v>
      </c>
      <c r="N39" s="224">
        <v>6.0899999999999999E-3</v>
      </c>
      <c r="O39" s="224">
        <f>ROUND(E39*N39,2)</f>
        <v>0.33</v>
      </c>
      <c r="P39" s="224">
        <v>0</v>
      </c>
      <c r="Q39" s="224">
        <f>ROUND(E39*P39,2)</f>
        <v>0</v>
      </c>
      <c r="R39" s="224"/>
      <c r="S39" s="224" t="s">
        <v>164</v>
      </c>
      <c r="T39" s="224" t="s">
        <v>164</v>
      </c>
      <c r="U39" s="224">
        <v>0.19273999999999999</v>
      </c>
      <c r="V39" s="224">
        <f>ROUND(E39*U39,2)</f>
        <v>10.59</v>
      </c>
      <c r="W39" s="224"/>
      <c r="X39" s="22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166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2"/>
      <c r="B40" s="223"/>
      <c r="C40" s="260" t="s">
        <v>214</v>
      </c>
      <c r="D40" s="256"/>
      <c r="E40" s="257">
        <v>1.4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168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60" t="s">
        <v>215</v>
      </c>
      <c r="D41" s="256"/>
      <c r="E41" s="257">
        <v>9.84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168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22"/>
      <c r="B42" s="223"/>
      <c r="C42" s="260" t="s">
        <v>216</v>
      </c>
      <c r="D42" s="256"/>
      <c r="E42" s="257">
        <v>20.8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168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22"/>
      <c r="B43" s="223"/>
      <c r="C43" s="260" t="s">
        <v>217</v>
      </c>
      <c r="D43" s="256"/>
      <c r="E43" s="257">
        <v>14.5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168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5">
      <c r="A44" s="222"/>
      <c r="B44" s="223"/>
      <c r="C44" s="260" t="s">
        <v>218</v>
      </c>
      <c r="D44" s="256"/>
      <c r="E44" s="257">
        <v>8.4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05"/>
      <c r="Z44" s="205"/>
      <c r="AA44" s="205"/>
      <c r="AB44" s="205"/>
      <c r="AC44" s="205"/>
      <c r="AD44" s="205"/>
      <c r="AE44" s="205"/>
      <c r="AF44" s="205"/>
      <c r="AG44" s="205" t="s">
        <v>168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ht="20.399999999999999" outlineLevel="1" x14ac:dyDescent="0.25">
      <c r="A45" s="233">
        <v>15</v>
      </c>
      <c r="B45" s="234" t="s">
        <v>219</v>
      </c>
      <c r="C45" s="248" t="s">
        <v>220</v>
      </c>
      <c r="D45" s="235" t="s">
        <v>180</v>
      </c>
      <c r="E45" s="236">
        <v>187.86</v>
      </c>
      <c r="F45" s="237"/>
      <c r="G45" s="238">
        <f>ROUND(E45*F45,2)</f>
        <v>0</v>
      </c>
      <c r="H45" s="225">
        <v>60.21</v>
      </c>
      <c r="I45" s="224">
        <f>ROUND(E45*H45,2)</f>
        <v>11311.05</v>
      </c>
      <c r="J45" s="225">
        <v>169.79</v>
      </c>
      <c r="K45" s="224">
        <f>ROUND(E45*J45,2)</f>
        <v>31896.75</v>
      </c>
      <c r="L45" s="224">
        <v>15</v>
      </c>
      <c r="M45" s="224">
        <f>G45*(1+L45/100)</f>
        <v>0</v>
      </c>
      <c r="N45" s="224">
        <v>1.038E-2</v>
      </c>
      <c r="O45" s="224">
        <f>ROUND(E45*N45,2)</f>
        <v>1.95</v>
      </c>
      <c r="P45" s="224">
        <v>0</v>
      </c>
      <c r="Q45" s="224">
        <f>ROUND(E45*P45,2)</f>
        <v>0</v>
      </c>
      <c r="R45" s="224"/>
      <c r="S45" s="224" t="s">
        <v>164</v>
      </c>
      <c r="T45" s="224" t="s">
        <v>164</v>
      </c>
      <c r="U45" s="224">
        <v>0.33688000000000001</v>
      </c>
      <c r="V45" s="224">
        <f>ROUND(E45*U45,2)</f>
        <v>63.29</v>
      </c>
      <c r="W45" s="224"/>
      <c r="X45" s="224" t="s">
        <v>165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166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22"/>
      <c r="B46" s="223"/>
      <c r="C46" s="260" t="s">
        <v>221</v>
      </c>
      <c r="D46" s="256"/>
      <c r="E46" s="257">
        <v>43.68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05"/>
      <c r="Z46" s="205"/>
      <c r="AA46" s="205"/>
      <c r="AB46" s="205"/>
      <c r="AC46" s="205"/>
      <c r="AD46" s="205"/>
      <c r="AE46" s="205"/>
      <c r="AF46" s="205"/>
      <c r="AG46" s="205" t="s">
        <v>168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60" t="s">
        <v>222</v>
      </c>
      <c r="D47" s="256"/>
      <c r="E47" s="257">
        <v>-4.8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168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60" t="s">
        <v>223</v>
      </c>
      <c r="D48" s="256"/>
      <c r="E48" s="257">
        <v>-3.6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168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5">
      <c r="A49" s="222"/>
      <c r="B49" s="223"/>
      <c r="C49" s="260" t="s">
        <v>224</v>
      </c>
      <c r="D49" s="256"/>
      <c r="E49" s="257">
        <v>-2.4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05"/>
      <c r="Z49" s="205"/>
      <c r="AA49" s="205"/>
      <c r="AB49" s="205"/>
      <c r="AC49" s="205"/>
      <c r="AD49" s="205"/>
      <c r="AE49" s="205"/>
      <c r="AF49" s="205"/>
      <c r="AG49" s="205" t="s">
        <v>168</v>
      </c>
      <c r="AH49" s="205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5">
      <c r="A50" s="222"/>
      <c r="B50" s="223"/>
      <c r="C50" s="260" t="s">
        <v>225</v>
      </c>
      <c r="D50" s="256"/>
      <c r="E50" s="257">
        <v>12.48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05"/>
      <c r="Z50" s="205"/>
      <c r="AA50" s="205"/>
      <c r="AB50" s="205"/>
      <c r="AC50" s="205"/>
      <c r="AD50" s="205"/>
      <c r="AE50" s="205"/>
      <c r="AF50" s="205"/>
      <c r="AG50" s="205" t="s">
        <v>168</v>
      </c>
      <c r="AH50" s="205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22"/>
      <c r="B51" s="223"/>
      <c r="C51" s="260" t="s">
        <v>226</v>
      </c>
      <c r="D51" s="256"/>
      <c r="E51" s="257">
        <v>-1.2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05"/>
      <c r="Z51" s="205"/>
      <c r="AA51" s="205"/>
      <c r="AB51" s="205"/>
      <c r="AC51" s="205"/>
      <c r="AD51" s="205"/>
      <c r="AE51" s="205"/>
      <c r="AF51" s="205"/>
      <c r="AG51" s="205" t="s">
        <v>168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5">
      <c r="A52" s="222"/>
      <c r="B52" s="223"/>
      <c r="C52" s="260" t="s">
        <v>227</v>
      </c>
      <c r="D52" s="256"/>
      <c r="E52" s="257">
        <v>33.799999999999997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05"/>
      <c r="Z52" s="205"/>
      <c r="AA52" s="205"/>
      <c r="AB52" s="205"/>
      <c r="AC52" s="205"/>
      <c r="AD52" s="205"/>
      <c r="AE52" s="205"/>
      <c r="AF52" s="205"/>
      <c r="AG52" s="205" t="s">
        <v>168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5">
      <c r="A53" s="222"/>
      <c r="B53" s="223"/>
      <c r="C53" s="260" t="s">
        <v>228</v>
      </c>
      <c r="D53" s="256"/>
      <c r="E53" s="257">
        <v>-2.4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05"/>
      <c r="Z53" s="205"/>
      <c r="AA53" s="205"/>
      <c r="AB53" s="205"/>
      <c r="AC53" s="205"/>
      <c r="AD53" s="205"/>
      <c r="AE53" s="205"/>
      <c r="AF53" s="205"/>
      <c r="AG53" s="205" t="s">
        <v>168</v>
      </c>
      <c r="AH53" s="205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5">
      <c r="A54" s="222"/>
      <c r="B54" s="223"/>
      <c r="C54" s="260" t="s">
        <v>229</v>
      </c>
      <c r="D54" s="256"/>
      <c r="E54" s="257">
        <v>50.44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168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5">
      <c r="A55" s="222"/>
      <c r="B55" s="223"/>
      <c r="C55" s="260" t="s">
        <v>230</v>
      </c>
      <c r="D55" s="256"/>
      <c r="E55" s="257">
        <v>-3.2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05"/>
      <c r="Z55" s="205"/>
      <c r="AA55" s="205"/>
      <c r="AB55" s="205"/>
      <c r="AC55" s="205"/>
      <c r="AD55" s="205"/>
      <c r="AE55" s="205"/>
      <c r="AF55" s="205"/>
      <c r="AG55" s="205" t="s">
        <v>168</v>
      </c>
      <c r="AH55" s="205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22"/>
      <c r="B56" s="223"/>
      <c r="C56" s="260" t="s">
        <v>231</v>
      </c>
      <c r="D56" s="256"/>
      <c r="E56" s="257">
        <v>-4.92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05"/>
      <c r="Z56" s="205"/>
      <c r="AA56" s="205"/>
      <c r="AB56" s="205"/>
      <c r="AC56" s="205"/>
      <c r="AD56" s="205"/>
      <c r="AE56" s="205"/>
      <c r="AF56" s="205"/>
      <c r="AG56" s="205" t="s">
        <v>168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5">
      <c r="A57" s="222"/>
      <c r="B57" s="223"/>
      <c r="C57" s="260" t="s">
        <v>232</v>
      </c>
      <c r="D57" s="256"/>
      <c r="E57" s="257">
        <v>41.08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05"/>
      <c r="Z57" s="205"/>
      <c r="AA57" s="205"/>
      <c r="AB57" s="205"/>
      <c r="AC57" s="205"/>
      <c r="AD57" s="205"/>
      <c r="AE57" s="205"/>
      <c r="AF57" s="205"/>
      <c r="AG57" s="205" t="s">
        <v>168</v>
      </c>
      <c r="AH57" s="205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5">
      <c r="A58" s="222"/>
      <c r="B58" s="223"/>
      <c r="C58" s="260" t="s">
        <v>233</v>
      </c>
      <c r="D58" s="256"/>
      <c r="E58" s="257">
        <v>-2.5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05"/>
      <c r="Z58" s="205"/>
      <c r="AA58" s="205"/>
      <c r="AB58" s="205"/>
      <c r="AC58" s="205"/>
      <c r="AD58" s="205"/>
      <c r="AE58" s="205"/>
      <c r="AF58" s="205"/>
      <c r="AG58" s="205" t="s">
        <v>168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5">
      <c r="A59" s="222"/>
      <c r="B59" s="223"/>
      <c r="C59" s="260" t="s">
        <v>228</v>
      </c>
      <c r="D59" s="256"/>
      <c r="E59" s="257">
        <v>-2.4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05"/>
      <c r="Z59" s="205"/>
      <c r="AA59" s="205"/>
      <c r="AB59" s="205"/>
      <c r="AC59" s="205"/>
      <c r="AD59" s="205"/>
      <c r="AE59" s="205"/>
      <c r="AF59" s="205"/>
      <c r="AG59" s="205" t="s">
        <v>168</v>
      </c>
      <c r="AH59" s="205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5">
      <c r="A60" s="222"/>
      <c r="B60" s="223"/>
      <c r="C60" s="260" t="s">
        <v>234</v>
      </c>
      <c r="D60" s="256"/>
      <c r="E60" s="257">
        <v>8.84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05"/>
      <c r="Z60" s="205"/>
      <c r="AA60" s="205"/>
      <c r="AB60" s="205"/>
      <c r="AC60" s="205"/>
      <c r="AD60" s="205"/>
      <c r="AE60" s="205"/>
      <c r="AF60" s="205"/>
      <c r="AG60" s="205" t="s">
        <v>168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5">
      <c r="A61" s="222"/>
      <c r="B61" s="223"/>
      <c r="C61" s="260" t="s">
        <v>226</v>
      </c>
      <c r="D61" s="256"/>
      <c r="E61" s="257">
        <v>-1.2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05"/>
      <c r="Z61" s="205"/>
      <c r="AA61" s="205"/>
      <c r="AB61" s="205"/>
      <c r="AC61" s="205"/>
      <c r="AD61" s="205"/>
      <c r="AE61" s="205"/>
      <c r="AF61" s="205"/>
      <c r="AG61" s="205" t="s">
        <v>168</v>
      </c>
      <c r="AH61" s="205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22"/>
      <c r="B62" s="223"/>
      <c r="C62" s="260" t="s">
        <v>235</v>
      </c>
      <c r="D62" s="256"/>
      <c r="E62" s="257">
        <v>30.16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05"/>
      <c r="Z62" s="205"/>
      <c r="AA62" s="205"/>
      <c r="AB62" s="205"/>
      <c r="AC62" s="205"/>
      <c r="AD62" s="205"/>
      <c r="AE62" s="205"/>
      <c r="AF62" s="205"/>
      <c r="AG62" s="205" t="s">
        <v>168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5">
      <c r="A63" s="222"/>
      <c r="B63" s="223"/>
      <c r="C63" s="260" t="s">
        <v>236</v>
      </c>
      <c r="D63" s="256"/>
      <c r="E63" s="257">
        <v>-1.6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05"/>
      <c r="Z63" s="205"/>
      <c r="AA63" s="205"/>
      <c r="AB63" s="205"/>
      <c r="AC63" s="205"/>
      <c r="AD63" s="205"/>
      <c r="AE63" s="205"/>
      <c r="AF63" s="205"/>
      <c r="AG63" s="205" t="s">
        <v>168</v>
      </c>
      <c r="AH63" s="205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22"/>
      <c r="B64" s="223"/>
      <c r="C64" s="260" t="s">
        <v>228</v>
      </c>
      <c r="D64" s="256"/>
      <c r="E64" s="257">
        <v>-2.4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168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33">
        <v>16</v>
      </c>
      <c r="B65" s="234" t="s">
        <v>237</v>
      </c>
      <c r="C65" s="248" t="s">
        <v>238</v>
      </c>
      <c r="D65" s="235" t="s">
        <v>180</v>
      </c>
      <c r="E65" s="236">
        <v>2.31</v>
      </c>
      <c r="F65" s="237"/>
      <c r="G65" s="238">
        <f>ROUND(E65*F65,2)</f>
        <v>0</v>
      </c>
      <c r="H65" s="225">
        <v>164.95</v>
      </c>
      <c r="I65" s="224">
        <f>ROUND(E65*H65,2)</f>
        <v>381.03</v>
      </c>
      <c r="J65" s="225">
        <v>930.05</v>
      </c>
      <c r="K65" s="224">
        <f>ROUND(E65*J65,2)</f>
        <v>2148.42</v>
      </c>
      <c r="L65" s="224">
        <v>15</v>
      </c>
      <c r="M65" s="224">
        <f>G65*(1+L65/100)</f>
        <v>0</v>
      </c>
      <c r="N65" s="224">
        <v>5.8500000000000003E-2</v>
      </c>
      <c r="O65" s="224">
        <f>ROUND(E65*N65,2)</f>
        <v>0.14000000000000001</v>
      </c>
      <c r="P65" s="224">
        <v>0</v>
      </c>
      <c r="Q65" s="224">
        <f>ROUND(E65*P65,2)</f>
        <v>0</v>
      </c>
      <c r="R65" s="224"/>
      <c r="S65" s="224" t="s">
        <v>164</v>
      </c>
      <c r="T65" s="224" t="s">
        <v>164</v>
      </c>
      <c r="U65" s="224">
        <v>1.86904</v>
      </c>
      <c r="V65" s="224">
        <f>ROUND(E65*U65,2)</f>
        <v>4.32</v>
      </c>
      <c r="W65" s="224"/>
      <c r="X65" s="224" t="s">
        <v>165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166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5">
      <c r="A66" s="222"/>
      <c r="B66" s="223"/>
      <c r="C66" s="260" t="s">
        <v>239</v>
      </c>
      <c r="D66" s="256"/>
      <c r="E66" s="257">
        <v>0.21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05"/>
      <c r="Z66" s="205"/>
      <c r="AA66" s="205"/>
      <c r="AB66" s="205"/>
      <c r="AC66" s="205"/>
      <c r="AD66" s="205"/>
      <c r="AE66" s="205"/>
      <c r="AF66" s="205"/>
      <c r="AG66" s="205" t="s">
        <v>168</v>
      </c>
      <c r="AH66" s="205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22"/>
      <c r="B67" s="223"/>
      <c r="C67" s="260" t="s">
        <v>240</v>
      </c>
      <c r="D67" s="256"/>
      <c r="E67" s="257">
        <v>0.15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05"/>
      <c r="Z67" s="205"/>
      <c r="AA67" s="205"/>
      <c r="AB67" s="205"/>
      <c r="AC67" s="205"/>
      <c r="AD67" s="205"/>
      <c r="AE67" s="205"/>
      <c r="AF67" s="205"/>
      <c r="AG67" s="205" t="s">
        <v>168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5">
      <c r="A68" s="222"/>
      <c r="B68" s="223"/>
      <c r="C68" s="260" t="s">
        <v>241</v>
      </c>
      <c r="D68" s="256"/>
      <c r="E68" s="257">
        <v>1.95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05"/>
      <c r="Z68" s="205"/>
      <c r="AA68" s="205"/>
      <c r="AB68" s="205"/>
      <c r="AC68" s="205"/>
      <c r="AD68" s="205"/>
      <c r="AE68" s="205"/>
      <c r="AF68" s="205"/>
      <c r="AG68" s="205" t="s">
        <v>168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5">
      <c r="A69" s="233">
        <v>17</v>
      </c>
      <c r="B69" s="234" t="s">
        <v>242</v>
      </c>
      <c r="C69" s="248" t="s">
        <v>243</v>
      </c>
      <c r="D69" s="235" t="s">
        <v>180</v>
      </c>
      <c r="E69" s="236">
        <v>17.2</v>
      </c>
      <c r="F69" s="237"/>
      <c r="G69" s="238">
        <f>ROUND(E69*F69,2)</f>
        <v>0</v>
      </c>
      <c r="H69" s="225">
        <v>51.96</v>
      </c>
      <c r="I69" s="224">
        <f>ROUND(E69*H69,2)</f>
        <v>893.71</v>
      </c>
      <c r="J69" s="225">
        <v>292.54000000000002</v>
      </c>
      <c r="K69" s="224">
        <f>ROUND(E69*J69,2)</f>
        <v>5031.6899999999996</v>
      </c>
      <c r="L69" s="224">
        <v>15</v>
      </c>
      <c r="M69" s="224">
        <f>G69*(1+L69/100)</f>
        <v>0</v>
      </c>
      <c r="N69" s="224">
        <v>4.5580000000000002E-2</v>
      </c>
      <c r="O69" s="224">
        <f>ROUND(E69*N69,2)</f>
        <v>0.78</v>
      </c>
      <c r="P69" s="224">
        <v>0</v>
      </c>
      <c r="Q69" s="224">
        <f>ROUND(E69*P69,2)</f>
        <v>0</v>
      </c>
      <c r="R69" s="224"/>
      <c r="S69" s="224" t="s">
        <v>164</v>
      </c>
      <c r="T69" s="224" t="s">
        <v>164</v>
      </c>
      <c r="U69" s="224">
        <v>0.60799999999999998</v>
      </c>
      <c r="V69" s="224">
        <f>ROUND(E69*U69,2)</f>
        <v>10.46</v>
      </c>
      <c r="W69" s="224"/>
      <c r="X69" s="224" t="s">
        <v>165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166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22"/>
      <c r="B70" s="223"/>
      <c r="C70" s="260" t="s">
        <v>244</v>
      </c>
      <c r="D70" s="256"/>
      <c r="E70" s="257">
        <v>15.6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168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5">
      <c r="A71" s="222"/>
      <c r="B71" s="223"/>
      <c r="C71" s="260" t="s">
        <v>226</v>
      </c>
      <c r="D71" s="256"/>
      <c r="E71" s="257">
        <v>-1.2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05"/>
      <c r="Z71" s="205"/>
      <c r="AA71" s="205"/>
      <c r="AB71" s="205"/>
      <c r="AC71" s="205"/>
      <c r="AD71" s="205"/>
      <c r="AE71" s="205"/>
      <c r="AF71" s="205"/>
      <c r="AG71" s="205" t="s">
        <v>168</v>
      </c>
      <c r="AH71" s="205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22"/>
      <c r="B72" s="223"/>
      <c r="C72" s="260" t="s">
        <v>245</v>
      </c>
      <c r="D72" s="256"/>
      <c r="E72" s="257">
        <v>2.8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05"/>
      <c r="Z72" s="205"/>
      <c r="AA72" s="205"/>
      <c r="AB72" s="205"/>
      <c r="AC72" s="205"/>
      <c r="AD72" s="205"/>
      <c r="AE72" s="205"/>
      <c r="AF72" s="205"/>
      <c r="AG72" s="205" t="s">
        <v>168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ht="20.399999999999999" outlineLevel="1" x14ac:dyDescent="0.25">
      <c r="A73" s="233">
        <v>18</v>
      </c>
      <c r="B73" s="234" t="s">
        <v>246</v>
      </c>
      <c r="C73" s="248" t="s">
        <v>247</v>
      </c>
      <c r="D73" s="235" t="s">
        <v>180</v>
      </c>
      <c r="E73" s="236">
        <v>2.94</v>
      </c>
      <c r="F73" s="237"/>
      <c r="G73" s="238">
        <f>ROUND(E73*F73,2)</f>
        <v>0</v>
      </c>
      <c r="H73" s="225">
        <v>92.82</v>
      </c>
      <c r="I73" s="224">
        <f>ROUND(E73*H73,2)</f>
        <v>272.89</v>
      </c>
      <c r="J73" s="225">
        <v>186.18</v>
      </c>
      <c r="K73" s="224">
        <f>ROUND(E73*J73,2)</f>
        <v>547.37</v>
      </c>
      <c r="L73" s="224">
        <v>15</v>
      </c>
      <c r="M73" s="224">
        <f>G73*(1+L73/100)</f>
        <v>0</v>
      </c>
      <c r="N73" s="224">
        <v>3.6099999999999999E-3</v>
      </c>
      <c r="O73" s="224">
        <f>ROUND(E73*N73,2)</f>
        <v>0.01</v>
      </c>
      <c r="P73" s="224">
        <v>0</v>
      </c>
      <c r="Q73" s="224">
        <f>ROUND(E73*P73,2)</f>
        <v>0</v>
      </c>
      <c r="R73" s="224"/>
      <c r="S73" s="224" t="s">
        <v>164</v>
      </c>
      <c r="T73" s="224" t="s">
        <v>164</v>
      </c>
      <c r="U73" s="224">
        <v>0.36199999999999999</v>
      </c>
      <c r="V73" s="224">
        <f>ROUND(E73*U73,2)</f>
        <v>1.06</v>
      </c>
      <c r="W73" s="224"/>
      <c r="X73" s="224" t="s">
        <v>165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166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5">
      <c r="A74" s="222"/>
      <c r="B74" s="223"/>
      <c r="C74" s="260" t="s">
        <v>248</v>
      </c>
      <c r="D74" s="256"/>
      <c r="E74" s="257">
        <v>1.47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05"/>
      <c r="Z74" s="205"/>
      <c r="AA74" s="205"/>
      <c r="AB74" s="205"/>
      <c r="AC74" s="205"/>
      <c r="AD74" s="205"/>
      <c r="AE74" s="205"/>
      <c r="AF74" s="205"/>
      <c r="AG74" s="205" t="s">
        <v>168</v>
      </c>
      <c r="AH74" s="205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22"/>
      <c r="B75" s="223"/>
      <c r="C75" s="260" t="s">
        <v>249</v>
      </c>
      <c r="D75" s="256"/>
      <c r="E75" s="257">
        <v>1.47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168</v>
      </c>
      <c r="AH75" s="205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5">
      <c r="A76" s="233">
        <v>19</v>
      </c>
      <c r="B76" s="234" t="s">
        <v>250</v>
      </c>
      <c r="C76" s="248" t="s">
        <v>251</v>
      </c>
      <c r="D76" s="235" t="s">
        <v>180</v>
      </c>
      <c r="E76" s="236">
        <v>3.36</v>
      </c>
      <c r="F76" s="237"/>
      <c r="G76" s="238">
        <f>ROUND(E76*F76,2)</f>
        <v>0</v>
      </c>
      <c r="H76" s="225">
        <v>41.83</v>
      </c>
      <c r="I76" s="224">
        <f>ROUND(E76*H76,2)</f>
        <v>140.55000000000001</v>
      </c>
      <c r="J76" s="225">
        <v>41.37</v>
      </c>
      <c r="K76" s="224">
        <f>ROUND(E76*J76,2)</f>
        <v>139</v>
      </c>
      <c r="L76" s="224">
        <v>15</v>
      </c>
      <c r="M76" s="224">
        <f>G76*(1+L76/100)</f>
        <v>0</v>
      </c>
      <c r="N76" s="224">
        <v>2.5999999999999998E-4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164</v>
      </c>
      <c r="T76" s="224" t="s">
        <v>164</v>
      </c>
      <c r="U76" s="224">
        <v>0.09</v>
      </c>
      <c r="V76" s="224">
        <f>ROUND(E76*U76,2)</f>
        <v>0.3</v>
      </c>
      <c r="W76" s="224"/>
      <c r="X76" s="224" t="s">
        <v>165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166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5">
      <c r="A77" s="222"/>
      <c r="B77" s="223"/>
      <c r="C77" s="260" t="s">
        <v>205</v>
      </c>
      <c r="D77" s="256"/>
      <c r="E77" s="257">
        <v>1.76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05"/>
      <c r="Z77" s="205"/>
      <c r="AA77" s="205"/>
      <c r="AB77" s="205"/>
      <c r="AC77" s="205"/>
      <c r="AD77" s="205"/>
      <c r="AE77" s="205"/>
      <c r="AF77" s="205"/>
      <c r="AG77" s="205" t="s">
        <v>168</v>
      </c>
      <c r="AH77" s="205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5">
      <c r="A78" s="222"/>
      <c r="B78" s="223"/>
      <c r="C78" s="260" t="s">
        <v>206</v>
      </c>
      <c r="D78" s="256"/>
      <c r="E78" s="257">
        <v>1.44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05"/>
      <c r="Z78" s="205"/>
      <c r="AA78" s="205"/>
      <c r="AB78" s="205"/>
      <c r="AC78" s="205"/>
      <c r="AD78" s="205"/>
      <c r="AE78" s="205"/>
      <c r="AF78" s="205"/>
      <c r="AG78" s="205" t="s">
        <v>168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5">
      <c r="A79" s="222"/>
      <c r="B79" s="223"/>
      <c r="C79" s="260" t="s">
        <v>207</v>
      </c>
      <c r="D79" s="256"/>
      <c r="E79" s="257">
        <v>0.16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05"/>
      <c r="Z79" s="205"/>
      <c r="AA79" s="205"/>
      <c r="AB79" s="205"/>
      <c r="AC79" s="205"/>
      <c r="AD79" s="205"/>
      <c r="AE79" s="205"/>
      <c r="AF79" s="205"/>
      <c r="AG79" s="205" t="s">
        <v>168</v>
      </c>
      <c r="AH79" s="205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x14ac:dyDescent="0.25">
      <c r="A80" s="227" t="s">
        <v>134</v>
      </c>
      <c r="B80" s="228" t="s">
        <v>60</v>
      </c>
      <c r="C80" s="246" t="s">
        <v>61</v>
      </c>
      <c r="D80" s="229"/>
      <c r="E80" s="230"/>
      <c r="F80" s="231"/>
      <c r="G80" s="232">
        <f>SUMIF(AG81:AG92,"&lt;&gt;NOR",G81:G92)</f>
        <v>0</v>
      </c>
      <c r="H80" s="226"/>
      <c r="I80" s="226">
        <f>SUM(I81:I92)</f>
        <v>8553.49</v>
      </c>
      <c r="J80" s="226"/>
      <c r="K80" s="226">
        <f>SUM(K81:K92)</f>
        <v>5281.65</v>
      </c>
      <c r="L80" s="226"/>
      <c r="M80" s="226">
        <f>SUM(M81:M92)</f>
        <v>0</v>
      </c>
      <c r="N80" s="226"/>
      <c r="O80" s="226">
        <f>SUM(O81:O92)</f>
        <v>0.45</v>
      </c>
      <c r="P80" s="226"/>
      <c r="Q80" s="226">
        <f>SUM(Q81:Q92)</f>
        <v>0</v>
      </c>
      <c r="R80" s="226"/>
      <c r="S80" s="226"/>
      <c r="T80" s="226"/>
      <c r="U80" s="226"/>
      <c r="V80" s="226">
        <f>SUM(V81:V92)</f>
        <v>11.18</v>
      </c>
      <c r="W80" s="226"/>
      <c r="X80" s="226"/>
      <c r="AG80" t="s">
        <v>135</v>
      </c>
    </row>
    <row r="81" spans="1:60" outlineLevel="1" x14ac:dyDescent="0.25">
      <c r="A81" s="233">
        <v>20</v>
      </c>
      <c r="B81" s="234" t="s">
        <v>250</v>
      </c>
      <c r="C81" s="248" t="s">
        <v>251</v>
      </c>
      <c r="D81" s="235" t="s">
        <v>180</v>
      </c>
      <c r="E81" s="236">
        <v>24.2</v>
      </c>
      <c r="F81" s="237"/>
      <c r="G81" s="238">
        <f>ROUND(E81*F81,2)</f>
        <v>0</v>
      </c>
      <c r="H81" s="225">
        <v>41.83</v>
      </c>
      <c r="I81" s="224">
        <f>ROUND(E81*H81,2)</f>
        <v>1012.29</v>
      </c>
      <c r="J81" s="225">
        <v>41.37</v>
      </c>
      <c r="K81" s="224">
        <f>ROUND(E81*J81,2)</f>
        <v>1001.15</v>
      </c>
      <c r="L81" s="224">
        <v>15</v>
      </c>
      <c r="M81" s="224">
        <f>G81*(1+L81/100)</f>
        <v>0</v>
      </c>
      <c r="N81" s="224">
        <v>2.5999999999999998E-4</v>
      </c>
      <c r="O81" s="224">
        <f>ROUND(E81*N81,2)</f>
        <v>0.01</v>
      </c>
      <c r="P81" s="224">
        <v>0</v>
      </c>
      <c r="Q81" s="224">
        <f>ROUND(E81*P81,2)</f>
        <v>0</v>
      </c>
      <c r="R81" s="224"/>
      <c r="S81" s="224" t="s">
        <v>164</v>
      </c>
      <c r="T81" s="224" t="s">
        <v>164</v>
      </c>
      <c r="U81" s="224">
        <v>0.09</v>
      </c>
      <c r="V81" s="224">
        <f>ROUND(E81*U81,2)</f>
        <v>2.1800000000000002</v>
      </c>
      <c r="W81" s="224"/>
      <c r="X81" s="224" t="s">
        <v>165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166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5">
      <c r="A82" s="222"/>
      <c r="B82" s="223"/>
      <c r="C82" s="260" t="s">
        <v>214</v>
      </c>
      <c r="D82" s="256"/>
      <c r="E82" s="257">
        <v>1.4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05"/>
      <c r="Z82" s="205"/>
      <c r="AA82" s="205"/>
      <c r="AB82" s="205"/>
      <c r="AC82" s="205"/>
      <c r="AD82" s="205"/>
      <c r="AE82" s="205"/>
      <c r="AF82" s="205"/>
      <c r="AG82" s="205" t="s">
        <v>168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5">
      <c r="A83" s="222"/>
      <c r="B83" s="223"/>
      <c r="C83" s="260" t="s">
        <v>218</v>
      </c>
      <c r="D83" s="256"/>
      <c r="E83" s="257">
        <v>8.4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05"/>
      <c r="Z83" s="205"/>
      <c r="AA83" s="205"/>
      <c r="AB83" s="205"/>
      <c r="AC83" s="205"/>
      <c r="AD83" s="205"/>
      <c r="AE83" s="205"/>
      <c r="AF83" s="205"/>
      <c r="AG83" s="205" t="s">
        <v>168</v>
      </c>
      <c r="AH83" s="205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5">
      <c r="A84" s="222"/>
      <c r="B84" s="223"/>
      <c r="C84" s="260" t="s">
        <v>184</v>
      </c>
      <c r="D84" s="256"/>
      <c r="E84" s="257">
        <v>9.4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05"/>
      <c r="Z84" s="205"/>
      <c r="AA84" s="205"/>
      <c r="AB84" s="205"/>
      <c r="AC84" s="205"/>
      <c r="AD84" s="205"/>
      <c r="AE84" s="205"/>
      <c r="AF84" s="205"/>
      <c r="AG84" s="205" t="s">
        <v>168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5">
      <c r="A85" s="222"/>
      <c r="B85" s="223"/>
      <c r="C85" s="260" t="s">
        <v>185</v>
      </c>
      <c r="D85" s="256"/>
      <c r="E85" s="257">
        <v>3.8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05"/>
      <c r="Z85" s="205"/>
      <c r="AA85" s="205"/>
      <c r="AB85" s="205"/>
      <c r="AC85" s="205"/>
      <c r="AD85" s="205"/>
      <c r="AE85" s="205"/>
      <c r="AF85" s="205"/>
      <c r="AG85" s="205" t="s">
        <v>168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5">
      <c r="A86" s="222"/>
      <c r="B86" s="223"/>
      <c r="C86" s="260" t="s">
        <v>186</v>
      </c>
      <c r="D86" s="256"/>
      <c r="E86" s="257">
        <v>1.2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05"/>
      <c r="Z86" s="205"/>
      <c r="AA86" s="205"/>
      <c r="AB86" s="205"/>
      <c r="AC86" s="205"/>
      <c r="AD86" s="205"/>
      <c r="AE86" s="205"/>
      <c r="AF86" s="205"/>
      <c r="AG86" s="205" t="s">
        <v>168</v>
      </c>
      <c r="AH86" s="205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5">
      <c r="A87" s="233">
        <v>21</v>
      </c>
      <c r="B87" s="234" t="s">
        <v>252</v>
      </c>
      <c r="C87" s="248" t="s">
        <v>253</v>
      </c>
      <c r="D87" s="235" t="s">
        <v>180</v>
      </c>
      <c r="E87" s="236">
        <v>24.2</v>
      </c>
      <c r="F87" s="237"/>
      <c r="G87" s="238">
        <f>ROUND(E87*F87,2)</f>
        <v>0</v>
      </c>
      <c r="H87" s="225">
        <v>311.62</v>
      </c>
      <c r="I87" s="224">
        <f>ROUND(E87*H87,2)</f>
        <v>7541.2</v>
      </c>
      <c r="J87" s="225">
        <v>176.88</v>
      </c>
      <c r="K87" s="224">
        <f>ROUND(E87*J87,2)</f>
        <v>4280.5</v>
      </c>
      <c r="L87" s="224">
        <v>15</v>
      </c>
      <c r="M87" s="224">
        <f>G87*(1+L87/100)</f>
        <v>0</v>
      </c>
      <c r="N87" s="224">
        <v>1.806E-2</v>
      </c>
      <c r="O87" s="224">
        <f>ROUND(E87*N87,2)</f>
        <v>0.44</v>
      </c>
      <c r="P87" s="224">
        <v>0</v>
      </c>
      <c r="Q87" s="224">
        <f>ROUND(E87*P87,2)</f>
        <v>0</v>
      </c>
      <c r="R87" s="224"/>
      <c r="S87" s="224" t="s">
        <v>164</v>
      </c>
      <c r="T87" s="224" t="s">
        <v>164</v>
      </c>
      <c r="U87" s="224">
        <v>0.372</v>
      </c>
      <c r="V87" s="224">
        <f>ROUND(E87*U87,2)</f>
        <v>9</v>
      </c>
      <c r="W87" s="224"/>
      <c r="X87" s="224" t="s">
        <v>165</v>
      </c>
      <c r="Y87" s="205"/>
      <c r="Z87" s="205"/>
      <c r="AA87" s="205"/>
      <c r="AB87" s="205"/>
      <c r="AC87" s="205"/>
      <c r="AD87" s="205"/>
      <c r="AE87" s="205"/>
      <c r="AF87" s="205"/>
      <c r="AG87" s="205" t="s">
        <v>166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5">
      <c r="A88" s="222"/>
      <c r="B88" s="223"/>
      <c r="C88" s="260" t="s">
        <v>214</v>
      </c>
      <c r="D88" s="256"/>
      <c r="E88" s="257">
        <v>1.4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05"/>
      <c r="Z88" s="205"/>
      <c r="AA88" s="205"/>
      <c r="AB88" s="205"/>
      <c r="AC88" s="205"/>
      <c r="AD88" s="205"/>
      <c r="AE88" s="205"/>
      <c r="AF88" s="205"/>
      <c r="AG88" s="205" t="s">
        <v>168</v>
      </c>
      <c r="AH88" s="205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5">
      <c r="A89" s="222"/>
      <c r="B89" s="223"/>
      <c r="C89" s="260" t="s">
        <v>218</v>
      </c>
      <c r="D89" s="256"/>
      <c r="E89" s="257">
        <v>8.4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05"/>
      <c r="Z89" s="205"/>
      <c r="AA89" s="205"/>
      <c r="AB89" s="205"/>
      <c r="AC89" s="205"/>
      <c r="AD89" s="205"/>
      <c r="AE89" s="205"/>
      <c r="AF89" s="205"/>
      <c r="AG89" s="205" t="s">
        <v>168</v>
      </c>
      <c r="AH89" s="205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5">
      <c r="A90" s="222"/>
      <c r="B90" s="223"/>
      <c r="C90" s="260" t="s">
        <v>184</v>
      </c>
      <c r="D90" s="256"/>
      <c r="E90" s="257">
        <v>9.4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05"/>
      <c r="Z90" s="205"/>
      <c r="AA90" s="205"/>
      <c r="AB90" s="205"/>
      <c r="AC90" s="205"/>
      <c r="AD90" s="205"/>
      <c r="AE90" s="205"/>
      <c r="AF90" s="205"/>
      <c r="AG90" s="205" t="s">
        <v>168</v>
      </c>
      <c r="AH90" s="205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5">
      <c r="A91" s="222"/>
      <c r="B91" s="223"/>
      <c r="C91" s="260" t="s">
        <v>185</v>
      </c>
      <c r="D91" s="256"/>
      <c r="E91" s="257">
        <v>3.8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05"/>
      <c r="Z91" s="205"/>
      <c r="AA91" s="205"/>
      <c r="AB91" s="205"/>
      <c r="AC91" s="205"/>
      <c r="AD91" s="205"/>
      <c r="AE91" s="205"/>
      <c r="AF91" s="205"/>
      <c r="AG91" s="205" t="s">
        <v>168</v>
      </c>
      <c r="AH91" s="205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5">
      <c r="A92" s="222"/>
      <c r="B92" s="223"/>
      <c r="C92" s="260" t="s">
        <v>186</v>
      </c>
      <c r="D92" s="256"/>
      <c r="E92" s="257">
        <v>1.2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05"/>
      <c r="Z92" s="205"/>
      <c r="AA92" s="205"/>
      <c r="AB92" s="205"/>
      <c r="AC92" s="205"/>
      <c r="AD92" s="205"/>
      <c r="AE92" s="205"/>
      <c r="AF92" s="205"/>
      <c r="AG92" s="205" t="s">
        <v>168</v>
      </c>
      <c r="AH92" s="205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ht="26.4" x14ac:dyDescent="0.25">
      <c r="A93" s="227" t="s">
        <v>134</v>
      </c>
      <c r="B93" s="228" t="s">
        <v>62</v>
      </c>
      <c r="C93" s="246" t="s">
        <v>63</v>
      </c>
      <c r="D93" s="229"/>
      <c r="E93" s="230"/>
      <c r="F93" s="231"/>
      <c r="G93" s="232">
        <f>SUMIF(AG94:AG105,"&lt;&gt;NOR",G94:G105)</f>
        <v>0</v>
      </c>
      <c r="H93" s="226"/>
      <c r="I93" s="226">
        <f>SUM(I94:I105)</f>
        <v>119.14</v>
      </c>
      <c r="J93" s="226"/>
      <c r="K93" s="226">
        <f>SUM(K94:K105)</f>
        <v>9080.65</v>
      </c>
      <c r="L93" s="226"/>
      <c r="M93" s="226">
        <f>SUM(M94:M105)</f>
        <v>0</v>
      </c>
      <c r="N93" s="226"/>
      <c r="O93" s="226">
        <f>SUM(O94:O105)</f>
        <v>0</v>
      </c>
      <c r="P93" s="226"/>
      <c r="Q93" s="226">
        <f>SUM(Q94:Q105)</f>
        <v>0</v>
      </c>
      <c r="R93" s="226"/>
      <c r="S93" s="226"/>
      <c r="T93" s="226"/>
      <c r="U93" s="226"/>
      <c r="V93" s="226">
        <f>SUM(V94:V105)</f>
        <v>22.939999999999998</v>
      </c>
      <c r="W93" s="226"/>
      <c r="X93" s="226"/>
      <c r="AG93" t="s">
        <v>135</v>
      </c>
    </row>
    <row r="94" spans="1:60" outlineLevel="1" x14ac:dyDescent="0.25">
      <c r="A94" s="233">
        <v>22</v>
      </c>
      <c r="B94" s="234" t="s">
        <v>254</v>
      </c>
      <c r="C94" s="248" t="s">
        <v>255</v>
      </c>
      <c r="D94" s="235" t="s">
        <v>180</v>
      </c>
      <c r="E94" s="236">
        <v>69.34</v>
      </c>
      <c r="F94" s="237"/>
      <c r="G94" s="238">
        <f>ROUND(E94*F94,2)</f>
        <v>0</v>
      </c>
      <c r="H94" s="225">
        <v>1.54</v>
      </c>
      <c r="I94" s="224">
        <f>ROUND(E94*H94,2)</f>
        <v>106.78</v>
      </c>
      <c r="J94" s="225">
        <v>121.96</v>
      </c>
      <c r="K94" s="224">
        <f>ROUND(E94*J94,2)</f>
        <v>8456.7099999999991</v>
      </c>
      <c r="L94" s="224">
        <v>15</v>
      </c>
      <c r="M94" s="224">
        <f>G94*(1+L94/100)</f>
        <v>0</v>
      </c>
      <c r="N94" s="224">
        <v>4.0000000000000003E-5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164</v>
      </c>
      <c r="T94" s="224" t="s">
        <v>164</v>
      </c>
      <c r="U94" s="224">
        <v>0.308</v>
      </c>
      <c r="V94" s="224">
        <f>ROUND(E94*U94,2)</f>
        <v>21.36</v>
      </c>
      <c r="W94" s="224"/>
      <c r="X94" s="224" t="s">
        <v>165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166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5">
      <c r="A95" s="222"/>
      <c r="B95" s="223"/>
      <c r="C95" s="260" t="s">
        <v>214</v>
      </c>
      <c r="D95" s="256"/>
      <c r="E95" s="257">
        <v>1.4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05"/>
      <c r="Z95" s="205"/>
      <c r="AA95" s="205"/>
      <c r="AB95" s="205"/>
      <c r="AC95" s="205"/>
      <c r="AD95" s="205"/>
      <c r="AE95" s="205"/>
      <c r="AF95" s="205"/>
      <c r="AG95" s="205" t="s">
        <v>168</v>
      </c>
      <c r="AH95" s="205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5">
      <c r="A96" s="222"/>
      <c r="B96" s="223"/>
      <c r="C96" s="260" t="s">
        <v>215</v>
      </c>
      <c r="D96" s="256"/>
      <c r="E96" s="257">
        <v>9.84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05"/>
      <c r="Z96" s="205"/>
      <c r="AA96" s="205"/>
      <c r="AB96" s="205"/>
      <c r="AC96" s="205"/>
      <c r="AD96" s="205"/>
      <c r="AE96" s="205"/>
      <c r="AF96" s="205"/>
      <c r="AG96" s="205" t="s">
        <v>168</v>
      </c>
      <c r="AH96" s="205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5">
      <c r="A97" s="222"/>
      <c r="B97" s="223"/>
      <c r="C97" s="260" t="s">
        <v>216</v>
      </c>
      <c r="D97" s="256"/>
      <c r="E97" s="257">
        <v>20.8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05"/>
      <c r="Z97" s="205"/>
      <c r="AA97" s="205"/>
      <c r="AB97" s="205"/>
      <c r="AC97" s="205"/>
      <c r="AD97" s="205"/>
      <c r="AE97" s="205"/>
      <c r="AF97" s="205"/>
      <c r="AG97" s="205" t="s">
        <v>168</v>
      </c>
      <c r="AH97" s="205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5">
      <c r="A98" s="222"/>
      <c r="B98" s="223"/>
      <c r="C98" s="260" t="s">
        <v>217</v>
      </c>
      <c r="D98" s="256"/>
      <c r="E98" s="257">
        <v>14.5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05"/>
      <c r="Z98" s="205"/>
      <c r="AA98" s="205"/>
      <c r="AB98" s="205"/>
      <c r="AC98" s="205"/>
      <c r="AD98" s="205"/>
      <c r="AE98" s="205"/>
      <c r="AF98" s="205"/>
      <c r="AG98" s="205" t="s">
        <v>168</v>
      </c>
      <c r="AH98" s="205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5">
      <c r="A99" s="222"/>
      <c r="B99" s="223"/>
      <c r="C99" s="260" t="s">
        <v>218</v>
      </c>
      <c r="D99" s="256"/>
      <c r="E99" s="257">
        <v>8.4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05"/>
      <c r="Z99" s="205"/>
      <c r="AA99" s="205"/>
      <c r="AB99" s="205"/>
      <c r="AC99" s="205"/>
      <c r="AD99" s="205"/>
      <c r="AE99" s="205"/>
      <c r="AF99" s="205"/>
      <c r="AG99" s="205" t="s">
        <v>168</v>
      </c>
      <c r="AH99" s="205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5">
      <c r="A100" s="222"/>
      <c r="B100" s="223"/>
      <c r="C100" s="260" t="s">
        <v>184</v>
      </c>
      <c r="D100" s="256"/>
      <c r="E100" s="257">
        <v>9.4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168</v>
      </c>
      <c r="AH100" s="205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5">
      <c r="A101" s="222"/>
      <c r="B101" s="223"/>
      <c r="C101" s="260" t="s">
        <v>185</v>
      </c>
      <c r="D101" s="256"/>
      <c r="E101" s="257">
        <v>3.8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168</v>
      </c>
      <c r="AH101" s="205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5">
      <c r="A102" s="222"/>
      <c r="B102" s="223"/>
      <c r="C102" s="260" t="s">
        <v>186</v>
      </c>
      <c r="D102" s="256"/>
      <c r="E102" s="257">
        <v>1.2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168</v>
      </c>
      <c r="AH102" s="205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5">
      <c r="A103" s="233">
        <v>23</v>
      </c>
      <c r="B103" s="234" t="s">
        <v>256</v>
      </c>
      <c r="C103" s="248" t="s">
        <v>257</v>
      </c>
      <c r="D103" s="235" t="s">
        <v>180</v>
      </c>
      <c r="E103" s="236">
        <v>12.12</v>
      </c>
      <c r="F103" s="237"/>
      <c r="G103" s="238">
        <f>ROUND(E103*F103,2)</f>
        <v>0</v>
      </c>
      <c r="H103" s="225">
        <v>1.02</v>
      </c>
      <c r="I103" s="224">
        <f>ROUND(E103*H103,2)</f>
        <v>12.36</v>
      </c>
      <c r="J103" s="225">
        <v>51.48</v>
      </c>
      <c r="K103" s="224">
        <f>ROUND(E103*J103,2)</f>
        <v>623.94000000000005</v>
      </c>
      <c r="L103" s="224">
        <v>15</v>
      </c>
      <c r="M103" s="224">
        <f>G103*(1+L103/100)</f>
        <v>0</v>
      </c>
      <c r="N103" s="224">
        <v>1.0000000000000001E-5</v>
      </c>
      <c r="O103" s="224">
        <f>ROUND(E103*N103,2)</f>
        <v>0</v>
      </c>
      <c r="P103" s="224">
        <v>0</v>
      </c>
      <c r="Q103" s="224">
        <f>ROUND(E103*P103,2)</f>
        <v>0</v>
      </c>
      <c r="R103" s="224"/>
      <c r="S103" s="224" t="s">
        <v>164</v>
      </c>
      <c r="T103" s="224" t="s">
        <v>164</v>
      </c>
      <c r="U103" s="224">
        <v>0.13</v>
      </c>
      <c r="V103" s="224">
        <f>ROUND(E103*U103,2)</f>
        <v>1.58</v>
      </c>
      <c r="W103" s="224"/>
      <c r="X103" s="224" t="s">
        <v>165</v>
      </c>
      <c r="Y103" s="205"/>
      <c r="Z103" s="205"/>
      <c r="AA103" s="205"/>
      <c r="AB103" s="205"/>
      <c r="AC103" s="205"/>
      <c r="AD103" s="205"/>
      <c r="AE103" s="205"/>
      <c r="AF103" s="205"/>
      <c r="AG103" s="205" t="s">
        <v>166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5">
      <c r="A104" s="222"/>
      <c r="B104" s="223"/>
      <c r="C104" s="260" t="s">
        <v>210</v>
      </c>
      <c r="D104" s="256"/>
      <c r="E104" s="257">
        <v>7.2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168</v>
      </c>
      <c r="AH104" s="205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5">
      <c r="A105" s="222"/>
      <c r="B105" s="223"/>
      <c r="C105" s="260" t="s">
        <v>211</v>
      </c>
      <c r="D105" s="256"/>
      <c r="E105" s="257">
        <v>4.92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168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x14ac:dyDescent="0.25">
      <c r="A106" s="227" t="s">
        <v>134</v>
      </c>
      <c r="B106" s="228" t="s">
        <v>64</v>
      </c>
      <c r="C106" s="246" t="s">
        <v>65</v>
      </c>
      <c r="D106" s="229"/>
      <c r="E106" s="230"/>
      <c r="F106" s="231"/>
      <c r="G106" s="232">
        <f>SUMIF(AG107:AG153,"&lt;&gt;NOR",G107:G153)</f>
        <v>0</v>
      </c>
      <c r="H106" s="226"/>
      <c r="I106" s="226">
        <f>SUM(I107:I153)</f>
        <v>968.56000000000006</v>
      </c>
      <c r="J106" s="226"/>
      <c r="K106" s="226">
        <f>SUM(K107:K153)</f>
        <v>18716.5</v>
      </c>
      <c r="L106" s="226"/>
      <c r="M106" s="226">
        <f>SUM(M107:M153)</f>
        <v>0</v>
      </c>
      <c r="N106" s="226"/>
      <c r="O106" s="226">
        <f>SUM(O107:O153)</f>
        <v>0.03</v>
      </c>
      <c r="P106" s="226"/>
      <c r="Q106" s="226">
        <f>SUM(Q107:Q153)</f>
        <v>3.62</v>
      </c>
      <c r="R106" s="226"/>
      <c r="S106" s="226"/>
      <c r="T106" s="226"/>
      <c r="U106" s="226"/>
      <c r="V106" s="226">
        <f>SUM(V107:V153)</f>
        <v>38.25</v>
      </c>
      <c r="W106" s="226"/>
      <c r="X106" s="226"/>
      <c r="AG106" t="s">
        <v>135</v>
      </c>
    </row>
    <row r="107" spans="1:60" outlineLevel="1" x14ac:dyDescent="0.25">
      <c r="A107" s="233">
        <v>24</v>
      </c>
      <c r="B107" s="234" t="s">
        <v>258</v>
      </c>
      <c r="C107" s="248" t="s">
        <v>259</v>
      </c>
      <c r="D107" s="235" t="s">
        <v>180</v>
      </c>
      <c r="E107" s="236">
        <v>5</v>
      </c>
      <c r="F107" s="237"/>
      <c r="G107" s="238">
        <f>ROUND(E107*F107,2)</f>
        <v>0</v>
      </c>
      <c r="H107" s="225">
        <v>0</v>
      </c>
      <c r="I107" s="224">
        <f>ROUND(E107*H107,2)</f>
        <v>0</v>
      </c>
      <c r="J107" s="225">
        <v>59.5</v>
      </c>
      <c r="K107" s="224">
        <f>ROUND(E107*J107,2)</f>
        <v>297.5</v>
      </c>
      <c r="L107" s="224">
        <v>15</v>
      </c>
      <c r="M107" s="224">
        <f>G107*(1+L107/100)</f>
        <v>0</v>
      </c>
      <c r="N107" s="224">
        <v>0</v>
      </c>
      <c r="O107" s="224">
        <f>ROUND(E107*N107,2)</f>
        <v>0</v>
      </c>
      <c r="P107" s="224">
        <v>1.75E-3</v>
      </c>
      <c r="Q107" s="224">
        <f>ROUND(E107*P107,2)</f>
        <v>0.01</v>
      </c>
      <c r="R107" s="224"/>
      <c r="S107" s="224" t="s">
        <v>164</v>
      </c>
      <c r="T107" s="224" t="s">
        <v>164</v>
      </c>
      <c r="U107" s="224">
        <v>0.16500000000000001</v>
      </c>
      <c r="V107" s="224">
        <f>ROUND(E107*U107,2)</f>
        <v>0.83</v>
      </c>
      <c r="W107" s="224"/>
      <c r="X107" s="224" t="s">
        <v>165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166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5">
      <c r="A108" s="222"/>
      <c r="B108" s="223"/>
      <c r="C108" s="260" t="s">
        <v>185</v>
      </c>
      <c r="D108" s="256"/>
      <c r="E108" s="257">
        <v>3.8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168</v>
      </c>
      <c r="AH108" s="205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5">
      <c r="A109" s="222"/>
      <c r="B109" s="223"/>
      <c r="C109" s="260" t="s">
        <v>186</v>
      </c>
      <c r="D109" s="256"/>
      <c r="E109" s="257">
        <v>1.2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168</v>
      </c>
      <c r="AH109" s="205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5">
      <c r="A110" s="233">
        <v>25</v>
      </c>
      <c r="B110" s="234" t="s">
        <v>260</v>
      </c>
      <c r="C110" s="248" t="s">
        <v>261</v>
      </c>
      <c r="D110" s="235" t="s">
        <v>180</v>
      </c>
      <c r="E110" s="236">
        <v>5</v>
      </c>
      <c r="F110" s="237"/>
      <c r="G110" s="238">
        <f>ROUND(E110*F110,2)</f>
        <v>0</v>
      </c>
      <c r="H110" s="225">
        <v>0</v>
      </c>
      <c r="I110" s="224">
        <f>ROUND(E110*H110,2)</f>
        <v>0</v>
      </c>
      <c r="J110" s="225">
        <v>67.3</v>
      </c>
      <c r="K110" s="224">
        <f>ROUND(E110*J110,2)</f>
        <v>336.5</v>
      </c>
      <c r="L110" s="224">
        <v>15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0.02</v>
      </c>
      <c r="Q110" s="224">
        <f>ROUND(E110*P110,2)</f>
        <v>0.1</v>
      </c>
      <c r="R110" s="224"/>
      <c r="S110" s="224" t="s">
        <v>164</v>
      </c>
      <c r="T110" s="224" t="s">
        <v>164</v>
      </c>
      <c r="U110" s="224">
        <v>0.14699999999999999</v>
      </c>
      <c r="V110" s="224">
        <f>ROUND(E110*U110,2)</f>
        <v>0.74</v>
      </c>
      <c r="W110" s="224"/>
      <c r="X110" s="224" t="s">
        <v>165</v>
      </c>
      <c r="Y110" s="205"/>
      <c r="Z110" s="205"/>
      <c r="AA110" s="205"/>
      <c r="AB110" s="205"/>
      <c r="AC110" s="205"/>
      <c r="AD110" s="205"/>
      <c r="AE110" s="205"/>
      <c r="AF110" s="205"/>
      <c r="AG110" s="205" t="s">
        <v>166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5">
      <c r="A111" s="222"/>
      <c r="B111" s="223"/>
      <c r="C111" s="260" t="s">
        <v>185</v>
      </c>
      <c r="D111" s="256"/>
      <c r="E111" s="257">
        <v>3.8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168</v>
      </c>
      <c r="AH111" s="205">
        <v>0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5">
      <c r="A112" s="222"/>
      <c r="B112" s="223"/>
      <c r="C112" s="260" t="s">
        <v>186</v>
      </c>
      <c r="D112" s="256"/>
      <c r="E112" s="257">
        <v>1.2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168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5">
      <c r="A113" s="233">
        <v>26</v>
      </c>
      <c r="B113" s="234" t="s">
        <v>262</v>
      </c>
      <c r="C113" s="248" t="s">
        <v>263</v>
      </c>
      <c r="D113" s="235" t="s">
        <v>176</v>
      </c>
      <c r="E113" s="236">
        <v>3.8</v>
      </c>
      <c r="F113" s="237"/>
      <c r="G113" s="238">
        <f>ROUND(E113*F113,2)</f>
        <v>0</v>
      </c>
      <c r="H113" s="225">
        <v>0</v>
      </c>
      <c r="I113" s="224">
        <f>ROUND(E113*H113,2)</f>
        <v>0</v>
      </c>
      <c r="J113" s="225">
        <v>27</v>
      </c>
      <c r="K113" s="224">
        <f>ROUND(E113*J113,2)</f>
        <v>102.6</v>
      </c>
      <c r="L113" s="224">
        <v>15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4.0000000000000002E-4</v>
      </c>
      <c r="Q113" s="224">
        <f>ROUND(E113*P113,2)</f>
        <v>0</v>
      </c>
      <c r="R113" s="224"/>
      <c r="S113" s="224" t="s">
        <v>164</v>
      </c>
      <c r="T113" s="224" t="s">
        <v>164</v>
      </c>
      <c r="U113" s="224">
        <v>7.0000000000000007E-2</v>
      </c>
      <c r="V113" s="224">
        <f>ROUND(E113*U113,2)</f>
        <v>0.27</v>
      </c>
      <c r="W113" s="224"/>
      <c r="X113" s="224" t="s">
        <v>165</v>
      </c>
      <c r="Y113" s="205"/>
      <c r="Z113" s="205"/>
      <c r="AA113" s="205"/>
      <c r="AB113" s="205"/>
      <c r="AC113" s="205"/>
      <c r="AD113" s="205"/>
      <c r="AE113" s="205"/>
      <c r="AF113" s="205"/>
      <c r="AG113" s="205" t="s">
        <v>166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5">
      <c r="A114" s="222"/>
      <c r="B114" s="223"/>
      <c r="C114" s="260" t="s">
        <v>264</v>
      </c>
      <c r="D114" s="256"/>
      <c r="E114" s="257">
        <v>3.8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05"/>
      <c r="Z114" s="205"/>
      <c r="AA114" s="205"/>
      <c r="AB114" s="205"/>
      <c r="AC114" s="205"/>
      <c r="AD114" s="205"/>
      <c r="AE114" s="205"/>
      <c r="AF114" s="205"/>
      <c r="AG114" s="205" t="s">
        <v>168</v>
      </c>
      <c r="AH114" s="205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5">
      <c r="A115" s="239">
        <v>27</v>
      </c>
      <c r="B115" s="240" t="s">
        <v>265</v>
      </c>
      <c r="C115" s="247" t="s">
        <v>266</v>
      </c>
      <c r="D115" s="241" t="s">
        <v>171</v>
      </c>
      <c r="E115" s="242">
        <v>8</v>
      </c>
      <c r="F115" s="243"/>
      <c r="G115" s="244">
        <f>ROUND(E115*F115,2)</f>
        <v>0</v>
      </c>
      <c r="H115" s="225">
        <v>0</v>
      </c>
      <c r="I115" s="224">
        <f>ROUND(E115*H115,2)</f>
        <v>0</v>
      </c>
      <c r="J115" s="225">
        <v>17.600000000000001</v>
      </c>
      <c r="K115" s="224">
        <f>ROUND(E115*J115,2)</f>
        <v>140.80000000000001</v>
      </c>
      <c r="L115" s="224">
        <v>15</v>
      </c>
      <c r="M115" s="224">
        <f>G115*(1+L115/100)</f>
        <v>0</v>
      </c>
      <c r="N115" s="224">
        <v>0</v>
      </c>
      <c r="O115" s="224">
        <f>ROUND(E115*N115,2)</f>
        <v>0</v>
      </c>
      <c r="P115" s="224">
        <v>0</v>
      </c>
      <c r="Q115" s="224">
        <f>ROUND(E115*P115,2)</f>
        <v>0</v>
      </c>
      <c r="R115" s="224"/>
      <c r="S115" s="224" t="s">
        <v>164</v>
      </c>
      <c r="T115" s="224" t="s">
        <v>164</v>
      </c>
      <c r="U115" s="224">
        <v>0.05</v>
      </c>
      <c r="V115" s="224">
        <f>ROUND(E115*U115,2)</f>
        <v>0.4</v>
      </c>
      <c r="W115" s="224"/>
      <c r="X115" s="224" t="s">
        <v>165</v>
      </c>
      <c r="Y115" s="205"/>
      <c r="Z115" s="205"/>
      <c r="AA115" s="205"/>
      <c r="AB115" s="205"/>
      <c r="AC115" s="205"/>
      <c r="AD115" s="205"/>
      <c r="AE115" s="205"/>
      <c r="AF115" s="205"/>
      <c r="AG115" s="205" t="s">
        <v>166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 x14ac:dyDescent="0.25">
      <c r="A116" s="233">
        <v>28</v>
      </c>
      <c r="B116" s="234" t="s">
        <v>267</v>
      </c>
      <c r="C116" s="248" t="s">
        <v>268</v>
      </c>
      <c r="D116" s="235" t="s">
        <v>180</v>
      </c>
      <c r="E116" s="236">
        <v>1.2</v>
      </c>
      <c r="F116" s="237"/>
      <c r="G116" s="238">
        <f>ROUND(E116*F116,2)</f>
        <v>0</v>
      </c>
      <c r="H116" s="225">
        <v>31.09</v>
      </c>
      <c r="I116" s="224">
        <f>ROUND(E116*H116,2)</f>
        <v>37.31</v>
      </c>
      <c r="J116" s="225">
        <v>367.41</v>
      </c>
      <c r="K116" s="224">
        <f>ROUND(E116*J116,2)</f>
        <v>440.89</v>
      </c>
      <c r="L116" s="224">
        <v>15</v>
      </c>
      <c r="M116" s="224">
        <f>G116*(1+L116/100)</f>
        <v>0</v>
      </c>
      <c r="N116" s="224">
        <v>1.17E-3</v>
      </c>
      <c r="O116" s="224">
        <f>ROUND(E116*N116,2)</f>
        <v>0</v>
      </c>
      <c r="P116" s="224">
        <v>7.5999999999999998E-2</v>
      </c>
      <c r="Q116" s="224">
        <f>ROUND(E116*P116,2)</f>
        <v>0.09</v>
      </c>
      <c r="R116" s="224"/>
      <c r="S116" s="224" t="s">
        <v>164</v>
      </c>
      <c r="T116" s="224" t="s">
        <v>164</v>
      </c>
      <c r="U116" s="224">
        <v>0.93899999999999995</v>
      </c>
      <c r="V116" s="224">
        <f>ROUND(E116*U116,2)</f>
        <v>1.1299999999999999</v>
      </c>
      <c r="W116" s="224"/>
      <c r="X116" s="224" t="s">
        <v>165</v>
      </c>
      <c r="Y116" s="205"/>
      <c r="Z116" s="205"/>
      <c r="AA116" s="205"/>
      <c r="AB116" s="205"/>
      <c r="AC116" s="205"/>
      <c r="AD116" s="205"/>
      <c r="AE116" s="205"/>
      <c r="AF116" s="205"/>
      <c r="AG116" s="205" t="s">
        <v>166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5">
      <c r="A117" s="222"/>
      <c r="B117" s="223"/>
      <c r="C117" s="260" t="s">
        <v>269</v>
      </c>
      <c r="D117" s="256"/>
      <c r="E117" s="257">
        <v>1.2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05"/>
      <c r="Z117" s="205"/>
      <c r="AA117" s="205"/>
      <c r="AB117" s="205"/>
      <c r="AC117" s="205"/>
      <c r="AD117" s="205"/>
      <c r="AE117" s="205"/>
      <c r="AF117" s="205"/>
      <c r="AG117" s="205" t="s">
        <v>168</v>
      </c>
      <c r="AH117" s="205">
        <v>0</v>
      </c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5">
      <c r="A118" s="239">
        <v>29</v>
      </c>
      <c r="B118" s="240" t="s">
        <v>270</v>
      </c>
      <c r="C118" s="247" t="s">
        <v>271</v>
      </c>
      <c r="D118" s="241" t="s">
        <v>176</v>
      </c>
      <c r="E118" s="242">
        <v>3</v>
      </c>
      <c r="F118" s="243"/>
      <c r="G118" s="244">
        <f>ROUND(E118*F118,2)</f>
        <v>0</v>
      </c>
      <c r="H118" s="225">
        <v>13.06</v>
      </c>
      <c r="I118" s="224">
        <f>ROUND(E118*H118,2)</f>
        <v>39.18</v>
      </c>
      <c r="J118" s="225">
        <v>99.94</v>
      </c>
      <c r="K118" s="224">
        <f>ROUND(E118*J118,2)</f>
        <v>299.82</v>
      </c>
      <c r="L118" s="224">
        <v>15</v>
      </c>
      <c r="M118" s="224">
        <f>G118*(1+L118/100)</f>
        <v>0</v>
      </c>
      <c r="N118" s="224">
        <v>4.8999999999999998E-4</v>
      </c>
      <c r="O118" s="224">
        <f>ROUND(E118*N118,2)</f>
        <v>0</v>
      </c>
      <c r="P118" s="224">
        <v>6.0000000000000001E-3</v>
      </c>
      <c r="Q118" s="224">
        <f>ROUND(E118*P118,2)</f>
        <v>0.02</v>
      </c>
      <c r="R118" s="224"/>
      <c r="S118" s="224" t="s">
        <v>164</v>
      </c>
      <c r="T118" s="224" t="s">
        <v>164</v>
      </c>
      <c r="U118" s="224">
        <v>0.27400000000000002</v>
      </c>
      <c r="V118" s="224">
        <f>ROUND(E118*U118,2)</f>
        <v>0.82</v>
      </c>
      <c r="W118" s="224"/>
      <c r="X118" s="224" t="s">
        <v>165</v>
      </c>
      <c r="Y118" s="205"/>
      <c r="Z118" s="205"/>
      <c r="AA118" s="205"/>
      <c r="AB118" s="205"/>
      <c r="AC118" s="205"/>
      <c r="AD118" s="205"/>
      <c r="AE118" s="205"/>
      <c r="AF118" s="205"/>
      <c r="AG118" s="205" t="s">
        <v>166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5">
      <c r="A119" s="239">
        <v>30</v>
      </c>
      <c r="B119" s="240" t="s">
        <v>272</v>
      </c>
      <c r="C119" s="247" t="s">
        <v>273</v>
      </c>
      <c r="D119" s="241" t="s">
        <v>176</v>
      </c>
      <c r="E119" s="242">
        <v>1.5</v>
      </c>
      <c r="F119" s="243"/>
      <c r="G119" s="244">
        <f>ROUND(E119*F119,2)</f>
        <v>0</v>
      </c>
      <c r="H119" s="225">
        <v>13.06</v>
      </c>
      <c r="I119" s="224">
        <f>ROUND(E119*H119,2)</f>
        <v>19.59</v>
      </c>
      <c r="J119" s="225">
        <v>151.94</v>
      </c>
      <c r="K119" s="224">
        <f>ROUND(E119*J119,2)</f>
        <v>227.91</v>
      </c>
      <c r="L119" s="224">
        <v>15</v>
      </c>
      <c r="M119" s="224">
        <f>G119*(1+L119/100)</f>
        <v>0</v>
      </c>
      <c r="N119" s="224">
        <v>4.8999999999999998E-4</v>
      </c>
      <c r="O119" s="224">
        <f>ROUND(E119*N119,2)</f>
        <v>0</v>
      </c>
      <c r="P119" s="224">
        <v>2.7E-2</v>
      </c>
      <c r="Q119" s="224">
        <f>ROUND(E119*P119,2)</f>
        <v>0.04</v>
      </c>
      <c r="R119" s="224"/>
      <c r="S119" s="224" t="s">
        <v>164</v>
      </c>
      <c r="T119" s="224" t="s">
        <v>164</v>
      </c>
      <c r="U119" s="224">
        <v>0.42199999999999999</v>
      </c>
      <c r="V119" s="224">
        <f>ROUND(E119*U119,2)</f>
        <v>0.63</v>
      </c>
      <c r="W119" s="224"/>
      <c r="X119" s="224" t="s">
        <v>165</v>
      </c>
      <c r="Y119" s="205"/>
      <c r="Z119" s="205"/>
      <c r="AA119" s="205"/>
      <c r="AB119" s="205"/>
      <c r="AC119" s="205"/>
      <c r="AD119" s="205"/>
      <c r="AE119" s="205"/>
      <c r="AF119" s="205"/>
      <c r="AG119" s="205" t="s">
        <v>166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5">
      <c r="A120" s="239">
        <v>31</v>
      </c>
      <c r="B120" s="240" t="s">
        <v>274</v>
      </c>
      <c r="C120" s="247" t="s">
        <v>275</v>
      </c>
      <c r="D120" s="241" t="s">
        <v>176</v>
      </c>
      <c r="E120" s="242">
        <v>45</v>
      </c>
      <c r="F120" s="243"/>
      <c r="G120" s="244">
        <f>ROUND(E120*F120,2)</f>
        <v>0</v>
      </c>
      <c r="H120" s="225">
        <v>13.02</v>
      </c>
      <c r="I120" s="224">
        <f>ROUND(E120*H120,2)</f>
        <v>585.9</v>
      </c>
      <c r="J120" s="225">
        <v>102.48</v>
      </c>
      <c r="K120" s="224">
        <f>ROUND(E120*J120,2)</f>
        <v>4611.6000000000004</v>
      </c>
      <c r="L120" s="224">
        <v>15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2.16E-3</v>
      </c>
      <c r="Q120" s="224">
        <f>ROUND(E120*P120,2)</f>
        <v>0.1</v>
      </c>
      <c r="R120" s="224"/>
      <c r="S120" s="224" t="s">
        <v>164</v>
      </c>
      <c r="T120" s="224" t="s">
        <v>164</v>
      </c>
      <c r="U120" s="224">
        <v>0.26500000000000001</v>
      </c>
      <c r="V120" s="224">
        <f>ROUND(E120*U120,2)</f>
        <v>11.93</v>
      </c>
      <c r="W120" s="224"/>
      <c r="X120" s="224" t="s">
        <v>165</v>
      </c>
      <c r="Y120" s="205"/>
      <c r="Z120" s="205"/>
      <c r="AA120" s="205"/>
      <c r="AB120" s="205"/>
      <c r="AC120" s="205"/>
      <c r="AD120" s="205"/>
      <c r="AE120" s="205"/>
      <c r="AF120" s="205"/>
      <c r="AG120" s="205" t="s">
        <v>166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5">
      <c r="A121" s="239">
        <v>32</v>
      </c>
      <c r="B121" s="240" t="s">
        <v>276</v>
      </c>
      <c r="C121" s="247" t="s">
        <v>277</v>
      </c>
      <c r="D121" s="241" t="s">
        <v>176</v>
      </c>
      <c r="E121" s="242">
        <v>20</v>
      </c>
      <c r="F121" s="243"/>
      <c r="G121" s="244">
        <f>ROUND(E121*F121,2)</f>
        <v>0</v>
      </c>
      <c r="H121" s="225">
        <v>13.06</v>
      </c>
      <c r="I121" s="224">
        <f>ROUND(E121*H121,2)</f>
        <v>261.2</v>
      </c>
      <c r="J121" s="225">
        <v>42.54</v>
      </c>
      <c r="K121" s="224">
        <f>ROUND(E121*J121,2)</f>
        <v>850.8</v>
      </c>
      <c r="L121" s="224">
        <v>15</v>
      </c>
      <c r="M121" s="224">
        <f>G121*(1+L121/100)</f>
        <v>0</v>
      </c>
      <c r="N121" s="224">
        <v>4.8999999999999998E-4</v>
      </c>
      <c r="O121" s="224">
        <f>ROUND(E121*N121,2)</f>
        <v>0.01</v>
      </c>
      <c r="P121" s="224">
        <v>1E-3</v>
      </c>
      <c r="Q121" s="224">
        <f>ROUND(E121*P121,2)</f>
        <v>0.02</v>
      </c>
      <c r="R121" s="224"/>
      <c r="S121" s="224" t="s">
        <v>164</v>
      </c>
      <c r="T121" s="224" t="s">
        <v>164</v>
      </c>
      <c r="U121" s="224">
        <v>0.111</v>
      </c>
      <c r="V121" s="224">
        <f>ROUND(E121*U121,2)</f>
        <v>2.2200000000000002</v>
      </c>
      <c r="W121" s="224"/>
      <c r="X121" s="224" t="s">
        <v>165</v>
      </c>
      <c r="Y121" s="205"/>
      <c r="Z121" s="205"/>
      <c r="AA121" s="205"/>
      <c r="AB121" s="205"/>
      <c r="AC121" s="205"/>
      <c r="AD121" s="205"/>
      <c r="AE121" s="205"/>
      <c r="AF121" s="205"/>
      <c r="AG121" s="205" t="s">
        <v>166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5">
      <c r="A122" s="233">
        <v>33</v>
      </c>
      <c r="B122" s="234" t="s">
        <v>278</v>
      </c>
      <c r="C122" s="248" t="s">
        <v>279</v>
      </c>
      <c r="D122" s="235" t="s">
        <v>180</v>
      </c>
      <c r="E122" s="236">
        <v>54.94</v>
      </c>
      <c r="F122" s="237"/>
      <c r="G122" s="238">
        <f>ROUND(E122*F122,2)</f>
        <v>0</v>
      </c>
      <c r="H122" s="225">
        <v>0</v>
      </c>
      <c r="I122" s="224">
        <f>ROUND(E122*H122,2)</f>
        <v>0</v>
      </c>
      <c r="J122" s="225">
        <v>10.5</v>
      </c>
      <c r="K122" s="224">
        <f>ROUND(E122*J122,2)</f>
        <v>576.87</v>
      </c>
      <c r="L122" s="224">
        <v>15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4.0000000000000001E-3</v>
      </c>
      <c r="Q122" s="224">
        <f>ROUND(E122*P122,2)</f>
        <v>0.22</v>
      </c>
      <c r="R122" s="224"/>
      <c r="S122" s="224" t="s">
        <v>164</v>
      </c>
      <c r="T122" s="224" t="s">
        <v>164</v>
      </c>
      <c r="U122" s="224">
        <v>0.03</v>
      </c>
      <c r="V122" s="224">
        <f>ROUND(E122*U122,2)</f>
        <v>1.65</v>
      </c>
      <c r="W122" s="224"/>
      <c r="X122" s="224" t="s">
        <v>165</v>
      </c>
      <c r="Y122" s="205"/>
      <c r="Z122" s="205"/>
      <c r="AA122" s="205"/>
      <c r="AB122" s="205"/>
      <c r="AC122" s="205"/>
      <c r="AD122" s="205"/>
      <c r="AE122" s="205"/>
      <c r="AF122" s="205"/>
      <c r="AG122" s="205" t="s">
        <v>166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5">
      <c r="A123" s="222"/>
      <c r="B123" s="223"/>
      <c r="C123" s="260" t="s">
        <v>214</v>
      </c>
      <c r="D123" s="256"/>
      <c r="E123" s="257">
        <v>1.4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05"/>
      <c r="Z123" s="205"/>
      <c r="AA123" s="205"/>
      <c r="AB123" s="205"/>
      <c r="AC123" s="205"/>
      <c r="AD123" s="205"/>
      <c r="AE123" s="205"/>
      <c r="AF123" s="205"/>
      <c r="AG123" s="205" t="s">
        <v>168</v>
      </c>
      <c r="AH123" s="205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5">
      <c r="A124" s="222"/>
      <c r="B124" s="223"/>
      <c r="C124" s="260" t="s">
        <v>215</v>
      </c>
      <c r="D124" s="256"/>
      <c r="E124" s="257">
        <v>9.84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168</v>
      </c>
      <c r="AH124" s="205">
        <v>0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5">
      <c r="A125" s="222"/>
      <c r="B125" s="223"/>
      <c r="C125" s="260" t="s">
        <v>216</v>
      </c>
      <c r="D125" s="256"/>
      <c r="E125" s="257">
        <v>20.8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168</v>
      </c>
      <c r="AH125" s="205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5">
      <c r="A126" s="222"/>
      <c r="B126" s="223"/>
      <c r="C126" s="260" t="s">
        <v>217</v>
      </c>
      <c r="D126" s="256"/>
      <c r="E126" s="257">
        <v>14.5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168</v>
      </c>
      <c r="AH126" s="205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5">
      <c r="A127" s="222"/>
      <c r="B127" s="223"/>
      <c r="C127" s="260" t="s">
        <v>218</v>
      </c>
      <c r="D127" s="256"/>
      <c r="E127" s="257">
        <v>8.4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168</v>
      </c>
      <c r="AH127" s="205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5">
      <c r="A128" s="233">
        <v>34</v>
      </c>
      <c r="B128" s="234" t="s">
        <v>280</v>
      </c>
      <c r="C128" s="248" t="s">
        <v>281</v>
      </c>
      <c r="D128" s="235" t="s">
        <v>180</v>
      </c>
      <c r="E128" s="236">
        <v>187.86</v>
      </c>
      <c r="F128" s="237"/>
      <c r="G128" s="238">
        <f>ROUND(E128*F128,2)</f>
        <v>0</v>
      </c>
      <c r="H128" s="225">
        <v>0</v>
      </c>
      <c r="I128" s="224">
        <f>ROUND(E128*H128,2)</f>
        <v>0</v>
      </c>
      <c r="J128" s="225">
        <v>28.1</v>
      </c>
      <c r="K128" s="224">
        <f>ROUND(E128*J128,2)</f>
        <v>5278.87</v>
      </c>
      <c r="L128" s="224">
        <v>15</v>
      </c>
      <c r="M128" s="224">
        <f>G128*(1+L128/100)</f>
        <v>0</v>
      </c>
      <c r="N128" s="224">
        <v>0</v>
      </c>
      <c r="O128" s="224">
        <f>ROUND(E128*N128,2)</f>
        <v>0</v>
      </c>
      <c r="P128" s="224">
        <v>0.01</v>
      </c>
      <c r="Q128" s="224">
        <f>ROUND(E128*P128,2)</f>
        <v>1.88</v>
      </c>
      <c r="R128" s="224"/>
      <c r="S128" s="224" t="s">
        <v>164</v>
      </c>
      <c r="T128" s="224" t="s">
        <v>164</v>
      </c>
      <c r="U128" s="224">
        <v>0.08</v>
      </c>
      <c r="V128" s="224">
        <f>ROUND(E128*U128,2)</f>
        <v>15.03</v>
      </c>
      <c r="W128" s="224"/>
      <c r="X128" s="224" t="s">
        <v>165</v>
      </c>
      <c r="Y128" s="205"/>
      <c r="Z128" s="205"/>
      <c r="AA128" s="205"/>
      <c r="AB128" s="205"/>
      <c r="AC128" s="205"/>
      <c r="AD128" s="205"/>
      <c r="AE128" s="205"/>
      <c r="AF128" s="205"/>
      <c r="AG128" s="205" t="s">
        <v>166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 x14ac:dyDescent="0.25">
      <c r="A129" s="222"/>
      <c r="B129" s="223"/>
      <c r="C129" s="260" t="s">
        <v>221</v>
      </c>
      <c r="D129" s="256"/>
      <c r="E129" s="257">
        <v>43.68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05"/>
      <c r="Z129" s="205"/>
      <c r="AA129" s="205"/>
      <c r="AB129" s="205"/>
      <c r="AC129" s="205"/>
      <c r="AD129" s="205"/>
      <c r="AE129" s="205"/>
      <c r="AF129" s="205"/>
      <c r="AG129" s="205" t="s">
        <v>168</v>
      </c>
      <c r="AH129" s="205">
        <v>0</v>
      </c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5">
      <c r="A130" s="222"/>
      <c r="B130" s="223"/>
      <c r="C130" s="260" t="s">
        <v>222</v>
      </c>
      <c r="D130" s="256"/>
      <c r="E130" s="257">
        <v>-4.8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168</v>
      </c>
      <c r="AH130" s="205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5">
      <c r="A131" s="222"/>
      <c r="B131" s="223"/>
      <c r="C131" s="260" t="s">
        <v>223</v>
      </c>
      <c r="D131" s="256"/>
      <c r="E131" s="257">
        <v>-3.6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05"/>
      <c r="Z131" s="205"/>
      <c r="AA131" s="205"/>
      <c r="AB131" s="205"/>
      <c r="AC131" s="205"/>
      <c r="AD131" s="205"/>
      <c r="AE131" s="205"/>
      <c r="AF131" s="205"/>
      <c r="AG131" s="205" t="s">
        <v>168</v>
      </c>
      <c r="AH131" s="205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5">
      <c r="A132" s="222"/>
      <c r="B132" s="223"/>
      <c r="C132" s="260" t="s">
        <v>224</v>
      </c>
      <c r="D132" s="256"/>
      <c r="E132" s="257">
        <v>-2.4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168</v>
      </c>
      <c r="AH132" s="205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5">
      <c r="A133" s="222"/>
      <c r="B133" s="223"/>
      <c r="C133" s="260" t="s">
        <v>225</v>
      </c>
      <c r="D133" s="256"/>
      <c r="E133" s="257">
        <v>12.48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168</v>
      </c>
      <c r="AH133" s="205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5">
      <c r="A134" s="222"/>
      <c r="B134" s="223"/>
      <c r="C134" s="260" t="s">
        <v>226</v>
      </c>
      <c r="D134" s="256"/>
      <c r="E134" s="257">
        <v>-1.2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168</v>
      </c>
      <c r="AH134" s="205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5">
      <c r="A135" s="222"/>
      <c r="B135" s="223"/>
      <c r="C135" s="260" t="s">
        <v>227</v>
      </c>
      <c r="D135" s="256"/>
      <c r="E135" s="257">
        <v>33.799999999999997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05"/>
      <c r="Z135" s="205"/>
      <c r="AA135" s="205"/>
      <c r="AB135" s="205"/>
      <c r="AC135" s="205"/>
      <c r="AD135" s="205"/>
      <c r="AE135" s="205"/>
      <c r="AF135" s="205"/>
      <c r="AG135" s="205" t="s">
        <v>168</v>
      </c>
      <c r="AH135" s="205">
        <v>0</v>
      </c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5">
      <c r="A136" s="222"/>
      <c r="B136" s="223"/>
      <c r="C136" s="260" t="s">
        <v>228</v>
      </c>
      <c r="D136" s="256"/>
      <c r="E136" s="257">
        <v>-2.4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05"/>
      <c r="Z136" s="205"/>
      <c r="AA136" s="205"/>
      <c r="AB136" s="205"/>
      <c r="AC136" s="205"/>
      <c r="AD136" s="205"/>
      <c r="AE136" s="205"/>
      <c r="AF136" s="205"/>
      <c r="AG136" s="205" t="s">
        <v>168</v>
      </c>
      <c r="AH136" s="205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5">
      <c r="A137" s="222"/>
      <c r="B137" s="223"/>
      <c r="C137" s="260" t="s">
        <v>229</v>
      </c>
      <c r="D137" s="256"/>
      <c r="E137" s="257">
        <v>50.44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05"/>
      <c r="Z137" s="205"/>
      <c r="AA137" s="205"/>
      <c r="AB137" s="205"/>
      <c r="AC137" s="205"/>
      <c r="AD137" s="205"/>
      <c r="AE137" s="205"/>
      <c r="AF137" s="205"/>
      <c r="AG137" s="205" t="s">
        <v>168</v>
      </c>
      <c r="AH137" s="205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5">
      <c r="A138" s="222"/>
      <c r="B138" s="223"/>
      <c r="C138" s="260" t="s">
        <v>230</v>
      </c>
      <c r="D138" s="256"/>
      <c r="E138" s="257">
        <v>-3.2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168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 x14ac:dyDescent="0.25">
      <c r="A139" s="222"/>
      <c r="B139" s="223"/>
      <c r="C139" s="260" t="s">
        <v>231</v>
      </c>
      <c r="D139" s="256"/>
      <c r="E139" s="257">
        <v>-4.92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168</v>
      </c>
      <c r="AH139" s="205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5">
      <c r="A140" s="222"/>
      <c r="B140" s="223"/>
      <c r="C140" s="260" t="s">
        <v>232</v>
      </c>
      <c r="D140" s="256"/>
      <c r="E140" s="257">
        <v>41.08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168</v>
      </c>
      <c r="AH140" s="205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5">
      <c r="A141" s="222"/>
      <c r="B141" s="223"/>
      <c r="C141" s="260" t="s">
        <v>233</v>
      </c>
      <c r="D141" s="256"/>
      <c r="E141" s="257">
        <v>-2.5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05"/>
      <c r="Z141" s="205"/>
      <c r="AA141" s="205"/>
      <c r="AB141" s="205"/>
      <c r="AC141" s="205"/>
      <c r="AD141" s="205"/>
      <c r="AE141" s="205"/>
      <c r="AF141" s="205"/>
      <c r="AG141" s="205" t="s">
        <v>168</v>
      </c>
      <c r="AH141" s="205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5">
      <c r="A142" s="222"/>
      <c r="B142" s="223"/>
      <c r="C142" s="260" t="s">
        <v>228</v>
      </c>
      <c r="D142" s="256"/>
      <c r="E142" s="257">
        <v>-2.4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168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5">
      <c r="A143" s="222"/>
      <c r="B143" s="223"/>
      <c r="C143" s="260" t="s">
        <v>234</v>
      </c>
      <c r="D143" s="256"/>
      <c r="E143" s="257">
        <v>8.84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168</v>
      </c>
      <c r="AH143" s="205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outlineLevel="1" x14ac:dyDescent="0.25">
      <c r="A144" s="222"/>
      <c r="B144" s="223"/>
      <c r="C144" s="260" t="s">
        <v>226</v>
      </c>
      <c r="D144" s="256"/>
      <c r="E144" s="257">
        <v>-1.2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168</v>
      </c>
      <c r="AH144" s="205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outlineLevel="1" x14ac:dyDescent="0.25">
      <c r="A145" s="222"/>
      <c r="B145" s="223"/>
      <c r="C145" s="260" t="s">
        <v>235</v>
      </c>
      <c r="D145" s="256"/>
      <c r="E145" s="257">
        <v>30.16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05"/>
      <c r="Z145" s="205"/>
      <c r="AA145" s="205"/>
      <c r="AB145" s="205"/>
      <c r="AC145" s="205"/>
      <c r="AD145" s="205"/>
      <c r="AE145" s="205"/>
      <c r="AF145" s="205"/>
      <c r="AG145" s="205" t="s">
        <v>168</v>
      </c>
      <c r="AH145" s="205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outlineLevel="1" x14ac:dyDescent="0.25">
      <c r="A146" s="222"/>
      <c r="B146" s="223"/>
      <c r="C146" s="260" t="s">
        <v>236</v>
      </c>
      <c r="D146" s="256"/>
      <c r="E146" s="257">
        <v>-1.6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05"/>
      <c r="Z146" s="205"/>
      <c r="AA146" s="205"/>
      <c r="AB146" s="205"/>
      <c r="AC146" s="205"/>
      <c r="AD146" s="205"/>
      <c r="AE146" s="205"/>
      <c r="AF146" s="205"/>
      <c r="AG146" s="205" t="s">
        <v>168</v>
      </c>
      <c r="AH146" s="205">
        <v>0</v>
      </c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5">
      <c r="A147" s="222"/>
      <c r="B147" s="223"/>
      <c r="C147" s="260" t="s">
        <v>228</v>
      </c>
      <c r="D147" s="256"/>
      <c r="E147" s="257">
        <v>-2.4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05"/>
      <c r="Z147" s="205"/>
      <c r="AA147" s="205"/>
      <c r="AB147" s="205"/>
      <c r="AC147" s="205"/>
      <c r="AD147" s="205"/>
      <c r="AE147" s="205"/>
      <c r="AF147" s="205"/>
      <c r="AG147" s="205" t="s">
        <v>168</v>
      </c>
      <c r="AH147" s="205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ht="20.399999999999999" outlineLevel="1" x14ac:dyDescent="0.25">
      <c r="A148" s="239">
        <v>35</v>
      </c>
      <c r="B148" s="240" t="s">
        <v>282</v>
      </c>
      <c r="C148" s="247" t="s">
        <v>283</v>
      </c>
      <c r="D148" s="241" t="s">
        <v>171</v>
      </c>
      <c r="E148" s="242">
        <v>6</v>
      </c>
      <c r="F148" s="243"/>
      <c r="G148" s="244">
        <f>ROUND(E148*F148,2)</f>
        <v>0</v>
      </c>
      <c r="H148" s="225">
        <v>4.2300000000000004</v>
      </c>
      <c r="I148" s="224">
        <f>ROUND(E148*H148,2)</f>
        <v>25.38</v>
      </c>
      <c r="J148" s="225">
        <v>193.77</v>
      </c>
      <c r="K148" s="224">
        <f>ROUND(E148*J148,2)</f>
        <v>1162.6199999999999</v>
      </c>
      <c r="L148" s="224">
        <v>15</v>
      </c>
      <c r="M148" s="224">
        <f>G148*(1+L148/100)</f>
        <v>0</v>
      </c>
      <c r="N148" s="224">
        <v>3.6700000000000001E-3</v>
      </c>
      <c r="O148" s="224">
        <f>ROUND(E148*N148,2)</f>
        <v>0.02</v>
      </c>
      <c r="P148" s="224">
        <v>0</v>
      </c>
      <c r="Q148" s="224">
        <f>ROUND(E148*P148,2)</f>
        <v>0</v>
      </c>
      <c r="R148" s="224"/>
      <c r="S148" s="224" t="s">
        <v>164</v>
      </c>
      <c r="T148" s="224" t="s">
        <v>164</v>
      </c>
      <c r="U148" s="224">
        <v>0.433</v>
      </c>
      <c r="V148" s="224">
        <f>ROUND(E148*U148,2)</f>
        <v>2.6</v>
      </c>
      <c r="W148" s="224"/>
      <c r="X148" s="224" t="s">
        <v>165</v>
      </c>
      <c r="Y148" s="205"/>
      <c r="Z148" s="205"/>
      <c r="AA148" s="205"/>
      <c r="AB148" s="205"/>
      <c r="AC148" s="205"/>
      <c r="AD148" s="205"/>
      <c r="AE148" s="205"/>
      <c r="AF148" s="205"/>
      <c r="AG148" s="205" t="s">
        <v>166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ht="20.399999999999999" outlineLevel="1" x14ac:dyDescent="0.25">
      <c r="A149" s="233">
        <v>36</v>
      </c>
      <c r="B149" s="234" t="s">
        <v>284</v>
      </c>
      <c r="C149" s="248" t="s">
        <v>285</v>
      </c>
      <c r="D149" s="235" t="s">
        <v>180</v>
      </c>
      <c r="E149" s="236">
        <v>18.64</v>
      </c>
      <c r="F149" s="237"/>
      <c r="G149" s="238">
        <f>ROUND(E149*F149,2)</f>
        <v>0</v>
      </c>
      <c r="H149" s="225">
        <v>0</v>
      </c>
      <c r="I149" s="224">
        <f>ROUND(E149*H149,2)</f>
        <v>0</v>
      </c>
      <c r="J149" s="225">
        <v>235.5</v>
      </c>
      <c r="K149" s="224">
        <f>ROUND(E149*J149,2)</f>
        <v>4389.72</v>
      </c>
      <c r="L149" s="224">
        <v>15</v>
      </c>
      <c r="M149" s="224">
        <f>G149*(1+L149/100)</f>
        <v>0</v>
      </c>
      <c r="N149" s="224">
        <v>0</v>
      </c>
      <c r="O149" s="224">
        <f>ROUND(E149*N149,2)</f>
        <v>0</v>
      </c>
      <c r="P149" s="224">
        <v>6.0999999999999999E-2</v>
      </c>
      <c r="Q149" s="224">
        <f>ROUND(E149*P149,2)</f>
        <v>1.1399999999999999</v>
      </c>
      <c r="R149" s="224"/>
      <c r="S149" s="224" t="s">
        <v>164</v>
      </c>
      <c r="T149" s="224" t="s">
        <v>164</v>
      </c>
      <c r="U149" s="224">
        <v>0</v>
      </c>
      <c r="V149" s="224">
        <f>ROUND(E149*U149,2)</f>
        <v>0</v>
      </c>
      <c r="W149" s="224"/>
      <c r="X149" s="224" t="s">
        <v>196</v>
      </c>
      <c r="Y149" s="205"/>
      <c r="Z149" s="205"/>
      <c r="AA149" s="205"/>
      <c r="AB149" s="205"/>
      <c r="AC149" s="205"/>
      <c r="AD149" s="205"/>
      <c r="AE149" s="205"/>
      <c r="AF149" s="205"/>
      <c r="AG149" s="205" t="s">
        <v>197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 x14ac:dyDescent="0.25">
      <c r="A150" s="222"/>
      <c r="B150" s="223"/>
      <c r="C150" s="260" t="s">
        <v>244</v>
      </c>
      <c r="D150" s="256"/>
      <c r="E150" s="257">
        <v>15.6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168</v>
      </c>
      <c r="AH150" s="205">
        <v>0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5">
      <c r="A151" s="222"/>
      <c r="B151" s="223"/>
      <c r="C151" s="260" t="s">
        <v>226</v>
      </c>
      <c r="D151" s="256"/>
      <c r="E151" s="257">
        <v>-1.2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05"/>
      <c r="Z151" s="205"/>
      <c r="AA151" s="205"/>
      <c r="AB151" s="205"/>
      <c r="AC151" s="205"/>
      <c r="AD151" s="205"/>
      <c r="AE151" s="205"/>
      <c r="AF151" s="205"/>
      <c r="AG151" s="205" t="s">
        <v>168</v>
      </c>
      <c r="AH151" s="205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5">
      <c r="A152" s="222"/>
      <c r="B152" s="223"/>
      <c r="C152" s="260" t="s">
        <v>286</v>
      </c>
      <c r="D152" s="256"/>
      <c r="E152" s="257">
        <v>1.44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05"/>
      <c r="Z152" s="205"/>
      <c r="AA152" s="205"/>
      <c r="AB152" s="205"/>
      <c r="AC152" s="205"/>
      <c r="AD152" s="205"/>
      <c r="AE152" s="205"/>
      <c r="AF152" s="205"/>
      <c r="AG152" s="205" t="s">
        <v>168</v>
      </c>
      <c r="AH152" s="205">
        <v>0</v>
      </c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5">
      <c r="A153" s="222"/>
      <c r="B153" s="223"/>
      <c r="C153" s="260" t="s">
        <v>287</v>
      </c>
      <c r="D153" s="256"/>
      <c r="E153" s="257">
        <v>2.8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05"/>
      <c r="Z153" s="205"/>
      <c r="AA153" s="205"/>
      <c r="AB153" s="205"/>
      <c r="AC153" s="205"/>
      <c r="AD153" s="205"/>
      <c r="AE153" s="205"/>
      <c r="AF153" s="205"/>
      <c r="AG153" s="205" t="s">
        <v>168</v>
      </c>
      <c r="AH153" s="205">
        <v>0</v>
      </c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x14ac:dyDescent="0.25">
      <c r="A154" s="227" t="s">
        <v>134</v>
      </c>
      <c r="B154" s="228" t="s">
        <v>66</v>
      </c>
      <c r="C154" s="246" t="s">
        <v>67</v>
      </c>
      <c r="D154" s="229"/>
      <c r="E154" s="230"/>
      <c r="F154" s="231"/>
      <c r="G154" s="232">
        <f>SUMIF(AG155:AG155,"&lt;&gt;NOR",G155:G155)</f>
        <v>0</v>
      </c>
      <c r="H154" s="226"/>
      <c r="I154" s="226">
        <f>SUM(I155:I155)</f>
        <v>0</v>
      </c>
      <c r="J154" s="226"/>
      <c r="K154" s="226">
        <f>SUM(K155:K155)</f>
        <v>1630.2</v>
      </c>
      <c r="L154" s="226"/>
      <c r="M154" s="226">
        <f>SUM(M155:M155)</f>
        <v>0</v>
      </c>
      <c r="N154" s="226"/>
      <c r="O154" s="226">
        <f>SUM(O155:O155)</f>
        <v>0</v>
      </c>
      <c r="P154" s="226"/>
      <c r="Q154" s="226">
        <f>SUM(Q155:Q155)</f>
        <v>0</v>
      </c>
      <c r="R154" s="226"/>
      <c r="S154" s="226"/>
      <c r="T154" s="226"/>
      <c r="U154" s="226"/>
      <c r="V154" s="226">
        <f>SUM(V155:V155)</f>
        <v>3.92</v>
      </c>
      <c r="W154" s="226"/>
      <c r="X154" s="226"/>
      <c r="AG154" t="s">
        <v>135</v>
      </c>
    </row>
    <row r="155" spans="1:60" outlineLevel="1" x14ac:dyDescent="0.25">
      <c r="A155" s="239">
        <v>37</v>
      </c>
      <c r="B155" s="240" t="s">
        <v>288</v>
      </c>
      <c r="C155" s="247" t="s">
        <v>289</v>
      </c>
      <c r="D155" s="241" t="s">
        <v>290</v>
      </c>
      <c r="E155" s="242">
        <v>4.1746400000000001</v>
      </c>
      <c r="F155" s="243"/>
      <c r="G155" s="244">
        <f>ROUND(E155*F155,2)</f>
        <v>0</v>
      </c>
      <c r="H155" s="225">
        <v>0</v>
      </c>
      <c r="I155" s="224">
        <f>ROUND(E155*H155,2)</f>
        <v>0</v>
      </c>
      <c r="J155" s="225">
        <v>390.5</v>
      </c>
      <c r="K155" s="224">
        <f>ROUND(E155*J155,2)</f>
        <v>1630.2</v>
      </c>
      <c r="L155" s="224">
        <v>15</v>
      </c>
      <c r="M155" s="224">
        <f>G155*(1+L155/100)</f>
        <v>0</v>
      </c>
      <c r="N155" s="224">
        <v>0</v>
      </c>
      <c r="O155" s="224">
        <f>ROUND(E155*N155,2)</f>
        <v>0</v>
      </c>
      <c r="P155" s="224">
        <v>0</v>
      </c>
      <c r="Q155" s="224">
        <f>ROUND(E155*P155,2)</f>
        <v>0</v>
      </c>
      <c r="R155" s="224"/>
      <c r="S155" s="224" t="s">
        <v>164</v>
      </c>
      <c r="T155" s="224" t="s">
        <v>164</v>
      </c>
      <c r="U155" s="224">
        <v>0.9385</v>
      </c>
      <c r="V155" s="224">
        <f>ROUND(E155*U155,2)</f>
        <v>3.92</v>
      </c>
      <c r="W155" s="224"/>
      <c r="X155" s="224" t="s">
        <v>291</v>
      </c>
      <c r="Y155" s="205"/>
      <c r="Z155" s="205"/>
      <c r="AA155" s="205"/>
      <c r="AB155" s="205"/>
      <c r="AC155" s="205"/>
      <c r="AD155" s="205"/>
      <c r="AE155" s="205"/>
      <c r="AF155" s="205"/>
      <c r="AG155" s="205" t="s">
        <v>292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x14ac:dyDescent="0.25">
      <c r="A156" s="227" t="s">
        <v>134</v>
      </c>
      <c r="B156" s="228" t="s">
        <v>68</v>
      </c>
      <c r="C156" s="246" t="s">
        <v>69</v>
      </c>
      <c r="D156" s="229"/>
      <c r="E156" s="230"/>
      <c r="F156" s="231"/>
      <c r="G156" s="232">
        <f>SUMIF(AG157:AG166,"&lt;&gt;NOR",G157:G166)</f>
        <v>0</v>
      </c>
      <c r="H156" s="226"/>
      <c r="I156" s="226">
        <f>SUM(I157:I166)</f>
        <v>4409.57</v>
      </c>
      <c r="J156" s="226"/>
      <c r="K156" s="226">
        <f>SUM(K157:K166)</f>
        <v>2964.7</v>
      </c>
      <c r="L156" s="226"/>
      <c r="M156" s="226">
        <f>SUM(M157:M166)</f>
        <v>0</v>
      </c>
      <c r="N156" s="226"/>
      <c r="O156" s="226">
        <f>SUM(O157:O166)</f>
        <v>0.04</v>
      </c>
      <c r="P156" s="226"/>
      <c r="Q156" s="226">
        <f>SUM(Q157:Q166)</f>
        <v>0</v>
      </c>
      <c r="R156" s="226"/>
      <c r="S156" s="226"/>
      <c r="T156" s="226"/>
      <c r="U156" s="226"/>
      <c r="V156" s="226">
        <f>SUM(V157:V166)</f>
        <v>5.34</v>
      </c>
      <c r="W156" s="226"/>
      <c r="X156" s="226"/>
      <c r="AG156" t="s">
        <v>135</v>
      </c>
    </row>
    <row r="157" spans="1:60" outlineLevel="1" x14ac:dyDescent="0.25">
      <c r="A157" s="233">
        <v>38</v>
      </c>
      <c r="B157" s="234" t="s">
        <v>293</v>
      </c>
      <c r="C157" s="248" t="s">
        <v>294</v>
      </c>
      <c r="D157" s="235" t="s">
        <v>180</v>
      </c>
      <c r="E157" s="236">
        <v>10.41</v>
      </c>
      <c r="F157" s="237"/>
      <c r="G157" s="238">
        <f>ROUND(E157*F157,2)</f>
        <v>0</v>
      </c>
      <c r="H157" s="225">
        <v>318.92</v>
      </c>
      <c r="I157" s="224">
        <f>ROUND(E157*H157,2)</f>
        <v>3319.96</v>
      </c>
      <c r="J157" s="225">
        <v>194.08</v>
      </c>
      <c r="K157" s="224">
        <f>ROUND(E157*J157,2)</f>
        <v>2020.37</v>
      </c>
      <c r="L157" s="224">
        <v>15</v>
      </c>
      <c r="M157" s="224">
        <f>G157*(1+L157/100)</f>
        <v>0</v>
      </c>
      <c r="N157" s="224">
        <v>3.6800000000000001E-3</v>
      </c>
      <c r="O157" s="224">
        <f>ROUND(E157*N157,2)</f>
        <v>0.04</v>
      </c>
      <c r="P157" s="224">
        <v>0</v>
      </c>
      <c r="Q157" s="224">
        <f>ROUND(E157*P157,2)</f>
        <v>0</v>
      </c>
      <c r="R157" s="224"/>
      <c r="S157" s="224" t="s">
        <v>164</v>
      </c>
      <c r="T157" s="224" t="s">
        <v>164</v>
      </c>
      <c r="U157" s="224">
        <v>0.38500000000000001</v>
      </c>
      <c r="V157" s="224">
        <f>ROUND(E157*U157,2)</f>
        <v>4.01</v>
      </c>
      <c r="W157" s="224"/>
      <c r="X157" s="224" t="s">
        <v>165</v>
      </c>
      <c r="Y157" s="205"/>
      <c r="Z157" s="205"/>
      <c r="AA157" s="205"/>
      <c r="AB157" s="205"/>
      <c r="AC157" s="205"/>
      <c r="AD157" s="205"/>
      <c r="AE157" s="205"/>
      <c r="AF157" s="205"/>
      <c r="AG157" s="205" t="s">
        <v>166</v>
      </c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5">
      <c r="A158" s="222"/>
      <c r="B158" s="223"/>
      <c r="C158" s="260" t="s">
        <v>185</v>
      </c>
      <c r="D158" s="256"/>
      <c r="E158" s="257">
        <v>3.8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05"/>
      <c r="Z158" s="205"/>
      <c r="AA158" s="205"/>
      <c r="AB158" s="205"/>
      <c r="AC158" s="205"/>
      <c r="AD158" s="205"/>
      <c r="AE158" s="205"/>
      <c r="AF158" s="205"/>
      <c r="AG158" s="205" t="s">
        <v>168</v>
      </c>
      <c r="AH158" s="205">
        <v>0</v>
      </c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5">
      <c r="A159" s="222"/>
      <c r="B159" s="223"/>
      <c r="C159" s="260" t="s">
        <v>295</v>
      </c>
      <c r="D159" s="256"/>
      <c r="E159" s="257">
        <v>0.72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05"/>
      <c r="Z159" s="205"/>
      <c r="AA159" s="205"/>
      <c r="AB159" s="205"/>
      <c r="AC159" s="205"/>
      <c r="AD159" s="205"/>
      <c r="AE159" s="205"/>
      <c r="AF159" s="205"/>
      <c r="AG159" s="205" t="s">
        <v>168</v>
      </c>
      <c r="AH159" s="205">
        <v>0</v>
      </c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5">
      <c r="A160" s="222"/>
      <c r="B160" s="223"/>
      <c r="C160" s="260" t="s">
        <v>296</v>
      </c>
      <c r="D160" s="256"/>
      <c r="E160" s="257">
        <v>5.89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168</v>
      </c>
      <c r="AH160" s="205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5">
      <c r="A161" s="233">
        <v>39</v>
      </c>
      <c r="B161" s="234" t="s">
        <v>297</v>
      </c>
      <c r="C161" s="248" t="s">
        <v>298</v>
      </c>
      <c r="D161" s="235" t="s">
        <v>176</v>
      </c>
      <c r="E161" s="236">
        <v>12.1</v>
      </c>
      <c r="F161" s="237"/>
      <c r="G161" s="238">
        <f>ROUND(E161*F161,2)</f>
        <v>0</v>
      </c>
      <c r="H161" s="225">
        <v>90.05</v>
      </c>
      <c r="I161" s="224">
        <f>ROUND(E161*H161,2)</f>
        <v>1089.6099999999999</v>
      </c>
      <c r="J161" s="225">
        <v>55.45</v>
      </c>
      <c r="K161" s="224">
        <f>ROUND(E161*J161,2)</f>
        <v>670.95</v>
      </c>
      <c r="L161" s="224">
        <v>15</v>
      </c>
      <c r="M161" s="224">
        <f>G161*(1+L161/100)</f>
        <v>0</v>
      </c>
      <c r="N161" s="224">
        <v>3.2000000000000003E-4</v>
      </c>
      <c r="O161" s="224">
        <f>ROUND(E161*N161,2)</f>
        <v>0</v>
      </c>
      <c r="P161" s="224">
        <v>0</v>
      </c>
      <c r="Q161" s="224">
        <f>ROUND(E161*P161,2)</f>
        <v>0</v>
      </c>
      <c r="R161" s="224"/>
      <c r="S161" s="224" t="s">
        <v>164</v>
      </c>
      <c r="T161" s="224" t="s">
        <v>164</v>
      </c>
      <c r="U161" s="224">
        <v>0.11</v>
      </c>
      <c r="V161" s="224">
        <f>ROUND(E161*U161,2)</f>
        <v>1.33</v>
      </c>
      <c r="W161" s="224"/>
      <c r="X161" s="224" t="s">
        <v>165</v>
      </c>
      <c r="Y161" s="205"/>
      <c r="Z161" s="205"/>
      <c r="AA161" s="205"/>
      <c r="AB161" s="205"/>
      <c r="AC161" s="205"/>
      <c r="AD161" s="205"/>
      <c r="AE161" s="205"/>
      <c r="AF161" s="205"/>
      <c r="AG161" s="205" t="s">
        <v>166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5">
      <c r="A162" s="222"/>
      <c r="B162" s="223"/>
      <c r="C162" s="260" t="s">
        <v>299</v>
      </c>
      <c r="D162" s="256"/>
      <c r="E162" s="257">
        <v>7.2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05"/>
      <c r="Z162" s="205"/>
      <c r="AA162" s="205"/>
      <c r="AB162" s="205"/>
      <c r="AC162" s="205"/>
      <c r="AD162" s="205"/>
      <c r="AE162" s="205"/>
      <c r="AF162" s="205"/>
      <c r="AG162" s="205" t="s">
        <v>168</v>
      </c>
      <c r="AH162" s="205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5">
      <c r="A163" s="222"/>
      <c r="B163" s="223"/>
      <c r="C163" s="260" t="s">
        <v>300</v>
      </c>
      <c r="D163" s="256"/>
      <c r="E163" s="257">
        <v>1.2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168</v>
      </c>
      <c r="AH163" s="205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outlineLevel="1" x14ac:dyDescent="0.25">
      <c r="A164" s="222"/>
      <c r="B164" s="223"/>
      <c r="C164" s="260" t="s">
        <v>301</v>
      </c>
      <c r="D164" s="256"/>
      <c r="E164" s="257">
        <v>1.4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05"/>
      <c r="Z164" s="205"/>
      <c r="AA164" s="205"/>
      <c r="AB164" s="205"/>
      <c r="AC164" s="205"/>
      <c r="AD164" s="205"/>
      <c r="AE164" s="205"/>
      <c r="AF164" s="205"/>
      <c r="AG164" s="205" t="s">
        <v>168</v>
      </c>
      <c r="AH164" s="205">
        <v>0</v>
      </c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 x14ac:dyDescent="0.25">
      <c r="A165" s="222"/>
      <c r="B165" s="223"/>
      <c r="C165" s="260" t="s">
        <v>302</v>
      </c>
      <c r="D165" s="256"/>
      <c r="E165" s="257">
        <v>2.2999999999999998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05"/>
      <c r="Z165" s="205"/>
      <c r="AA165" s="205"/>
      <c r="AB165" s="205"/>
      <c r="AC165" s="205"/>
      <c r="AD165" s="205"/>
      <c r="AE165" s="205"/>
      <c r="AF165" s="205"/>
      <c r="AG165" s="205" t="s">
        <v>168</v>
      </c>
      <c r="AH165" s="205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outlineLevel="1" x14ac:dyDescent="0.25">
      <c r="A166" s="239">
        <v>40</v>
      </c>
      <c r="B166" s="240" t="s">
        <v>303</v>
      </c>
      <c r="C166" s="247" t="s">
        <v>304</v>
      </c>
      <c r="D166" s="241" t="s">
        <v>0</v>
      </c>
      <c r="E166" s="242">
        <v>71.008799999999994</v>
      </c>
      <c r="F166" s="243"/>
      <c r="G166" s="244">
        <f>ROUND(E166*F166,2)</f>
        <v>0</v>
      </c>
      <c r="H166" s="225">
        <v>0</v>
      </c>
      <c r="I166" s="224">
        <f>ROUND(E166*H166,2)</f>
        <v>0</v>
      </c>
      <c r="J166" s="225">
        <v>3.85</v>
      </c>
      <c r="K166" s="224">
        <f>ROUND(E166*J166,2)</f>
        <v>273.38</v>
      </c>
      <c r="L166" s="224">
        <v>15</v>
      </c>
      <c r="M166" s="224">
        <f>G166*(1+L166/100)</f>
        <v>0</v>
      </c>
      <c r="N166" s="224">
        <v>0</v>
      </c>
      <c r="O166" s="224">
        <f>ROUND(E166*N166,2)</f>
        <v>0</v>
      </c>
      <c r="P166" s="224">
        <v>0</v>
      </c>
      <c r="Q166" s="224">
        <f>ROUND(E166*P166,2)</f>
        <v>0</v>
      </c>
      <c r="R166" s="224"/>
      <c r="S166" s="224" t="s">
        <v>164</v>
      </c>
      <c r="T166" s="224" t="s">
        <v>164</v>
      </c>
      <c r="U166" s="224">
        <v>0</v>
      </c>
      <c r="V166" s="224">
        <f>ROUND(E166*U166,2)</f>
        <v>0</v>
      </c>
      <c r="W166" s="224"/>
      <c r="X166" s="224" t="s">
        <v>291</v>
      </c>
      <c r="Y166" s="205"/>
      <c r="Z166" s="205"/>
      <c r="AA166" s="205"/>
      <c r="AB166" s="205"/>
      <c r="AC166" s="205"/>
      <c r="AD166" s="205"/>
      <c r="AE166" s="205"/>
      <c r="AF166" s="205"/>
      <c r="AG166" s="205" t="s">
        <v>292</v>
      </c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x14ac:dyDescent="0.25">
      <c r="A167" s="227" t="s">
        <v>134</v>
      </c>
      <c r="B167" s="228" t="s">
        <v>70</v>
      </c>
      <c r="C167" s="246" t="s">
        <v>71</v>
      </c>
      <c r="D167" s="229"/>
      <c r="E167" s="230"/>
      <c r="F167" s="231"/>
      <c r="G167" s="232">
        <f>SUMIF(AG168:AG168,"&lt;&gt;NOR",G168:G168)</f>
        <v>0</v>
      </c>
      <c r="H167" s="226"/>
      <c r="I167" s="226">
        <f>SUM(I168:I168)</f>
        <v>0</v>
      </c>
      <c r="J167" s="226"/>
      <c r="K167" s="226">
        <f>SUM(K168:K168)</f>
        <v>1500</v>
      </c>
      <c r="L167" s="226"/>
      <c r="M167" s="226">
        <f>SUM(M168:M168)</f>
        <v>0</v>
      </c>
      <c r="N167" s="226"/>
      <c r="O167" s="226">
        <f>SUM(O168:O168)</f>
        <v>0</v>
      </c>
      <c r="P167" s="226"/>
      <c r="Q167" s="226">
        <f>SUM(Q168:Q168)</f>
        <v>0</v>
      </c>
      <c r="R167" s="226"/>
      <c r="S167" s="226"/>
      <c r="T167" s="226"/>
      <c r="U167" s="226"/>
      <c r="V167" s="226">
        <f>SUM(V168:V168)</f>
        <v>0.16</v>
      </c>
      <c r="W167" s="226"/>
      <c r="X167" s="226"/>
      <c r="AG167" t="s">
        <v>135</v>
      </c>
    </row>
    <row r="168" spans="1:60" outlineLevel="1" x14ac:dyDescent="0.25">
      <c r="A168" s="239">
        <v>41</v>
      </c>
      <c r="B168" s="240" t="s">
        <v>305</v>
      </c>
      <c r="C168" s="247" t="s">
        <v>306</v>
      </c>
      <c r="D168" s="241" t="s">
        <v>307</v>
      </c>
      <c r="E168" s="242">
        <v>1</v>
      </c>
      <c r="F168" s="243"/>
      <c r="G168" s="244">
        <f>ROUND(E168*F168,2)</f>
        <v>0</v>
      </c>
      <c r="H168" s="225">
        <v>0</v>
      </c>
      <c r="I168" s="224">
        <f>ROUND(E168*H168,2)</f>
        <v>0</v>
      </c>
      <c r="J168" s="225">
        <v>1500</v>
      </c>
      <c r="K168" s="224">
        <f>ROUND(E168*J168,2)</f>
        <v>1500</v>
      </c>
      <c r="L168" s="224">
        <v>15</v>
      </c>
      <c r="M168" s="224">
        <f>G168*(1+L168/100)</f>
        <v>0</v>
      </c>
      <c r="N168" s="224">
        <v>0</v>
      </c>
      <c r="O168" s="224">
        <f>ROUND(E168*N168,2)</f>
        <v>0</v>
      </c>
      <c r="P168" s="224">
        <v>0</v>
      </c>
      <c r="Q168" s="224">
        <f>ROUND(E168*P168,2)</f>
        <v>0</v>
      </c>
      <c r="R168" s="224"/>
      <c r="S168" s="224" t="s">
        <v>139</v>
      </c>
      <c r="T168" s="224" t="s">
        <v>140</v>
      </c>
      <c r="U168" s="224">
        <v>0.157</v>
      </c>
      <c r="V168" s="224">
        <f>ROUND(E168*U168,2)</f>
        <v>0.16</v>
      </c>
      <c r="W168" s="224"/>
      <c r="X168" s="224" t="s">
        <v>165</v>
      </c>
      <c r="Y168" s="205"/>
      <c r="Z168" s="205"/>
      <c r="AA168" s="205"/>
      <c r="AB168" s="205"/>
      <c r="AC168" s="205"/>
      <c r="AD168" s="205"/>
      <c r="AE168" s="205"/>
      <c r="AF168" s="205"/>
      <c r="AG168" s="205" t="s">
        <v>166</v>
      </c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x14ac:dyDescent="0.25">
      <c r="A169" s="227" t="s">
        <v>134</v>
      </c>
      <c r="B169" s="228" t="s">
        <v>72</v>
      </c>
      <c r="C169" s="246" t="s">
        <v>73</v>
      </c>
      <c r="D169" s="229"/>
      <c r="E169" s="230"/>
      <c r="F169" s="231"/>
      <c r="G169" s="232">
        <f>SUMIF(AG170:AG178,"&lt;&gt;NOR",G170:G178)</f>
        <v>0</v>
      </c>
      <c r="H169" s="226"/>
      <c r="I169" s="226">
        <f>SUM(I170:I178)</f>
        <v>1492.9599999999998</v>
      </c>
      <c r="J169" s="226"/>
      <c r="K169" s="226">
        <f>SUM(K170:K178)</f>
        <v>4896.74</v>
      </c>
      <c r="L169" s="226"/>
      <c r="M169" s="226">
        <f>SUM(M170:M178)</f>
        <v>0</v>
      </c>
      <c r="N169" s="226"/>
      <c r="O169" s="226">
        <f>SUM(O170:O178)</f>
        <v>0</v>
      </c>
      <c r="P169" s="226"/>
      <c r="Q169" s="226">
        <f>SUM(Q170:Q178)</f>
        <v>0</v>
      </c>
      <c r="R169" s="226"/>
      <c r="S169" s="226"/>
      <c r="T169" s="226"/>
      <c r="U169" s="226"/>
      <c r="V169" s="226">
        <f>SUM(V170:V178)</f>
        <v>5.89</v>
      </c>
      <c r="W169" s="226"/>
      <c r="X169" s="226"/>
      <c r="AG169" t="s">
        <v>135</v>
      </c>
    </row>
    <row r="170" spans="1:60" outlineLevel="1" x14ac:dyDescent="0.25">
      <c r="A170" s="233">
        <v>42</v>
      </c>
      <c r="B170" s="234" t="s">
        <v>308</v>
      </c>
      <c r="C170" s="248" t="s">
        <v>309</v>
      </c>
      <c r="D170" s="235" t="s">
        <v>176</v>
      </c>
      <c r="E170" s="236">
        <v>0.7</v>
      </c>
      <c r="F170" s="237"/>
      <c r="G170" s="238">
        <f>ROUND(E170*F170,2)</f>
        <v>0</v>
      </c>
      <c r="H170" s="225">
        <v>283.7</v>
      </c>
      <c r="I170" s="224">
        <f>ROUND(E170*H170,2)</f>
        <v>198.59</v>
      </c>
      <c r="J170" s="225">
        <v>591.29999999999995</v>
      </c>
      <c r="K170" s="224">
        <f>ROUND(E170*J170,2)</f>
        <v>413.91</v>
      </c>
      <c r="L170" s="224">
        <v>15</v>
      </c>
      <c r="M170" s="224">
        <f>G170*(1+L170/100)</f>
        <v>0</v>
      </c>
      <c r="N170" s="224">
        <v>1.5200000000000001E-3</v>
      </c>
      <c r="O170" s="224">
        <f>ROUND(E170*N170,2)</f>
        <v>0</v>
      </c>
      <c r="P170" s="224">
        <v>0</v>
      </c>
      <c r="Q170" s="224">
        <f>ROUND(E170*P170,2)</f>
        <v>0</v>
      </c>
      <c r="R170" s="224"/>
      <c r="S170" s="224" t="s">
        <v>164</v>
      </c>
      <c r="T170" s="224" t="s">
        <v>164</v>
      </c>
      <c r="U170" s="224">
        <v>1.173</v>
      </c>
      <c r="V170" s="224">
        <f>ROUND(E170*U170,2)</f>
        <v>0.82</v>
      </c>
      <c r="W170" s="224"/>
      <c r="X170" s="224" t="s">
        <v>165</v>
      </c>
      <c r="Y170" s="205"/>
      <c r="Z170" s="205"/>
      <c r="AA170" s="205"/>
      <c r="AB170" s="205"/>
      <c r="AC170" s="205"/>
      <c r="AD170" s="205"/>
      <c r="AE170" s="205"/>
      <c r="AF170" s="205"/>
      <c r="AG170" s="205" t="s">
        <v>166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5">
      <c r="A171" s="222"/>
      <c r="B171" s="223"/>
      <c r="C171" s="260" t="s">
        <v>310</v>
      </c>
      <c r="D171" s="256"/>
      <c r="E171" s="257">
        <v>0.7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05"/>
      <c r="Z171" s="205"/>
      <c r="AA171" s="205"/>
      <c r="AB171" s="205"/>
      <c r="AC171" s="205"/>
      <c r="AD171" s="205"/>
      <c r="AE171" s="205"/>
      <c r="AF171" s="205"/>
      <c r="AG171" s="205" t="s">
        <v>168</v>
      </c>
      <c r="AH171" s="205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5">
      <c r="A172" s="239">
        <v>43</v>
      </c>
      <c r="B172" s="240" t="s">
        <v>311</v>
      </c>
      <c r="C172" s="247" t="s">
        <v>312</v>
      </c>
      <c r="D172" s="241" t="s">
        <v>176</v>
      </c>
      <c r="E172" s="242">
        <v>7</v>
      </c>
      <c r="F172" s="243"/>
      <c r="G172" s="244">
        <f>ROUND(E172*F172,2)</f>
        <v>0</v>
      </c>
      <c r="H172" s="225">
        <v>184.91</v>
      </c>
      <c r="I172" s="224">
        <f>ROUND(E172*H172,2)</f>
        <v>1294.3699999999999</v>
      </c>
      <c r="J172" s="225">
        <v>266.08999999999997</v>
      </c>
      <c r="K172" s="224">
        <f>ROUND(E172*J172,2)</f>
        <v>1862.63</v>
      </c>
      <c r="L172" s="224">
        <v>15</v>
      </c>
      <c r="M172" s="224">
        <f>G172*(1+L172/100)</f>
        <v>0</v>
      </c>
      <c r="N172" s="224">
        <v>5.1999999999999995E-4</v>
      </c>
      <c r="O172" s="224">
        <f>ROUND(E172*N172,2)</f>
        <v>0</v>
      </c>
      <c r="P172" s="224">
        <v>0</v>
      </c>
      <c r="Q172" s="224">
        <f>ROUND(E172*P172,2)</f>
        <v>0</v>
      </c>
      <c r="R172" s="224"/>
      <c r="S172" s="224" t="s">
        <v>164</v>
      </c>
      <c r="T172" s="224" t="s">
        <v>164</v>
      </c>
      <c r="U172" s="224">
        <v>0.52900000000000003</v>
      </c>
      <c r="V172" s="224">
        <f>ROUND(E172*U172,2)</f>
        <v>3.7</v>
      </c>
      <c r="W172" s="224"/>
      <c r="X172" s="224" t="s">
        <v>165</v>
      </c>
      <c r="Y172" s="205"/>
      <c r="Z172" s="205"/>
      <c r="AA172" s="205"/>
      <c r="AB172" s="205"/>
      <c r="AC172" s="205"/>
      <c r="AD172" s="205"/>
      <c r="AE172" s="205"/>
      <c r="AF172" s="205"/>
      <c r="AG172" s="205" t="s">
        <v>166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5">
      <c r="A173" s="239">
        <v>44</v>
      </c>
      <c r="B173" s="240" t="s">
        <v>313</v>
      </c>
      <c r="C173" s="247" t="s">
        <v>314</v>
      </c>
      <c r="D173" s="241" t="s">
        <v>171</v>
      </c>
      <c r="E173" s="242">
        <v>2</v>
      </c>
      <c r="F173" s="243"/>
      <c r="G173" s="244">
        <f>ROUND(E173*F173,2)</f>
        <v>0</v>
      </c>
      <c r="H173" s="225">
        <v>0</v>
      </c>
      <c r="I173" s="224">
        <f>ROUND(E173*H173,2)</f>
        <v>0</v>
      </c>
      <c r="J173" s="225">
        <v>79.2</v>
      </c>
      <c r="K173" s="224">
        <f>ROUND(E173*J173,2)</f>
        <v>158.4</v>
      </c>
      <c r="L173" s="224">
        <v>15</v>
      </c>
      <c r="M173" s="224">
        <f>G173*(1+L173/100)</f>
        <v>0</v>
      </c>
      <c r="N173" s="224">
        <v>0</v>
      </c>
      <c r="O173" s="224">
        <f>ROUND(E173*N173,2)</f>
        <v>0</v>
      </c>
      <c r="P173" s="224">
        <v>0</v>
      </c>
      <c r="Q173" s="224">
        <f>ROUND(E173*P173,2)</f>
        <v>0</v>
      </c>
      <c r="R173" s="224"/>
      <c r="S173" s="224" t="s">
        <v>164</v>
      </c>
      <c r="T173" s="224" t="s">
        <v>164</v>
      </c>
      <c r="U173" s="224">
        <v>0.157</v>
      </c>
      <c r="V173" s="224">
        <f>ROUND(E173*U173,2)</f>
        <v>0.31</v>
      </c>
      <c r="W173" s="224"/>
      <c r="X173" s="224" t="s">
        <v>165</v>
      </c>
      <c r="Y173" s="205"/>
      <c r="Z173" s="205"/>
      <c r="AA173" s="205"/>
      <c r="AB173" s="205"/>
      <c r="AC173" s="205"/>
      <c r="AD173" s="205"/>
      <c r="AE173" s="205"/>
      <c r="AF173" s="205"/>
      <c r="AG173" s="205" t="s">
        <v>166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5">
      <c r="A174" s="239">
        <v>45</v>
      </c>
      <c r="B174" s="240" t="s">
        <v>315</v>
      </c>
      <c r="C174" s="247" t="s">
        <v>316</v>
      </c>
      <c r="D174" s="241" t="s">
        <v>171</v>
      </c>
      <c r="E174" s="242">
        <v>2</v>
      </c>
      <c r="F174" s="243"/>
      <c r="G174" s="244">
        <f>ROUND(E174*F174,2)</f>
        <v>0</v>
      </c>
      <c r="H174" s="225">
        <v>0</v>
      </c>
      <c r="I174" s="224">
        <f>ROUND(E174*H174,2)</f>
        <v>0</v>
      </c>
      <c r="J174" s="225">
        <v>87.7</v>
      </c>
      <c r="K174" s="224">
        <f>ROUND(E174*J174,2)</f>
        <v>175.4</v>
      </c>
      <c r="L174" s="224">
        <v>15</v>
      </c>
      <c r="M174" s="224">
        <f>G174*(1+L174/100)</f>
        <v>0</v>
      </c>
      <c r="N174" s="224">
        <v>0</v>
      </c>
      <c r="O174" s="224">
        <f>ROUND(E174*N174,2)</f>
        <v>0</v>
      </c>
      <c r="P174" s="224">
        <v>0</v>
      </c>
      <c r="Q174" s="224">
        <f>ROUND(E174*P174,2)</f>
        <v>0</v>
      </c>
      <c r="R174" s="224"/>
      <c r="S174" s="224" t="s">
        <v>164</v>
      </c>
      <c r="T174" s="224" t="s">
        <v>164</v>
      </c>
      <c r="U174" s="224">
        <v>0.17399999999999999</v>
      </c>
      <c r="V174" s="224">
        <f>ROUND(E174*U174,2)</f>
        <v>0.35</v>
      </c>
      <c r="W174" s="224"/>
      <c r="X174" s="224" t="s">
        <v>165</v>
      </c>
      <c r="Y174" s="205"/>
      <c r="Z174" s="205"/>
      <c r="AA174" s="205"/>
      <c r="AB174" s="205"/>
      <c r="AC174" s="205"/>
      <c r="AD174" s="205"/>
      <c r="AE174" s="205"/>
      <c r="AF174" s="205"/>
      <c r="AG174" s="205" t="s">
        <v>166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5">
      <c r="A175" s="239">
        <v>46</v>
      </c>
      <c r="B175" s="240" t="s">
        <v>317</v>
      </c>
      <c r="C175" s="247" t="s">
        <v>318</v>
      </c>
      <c r="D175" s="241" t="s">
        <v>171</v>
      </c>
      <c r="E175" s="242">
        <v>1</v>
      </c>
      <c r="F175" s="243"/>
      <c r="G175" s="244">
        <f>ROUND(E175*F175,2)</f>
        <v>0</v>
      </c>
      <c r="H175" s="225">
        <v>0</v>
      </c>
      <c r="I175" s="224">
        <f>ROUND(E175*H175,2)</f>
        <v>0</v>
      </c>
      <c r="J175" s="225">
        <v>130.5</v>
      </c>
      <c r="K175" s="224">
        <f>ROUND(E175*J175,2)</f>
        <v>130.5</v>
      </c>
      <c r="L175" s="224">
        <v>15</v>
      </c>
      <c r="M175" s="224">
        <f>G175*(1+L175/100)</f>
        <v>0</v>
      </c>
      <c r="N175" s="224">
        <v>0</v>
      </c>
      <c r="O175" s="224">
        <f>ROUND(E175*N175,2)</f>
        <v>0</v>
      </c>
      <c r="P175" s="224">
        <v>0</v>
      </c>
      <c r="Q175" s="224">
        <f>ROUND(E175*P175,2)</f>
        <v>0</v>
      </c>
      <c r="R175" s="224"/>
      <c r="S175" s="224" t="s">
        <v>164</v>
      </c>
      <c r="T175" s="224" t="s">
        <v>164</v>
      </c>
      <c r="U175" s="224">
        <v>0.25900000000000001</v>
      </c>
      <c r="V175" s="224">
        <f>ROUND(E175*U175,2)</f>
        <v>0.26</v>
      </c>
      <c r="W175" s="224"/>
      <c r="X175" s="224" t="s">
        <v>165</v>
      </c>
      <c r="Y175" s="205"/>
      <c r="Z175" s="205"/>
      <c r="AA175" s="205"/>
      <c r="AB175" s="205"/>
      <c r="AC175" s="205"/>
      <c r="AD175" s="205"/>
      <c r="AE175" s="205"/>
      <c r="AF175" s="205"/>
      <c r="AG175" s="205" t="s">
        <v>166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outlineLevel="1" x14ac:dyDescent="0.25">
      <c r="A176" s="239">
        <v>47</v>
      </c>
      <c r="B176" s="240" t="s">
        <v>319</v>
      </c>
      <c r="C176" s="247" t="s">
        <v>320</v>
      </c>
      <c r="D176" s="241" t="s">
        <v>171</v>
      </c>
      <c r="E176" s="242">
        <v>1</v>
      </c>
      <c r="F176" s="243"/>
      <c r="G176" s="244">
        <f>ROUND(E176*F176,2)</f>
        <v>0</v>
      </c>
      <c r="H176" s="225">
        <v>0</v>
      </c>
      <c r="I176" s="224">
        <f>ROUND(E176*H176,2)</f>
        <v>0</v>
      </c>
      <c r="J176" s="225">
        <v>246</v>
      </c>
      <c r="K176" s="224">
        <f>ROUND(E176*J176,2)</f>
        <v>246</v>
      </c>
      <c r="L176" s="224">
        <v>15</v>
      </c>
      <c r="M176" s="224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4"/>
      <c r="S176" s="224" t="s">
        <v>164</v>
      </c>
      <c r="T176" s="224" t="s">
        <v>164</v>
      </c>
      <c r="U176" s="224">
        <v>0.45</v>
      </c>
      <c r="V176" s="224">
        <f>ROUND(E176*U176,2)</f>
        <v>0.45</v>
      </c>
      <c r="W176" s="224"/>
      <c r="X176" s="224" t="s">
        <v>165</v>
      </c>
      <c r="Y176" s="205"/>
      <c r="Z176" s="205"/>
      <c r="AA176" s="205"/>
      <c r="AB176" s="205"/>
      <c r="AC176" s="205"/>
      <c r="AD176" s="205"/>
      <c r="AE176" s="205"/>
      <c r="AF176" s="205"/>
      <c r="AG176" s="205" t="s">
        <v>166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spans="1:60" outlineLevel="1" x14ac:dyDescent="0.25">
      <c r="A177" s="239">
        <v>48</v>
      </c>
      <c r="B177" s="240" t="s">
        <v>321</v>
      </c>
      <c r="C177" s="247" t="s">
        <v>322</v>
      </c>
      <c r="D177" s="241" t="s">
        <v>323</v>
      </c>
      <c r="E177" s="242">
        <v>4</v>
      </c>
      <c r="F177" s="243"/>
      <c r="G177" s="244">
        <f>ROUND(E177*F177,2)</f>
        <v>0</v>
      </c>
      <c r="H177" s="225">
        <v>0</v>
      </c>
      <c r="I177" s="224">
        <f>ROUND(E177*H177,2)</f>
        <v>0</v>
      </c>
      <c r="J177" s="225">
        <v>450</v>
      </c>
      <c r="K177" s="224">
        <f>ROUND(E177*J177,2)</f>
        <v>1800</v>
      </c>
      <c r="L177" s="224">
        <v>15</v>
      </c>
      <c r="M177" s="224">
        <f>G177*(1+L177/100)</f>
        <v>0</v>
      </c>
      <c r="N177" s="224">
        <v>0</v>
      </c>
      <c r="O177" s="224">
        <f>ROUND(E177*N177,2)</f>
        <v>0</v>
      </c>
      <c r="P177" s="224">
        <v>0</v>
      </c>
      <c r="Q177" s="224">
        <f>ROUND(E177*P177,2)</f>
        <v>0</v>
      </c>
      <c r="R177" s="224"/>
      <c r="S177" s="224" t="s">
        <v>139</v>
      </c>
      <c r="T177" s="224" t="s">
        <v>140</v>
      </c>
      <c r="U177" s="224">
        <v>0</v>
      </c>
      <c r="V177" s="224">
        <f>ROUND(E177*U177,2)</f>
        <v>0</v>
      </c>
      <c r="W177" s="224"/>
      <c r="X177" s="224" t="s">
        <v>165</v>
      </c>
      <c r="Y177" s="205"/>
      <c r="Z177" s="205"/>
      <c r="AA177" s="205"/>
      <c r="AB177" s="205"/>
      <c r="AC177" s="205"/>
      <c r="AD177" s="205"/>
      <c r="AE177" s="205"/>
      <c r="AF177" s="205"/>
      <c r="AG177" s="205" t="s">
        <v>166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5">
      <c r="A178" s="239">
        <v>49</v>
      </c>
      <c r="B178" s="240" t="s">
        <v>324</v>
      </c>
      <c r="C178" s="247" t="s">
        <v>325</v>
      </c>
      <c r="D178" s="241" t="s">
        <v>0</v>
      </c>
      <c r="E178" s="242">
        <v>62.798000000000002</v>
      </c>
      <c r="F178" s="243"/>
      <c r="G178" s="244">
        <f>ROUND(E178*F178,2)</f>
        <v>0</v>
      </c>
      <c r="H178" s="225">
        <v>0</v>
      </c>
      <c r="I178" s="224">
        <f>ROUND(E178*H178,2)</f>
        <v>0</v>
      </c>
      <c r="J178" s="225">
        <v>1.75</v>
      </c>
      <c r="K178" s="224">
        <f>ROUND(E178*J178,2)</f>
        <v>109.9</v>
      </c>
      <c r="L178" s="224">
        <v>15</v>
      </c>
      <c r="M178" s="224">
        <f>G178*(1+L178/100)</f>
        <v>0</v>
      </c>
      <c r="N178" s="224">
        <v>0</v>
      </c>
      <c r="O178" s="224">
        <f>ROUND(E178*N178,2)</f>
        <v>0</v>
      </c>
      <c r="P178" s="224">
        <v>0</v>
      </c>
      <c r="Q178" s="224">
        <f>ROUND(E178*P178,2)</f>
        <v>0</v>
      </c>
      <c r="R178" s="224"/>
      <c r="S178" s="224" t="s">
        <v>164</v>
      </c>
      <c r="T178" s="224" t="s">
        <v>164</v>
      </c>
      <c r="U178" s="224">
        <v>0</v>
      </c>
      <c r="V178" s="224">
        <f>ROUND(E178*U178,2)</f>
        <v>0</v>
      </c>
      <c r="W178" s="224"/>
      <c r="X178" s="224" t="s">
        <v>291</v>
      </c>
      <c r="Y178" s="205"/>
      <c r="Z178" s="205"/>
      <c r="AA178" s="205"/>
      <c r="AB178" s="205"/>
      <c r="AC178" s="205"/>
      <c r="AD178" s="205"/>
      <c r="AE178" s="205"/>
      <c r="AF178" s="205"/>
      <c r="AG178" s="205" t="s">
        <v>292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x14ac:dyDescent="0.25">
      <c r="A179" s="227" t="s">
        <v>134</v>
      </c>
      <c r="B179" s="228" t="s">
        <v>74</v>
      </c>
      <c r="C179" s="246" t="s">
        <v>75</v>
      </c>
      <c r="D179" s="229"/>
      <c r="E179" s="230"/>
      <c r="F179" s="231"/>
      <c r="G179" s="232">
        <f>SUMIF(AG180:AG185,"&lt;&gt;NOR",G180:G185)</f>
        <v>0</v>
      </c>
      <c r="H179" s="226"/>
      <c r="I179" s="226">
        <f>SUM(I180:I185)</f>
        <v>2509.27</v>
      </c>
      <c r="J179" s="226"/>
      <c r="K179" s="226">
        <f>SUM(K180:K185)</f>
        <v>5748.55</v>
      </c>
      <c r="L179" s="226"/>
      <c r="M179" s="226">
        <f>SUM(M180:M185)</f>
        <v>0</v>
      </c>
      <c r="N179" s="226"/>
      <c r="O179" s="226">
        <f>SUM(O180:O185)</f>
        <v>0.06</v>
      </c>
      <c r="P179" s="226"/>
      <c r="Q179" s="226">
        <f>SUM(Q180:Q185)</f>
        <v>0</v>
      </c>
      <c r="R179" s="226"/>
      <c r="S179" s="226"/>
      <c r="T179" s="226"/>
      <c r="U179" s="226"/>
      <c r="V179" s="226">
        <f>SUM(V180:V185)</f>
        <v>12.14</v>
      </c>
      <c r="W179" s="226"/>
      <c r="X179" s="226"/>
      <c r="AG179" t="s">
        <v>135</v>
      </c>
    </row>
    <row r="180" spans="1:60" outlineLevel="1" x14ac:dyDescent="0.25">
      <c r="A180" s="239">
        <v>50</v>
      </c>
      <c r="B180" s="240" t="s">
        <v>326</v>
      </c>
      <c r="C180" s="247" t="s">
        <v>327</v>
      </c>
      <c r="D180" s="241" t="s">
        <v>176</v>
      </c>
      <c r="E180" s="242">
        <v>14</v>
      </c>
      <c r="F180" s="243"/>
      <c r="G180" s="244">
        <f>ROUND(E180*F180,2)</f>
        <v>0</v>
      </c>
      <c r="H180" s="225">
        <v>78.180000000000007</v>
      </c>
      <c r="I180" s="224">
        <f>ROUND(E180*H180,2)</f>
        <v>1094.52</v>
      </c>
      <c r="J180" s="225">
        <v>257.82</v>
      </c>
      <c r="K180" s="224">
        <f>ROUND(E180*J180,2)</f>
        <v>3609.48</v>
      </c>
      <c r="L180" s="224">
        <v>15</v>
      </c>
      <c r="M180" s="224">
        <f>G180*(1+L180/100)</f>
        <v>0</v>
      </c>
      <c r="N180" s="224">
        <v>3.9899999999999996E-3</v>
      </c>
      <c r="O180" s="224">
        <f>ROUND(E180*N180,2)</f>
        <v>0.06</v>
      </c>
      <c r="P180" s="224">
        <v>0</v>
      </c>
      <c r="Q180" s="224">
        <f>ROUND(E180*P180,2)</f>
        <v>0</v>
      </c>
      <c r="R180" s="224"/>
      <c r="S180" s="224" t="s">
        <v>164</v>
      </c>
      <c r="T180" s="224" t="s">
        <v>164</v>
      </c>
      <c r="U180" s="224">
        <v>0.54290000000000005</v>
      </c>
      <c r="V180" s="224">
        <f>ROUND(E180*U180,2)</f>
        <v>7.6</v>
      </c>
      <c r="W180" s="224"/>
      <c r="X180" s="224" t="s">
        <v>165</v>
      </c>
      <c r="Y180" s="205"/>
      <c r="Z180" s="205"/>
      <c r="AA180" s="205"/>
      <c r="AB180" s="205"/>
      <c r="AC180" s="205"/>
      <c r="AD180" s="205"/>
      <c r="AE180" s="205"/>
      <c r="AF180" s="205"/>
      <c r="AG180" s="205" t="s">
        <v>166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ht="20.399999999999999" outlineLevel="1" x14ac:dyDescent="0.25">
      <c r="A181" s="239">
        <v>51</v>
      </c>
      <c r="B181" s="240" t="s">
        <v>328</v>
      </c>
      <c r="C181" s="247" t="s">
        <v>329</v>
      </c>
      <c r="D181" s="241" t="s">
        <v>176</v>
      </c>
      <c r="E181" s="242">
        <v>14</v>
      </c>
      <c r="F181" s="243"/>
      <c r="G181" s="244">
        <f>ROUND(E181*F181,2)</f>
        <v>0</v>
      </c>
      <c r="H181" s="225">
        <v>27.39</v>
      </c>
      <c r="I181" s="224">
        <f>ROUND(E181*H181,2)</f>
        <v>383.46</v>
      </c>
      <c r="J181" s="225">
        <v>59.31</v>
      </c>
      <c r="K181" s="224">
        <f>ROUND(E181*J181,2)</f>
        <v>830.34</v>
      </c>
      <c r="L181" s="224">
        <v>15</v>
      </c>
      <c r="M181" s="224">
        <f>G181*(1+L181/100)</f>
        <v>0</v>
      </c>
      <c r="N181" s="224">
        <v>4.0000000000000003E-5</v>
      </c>
      <c r="O181" s="224">
        <f>ROUND(E181*N181,2)</f>
        <v>0</v>
      </c>
      <c r="P181" s="224">
        <v>0</v>
      </c>
      <c r="Q181" s="224">
        <f>ROUND(E181*P181,2)</f>
        <v>0</v>
      </c>
      <c r="R181" s="224"/>
      <c r="S181" s="224" t="s">
        <v>164</v>
      </c>
      <c r="T181" s="224" t="s">
        <v>164</v>
      </c>
      <c r="U181" s="224">
        <v>0.129</v>
      </c>
      <c r="V181" s="224">
        <f>ROUND(E181*U181,2)</f>
        <v>1.81</v>
      </c>
      <c r="W181" s="224"/>
      <c r="X181" s="224" t="s">
        <v>165</v>
      </c>
      <c r="Y181" s="205"/>
      <c r="Z181" s="205"/>
      <c r="AA181" s="205"/>
      <c r="AB181" s="205"/>
      <c r="AC181" s="205"/>
      <c r="AD181" s="205"/>
      <c r="AE181" s="205"/>
      <c r="AF181" s="205"/>
      <c r="AG181" s="205" t="s">
        <v>166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5">
      <c r="A182" s="239">
        <v>52</v>
      </c>
      <c r="B182" s="240" t="s">
        <v>330</v>
      </c>
      <c r="C182" s="247" t="s">
        <v>331</v>
      </c>
      <c r="D182" s="241" t="s">
        <v>171</v>
      </c>
      <c r="E182" s="242">
        <v>3</v>
      </c>
      <c r="F182" s="243"/>
      <c r="G182" s="244">
        <f>ROUND(E182*F182,2)</f>
        <v>0</v>
      </c>
      <c r="H182" s="225">
        <v>112.43</v>
      </c>
      <c r="I182" s="224">
        <f>ROUND(E182*H182,2)</f>
        <v>337.29</v>
      </c>
      <c r="J182" s="225">
        <v>118.57</v>
      </c>
      <c r="K182" s="224">
        <f>ROUND(E182*J182,2)</f>
        <v>355.71</v>
      </c>
      <c r="L182" s="224">
        <v>15</v>
      </c>
      <c r="M182" s="224">
        <f>G182*(1+L182/100)</f>
        <v>0</v>
      </c>
      <c r="N182" s="224">
        <v>6.3000000000000003E-4</v>
      </c>
      <c r="O182" s="224">
        <f>ROUND(E182*N182,2)</f>
        <v>0</v>
      </c>
      <c r="P182" s="224">
        <v>0</v>
      </c>
      <c r="Q182" s="224">
        <f>ROUND(E182*P182,2)</f>
        <v>0</v>
      </c>
      <c r="R182" s="224"/>
      <c r="S182" s="224" t="s">
        <v>164</v>
      </c>
      <c r="T182" s="224" t="s">
        <v>164</v>
      </c>
      <c r="U182" s="224">
        <v>0.27200000000000002</v>
      </c>
      <c r="V182" s="224">
        <f>ROUND(E182*U182,2)</f>
        <v>0.82</v>
      </c>
      <c r="W182" s="224"/>
      <c r="X182" s="224" t="s">
        <v>165</v>
      </c>
      <c r="Y182" s="205"/>
      <c r="Z182" s="205"/>
      <c r="AA182" s="205"/>
      <c r="AB182" s="205"/>
      <c r="AC182" s="205"/>
      <c r="AD182" s="205"/>
      <c r="AE182" s="205"/>
      <c r="AF182" s="205"/>
      <c r="AG182" s="205" t="s">
        <v>166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5">
      <c r="A183" s="239">
        <v>53</v>
      </c>
      <c r="B183" s="240" t="s">
        <v>332</v>
      </c>
      <c r="C183" s="247" t="s">
        <v>333</v>
      </c>
      <c r="D183" s="241" t="s">
        <v>334</v>
      </c>
      <c r="E183" s="242">
        <v>3</v>
      </c>
      <c r="F183" s="243"/>
      <c r="G183" s="244">
        <f>ROUND(E183*F183,2)</f>
        <v>0</v>
      </c>
      <c r="H183" s="225">
        <v>230.12</v>
      </c>
      <c r="I183" s="224">
        <f>ROUND(E183*H183,2)</f>
        <v>690.36</v>
      </c>
      <c r="J183" s="225">
        <v>235.38</v>
      </c>
      <c r="K183" s="224">
        <f>ROUND(E183*J183,2)</f>
        <v>706.14</v>
      </c>
      <c r="L183" s="224">
        <v>15</v>
      </c>
      <c r="M183" s="224">
        <f>G183*(1+L183/100)</f>
        <v>0</v>
      </c>
      <c r="N183" s="224">
        <v>1.48E-3</v>
      </c>
      <c r="O183" s="224">
        <f>ROUND(E183*N183,2)</f>
        <v>0</v>
      </c>
      <c r="P183" s="224">
        <v>0</v>
      </c>
      <c r="Q183" s="224">
        <f>ROUND(E183*P183,2)</f>
        <v>0</v>
      </c>
      <c r="R183" s="224"/>
      <c r="S183" s="224" t="s">
        <v>164</v>
      </c>
      <c r="T183" s="224" t="s">
        <v>164</v>
      </c>
      <c r="U183" s="224">
        <v>0.54</v>
      </c>
      <c r="V183" s="224">
        <f>ROUND(E183*U183,2)</f>
        <v>1.62</v>
      </c>
      <c r="W183" s="224"/>
      <c r="X183" s="224" t="s">
        <v>165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166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 x14ac:dyDescent="0.25">
      <c r="A184" s="239">
        <v>54</v>
      </c>
      <c r="B184" s="240" t="s">
        <v>335</v>
      </c>
      <c r="C184" s="247" t="s">
        <v>336</v>
      </c>
      <c r="D184" s="241" t="s">
        <v>176</v>
      </c>
      <c r="E184" s="242">
        <v>14</v>
      </c>
      <c r="F184" s="243"/>
      <c r="G184" s="244">
        <f>ROUND(E184*F184,2)</f>
        <v>0</v>
      </c>
      <c r="H184" s="225">
        <v>0.26</v>
      </c>
      <c r="I184" s="224">
        <f>ROUND(E184*H184,2)</f>
        <v>3.64</v>
      </c>
      <c r="J184" s="225">
        <v>10.64</v>
      </c>
      <c r="K184" s="224">
        <f>ROUND(E184*J184,2)</f>
        <v>148.96</v>
      </c>
      <c r="L184" s="224">
        <v>15</v>
      </c>
      <c r="M184" s="224">
        <f>G184*(1+L184/100)</f>
        <v>0</v>
      </c>
      <c r="N184" s="224">
        <v>0</v>
      </c>
      <c r="O184" s="224">
        <f>ROUND(E184*N184,2)</f>
        <v>0</v>
      </c>
      <c r="P184" s="224">
        <v>0</v>
      </c>
      <c r="Q184" s="224">
        <f>ROUND(E184*P184,2)</f>
        <v>0</v>
      </c>
      <c r="R184" s="224"/>
      <c r="S184" s="224" t="s">
        <v>164</v>
      </c>
      <c r="T184" s="224" t="s">
        <v>164</v>
      </c>
      <c r="U184" s="224">
        <v>2.1000000000000001E-2</v>
      </c>
      <c r="V184" s="224">
        <f>ROUND(E184*U184,2)</f>
        <v>0.28999999999999998</v>
      </c>
      <c r="W184" s="224"/>
      <c r="X184" s="224" t="s">
        <v>165</v>
      </c>
      <c r="Y184" s="205"/>
      <c r="Z184" s="205"/>
      <c r="AA184" s="205"/>
      <c r="AB184" s="205"/>
      <c r="AC184" s="205"/>
      <c r="AD184" s="205"/>
      <c r="AE184" s="205"/>
      <c r="AF184" s="205"/>
      <c r="AG184" s="205" t="s">
        <v>166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5">
      <c r="A185" s="239">
        <v>55</v>
      </c>
      <c r="B185" s="240" t="s">
        <v>337</v>
      </c>
      <c r="C185" s="247" t="s">
        <v>338</v>
      </c>
      <c r="D185" s="241" t="s">
        <v>0</v>
      </c>
      <c r="E185" s="242">
        <v>81.599000000000004</v>
      </c>
      <c r="F185" s="243"/>
      <c r="G185" s="244">
        <f>ROUND(E185*F185,2)</f>
        <v>0</v>
      </c>
      <c r="H185" s="225">
        <v>0</v>
      </c>
      <c r="I185" s="224">
        <f>ROUND(E185*H185,2)</f>
        <v>0</v>
      </c>
      <c r="J185" s="225">
        <v>1.2</v>
      </c>
      <c r="K185" s="224">
        <f>ROUND(E185*J185,2)</f>
        <v>97.92</v>
      </c>
      <c r="L185" s="224">
        <v>15</v>
      </c>
      <c r="M185" s="224">
        <f>G185*(1+L185/100)</f>
        <v>0</v>
      </c>
      <c r="N185" s="224">
        <v>0</v>
      </c>
      <c r="O185" s="224">
        <f>ROUND(E185*N185,2)</f>
        <v>0</v>
      </c>
      <c r="P185" s="224">
        <v>0</v>
      </c>
      <c r="Q185" s="224">
        <f>ROUND(E185*P185,2)</f>
        <v>0</v>
      </c>
      <c r="R185" s="224"/>
      <c r="S185" s="224" t="s">
        <v>164</v>
      </c>
      <c r="T185" s="224" t="s">
        <v>164</v>
      </c>
      <c r="U185" s="224">
        <v>0</v>
      </c>
      <c r="V185" s="224">
        <f>ROUND(E185*U185,2)</f>
        <v>0</v>
      </c>
      <c r="W185" s="224"/>
      <c r="X185" s="224" t="s">
        <v>291</v>
      </c>
      <c r="Y185" s="205"/>
      <c r="Z185" s="205"/>
      <c r="AA185" s="205"/>
      <c r="AB185" s="205"/>
      <c r="AC185" s="205"/>
      <c r="AD185" s="205"/>
      <c r="AE185" s="205"/>
      <c r="AF185" s="205"/>
      <c r="AG185" s="205" t="s">
        <v>292</v>
      </c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x14ac:dyDescent="0.25">
      <c r="A186" s="227" t="s">
        <v>134</v>
      </c>
      <c r="B186" s="228" t="s">
        <v>76</v>
      </c>
      <c r="C186" s="246" t="s">
        <v>77</v>
      </c>
      <c r="D186" s="229"/>
      <c r="E186" s="230"/>
      <c r="F186" s="231"/>
      <c r="G186" s="232">
        <f>SUMIF(AG187:AG195,"&lt;&gt;NOR",G187:G195)</f>
        <v>0</v>
      </c>
      <c r="H186" s="226"/>
      <c r="I186" s="226">
        <f>SUM(I187:I195)</f>
        <v>4415.17</v>
      </c>
      <c r="J186" s="226"/>
      <c r="K186" s="226">
        <f>SUM(K187:K195)</f>
        <v>5350.12</v>
      </c>
      <c r="L186" s="226"/>
      <c r="M186" s="226">
        <f>SUM(M187:M195)</f>
        <v>0</v>
      </c>
      <c r="N186" s="226"/>
      <c r="O186" s="226">
        <f>SUM(O187:O195)</f>
        <v>0</v>
      </c>
      <c r="P186" s="226"/>
      <c r="Q186" s="226">
        <f>SUM(Q187:Q195)</f>
        <v>0</v>
      </c>
      <c r="R186" s="226"/>
      <c r="S186" s="226"/>
      <c r="T186" s="226"/>
      <c r="U186" s="226"/>
      <c r="V186" s="226">
        <f>SUM(V187:V195)</f>
        <v>4.1900000000000004</v>
      </c>
      <c r="W186" s="226"/>
      <c r="X186" s="226"/>
      <c r="AG186" t="s">
        <v>135</v>
      </c>
    </row>
    <row r="187" spans="1:60" ht="20.399999999999999" outlineLevel="1" x14ac:dyDescent="0.25">
      <c r="A187" s="239">
        <v>56</v>
      </c>
      <c r="B187" s="240" t="s">
        <v>339</v>
      </c>
      <c r="C187" s="247" t="s">
        <v>340</v>
      </c>
      <c r="D187" s="241" t="s">
        <v>341</v>
      </c>
      <c r="E187" s="242">
        <v>1</v>
      </c>
      <c r="F187" s="243"/>
      <c r="G187" s="244">
        <f>ROUND(E187*F187,2)</f>
        <v>0</v>
      </c>
      <c r="H187" s="225">
        <v>899.7</v>
      </c>
      <c r="I187" s="224">
        <f>ROUND(E187*H187,2)</f>
        <v>899.7</v>
      </c>
      <c r="J187" s="225">
        <v>952.3</v>
      </c>
      <c r="K187" s="224">
        <f>ROUND(E187*J187,2)</f>
        <v>952.3</v>
      </c>
      <c r="L187" s="224">
        <v>15</v>
      </c>
      <c r="M187" s="224">
        <f>G187*(1+L187/100)</f>
        <v>0</v>
      </c>
      <c r="N187" s="224">
        <v>3.2499999999999999E-3</v>
      </c>
      <c r="O187" s="224">
        <f>ROUND(E187*N187,2)</f>
        <v>0</v>
      </c>
      <c r="P187" s="224">
        <v>0</v>
      </c>
      <c r="Q187" s="224">
        <f>ROUND(E187*P187,2)</f>
        <v>0</v>
      </c>
      <c r="R187" s="224"/>
      <c r="S187" s="224" t="s">
        <v>164</v>
      </c>
      <c r="T187" s="224" t="s">
        <v>164</v>
      </c>
      <c r="U187" s="224">
        <v>1.78</v>
      </c>
      <c r="V187" s="224">
        <f>ROUND(E187*U187,2)</f>
        <v>1.78</v>
      </c>
      <c r="W187" s="224"/>
      <c r="X187" s="224" t="s">
        <v>165</v>
      </c>
      <c r="Y187" s="205"/>
      <c r="Z187" s="205"/>
      <c r="AA187" s="205"/>
      <c r="AB187" s="205"/>
      <c r="AC187" s="205"/>
      <c r="AD187" s="205"/>
      <c r="AE187" s="205"/>
      <c r="AF187" s="205"/>
      <c r="AG187" s="205" t="s">
        <v>166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5">
      <c r="A188" s="239">
        <v>57</v>
      </c>
      <c r="B188" s="240" t="s">
        <v>342</v>
      </c>
      <c r="C188" s="247" t="s">
        <v>343</v>
      </c>
      <c r="D188" s="241" t="s">
        <v>341</v>
      </c>
      <c r="E188" s="242">
        <v>1</v>
      </c>
      <c r="F188" s="243"/>
      <c r="G188" s="244">
        <f>ROUND(E188*F188,2)</f>
        <v>0</v>
      </c>
      <c r="H188" s="225">
        <v>32.549999999999997</v>
      </c>
      <c r="I188" s="224">
        <f>ROUND(E188*H188,2)</f>
        <v>32.549999999999997</v>
      </c>
      <c r="J188" s="225">
        <v>431.45</v>
      </c>
      <c r="K188" s="224">
        <f>ROUND(E188*J188,2)</f>
        <v>431.45</v>
      </c>
      <c r="L188" s="224">
        <v>15</v>
      </c>
      <c r="M188" s="224">
        <f>G188*(1+L188/100)</f>
        <v>0</v>
      </c>
      <c r="N188" s="224">
        <v>1.8000000000000001E-4</v>
      </c>
      <c r="O188" s="224">
        <f>ROUND(E188*N188,2)</f>
        <v>0</v>
      </c>
      <c r="P188" s="224">
        <v>0</v>
      </c>
      <c r="Q188" s="224">
        <f>ROUND(E188*P188,2)</f>
        <v>0</v>
      </c>
      <c r="R188" s="224"/>
      <c r="S188" s="224" t="s">
        <v>164</v>
      </c>
      <c r="T188" s="224" t="s">
        <v>164</v>
      </c>
      <c r="U188" s="224">
        <v>0.83799999999999997</v>
      </c>
      <c r="V188" s="224">
        <f>ROUND(E188*U188,2)</f>
        <v>0.84</v>
      </c>
      <c r="W188" s="224"/>
      <c r="X188" s="224" t="s">
        <v>165</v>
      </c>
      <c r="Y188" s="205"/>
      <c r="Z188" s="205"/>
      <c r="AA188" s="205"/>
      <c r="AB188" s="205"/>
      <c r="AC188" s="205"/>
      <c r="AD188" s="205"/>
      <c r="AE188" s="205"/>
      <c r="AF188" s="205"/>
      <c r="AG188" s="205" t="s">
        <v>166</v>
      </c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5">
      <c r="A189" s="239">
        <v>58</v>
      </c>
      <c r="B189" s="240" t="s">
        <v>344</v>
      </c>
      <c r="C189" s="247" t="s">
        <v>345</v>
      </c>
      <c r="D189" s="241" t="s">
        <v>176</v>
      </c>
      <c r="E189" s="242">
        <v>2</v>
      </c>
      <c r="F189" s="243"/>
      <c r="G189" s="244">
        <f>ROUND(E189*F189,2)</f>
        <v>0</v>
      </c>
      <c r="H189" s="225">
        <v>265.29000000000002</v>
      </c>
      <c r="I189" s="224">
        <f>ROUND(E189*H189,2)</f>
        <v>530.58000000000004</v>
      </c>
      <c r="J189" s="225">
        <v>166.71</v>
      </c>
      <c r="K189" s="224">
        <f>ROUND(E189*J189,2)</f>
        <v>333.42</v>
      </c>
      <c r="L189" s="224">
        <v>15</v>
      </c>
      <c r="M189" s="224">
        <f>G189*(1+L189/100)</f>
        <v>0</v>
      </c>
      <c r="N189" s="224">
        <v>7.9000000000000001E-4</v>
      </c>
      <c r="O189" s="224">
        <f>ROUND(E189*N189,2)</f>
        <v>0</v>
      </c>
      <c r="P189" s="224">
        <v>0</v>
      </c>
      <c r="Q189" s="224">
        <f>ROUND(E189*P189,2)</f>
        <v>0</v>
      </c>
      <c r="R189" s="224"/>
      <c r="S189" s="224" t="s">
        <v>164</v>
      </c>
      <c r="T189" s="224" t="s">
        <v>164</v>
      </c>
      <c r="U189" s="224">
        <v>0.30869000000000002</v>
      </c>
      <c r="V189" s="224">
        <f>ROUND(E189*U189,2)</f>
        <v>0.62</v>
      </c>
      <c r="W189" s="224"/>
      <c r="X189" s="224" t="s">
        <v>165</v>
      </c>
      <c r="Y189" s="205"/>
      <c r="Z189" s="205"/>
      <c r="AA189" s="205"/>
      <c r="AB189" s="205"/>
      <c r="AC189" s="205"/>
      <c r="AD189" s="205"/>
      <c r="AE189" s="205"/>
      <c r="AF189" s="205"/>
      <c r="AG189" s="205" t="s">
        <v>166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outlineLevel="1" x14ac:dyDescent="0.25">
      <c r="A190" s="239">
        <v>59</v>
      </c>
      <c r="B190" s="240" t="s">
        <v>346</v>
      </c>
      <c r="C190" s="247" t="s">
        <v>347</v>
      </c>
      <c r="D190" s="241" t="s">
        <v>171</v>
      </c>
      <c r="E190" s="242">
        <v>1</v>
      </c>
      <c r="F190" s="243"/>
      <c r="G190" s="244">
        <f>ROUND(E190*F190,2)</f>
        <v>0</v>
      </c>
      <c r="H190" s="225">
        <v>126.47</v>
      </c>
      <c r="I190" s="224">
        <f>ROUND(E190*H190,2)</f>
        <v>126.47</v>
      </c>
      <c r="J190" s="225">
        <v>234.03</v>
      </c>
      <c r="K190" s="224">
        <f>ROUND(E190*J190,2)</f>
        <v>234.03</v>
      </c>
      <c r="L190" s="224">
        <v>15</v>
      </c>
      <c r="M190" s="224">
        <f>G190*(1+L190/100)</f>
        <v>0</v>
      </c>
      <c r="N190" s="224">
        <v>9.3000000000000005E-4</v>
      </c>
      <c r="O190" s="224">
        <f>ROUND(E190*N190,2)</f>
        <v>0</v>
      </c>
      <c r="P190" s="224">
        <v>0</v>
      </c>
      <c r="Q190" s="224">
        <f>ROUND(E190*P190,2)</f>
        <v>0</v>
      </c>
      <c r="R190" s="224"/>
      <c r="S190" s="224" t="s">
        <v>164</v>
      </c>
      <c r="T190" s="224" t="s">
        <v>164</v>
      </c>
      <c r="U190" s="224">
        <v>0.42399999999999999</v>
      </c>
      <c r="V190" s="224">
        <f>ROUND(E190*U190,2)</f>
        <v>0.42</v>
      </c>
      <c r="W190" s="224"/>
      <c r="X190" s="224" t="s">
        <v>165</v>
      </c>
      <c r="Y190" s="205"/>
      <c r="Z190" s="205"/>
      <c r="AA190" s="205"/>
      <c r="AB190" s="205"/>
      <c r="AC190" s="205"/>
      <c r="AD190" s="205"/>
      <c r="AE190" s="205"/>
      <c r="AF190" s="205"/>
      <c r="AG190" s="205" t="s">
        <v>166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 x14ac:dyDescent="0.25">
      <c r="A191" s="239">
        <v>60</v>
      </c>
      <c r="B191" s="240" t="s">
        <v>348</v>
      </c>
      <c r="C191" s="247" t="s">
        <v>349</v>
      </c>
      <c r="D191" s="241" t="s">
        <v>341</v>
      </c>
      <c r="E191" s="242">
        <v>1</v>
      </c>
      <c r="F191" s="243"/>
      <c r="G191" s="244">
        <f>ROUND(E191*F191,2)</f>
        <v>0</v>
      </c>
      <c r="H191" s="225">
        <v>1802.76</v>
      </c>
      <c r="I191" s="224">
        <f>ROUND(E191*H191,2)</f>
        <v>1802.76</v>
      </c>
      <c r="J191" s="225">
        <v>79.239999999999995</v>
      </c>
      <c r="K191" s="224">
        <f>ROUND(E191*J191,2)</f>
        <v>79.239999999999995</v>
      </c>
      <c r="L191" s="224">
        <v>15</v>
      </c>
      <c r="M191" s="224">
        <f>G191*(1+L191/100)</f>
        <v>0</v>
      </c>
      <c r="N191" s="224">
        <v>1E-3</v>
      </c>
      <c r="O191" s="224">
        <f>ROUND(E191*N191,2)</f>
        <v>0</v>
      </c>
      <c r="P191" s="224">
        <v>0</v>
      </c>
      <c r="Q191" s="224">
        <f>ROUND(E191*P191,2)</f>
        <v>0</v>
      </c>
      <c r="R191" s="224"/>
      <c r="S191" s="224" t="s">
        <v>164</v>
      </c>
      <c r="T191" s="224" t="s">
        <v>164</v>
      </c>
      <c r="U191" s="224">
        <v>0.14499999999999999</v>
      </c>
      <c r="V191" s="224">
        <f>ROUND(E191*U191,2)</f>
        <v>0.15</v>
      </c>
      <c r="W191" s="224"/>
      <c r="X191" s="224" t="s">
        <v>165</v>
      </c>
      <c r="Y191" s="205"/>
      <c r="Z191" s="205"/>
      <c r="AA191" s="205"/>
      <c r="AB191" s="205"/>
      <c r="AC191" s="205"/>
      <c r="AD191" s="205"/>
      <c r="AE191" s="205"/>
      <c r="AF191" s="205"/>
      <c r="AG191" s="205" t="s">
        <v>166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5">
      <c r="A192" s="239">
        <v>61</v>
      </c>
      <c r="B192" s="240" t="s">
        <v>350</v>
      </c>
      <c r="C192" s="247" t="s">
        <v>351</v>
      </c>
      <c r="D192" s="241" t="s">
        <v>341</v>
      </c>
      <c r="E192" s="242">
        <v>1</v>
      </c>
      <c r="F192" s="243"/>
      <c r="G192" s="244">
        <f>ROUND(E192*F192,2)</f>
        <v>0</v>
      </c>
      <c r="H192" s="225">
        <v>740.83</v>
      </c>
      <c r="I192" s="224">
        <f>ROUND(E192*H192,2)</f>
        <v>740.83</v>
      </c>
      <c r="J192" s="225">
        <v>90.17</v>
      </c>
      <c r="K192" s="224">
        <f>ROUND(E192*J192,2)</f>
        <v>90.17</v>
      </c>
      <c r="L192" s="224">
        <v>15</v>
      </c>
      <c r="M192" s="224">
        <f>G192*(1+L192/100)</f>
        <v>0</v>
      </c>
      <c r="N192" s="224">
        <v>5.0000000000000001E-4</v>
      </c>
      <c r="O192" s="224">
        <f>ROUND(E192*N192,2)</f>
        <v>0</v>
      </c>
      <c r="P192" s="224">
        <v>0</v>
      </c>
      <c r="Q192" s="224">
        <f>ROUND(E192*P192,2)</f>
        <v>0</v>
      </c>
      <c r="R192" s="224"/>
      <c r="S192" s="224" t="s">
        <v>164</v>
      </c>
      <c r="T192" s="224" t="s">
        <v>164</v>
      </c>
      <c r="U192" s="224">
        <v>0.16500000000000001</v>
      </c>
      <c r="V192" s="224">
        <f>ROUND(E192*U192,2)</f>
        <v>0.17</v>
      </c>
      <c r="W192" s="224"/>
      <c r="X192" s="224" t="s">
        <v>165</v>
      </c>
      <c r="Y192" s="205"/>
      <c r="Z192" s="205"/>
      <c r="AA192" s="205"/>
      <c r="AB192" s="205"/>
      <c r="AC192" s="205"/>
      <c r="AD192" s="205"/>
      <c r="AE192" s="205"/>
      <c r="AF192" s="205"/>
      <c r="AG192" s="205" t="s">
        <v>166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outlineLevel="1" x14ac:dyDescent="0.25">
      <c r="A193" s="239">
        <v>62</v>
      </c>
      <c r="B193" s="240" t="s">
        <v>352</v>
      </c>
      <c r="C193" s="247" t="s">
        <v>353</v>
      </c>
      <c r="D193" s="241" t="s">
        <v>171</v>
      </c>
      <c r="E193" s="242">
        <v>1</v>
      </c>
      <c r="F193" s="243"/>
      <c r="G193" s="244">
        <f>ROUND(E193*F193,2)</f>
        <v>0</v>
      </c>
      <c r="H193" s="225">
        <v>282.27999999999997</v>
      </c>
      <c r="I193" s="224">
        <f>ROUND(E193*H193,2)</f>
        <v>282.27999999999997</v>
      </c>
      <c r="J193" s="225">
        <v>113.72</v>
      </c>
      <c r="K193" s="224">
        <f>ROUND(E193*J193,2)</f>
        <v>113.72</v>
      </c>
      <c r="L193" s="224">
        <v>15</v>
      </c>
      <c r="M193" s="224">
        <f>G193*(1+L193/100)</f>
        <v>0</v>
      </c>
      <c r="N193" s="224">
        <v>2.5000000000000001E-4</v>
      </c>
      <c r="O193" s="224">
        <f>ROUND(E193*N193,2)</f>
        <v>0</v>
      </c>
      <c r="P193" s="224">
        <v>0</v>
      </c>
      <c r="Q193" s="224">
        <f>ROUND(E193*P193,2)</f>
        <v>0</v>
      </c>
      <c r="R193" s="224"/>
      <c r="S193" s="224" t="s">
        <v>164</v>
      </c>
      <c r="T193" s="224" t="s">
        <v>164</v>
      </c>
      <c r="U193" s="224">
        <v>0.20599999999999999</v>
      </c>
      <c r="V193" s="224">
        <f>ROUND(E193*U193,2)</f>
        <v>0.21</v>
      </c>
      <c r="W193" s="224"/>
      <c r="X193" s="224" t="s">
        <v>165</v>
      </c>
      <c r="Y193" s="205"/>
      <c r="Z193" s="205"/>
      <c r="AA193" s="205"/>
      <c r="AB193" s="205"/>
      <c r="AC193" s="205"/>
      <c r="AD193" s="205"/>
      <c r="AE193" s="205"/>
      <c r="AF193" s="205"/>
      <c r="AG193" s="205" t="s">
        <v>166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5">
      <c r="A194" s="239">
        <v>63</v>
      </c>
      <c r="B194" s="240" t="s">
        <v>354</v>
      </c>
      <c r="C194" s="247" t="s">
        <v>355</v>
      </c>
      <c r="D194" s="241" t="s">
        <v>307</v>
      </c>
      <c r="E194" s="242">
        <v>1</v>
      </c>
      <c r="F194" s="243"/>
      <c r="G194" s="244">
        <f>ROUND(E194*F194,2)</f>
        <v>0</v>
      </c>
      <c r="H194" s="225">
        <v>0</v>
      </c>
      <c r="I194" s="224">
        <f>ROUND(E194*H194,2)</f>
        <v>0</v>
      </c>
      <c r="J194" s="225">
        <v>3000</v>
      </c>
      <c r="K194" s="224">
        <f>ROUND(E194*J194,2)</f>
        <v>3000</v>
      </c>
      <c r="L194" s="224">
        <v>15</v>
      </c>
      <c r="M194" s="224">
        <f>G194*(1+L194/100)</f>
        <v>0</v>
      </c>
      <c r="N194" s="224">
        <v>0</v>
      </c>
      <c r="O194" s="224">
        <f>ROUND(E194*N194,2)</f>
        <v>0</v>
      </c>
      <c r="P194" s="224">
        <v>0</v>
      </c>
      <c r="Q194" s="224">
        <f>ROUND(E194*P194,2)</f>
        <v>0</v>
      </c>
      <c r="R194" s="224"/>
      <c r="S194" s="224" t="s">
        <v>139</v>
      </c>
      <c r="T194" s="224" t="s">
        <v>140</v>
      </c>
      <c r="U194" s="224">
        <v>0</v>
      </c>
      <c r="V194" s="224">
        <f>ROUND(E194*U194,2)</f>
        <v>0</v>
      </c>
      <c r="W194" s="224"/>
      <c r="X194" s="224" t="s">
        <v>165</v>
      </c>
      <c r="Y194" s="205"/>
      <c r="Z194" s="205"/>
      <c r="AA194" s="205"/>
      <c r="AB194" s="205"/>
      <c r="AC194" s="205"/>
      <c r="AD194" s="205"/>
      <c r="AE194" s="205"/>
      <c r="AF194" s="205"/>
      <c r="AG194" s="205" t="s">
        <v>166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5">
      <c r="A195" s="239">
        <v>64</v>
      </c>
      <c r="B195" s="240" t="s">
        <v>356</v>
      </c>
      <c r="C195" s="247" t="s">
        <v>357</v>
      </c>
      <c r="D195" s="241" t="s">
        <v>0</v>
      </c>
      <c r="E195" s="242">
        <v>96.495000000000005</v>
      </c>
      <c r="F195" s="243"/>
      <c r="G195" s="244">
        <f>ROUND(E195*F195,2)</f>
        <v>0</v>
      </c>
      <c r="H195" s="225">
        <v>0</v>
      </c>
      <c r="I195" s="224">
        <f>ROUND(E195*H195,2)</f>
        <v>0</v>
      </c>
      <c r="J195" s="225">
        <v>1.2</v>
      </c>
      <c r="K195" s="224">
        <f>ROUND(E195*J195,2)</f>
        <v>115.79</v>
      </c>
      <c r="L195" s="224">
        <v>15</v>
      </c>
      <c r="M195" s="224">
        <f>G195*(1+L195/100)</f>
        <v>0</v>
      </c>
      <c r="N195" s="224">
        <v>0</v>
      </c>
      <c r="O195" s="224">
        <f>ROUND(E195*N195,2)</f>
        <v>0</v>
      </c>
      <c r="P195" s="224">
        <v>0</v>
      </c>
      <c r="Q195" s="224">
        <f>ROUND(E195*P195,2)</f>
        <v>0</v>
      </c>
      <c r="R195" s="224"/>
      <c r="S195" s="224" t="s">
        <v>164</v>
      </c>
      <c r="T195" s="224" t="s">
        <v>164</v>
      </c>
      <c r="U195" s="224">
        <v>0</v>
      </c>
      <c r="V195" s="224">
        <f>ROUND(E195*U195,2)</f>
        <v>0</v>
      </c>
      <c r="W195" s="224"/>
      <c r="X195" s="224" t="s">
        <v>291</v>
      </c>
      <c r="Y195" s="205"/>
      <c r="Z195" s="205"/>
      <c r="AA195" s="205"/>
      <c r="AB195" s="205"/>
      <c r="AC195" s="205"/>
      <c r="AD195" s="205"/>
      <c r="AE195" s="205"/>
      <c r="AF195" s="205"/>
      <c r="AG195" s="205" t="s">
        <v>292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x14ac:dyDescent="0.25">
      <c r="A196" s="227" t="s">
        <v>134</v>
      </c>
      <c r="B196" s="228" t="s">
        <v>78</v>
      </c>
      <c r="C196" s="246" t="s">
        <v>79</v>
      </c>
      <c r="D196" s="229"/>
      <c r="E196" s="230"/>
      <c r="F196" s="231"/>
      <c r="G196" s="232">
        <f>SUMIF(AG197:AG226,"&lt;&gt;NOR",G197:G226)</f>
        <v>0</v>
      </c>
      <c r="H196" s="226"/>
      <c r="I196" s="226">
        <f>SUM(I197:I226)</f>
        <v>22372.559999999998</v>
      </c>
      <c r="J196" s="226"/>
      <c r="K196" s="226">
        <f>SUM(K197:K226)</f>
        <v>7707.7500000000009</v>
      </c>
      <c r="L196" s="226"/>
      <c r="M196" s="226">
        <f>SUM(M197:M226)</f>
        <v>0</v>
      </c>
      <c r="N196" s="226"/>
      <c r="O196" s="226">
        <f>SUM(O197:O226)</f>
        <v>0.14000000000000001</v>
      </c>
      <c r="P196" s="226"/>
      <c r="Q196" s="226">
        <f>SUM(Q197:Q226)</f>
        <v>0.28000000000000003</v>
      </c>
      <c r="R196" s="226"/>
      <c r="S196" s="226"/>
      <c r="T196" s="226"/>
      <c r="U196" s="226"/>
      <c r="V196" s="226">
        <f>SUM(V197:V226)</f>
        <v>12.240000000000002</v>
      </c>
      <c r="W196" s="226"/>
      <c r="X196" s="226"/>
      <c r="AG196" t="s">
        <v>135</v>
      </c>
    </row>
    <row r="197" spans="1:60" ht="20.399999999999999" outlineLevel="1" x14ac:dyDescent="0.25">
      <c r="A197" s="239">
        <v>65</v>
      </c>
      <c r="B197" s="240" t="s">
        <v>358</v>
      </c>
      <c r="C197" s="247" t="s">
        <v>359</v>
      </c>
      <c r="D197" s="241" t="s">
        <v>341</v>
      </c>
      <c r="E197" s="242">
        <v>1</v>
      </c>
      <c r="F197" s="243"/>
      <c r="G197" s="244">
        <f>ROUND(E197*F197,2)</f>
        <v>0</v>
      </c>
      <c r="H197" s="225">
        <v>5865.31</v>
      </c>
      <c r="I197" s="224">
        <f>ROUND(E197*H197,2)</f>
        <v>5865.31</v>
      </c>
      <c r="J197" s="225">
        <v>819.69</v>
      </c>
      <c r="K197" s="224">
        <f>ROUND(E197*J197,2)</f>
        <v>819.69</v>
      </c>
      <c r="L197" s="224">
        <v>15</v>
      </c>
      <c r="M197" s="224">
        <f>G197*(1+L197/100)</f>
        <v>0</v>
      </c>
      <c r="N197" s="224">
        <v>2.8719999999999999E-2</v>
      </c>
      <c r="O197" s="224">
        <f>ROUND(E197*N197,2)</f>
        <v>0.03</v>
      </c>
      <c r="P197" s="224">
        <v>0</v>
      </c>
      <c r="Q197" s="224">
        <f>ROUND(E197*P197,2)</f>
        <v>0</v>
      </c>
      <c r="R197" s="224"/>
      <c r="S197" s="224" t="s">
        <v>164</v>
      </c>
      <c r="T197" s="224" t="s">
        <v>164</v>
      </c>
      <c r="U197" s="224">
        <v>1.5</v>
      </c>
      <c r="V197" s="224">
        <f>ROUND(E197*U197,2)</f>
        <v>1.5</v>
      </c>
      <c r="W197" s="224"/>
      <c r="X197" s="224" t="s">
        <v>165</v>
      </c>
      <c r="Y197" s="205"/>
      <c r="Z197" s="205"/>
      <c r="AA197" s="205"/>
      <c r="AB197" s="205"/>
      <c r="AC197" s="205"/>
      <c r="AD197" s="205"/>
      <c r="AE197" s="205"/>
      <c r="AF197" s="205"/>
      <c r="AG197" s="205" t="s">
        <v>166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outlineLevel="1" x14ac:dyDescent="0.25">
      <c r="A198" s="239">
        <v>66</v>
      </c>
      <c r="B198" s="240" t="s">
        <v>360</v>
      </c>
      <c r="C198" s="247" t="s">
        <v>361</v>
      </c>
      <c r="D198" s="241" t="s">
        <v>341</v>
      </c>
      <c r="E198" s="242">
        <v>1</v>
      </c>
      <c r="F198" s="243"/>
      <c r="G198" s="244">
        <f>ROUND(E198*F198,2)</f>
        <v>0</v>
      </c>
      <c r="H198" s="225">
        <v>563.53</v>
      </c>
      <c r="I198" s="224">
        <f>ROUND(E198*H198,2)</f>
        <v>563.53</v>
      </c>
      <c r="J198" s="225">
        <v>672.47</v>
      </c>
      <c r="K198" s="224">
        <f>ROUND(E198*J198,2)</f>
        <v>672.47</v>
      </c>
      <c r="L198" s="224">
        <v>15</v>
      </c>
      <c r="M198" s="224">
        <f>G198*(1+L198/100)</f>
        <v>0</v>
      </c>
      <c r="N198" s="224">
        <v>1.8600000000000001E-3</v>
      </c>
      <c r="O198" s="224">
        <f>ROUND(E198*N198,2)</f>
        <v>0</v>
      </c>
      <c r="P198" s="224">
        <v>0</v>
      </c>
      <c r="Q198" s="224">
        <f>ROUND(E198*P198,2)</f>
        <v>0</v>
      </c>
      <c r="R198" s="224"/>
      <c r="S198" s="224" t="s">
        <v>164</v>
      </c>
      <c r="T198" s="224" t="s">
        <v>164</v>
      </c>
      <c r="U198" s="224">
        <v>1.3340000000000001</v>
      </c>
      <c r="V198" s="224">
        <f>ROUND(E198*U198,2)</f>
        <v>1.33</v>
      </c>
      <c r="W198" s="224"/>
      <c r="X198" s="224" t="s">
        <v>165</v>
      </c>
      <c r="Y198" s="205"/>
      <c r="Z198" s="205"/>
      <c r="AA198" s="205"/>
      <c r="AB198" s="205"/>
      <c r="AC198" s="205"/>
      <c r="AD198" s="205"/>
      <c r="AE198" s="205"/>
      <c r="AF198" s="205"/>
      <c r="AG198" s="205" t="s">
        <v>166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5">
      <c r="A199" s="239">
        <v>67</v>
      </c>
      <c r="B199" s="240" t="s">
        <v>362</v>
      </c>
      <c r="C199" s="247" t="s">
        <v>363</v>
      </c>
      <c r="D199" s="241" t="s">
        <v>341</v>
      </c>
      <c r="E199" s="242">
        <v>1</v>
      </c>
      <c r="F199" s="243"/>
      <c r="G199" s="244">
        <f>ROUND(E199*F199,2)</f>
        <v>0</v>
      </c>
      <c r="H199" s="225">
        <v>99.75</v>
      </c>
      <c r="I199" s="224">
        <f>ROUND(E199*H199,2)</f>
        <v>99.75</v>
      </c>
      <c r="J199" s="225">
        <v>759.25</v>
      </c>
      <c r="K199" s="224">
        <f>ROUND(E199*J199,2)</f>
        <v>759.25</v>
      </c>
      <c r="L199" s="224">
        <v>15</v>
      </c>
      <c r="M199" s="224">
        <f>G199*(1+L199/100)</f>
        <v>0</v>
      </c>
      <c r="N199" s="224">
        <v>1.41E-3</v>
      </c>
      <c r="O199" s="224">
        <f>ROUND(E199*N199,2)</f>
        <v>0</v>
      </c>
      <c r="P199" s="224">
        <v>0</v>
      </c>
      <c r="Q199" s="224">
        <f>ROUND(E199*P199,2)</f>
        <v>0</v>
      </c>
      <c r="R199" s="224"/>
      <c r="S199" s="224" t="s">
        <v>164</v>
      </c>
      <c r="T199" s="224" t="s">
        <v>164</v>
      </c>
      <c r="U199" s="224">
        <v>1.575</v>
      </c>
      <c r="V199" s="224">
        <f>ROUND(E199*U199,2)</f>
        <v>1.58</v>
      </c>
      <c r="W199" s="224"/>
      <c r="X199" s="224" t="s">
        <v>165</v>
      </c>
      <c r="Y199" s="205"/>
      <c r="Z199" s="205"/>
      <c r="AA199" s="205"/>
      <c r="AB199" s="205"/>
      <c r="AC199" s="205"/>
      <c r="AD199" s="205"/>
      <c r="AE199" s="205"/>
      <c r="AF199" s="205"/>
      <c r="AG199" s="205" t="s">
        <v>166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5">
      <c r="A200" s="239">
        <v>68</v>
      </c>
      <c r="B200" s="240" t="s">
        <v>364</v>
      </c>
      <c r="C200" s="247" t="s">
        <v>365</v>
      </c>
      <c r="D200" s="241" t="s">
        <v>341</v>
      </c>
      <c r="E200" s="242">
        <v>1</v>
      </c>
      <c r="F200" s="243"/>
      <c r="G200" s="244">
        <f>ROUND(E200*F200,2)</f>
        <v>0</v>
      </c>
      <c r="H200" s="225">
        <v>0</v>
      </c>
      <c r="I200" s="224">
        <f>ROUND(E200*H200,2)</f>
        <v>0</v>
      </c>
      <c r="J200" s="225">
        <v>455.5</v>
      </c>
      <c r="K200" s="224">
        <f>ROUND(E200*J200,2)</f>
        <v>455.5</v>
      </c>
      <c r="L200" s="224">
        <v>15</v>
      </c>
      <c r="M200" s="224">
        <f>G200*(1+L200/100)</f>
        <v>0</v>
      </c>
      <c r="N200" s="224">
        <v>0</v>
      </c>
      <c r="O200" s="224">
        <f>ROUND(E200*N200,2)</f>
        <v>0</v>
      </c>
      <c r="P200" s="224">
        <v>0.125</v>
      </c>
      <c r="Q200" s="224">
        <f>ROUND(E200*P200,2)</f>
        <v>0.13</v>
      </c>
      <c r="R200" s="224"/>
      <c r="S200" s="224" t="s">
        <v>164</v>
      </c>
      <c r="T200" s="224" t="s">
        <v>164</v>
      </c>
      <c r="U200" s="224">
        <v>1.1499999999999999</v>
      </c>
      <c r="V200" s="224">
        <f>ROUND(E200*U200,2)</f>
        <v>1.1499999999999999</v>
      </c>
      <c r="W200" s="224"/>
      <c r="X200" s="224" t="s">
        <v>165</v>
      </c>
      <c r="Y200" s="205"/>
      <c r="Z200" s="205"/>
      <c r="AA200" s="205"/>
      <c r="AB200" s="205"/>
      <c r="AC200" s="205"/>
      <c r="AD200" s="205"/>
      <c r="AE200" s="205"/>
      <c r="AF200" s="205"/>
      <c r="AG200" s="205" t="s">
        <v>166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 x14ac:dyDescent="0.25">
      <c r="A201" s="239">
        <v>69</v>
      </c>
      <c r="B201" s="240" t="s">
        <v>366</v>
      </c>
      <c r="C201" s="247" t="s">
        <v>367</v>
      </c>
      <c r="D201" s="241" t="s">
        <v>341</v>
      </c>
      <c r="E201" s="242">
        <v>2</v>
      </c>
      <c r="F201" s="243"/>
      <c r="G201" s="244">
        <f>ROUND(E201*F201,2)</f>
        <v>0</v>
      </c>
      <c r="H201" s="225">
        <v>23.85</v>
      </c>
      <c r="I201" s="224">
        <f>ROUND(E201*H201,2)</f>
        <v>47.7</v>
      </c>
      <c r="J201" s="225">
        <v>166.15</v>
      </c>
      <c r="K201" s="224">
        <f>ROUND(E201*J201,2)</f>
        <v>332.3</v>
      </c>
      <c r="L201" s="224">
        <v>15</v>
      </c>
      <c r="M201" s="224">
        <f>G201*(1+L201/100)</f>
        <v>0</v>
      </c>
      <c r="N201" s="224">
        <v>3.0000000000000001E-5</v>
      </c>
      <c r="O201" s="224">
        <f>ROUND(E201*N201,2)</f>
        <v>0</v>
      </c>
      <c r="P201" s="224">
        <v>0</v>
      </c>
      <c r="Q201" s="224">
        <f>ROUND(E201*P201,2)</f>
        <v>0</v>
      </c>
      <c r="R201" s="224"/>
      <c r="S201" s="224" t="s">
        <v>164</v>
      </c>
      <c r="T201" s="224" t="s">
        <v>164</v>
      </c>
      <c r="U201" s="224">
        <v>0.33</v>
      </c>
      <c r="V201" s="224">
        <f>ROUND(E201*U201,2)</f>
        <v>0.66</v>
      </c>
      <c r="W201" s="224"/>
      <c r="X201" s="224" t="s">
        <v>165</v>
      </c>
      <c r="Y201" s="205"/>
      <c r="Z201" s="205"/>
      <c r="AA201" s="205"/>
      <c r="AB201" s="205"/>
      <c r="AC201" s="205"/>
      <c r="AD201" s="205"/>
      <c r="AE201" s="205"/>
      <c r="AF201" s="205"/>
      <c r="AG201" s="205" t="s">
        <v>166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5">
      <c r="A202" s="239">
        <v>70</v>
      </c>
      <c r="B202" s="240" t="s">
        <v>368</v>
      </c>
      <c r="C202" s="247" t="s">
        <v>369</v>
      </c>
      <c r="D202" s="241" t="s">
        <v>341</v>
      </c>
      <c r="E202" s="242">
        <v>5</v>
      </c>
      <c r="F202" s="243"/>
      <c r="G202" s="244">
        <f>ROUND(E202*F202,2)</f>
        <v>0</v>
      </c>
      <c r="H202" s="225">
        <v>129.06</v>
      </c>
      <c r="I202" s="224">
        <f>ROUND(E202*H202,2)</f>
        <v>645.29999999999995</v>
      </c>
      <c r="J202" s="225">
        <v>114.44</v>
      </c>
      <c r="K202" s="224">
        <f>ROUND(E202*J202,2)</f>
        <v>572.20000000000005</v>
      </c>
      <c r="L202" s="224">
        <v>15</v>
      </c>
      <c r="M202" s="224">
        <f>G202*(1+L202/100)</f>
        <v>0</v>
      </c>
      <c r="N202" s="224">
        <v>1.7000000000000001E-4</v>
      </c>
      <c r="O202" s="224">
        <f>ROUND(E202*N202,2)</f>
        <v>0</v>
      </c>
      <c r="P202" s="224">
        <v>0</v>
      </c>
      <c r="Q202" s="224">
        <f>ROUND(E202*P202,2)</f>
        <v>0</v>
      </c>
      <c r="R202" s="224"/>
      <c r="S202" s="224" t="s">
        <v>164</v>
      </c>
      <c r="T202" s="224" t="s">
        <v>164</v>
      </c>
      <c r="U202" s="224">
        <v>0.22700000000000001</v>
      </c>
      <c r="V202" s="224">
        <f>ROUND(E202*U202,2)</f>
        <v>1.1399999999999999</v>
      </c>
      <c r="W202" s="224"/>
      <c r="X202" s="224" t="s">
        <v>165</v>
      </c>
      <c r="Y202" s="205"/>
      <c r="Z202" s="205"/>
      <c r="AA202" s="205"/>
      <c r="AB202" s="205"/>
      <c r="AC202" s="205"/>
      <c r="AD202" s="205"/>
      <c r="AE202" s="205"/>
      <c r="AF202" s="205"/>
      <c r="AG202" s="205" t="s">
        <v>166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5">
      <c r="A203" s="239">
        <v>71</v>
      </c>
      <c r="B203" s="240" t="s">
        <v>370</v>
      </c>
      <c r="C203" s="247" t="s">
        <v>371</v>
      </c>
      <c r="D203" s="241" t="s">
        <v>341</v>
      </c>
      <c r="E203" s="242">
        <v>2</v>
      </c>
      <c r="F203" s="243"/>
      <c r="G203" s="244">
        <f>ROUND(E203*F203,2)</f>
        <v>0</v>
      </c>
      <c r="H203" s="225">
        <v>196.5</v>
      </c>
      <c r="I203" s="224">
        <f>ROUND(E203*H203,2)</f>
        <v>393</v>
      </c>
      <c r="J203" s="225">
        <v>62.5</v>
      </c>
      <c r="K203" s="224">
        <f>ROUND(E203*J203,2)</f>
        <v>125</v>
      </c>
      <c r="L203" s="224">
        <v>15</v>
      </c>
      <c r="M203" s="224">
        <f>G203*(1+L203/100)</f>
        <v>0</v>
      </c>
      <c r="N203" s="224">
        <v>2.4000000000000001E-4</v>
      </c>
      <c r="O203" s="224">
        <f>ROUND(E203*N203,2)</f>
        <v>0</v>
      </c>
      <c r="P203" s="224">
        <v>0</v>
      </c>
      <c r="Q203" s="224">
        <f>ROUND(E203*P203,2)</f>
        <v>0</v>
      </c>
      <c r="R203" s="224"/>
      <c r="S203" s="224" t="s">
        <v>164</v>
      </c>
      <c r="T203" s="224" t="s">
        <v>164</v>
      </c>
      <c r="U203" s="224">
        <v>0.124</v>
      </c>
      <c r="V203" s="224">
        <f>ROUND(E203*U203,2)</f>
        <v>0.25</v>
      </c>
      <c r="W203" s="224"/>
      <c r="X203" s="224" t="s">
        <v>165</v>
      </c>
      <c r="Y203" s="205"/>
      <c r="Z203" s="205"/>
      <c r="AA203" s="205"/>
      <c r="AB203" s="205"/>
      <c r="AC203" s="205"/>
      <c r="AD203" s="205"/>
      <c r="AE203" s="205"/>
      <c r="AF203" s="205"/>
      <c r="AG203" s="205" t="s">
        <v>166</v>
      </c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ht="20.399999999999999" outlineLevel="1" x14ac:dyDescent="0.25">
      <c r="A204" s="239">
        <v>72</v>
      </c>
      <c r="B204" s="240" t="s">
        <v>372</v>
      </c>
      <c r="C204" s="247" t="s">
        <v>373</v>
      </c>
      <c r="D204" s="241" t="s">
        <v>171</v>
      </c>
      <c r="E204" s="242">
        <v>1</v>
      </c>
      <c r="F204" s="243"/>
      <c r="G204" s="244">
        <f>ROUND(E204*F204,2)</f>
        <v>0</v>
      </c>
      <c r="H204" s="225">
        <v>1800.68</v>
      </c>
      <c r="I204" s="224">
        <f>ROUND(E204*H204,2)</f>
        <v>1800.68</v>
      </c>
      <c r="J204" s="225">
        <v>224.32</v>
      </c>
      <c r="K204" s="224">
        <f>ROUND(E204*J204,2)</f>
        <v>224.32</v>
      </c>
      <c r="L204" s="224">
        <v>15</v>
      </c>
      <c r="M204" s="224">
        <f>G204*(1+L204/100)</f>
        <v>0</v>
      </c>
      <c r="N204" s="224">
        <v>1.64E-3</v>
      </c>
      <c r="O204" s="224">
        <f>ROUND(E204*N204,2)</f>
        <v>0</v>
      </c>
      <c r="P204" s="224">
        <v>0</v>
      </c>
      <c r="Q204" s="224">
        <f>ROUND(E204*P204,2)</f>
        <v>0</v>
      </c>
      <c r="R204" s="224"/>
      <c r="S204" s="224" t="s">
        <v>164</v>
      </c>
      <c r="T204" s="224" t="s">
        <v>164</v>
      </c>
      <c r="U204" s="224">
        <v>0.44500000000000001</v>
      </c>
      <c r="V204" s="224">
        <f>ROUND(E204*U204,2)</f>
        <v>0.45</v>
      </c>
      <c r="W204" s="224"/>
      <c r="X204" s="224" t="s">
        <v>165</v>
      </c>
      <c r="Y204" s="205"/>
      <c r="Z204" s="205"/>
      <c r="AA204" s="205"/>
      <c r="AB204" s="205"/>
      <c r="AC204" s="205"/>
      <c r="AD204" s="205"/>
      <c r="AE204" s="205"/>
      <c r="AF204" s="205"/>
      <c r="AG204" s="205" t="s">
        <v>166</v>
      </c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5">
      <c r="A205" s="239">
        <v>73</v>
      </c>
      <c r="B205" s="240" t="s">
        <v>374</v>
      </c>
      <c r="C205" s="247" t="s">
        <v>375</v>
      </c>
      <c r="D205" s="241" t="s">
        <v>171</v>
      </c>
      <c r="E205" s="242">
        <v>1</v>
      </c>
      <c r="F205" s="243"/>
      <c r="G205" s="244">
        <f>ROUND(E205*F205,2)</f>
        <v>0</v>
      </c>
      <c r="H205" s="225">
        <v>2120.5100000000002</v>
      </c>
      <c r="I205" s="224">
        <f>ROUND(E205*H205,2)</f>
        <v>2120.5100000000002</v>
      </c>
      <c r="J205" s="225">
        <v>244.49</v>
      </c>
      <c r="K205" s="224">
        <f>ROUND(E205*J205,2)</f>
        <v>244.49</v>
      </c>
      <c r="L205" s="224">
        <v>15</v>
      </c>
      <c r="M205" s="224">
        <f>G205*(1+L205/100)</f>
        <v>0</v>
      </c>
      <c r="N205" s="224">
        <v>8.4999999999999995E-4</v>
      </c>
      <c r="O205" s="224">
        <f>ROUND(E205*N205,2)</f>
        <v>0</v>
      </c>
      <c r="P205" s="224">
        <v>0</v>
      </c>
      <c r="Q205" s="224">
        <f>ROUND(E205*P205,2)</f>
        <v>0</v>
      </c>
      <c r="R205" s="224"/>
      <c r="S205" s="224" t="s">
        <v>164</v>
      </c>
      <c r="T205" s="224" t="s">
        <v>164</v>
      </c>
      <c r="U205" s="224">
        <v>0.48499999999999999</v>
      </c>
      <c r="V205" s="224">
        <f>ROUND(E205*U205,2)</f>
        <v>0.49</v>
      </c>
      <c r="W205" s="224"/>
      <c r="X205" s="224" t="s">
        <v>165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166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5">
      <c r="A206" s="239">
        <v>74</v>
      </c>
      <c r="B206" s="240" t="s">
        <v>376</v>
      </c>
      <c r="C206" s="247" t="s">
        <v>377</v>
      </c>
      <c r="D206" s="241" t="s">
        <v>171</v>
      </c>
      <c r="E206" s="242">
        <v>2</v>
      </c>
      <c r="F206" s="243"/>
      <c r="G206" s="244">
        <f>ROUND(E206*F206,2)</f>
        <v>0</v>
      </c>
      <c r="H206" s="225">
        <v>7.11</v>
      </c>
      <c r="I206" s="224">
        <f>ROUND(E206*H206,2)</f>
        <v>14.22</v>
      </c>
      <c r="J206" s="225">
        <v>224.39</v>
      </c>
      <c r="K206" s="224">
        <f>ROUND(E206*J206,2)</f>
        <v>448.78</v>
      </c>
      <c r="L206" s="224">
        <v>15</v>
      </c>
      <c r="M206" s="224">
        <f>G206*(1+L206/100)</f>
        <v>0</v>
      </c>
      <c r="N206" s="224">
        <v>4.0000000000000003E-5</v>
      </c>
      <c r="O206" s="224">
        <f>ROUND(E206*N206,2)</f>
        <v>0</v>
      </c>
      <c r="P206" s="224">
        <v>0</v>
      </c>
      <c r="Q206" s="224">
        <f>ROUND(E206*P206,2)</f>
        <v>0</v>
      </c>
      <c r="R206" s="224"/>
      <c r="S206" s="224" t="s">
        <v>164</v>
      </c>
      <c r="T206" s="224" t="s">
        <v>164</v>
      </c>
      <c r="U206" s="224">
        <v>0.44500000000000001</v>
      </c>
      <c r="V206" s="224">
        <f>ROUND(E206*U206,2)</f>
        <v>0.89</v>
      </c>
      <c r="W206" s="224"/>
      <c r="X206" s="224" t="s">
        <v>165</v>
      </c>
      <c r="Y206" s="205"/>
      <c r="Z206" s="205"/>
      <c r="AA206" s="205"/>
      <c r="AB206" s="205"/>
      <c r="AC206" s="205"/>
      <c r="AD206" s="205"/>
      <c r="AE206" s="205"/>
      <c r="AF206" s="205"/>
      <c r="AG206" s="205" t="s">
        <v>166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 x14ac:dyDescent="0.25">
      <c r="A207" s="239">
        <v>75</v>
      </c>
      <c r="B207" s="240" t="s">
        <v>378</v>
      </c>
      <c r="C207" s="247" t="s">
        <v>379</v>
      </c>
      <c r="D207" s="241" t="s">
        <v>341</v>
      </c>
      <c r="E207" s="242">
        <v>2</v>
      </c>
      <c r="F207" s="243"/>
      <c r="G207" s="244">
        <f>ROUND(E207*F207,2)</f>
        <v>0</v>
      </c>
      <c r="H207" s="225">
        <v>0</v>
      </c>
      <c r="I207" s="224">
        <f>ROUND(E207*H207,2)</f>
        <v>0</v>
      </c>
      <c r="J207" s="225">
        <v>86</v>
      </c>
      <c r="K207" s="224">
        <f>ROUND(E207*J207,2)</f>
        <v>172</v>
      </c>
      <c r="L207" s="224">
        <v>15</v>
      </c>
      <c r="M207" s="224">
        <f>G207*(1+L207/100)</f>
        <v>0</v>
      </c>
      <c r="N207" s="224">
        <v>0</v>
      </c>
      <c r="O207" s="224">
        <f>ROUND(E207*N207,2)</f>
        <v>0</v>
      </c>
      <c r="P207" s="224">
        <v>1.56E-3</v>
      </c>
      <c r="Q207" s="224">
        <f>ROUND(E207*P207,2)</f>
        <v>0</v>
      </c>
      <c r="R207" s="224"/>
      <c r="S207" s="224" t="s">
        <v>164</v>
      </c>
      <c r="T207" s="224" t="s">
        <v>164</v>
      </c>
      <c r="U207" s="224">
        <v>0.217</v>
      </c>
      <c r="V207" s="224">
        <f>ROUND(E207*U207,2)</f>
        <v>0.43</v>
      </c>
      <c r="W207" s="224"/>
      <c r="X207" s="224" t="s">
        <v>165</v>
      </c>
      <c r="Y207" s="205"/>
      <c r="Z207" s="205"/>
      <c r="AA207" s="205"/>
      <c r="AB207" s="205"/>
      <c r="AC207" s="205"/>
      <c r="AD207" s="205"/>
      <c r="AE207" s="205"/>
      <c r="AF207" s="205"/>
      <c r="AG207" s="205" t="s">
        <v>166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 x14ac:dyDescent="0.25">
      <c r="A208" s="239">
        <v>76</v>
      </c>
      <c r="B208" s="240" t="s">
        <v>380</v>
      </c>
      <c r="C208" s="247" t="s">
        <v>381</v>
      </c>
      <c r="D208" s="241" t="s">
        <v>341</v>
      </c>
      <c r="E208" s="242">
        <v>1</v>
      </c>
      <c r="F208" s="243"/>
      <c r="G208" s="244">
        <f>ROUND(E208*F208,2)</f>
        <v>0</v>
      </c>
      <c r="H208" s="225">
        <v>0</v>
      </c>
      <c r="I208" s="224">
        <f>ROUND(E208*H208,2)</f>
        <v>0</v>
      </c>
      <c r="J208" s="225">
        <v>87.9</v>
      </c>
      <c r="K208" s="224">
        <f>ROUND(E208*J208,2)</f>
        <v>87.9</v>
      </c>
      <c r="L208" s="224">
        <v>15</v>
      </c>
      <c r="M208" s="224">
        <f>G208*(1+L208/100)</f>
        <v>0</v>
      </c>
      <c r="N208" s="224">
        <v>0</v>
      </c>
      <c r="O208" s="224">
        <f>ROUND(E208*N208,2)</f>
        <v>0</v>
      </c>
      <c r="P208" s="224">
        <v>8.5999999999999998E-4</v>
      </c>
      <c r="Q208" s="224">
        <f>ROUND(E208*P208,2)</f>
        <v>0</v>
      </c>
      <c r="R208" s="224"/>
      <c r="S208" s="224" t="s">
        <v>164</v>
      </c>
      <c r="T208" s="224" t="s">
        <v>164</v>
      </c>
      <c r="U208" s="224">
        <v>0.222</v>
      </c>
      <c r="V208" s="224">
        <f>ROUND(E208*U208,2)</f>
        <v>0.22</v>
      </c>
      <c r="W208" s="224"/>
      <c r="X208" s="224" t="s">
        <v>165</v>
      </c>
      <c r="Y208" s="205"/>
      <c r="Z208" s="205"/>
      <c r="AA208" s="205"/>
      <c r="AB208" s="205"/>
      <c r="AC208" s="205"/>
      <c r="AD208" s="205"/>
      <c r="AE208" s="205"/>
      <c r="AF208" s="205"/>
      <c r="AG208" s="205" t="s">
        <v>166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ht="20.399999999999999" outlineLevel="1" x14ac:dyDescent="0.25">
      <c r="A209" s="239">
        <v>77</v>
      </c>
      <c r="B209" s="240" t="s">
        <v>382</v>
      </c>
      <c r="C209" s="247" t="s">
        <v>383</v>
      </c>
      <c r="D209" s="241" t="s">
        <v>171</v>
      </c>
      <c r="E209" s="242">
        <v>1</v>
      </c>
      <c r="F209" s="243"/>
      <c r="G209" s="244">
        <f>ROUND(E209*F209,2)</f>
        <v>0</v>
      </c>
      <c r="H209" s="225">
        <v>435.99</v>
      </c>
      <c r="I209" s="224">
        <f>ROUND(E209*H209,2)</f>
        <v>435.99</v>
      </c>
      <c r="J209" s="225">
        <v>124.01</v>
      </c>
      <c r="K209" s="224">
        <f>ROUND(E209*J209,2)</f>
        <v>124.01</v>
      </c>
      <c r="L209" s="224">
        <v>15</v>
      </c>
      <c r="M209" s="224">
        <f>G209*(1+L209/100)</f>
        <v>0</v>
      </c>
      <c r="N209" s="224">
        <v>2.0000000000000001E-4</v>
      </c>
      <c r="O209" s="224">
        <f>ROUND(E209*N209,2)</f>
        <v>0</v>
      </c>
      <c r="P209" s="224">
        <v>0</v>
      </c>
      <c r="Q209" s="224">
        <f>ROUND(E209*P209,2)</f>
        <v>0</v>
      </c>
      <c r="R209" s="224"/>
      <c r="S209" s="224" t="s">
        <v>164</v>
      </c>
      <c r="T209" s="224" t="s">
        <v>164</v>
      </c>
      <c r="U209" s="224">
        <v>0.246</v>
      </c>
      <c r="V209" s="224">
        <f>ROUND(E209*U209,2)</f>
        <v>0.25</v>
      </c>
      <c r="W209" s="224"/>
      <c r="X209" s="224" t="s">
        <v>165</v>
      </c>
      <c r="Y209" s="205"/>
      <c r="Z209" s="205"/>
      <c r="AA209" s="205"/>
      <c r="AB209" s="205"/>
      <c r="AC209" s="205"/>
      <c r="AD209" s="205"/>
      <c r="AE209" s="205"/>
      <c r="AF209" s="205"/>
      <c r="AG209" s="205" t="s">
        <v>166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ht="20.399999999999999" outlineLevel="1" x14ac:dyDescent="0.25">
      <c r="A210" s="239">
        <v>78</v>
      </c>
      <c r="B210" s="240" t="s">
        <v>384</v>
      </c>
      <c r="C210" s="247" t="s">
        <v>385</v>
      </c>
      <c r="D210" s="241" t="s">
        <v>171</v>
      </c>
      <c r="E210" s="242">
        <v>1</v>
      </c>
      <c r="F210" s="243"/>
      <c r="G210" s="244">
        <f>ROUND(E210*F210,2)</f>
        <v>0</v>
      </c>
      <c r="H210" s="225">
        <v>308.99</v>
      </c>
      <c r="I210" s="224">
        <f>ROUND(E210*H210,2)</f>
        <v>308.99</v>
      </c>
      <c r="J210" s="225">
        <v>124.01</v>
      </c>
      <c r="K210" s="224">
        <f>ROUND(E210*J210,2)</f>
        <v>124.01</v>
      </c>
      <c r="L210" s="224">
        <v>15</v>
      </c>
      <c r="M210" s="224">
        <f>G210*(1+L210/100)</f>
        <v>0</v>
      </c>
      <c r="N210" s="224">
        <v>9.0000000000000006E-5</v>
      </c>
      <c r="O210" s="224">
        <f>ROUND(E210*N210,2)</f>
        <v>0</v>
      </c>
      <c r="P210" s="224">
        <v>0</v>
      </c>
      <c r="Q210" s="224">
        <f>ROUND(E210*P210,2)</f>
        <v>0</v>
      </c>
      <c r="R210" s="224"/>
      <c r="S210" s="224" t="s">
        <v>164</v>
      </c>
      <c r="T210" s="224" t="s">
        <v>164</v>
      </c>
      <c r="U210" s="224">
        <v>0.246</v>
      </c>
      <c r="V210" s="224">
        <f>ROUND(E210*U210,2)</f>
        <v>0.25</v>
      </c>
      <c r="W210" s="224"/>
      <c r="X210" s="224" t="s">
        <v>165</v>
      </c>
      <c r="Y210" s="205"/>
      <c r="Z210" s="205"/>
      <c r="AA210" s="205"/>
      <c r="AB210" s="205"/>
      <c r="AC210" s="205"/>
      <c r="AD210" s="205"/>
      <c r="AE210" s="205"/>
      <c r="AF210" s="205"/>
      <c r="AG210" s="205" t="s">
        <v>166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5">
      <c r="A211" s="239">
        <v>79</v>
      </c>
      <c r="B211" s="240" t="s">
        <v>386</v>
      </c>
      <c r="C211" s="247" t="s">
        <v>387</v>
      </c>
      <c r="D211" s="241" t="s">
        <v>171</v>
      </c>
      <c r="E211" s="242">
        <v>1</v>
      </c>
      <c r="F211" s="243"/>
      <c r="G211" s="244">
        <f>ROUND(E211*F211,2)</f>
        <v>0</v>
      </c>
      <c r="H211" s="225">
        <v>358.49</v>
      </c>
      <c r="I211" s="224">
        <f>ROUND(E211*H211,2)</f>
        <v>358.49</v>
      </c>
      <c r="J211" s="225">
        <v>124.01</v>
      </c>
      <c r="K211" s="224">
        <f>ROUND(E211*J211,2)</f>
        <v>124.01</v>
      </c>
      <c r="L211" s="224">
        <v>15</v>
      </c>
      <c r="M211" s="224">
        <f>G211*(1+L211/100)</f>
        <v>0</v>
      </c>
      <c r="N211" s="224">
        <v>2.5999999999999998E-4</v>
      </c>
      <c r="O211" s="224">
        <f>ROUND(E211*N211,2)</f>
        <v>0</v>
      </c>
      <c r="P211" s="224">
        <v>0</v>
      </c>
      <c r="Q211" s="224">
        <f>ROUND(E211*P211,2)</f>
        <v>0</v>
      </c>
      <c r="R211" s="224"/>
      <c r="S211" s="224" t="s">
        <v>164</v>
      </c>
      <c r="T211" s="224" t="s">
        <v>164</v>
      </c>
      <c r="U211" s="224">
        <v>0.246</v>
      </c>
      <c r="V211" s="224">
        <f>ROUND(E211*U211,2)</f>
        <v>0.25</v>
      </c>
      <c r="W211" s="224"/>
      <c r="X211" s="224" t="s">
        <v>165</v>
      </c>
      <c r="Y211" s="205"/>
      <c r="Z211" s="205"/>
      <c r="AA211" s="205"/>
      <c r="AB211" s="205"/>
      <c r="AC211" s="205"/>
      <c r="AD211" s="205"/>
      <c r="AE211" s="205"/>
      <c r="AF211" s="205"/>
      <c r="AG211" s="205" t="s">
        <v>166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5">
      <c r="A212" s="239">
        <v>80</v>
      </c>
      <c r="B212" s="240" t="s">
        <v>388</v>
      </c>
      <c r="C212" s="247" t="s">
        <v>389</v>
      </c>
      <c r="D212" s="241" t="s">
        <v>171</v>
      </c>
      <c r="E212" s="242">
        <v>1</v>
      </c>
      <c r="F212" s="243"/>
      <c r="G212" s="244">
        <f>ROUND(E212*F212,2)</f>
        <v>0</v>
      </c>
      <c r="H212" s="225">
        <v>243.49</v>
      </c>
      <c r="I212" s="224">
        <f>ROUND(E212*H212,2)</f>
        <v>243.49</v>
      </c>
      <c r="J212" s="225">
        <v>124.01</v>
      </c>
      <c r="K212" s="224">
        <f>ROUND(E212*J212,2)</f>
        <v>124.01</v>
      </c>
      <c r="L212" s="224">
        <v>15</v>
      </c>
      <c r="M212" s="224">
        <f>G212*(1+L212/100)</f>
        <v>0</v>
      </c>
      <c r="N212" s="224">
        <v>2.0000000000000001E-4</v>
      </c>
      <c r="O212" s="224">
        <f>ROUND(E212*N212,2)</f>
        <v>0</v>
      </c>
      <c r="P212" s="224">
        <v>0</v>
      </c>
      <c r="Q212" s="224">
        <f>ROUND(E212*P212,2)</f>
        <v>0</v>
      </c>
      <c r="R212" s="224"/>
      <c r="S212" s="224" t="s">
        <v>164</v>
      </c>
      <c r="T212" s="224" t="s">
        <v>164</v>
      </c>
      <c r="U212" s="224">
        <v>0.246</v>
      </c>
      <c r="V212" s="224">
        <f>ROUND(E212*U212,2)</f>
        <v>0.25</v>
      </c>
      <c r="W212" s="224"/>
      <c r="X212" s="224" t="s">
        <v>165</v>
      </c>
      <c r="Y212" s="205"/>
      <c r="Z212" s="205"/>
      <c r="AA212" s="205"/>
      <c r="AB212" s="205"/>
      <c r="AC212" s="205"/>
      <c r="AD212" s="205"/>
      <c r="AE212" s="205"/>
      <c r="AF212" s="205"/>
      <c r="AG212" s="205" t="s">
        <v>166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5">
      <c r="A213" s="239">
        <v>81</v>
      </c>
      <c r="B213" s="240" t="s">
        <v>390</v>
      </c>
      <c r="C213" s="247" t="s">
        <v>391</v>
      </c>
      <c r="D213" s="241" t="s">
        <v>171</v>
      </c>
      <c r="E213" s="242">
        <v>1</v>
      </c>
      <c r="F213" s="243"/>
      <c r="G213" s="244">
        <f>ROUND(E213*F213,2)</f>
        <v>0</v>
      </c>
      <c r="H213" s="225">
        <v>2360.3200000000002</v>
      </c>
      <c r="I213" s="224">
        <f>ROUND(E213*H213,2)</f>
        <v>2360.3200000000002</v>
      </c>
      <c r="J213" s="225">
        <v>329.68</v>
      </c>
      <c r="K213" s="224">
        <f>ROUND(E213*J213,2)</f>
        <v>329.68</v>
      </c>
      <c r="L213" s="224">
        <v>15</v>
      </c>
      <c r="M213" s="224">
        <f>G213*(1+L213/100)</f>
        <v>0</v>
      </c>
      <c r="N213" s="224">
        <v>4.453E-2</v>
      </c>
      <c r="O213" s="224">
        <f>ROUND(E213*N213,2)</f>
        <v>0.04</v>
      </c>
      <c r="P213" s="224">
        <v>4.2529999999999998E-2</v>
      </c>
      <c r="Q213" s="224">
        <f>ROUND(E213*P213,2)</f>
        <v>0.04</v>
      </c>
      <c r="R213" s="224"/>
      <c r="S213" s="224" t="s">
        <v>164</v>
      </c>
      <c r="T213" s="224" t="s">
        <v>164</v>
      </c>
      <c r="U213" s="224">
        <v>0.65400000000000003</v>
      </c>
      <c r="V213" s="224">
        <f>ROUND(E213*U213,2)</f>
        <v>0.65</v>
      </c>
      <c r="W213" s="224"/>
      <c r="X213" s="224" t="s">
        <v>165</v>
      </c>
      <c r="Y213" s="205"/>
      <c r="Z213" s="205"/>
      <c r="AA213" s="205"/>
      <c r="AB213" s="205"/>
      <c r="AC213" s="205"/>
      <c r="AD213" s="205"/>
      <c r="AE213" s="205"/>
      <c r="AF213" s="205"/>
      <c r="AG213" s="205" t="s">
        <v>166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outlineLevel="1" x14ac:dyDescent="0.25">
      <c r="A214" s="233">
        <v>82</v>
      </c>
      <c r="B214" s="234" t="s">
        <v>392</v>
      </c>
      <c r="C214" s="248" t="s">
        <v>393</v>
      </c>
      <c r="D214" s="235" t="s">
        <v>180</v>
      </c>
      <c r="E214" s="236">
        <v>0.24</v>
      </c>
      <c r="F214" s="237"/>
      <c r="G214" s="238">
        <f>ROUND(E214*F214,2)</f>
        <v>0</v>
      </c>
      <c r="H214" s="225">
        <v>30.35</v>
      </c>
      <c r="I214" s="224">
        <f>ROUND(E214*H214,2)</f>
        <v>7.28</v>
      </c>
      <c r="J214" s="225">
        <v>1075.6500000000001</v>
      </c>
      <c r="K214" s="224">
        <f>ROUND(E214*J214,2)</f>
        <v>258.16000000000003</v>
      </c>
      <c r="L214" s="224">
        <v>15</v>
      </c>
      <c r="M214" s="224">
        <f>G214*(1+L214/100)</f>
        <v>0</v>
      </c>
      <c r="N214" s="224">
        <v>8.0000000000000007E-5</v>
      </c>
      <c r="O214" s="224">
        <f>ROUND(E214*N214,2)</f>
        <v>0</v>
      </c>
      <c r="P214" s="224">
        <v>0</v>
      </c>
      <c r="Q214" s="224">
        <f>ROUND(E214*P214,2)</f>
        <v>0</v>
      </c>
      <c r="R214" s="224"/>
      <c r="S214" s="224" t="s">
        <v>164</v>
      </c>
      <c r="T214" s="224" t="s">
        <v>164</v>
      </c>
      <c r="U214" s="224">
        <v>2.1</v>
      </c>
      <c r="V214" s="224">
        <f>ROUND(E214*U214,2)</f>
        <v>0.5</v>
      </c>
      <c r="W214" s="224"/>
      <c r="X214" s="224" t="s">
        <v>165</v>
      </c>
      <c r="Y214" s="205"/>
      <c r="Z214" s="205"/>
      <c r="AA214" s="205"/>
      <c r="AB214" s="205"/>
      <c r="AC214" s="205"/>
      <c r="AD214" s="205"/>
      <c r="AE214" s="205"/>
      <c r="AF214" s="205"/>
      <c r="AG214" s="205" t="s">
        <v>166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outlineLevel="1" x14ac:dyDescent="0.25">
      <c r="A215" s="222"/>
      <c r="B215" s="223"/>
      <c r="C215" s="260" t="s">
        <v>394</v>
      </c>
      <c r="D215" s="256"/>
      <c r="E215" s="257">
        <v>0.24</v>
      </c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05"/>
      <c r="Z215" s="205"/>
      <c r="AA215" s="205"/>
      <c r="AB215" s="205"/>
      <c r="AC215" s="205"/>
      <c r="AD215" s="205"/>
      <c r="AE215" s="205"/>
      <c r="AF215" s="205"/>
      <c r="AG215" s="205" t="s">
        <v>168</v>
      </c>
      <c r="AH215" s="205">
        <v>0</v>
      </c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ht="20.399999999999999" outlineLevel="1" x14ac:dyDescent="0.25">
      <c r="A216" s="239">
        <v>83</v>
      </c>
      <c r="B216" s="240" t="s">
        <v>395</v>
      </c>
      <c r="C216" s="247" t="s">
        <v>396</v>
      </c>
      <c r="D216" s="241" t="s">
        <v>171</v>
      </c>
      <c r="E216" s="242">
        <v>1</v>
      </c>
      <c r="F216" s="243"/>
      <c r="G216" s="244">
        <f>ROUND(E216*F216,2)</f>
        <v>0</v>
      </c>
      <c r="H216" s="225">
        <v>1073</v>
      </c>
      <c r="I216" s="224">
        <f>ROUND(E216*H216,2)</f>
        <v>1073</v>
      </c>
      <c r="J216" s="225">
        <v>0</v>
      </c>
      <c r="K216" s="224">
        <f>ROUND(E216*J216,2)</f>
        <v>0</v>
      </c>
      <c r="L216" s="224">
        <v>15</v>
      </c>
      <c r="M216" s="224">
        <f>G216*(1+L216/100)</f>
        <v>0</v>
      </c>
      <c r="N216" s="224">
        <v>1.2999999999999999E-2</v>
      </c>
      <c r="O216" s="224">
        <f>ROUND(E216*N216,2)</f>
        <v>0.01</v>
      </c>
      <c r="P216" s="224">
        <v>0</v>
      </c>
      <c r="Q216" s="224">
        <f>ROUND(E216*P216,2)</f>
        <v>0</v>
      </c>
      <c r="R216" s="224"/>
      <c r="S216" s="224" t="s">
        <v>164</v>
      </c>
      <c r="T216" s="224" t="s">
        <v>164</v>
      </c>
      <c r="U216" s="224">
        <v>0</v>
      </c>
      <c r="V216" s="224">
        <f>ROUND(E216*U216,2)</f>
        <v>0</v>
      </c>
      <c r="W216" s="224"/>
      <c r="X216" s="224" t="s">
        <v>196</v>
      </c>
      <c r="Y216" s="205"/>
      <c r="Z216" s="205"/>
      <c r="AA216" s="205"/>
      <c r="AB216" s="205"/>
      <c r="AC216" s="205"/>
      <c r="AD216" s="205"/>
      <c r="AE216" s="205"/>
      <c r="AF216" s="205"/>
      <c r="AG216" s="205" t="s">
        <v>397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outlineLevel="1" x14ac:dyDescent="0.25">
      <c r="A217" s="239">
        <v>84</v>
      </c>
      <c r="B217" s="240" t="s">
        <v>398</v>
      </c>
      <c r="C217" s="247" t="s">
        <v>399</v>
      </c>
      <c r="D217" s="241" t="s">
        <v>171</v>
      </c>
      <c r="E217" s="242">
        <v>1</v>
      </c>
      <c r="F217" s="243"/>
      <c r="G217" s="244">
        <f>ROUND(E217*F217,2)</f>
        <v>0</v>
      </c>
      <c r="H217" s="225">
        <v>345</v>
      </c>
      <c r="I217" s="224">
        <f>ROUND(E217*H217,2)</f>
        <v>345</v>
      </c>
      <c r="J217" s="225">
        <v>0</v>
      </c>
      <c r="K217" s="224">
        <f>ROUND(E217*J217,2)</f>
        <v>0</v>
      </c>
      <c r="L217" s="224">
        <v>15</v>
      </c>
      <c r="M217" s="224">
        <f>G217*(1+L217/100)</f>
        <v>0</v>
      </c>
      <c r="N217" s="224">
        <v>8.9999999999999998E-4</v>
      </c>
      <c r="O217" s="224">
        <f>ROUND(E217*N217,2)</f>
        <v>0</v>
      </c>
      <c r="P217" s="224">
        <v>0</v>
      </c>
      <c r="Q217" s="224">
        <f>ROUND(E217*P217,2)</f>
        <v>0</v>
      </c>
      <c r="R217" s="224"/>
      <c r="S217" s="224" t="s">
        <v>139</v>
      </c>
      <c r="T217" s="224" t="s">
        <v>140</v>
      </c>
      <c r="U217" s="224">
        <v>0</v>
      </c>
      <c r="V217" s="224">
        <f>ROUND(E217*U217,2)</f>
        <v>0</v>
      </c>
      <c r="W217" s="224"/>
      <c r="X217" s="224" t="s">
        <v>189</v>
      </c>
      <c r="Y217" s="205"/>
      <c r="Z217" s="205"/>
      <c r="AA217" s="205"/>
      <c r="AB217" s="205"/>
      <c r="AC217" s="205"/>
      <c r="AD217" s="205"/>
      <c r="AE217" s="205"/>
      <c r="AF217" s="205"/>
      <c r="AG217" s="205" t="s">
        <v>190</v>
      </c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ht="20.399999999999999" outlineLevel="1" x14ac:dyDescent="0.25">
      <c r="A218" s="239">
        <v>85</v>
      </c>
      <c r="B218" s="240" t="s">
        <v>400</v>
      </c>
      <c r="C218" s="247" t="s">
        <v>401</v>
      </c>
      <c r="D218" s="241" t="s">
        <v>171</v>
      </c>
      <c r="E218" s="242">
        <v>1</v>
      </c>
      <c r="F218" s="243"/>
      <c r="G218" s="244">
        <f>ROUND(E218*F218,2)</f>
        <v>0</v>
      </c>
      <c r="H218" s="225">
        <v>1670</v>
      </c>
      <c r="I218" s="224">
        <f>ROUND(E218*H218,2)</f>
        <v>1670</v>
      </c>
      <c r="J218" s="225">
        <v>0</v>
      </c>
      <c r="K218" s="224">
        <f>ROUND(E218*J218,2)</f>
        <v>0</v>
      </c>
      <c r="L218" s="224">
        <v>15</v>
      </c>
      <c r="M218" s="224">
        <f>G218*(1+L218/100)</f>
        <v>0</v>
      </c>
      <c r="N218" s="224">
        <v>8.0000000000000004E-4</v>
      </c>
      <c r="O218" s="224">
        <f>ROUND(E218*N218,2)</f>
        <v>0</v>
      </c>
      <c r="P218" s="224">
        <v>0</v>
      </c>
      <c r="Q218" s="224">
        <f>ROUND(E218*P218,2)</f>
        <v>0</v>
      </c>
      <c r="R218" s="224" t="s">
        <v>193</v>
      </c>
      <c r="S218" s="224" t="s">
        <v>164</v>
      </c>
      <c r="T218" s="224" t="s">
        <v>164</v>
      </c>
      <c r="U218" s="224">
        <v>0</v>
      </c>
      <c r="V218" s="224">
        <f>ROUND(E218*U218,2)</f>
        <v>0</v>
      </c>
      <c r="W218" s="224"/>
      <c r="X218" s="224" t="s">
        <v>189</v>
      </c>
      <c r="Y218" s="205"/>
      <c r="Z218" s="205"/>
      <c r="AA218" s="205"/>
      <c r="AB218" s="205"/>
      <c r="AC218" s="205"/>
      <c r="AD218" s="205"/>
      <c r="AE218" s="205"/>
      <c r="AF218" s="205"/>
      <c r="AG218" s="205" t="s">
        <v>190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outlineLevel="1" x14ac:dyDescent="0.25">
      <c r="A219" s="239">
        <v>86</v>
      </c>
      <c r="B219" s="240" t="s">
        <v>402</v>
      </c>
      <c r="C219" s="247" t="s">
        <v>403</v>
      </c>
      <c r="D219" s="241" t="s">
        <v>171</v>
      </c>
      <c r="E219" s="242">
        <v>1</v>
      </c>
      <c r="F219" s="243"/>
      <c r="G219" s="244">
        <f>ROUND(E219*F219,2)</f>
        <v>0</v>
      </c>
      <c r="H219" s="225">
        <v>480</v>
      </c>
      <c r="I219" s="224">
        <f>ROUND(E219*H219,2)</f>
        <v>480</v>
      </c>
      <c r="J219" s="225">
        <v>0</v>
      </c>
      <c r="K219" s="224">
        <f>ROUND(E219*J219,2)</f>
        <v>0</v>
      </c>
      <c r="L219" s="224">
        <v>15</v>
      </c>
      <c r="M219" s="224">
        <f>G219*(1+L219/100)</f>
        <v>0</v>
      </c>
      <c r="N219" s="224">
        <v>2E-3</v>
      </c>
      <c r="O219" s="224">
        <f>ROUND(E219*N219,2)</f>
        <v>0</v>
      </c>
      <c r="P219" s="224">
        <v>0</v>
      </c>
      <c r="Q219" s="224">
        <f>ROUND(E219*P219,2)</f>
        <v>0</v>
      </c>
      <c r="R219" s="224"/>
      <c r="S219" s="224" t="s">
        <v>139</v>
      </c>
      <c r="T219" s="224" t="s">
        <v>140</v>
      </c>
      <c r="U219" s="224">
        <v>0</v>
      </c>
      <c r="V219" s="224">
        <f>ROUND(E219*U219,2)</f>
        <v>0</v>
      </c>
      <c r="W219" s="224"/>
      <c r="X219" s="224" t="s">
        <v>189</v>
      </c>
      <c r="Y219" s="205"/>
      <c r="Z219" s="205"/>
      <c r="AA219" s="205"/>
      <c r="AB219" s="205"/>
      <c r="AC219" s="205"/>
      <c r="AD219" s="205"/>
      <c r="AE219" s="205"/>
      <c r="AF219" s="205"/>
      <c r="AG219" s="205" t="s">
        <v>190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5">
      <c r="A220" s="239">
        <v>87</v>
      </c>
      <c r="B220" s="240" t="s">
        <v>404</v>
      </c>
      <c r="C220" s="247" t="s">
        <v>405</v>
      </c>
      <c r="D220" s="241" t="s">
        <v>171</v>
      </c>
      <c r="E220" s="242">
        <v>1</v>
      </c>
      <c r="F220" s="243"/>
      <c r="G220" s="244">
        <f>ROUND(E220*F220,2)</f>
        <v>0</v>
      </c>
      <c r="H220" s="225">
        <v>2290</v>
      </c>
      <c r="I220" s="224">
        <f>ROUND(E220*H220,2)</f>
        <v>2290</v>
      </c>
      <c r="J220" s="225">
        <v>0</v>
      </c>
      <c r="K220" s="224">
        <f>ROUND(E220*J220,2)</f>
        <v>0</v>
      </c>
      <c r="L220" s="224">
        <v>15</v>
      </c>
      <c r="M220" s="224">
        <f>G220*(1+L220/100)</f>
        <v>0</v>
      </c>
      <c r="N220" s="224">
        <v>4.5999999999999999E-2</v>
      </c>
      <c r="O220" s="224">
        <f>ROUND(E220*N220,2)</f>
        <v>0.05</v>
      </c>
      <c r="P220" s="224">
        <v>0</v>
      </c>
      <c r="Q220" s="224">
        <f>ROUND(E220*P220,2)</f>
        <v>0</v>
      </c>
      <c r="R220" s="224" t="s">
        <v>193</v>
      </c>
      <c r="S220" s="224" t="s">
        <v>164</v>
      </c>
      <c r="T220" s="224" t="s">
        <v>164</v>
      </c>
      <c r="U220" s="224">
        <v>0</v>
      </c>
      <c r="V220" s="224">
        <f>ROUND(E220*U220,2)</f>
        <v>0</v>
      </c>
      <c r="W220" s="224"/>
      <c r="X220" s="224" t="s">
        <v>189</v>
      </c>
      <c r="Y220" s="205"/>
      <c r="Z220" s="205"/>
      <c r="AA220" s="205"/>
      <c r="AB220" s="205"/>
      <c r="AC220" s="205"/>
      <c r="AD220" s="205"/>
      <c r="AE220" s="205"/>
      <c r="AF220" s="205"/>
      <c r="AG220" s="205" t="s">
        <v>190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outlineLevel="1" x14ac:dyDescent="0.25">
      <c r="A221" s="239">
        <v>88</v>
      </c>
      <c r="B221" s="240" t="s">
        <v>406</v>
      </c>
      <c r="C221" s="247" t="s">
        <v>407</v>
      </c>
      <c r="D221" s="241" t="s">
        <v>188</v>
      </c>
      <c r="E221" s="242">
        <v>1</v>
      </c>
      <c r="F221" s="243"/>
      <c r="G221" s="244">
        <f>ROUND(E221*F221,2)</f>
        <v>0</v>
      </c>
      <c r="H221" s="225">
        <v>1250</v>
      </c>
      <c r="I221" s="224">
        <f>ROUND(E221*H221,2)</f>
        <v>1250</v>
      </c>
      <c r="J221" s="225">
        <v>0</v>
      </c>
      <c r="K221" s="224">
        <f>ROUND(E221*J221,2)</f>
        <v>0</v>
      </c>
      <c r="L221" s="224">
        <v>15</v>
      </c>
      <c r="M221" s="224">
        <f>G221*(1+L221/100)</f>
        <v>0</v>
      </c>
      <c r="N221" s="224">
        <v>0.01</v>
      </c>
      <c r="O221" s="224">
        <f>ROUND(E221*N221,2)</f>
        <v>0.01</v>
      </c>
      <c r="P221" s="224">
        <v>0</v>
      </c>
      <c r="Q221" s="224">
        <f>ROUND(E221*P221,2)</f>
        <v>0</v>
      </c>
      <c r="R221" s="224" t="s">
        <v>193</v>
      </c>
      <c r="S221" s="224" t="s">
        <v>164</v>
      </c>
      <c r="T221" s="224" t="s">
        <v>140</v>
      </c>
      <c r="U221" s="224">
        <v>0</v>
      </c>
      <c r="V221" s="224">
        <f>ROUND(E221*U221,2)</f>
        <v>0</v>
      </c>
      <c r="W221" s="224"/>
      <c r="X221" s="224" t="s">
        <v>189</v>
      </c>
      <c r="Y221" s="205"/>
      <c r="Z221" s="205"/>
      <c r="AA221" s="205"/>
      <c r="AB221" s="205"/>
      <c r="AC221" s="205"/>
      <c r="AD221" s="205"/>
      <c r="AE221" s="205"/>
      <c r="AF221" s="205"/>
      <c r="AG221" s="205" t="s">
        <v>190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 x14ac:dyDescent="0.25">
      <c r="A222" s="239">
        <v>89</v>
      </c>
      <c r="B222" s="240" t="s">
        <v>408</v>
      </c>
      <c r="C222" s="247" t="s">
        <v>409</v>
      </c>
      <c r="D222" s="241" t="s">
        <v>341</v>
      </c>
      <c r="E222" s="242">
        <v>1</v>
      </c>
      <c r="F222" s="243"/>
      <c r="G222" s="244">
        <f>ROUND(E222*F222,2)</f>
        <v>0</v>
      </c>
      <c r="H222" s="225">
        <v>0</v>
      </c>
      <c r="I222" s="224">
        <f>ROUND(E222*H222,2)</f>
        <v>0</v>
      </c>
      <c r="J222" s="225">
        <v>233.5</v>
      </c>
      <c r="K222" s="224">
        <f>ROUND(E222*J222,2)</f>
        <v>233.5</v>
      </c>
      <c r="L222" s="224">
        <v>15</v>
      </c>
      <c r="M222" s="224">
        <f>G222*(1+L222/100)</f>
        <v>0</v>
      </c>
      <c r="N222" s="224">
        <v>0</v>
      </c>
      <c r="O222" s="224">
        <f>ROUND(E222*N222,2)</f>
        <v>0</v>
      </c>
      <c r="P222" s="224">
        <v>1.933E-2</v>
      </c>
      <c r="Q222" s="224">
        <f>ROUND(E222*P222,2)</f>
        <v>0.02</v>
      </c>
      <c r="R222" s="224"/>
      <c r="S222" s="224" t="s">
        <v>164</v>
      </c>
      <c r="T222" s="224" t="s">
        <v>164</v>
      </c>
      <c r="U222" s="224">
        <v>0</v>
      </c>
      <c r="V222" s="224">
        <f>ROUND(E222*U222,2)</f>
        <v>0</v>
      </c>
      <c r="W222" s="224"/>
      <c r="X222" s="224" t="s">
        <v>196</v>
      </c>
      <c r="Y222" s="205"/>
      <c r="Z222" s="205"/>
      <c r="AA222" s="205"/>
      <c r="AB222" s="205"/>
      <c r="AC222" s="205"/>
      <c r="AD222" s="205"/>
      <c r="AE222" s="205"/>
      <c r="AF222" s="205"/>
      <c r="AG222" s="205" t="s">
        <v>197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outlineLevel="1" x14ac:dyDescent="0.25">
      <c r="A223" s="239">
        <v>90</v>
      </c>
      <c r="B223" s="240" t="s">
        <v>410</v>
      </c>
      <c r="C223" s="247" t="s">
        <v>411</v>
      </c>
      <c r="D223" s="241" t="s">
        <v>341</v>
      </c>
      <c r="E223" s="242">
        <v>1</v>
      </c>
      <c r="F223" s="243"/>
      <c r="G223" s="244">
        <f>ROUND(E223*F223,2)</f>
        <v>0</v>
      </c>
      <c r="H223" s="225">
        <v>0</v>
      </c>
      <c r="I223" s="224">
        <f>ROUND(E223*H223,2)</f>
        <v>0</v>
      </c>
      <c r="J223" s="225">
        <v>151.5</v>
      </c>
      <c r="K223" s="224">
        <f>ROUND(E223*J223,2)</f>
        <v>151.5</v>
      </c>
      <c r="L223" s="224">
        <v>15</v>
      </c>
      <c r="M223" s="224">
        <f>G223*(1+L223/100)</f>
        <v>0</v>
      </c>
      <c r="N223" s="224">
        <v>0</v>
      </c>
      <c r="O223" s="224">
        <f>ROUND(E223*N223,2)</f>
        <v>0</v>
      </c>
      <c r="P223" s="224">
        <v>1.9460000000000002E-2</v>
      </c>
      <c r="Q223" s="224">
        <f>ROUND(E223*P223,2)</f>
        <v>0.02</v>
      </c>
      <c r="R223" s="224"/>
      <c r="S223" s="224" t="s">
        <v>164</v>
      </c>
      <c r="T223" s="224" t="s">
        <v>164</v>
      </c>
      <c r="U223" s="224">
        <v>0</v>
      </c>
      <c r="V223" s="224">
        <f>ROUND(E223*U223,2)</f>
        <v>0</v>
      </c>
      <c r="W223" s="224"/>
      <c r="X223" s="224" t="s">
        <v>196</v>
      </c>
      <c r="Y223" s="205"/>
      <c r="Z223" s="205"/>
      <c r="AA223" s="205"/>
      <c r="AB223" s="205"/>
      <c r="AC223" s="205"/>
      <c r="AD223" s="205"/>
      <c r="AE223" s="205"/>
      <c r="AF223" s="205"/>
      <c r="AG223" s="205" t="s">
        <v>197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ht="20.399999999999999" outlineLevel="1" x14ac:dyDescent="0.25">
      <c r="A224" s="239">
        <v>91</v>
      </c>
      <c r="B224" s="240" t="s">
        <v>412</v>
      </c>
      <c r="C224" s="247" t="s">
        <v>413</v>
      </c>
      <c r="D224" s="241" t="s">
        <v>171</v>
      </c>
      <c r="E224" s="242">
        <v>1</v>
      </c>
      <c r="F224" s="243"/>
      <c r="G224" s="244">
        <f>ROUND(E224*F224,2)</f>
        <v>0</v>
      </c>
      <c r="H224" s="225">
        <v>0</v>
      </c>
      <c r="I224" s="224">
        <f>ROUND(E224*H224,2)</f>
        <v>0</v>
      </c>
      <c r="J224" s="225">
        <v>1112</v>
      </c>
      <c r="K224" s="224">
        <f>ROUND(E224*J224,2)</f>
        <v>1112</v>
      </c>
      <c r="L224" s="224">
        <v>15</v>
      </c>
      <c r="M224" s="224">
        <f>G224*(1+L224/100)</f>
        <v>0</v>
      </c>
      <c r="N224" s="224">
        <v>1.82E-3</v>
      </c>
      <c r="O224" s="224">
        <f>ROUND(E224*N224,2)</f>
        <v>0</v>
      </c>
      <c r="P224" s="224">
        <v>0</v>
      </c>
      <c r="Q224" s="224">
        <f>ROUND(E224*P224,2)</f>
        <v>0</v>
      </c>
      <c r="R224" s="224"/>
      <c r="S224" s="224" t="s">
        <v>164</v>
      </c>
      <c r="T224" s="224" t="s">
        <v>164</v>
      </c>
      <c r="U224" s="224">
        <v>0</v>
      </c>
      <c r="V224" s="224">
        <f>ROUND(E224*U224,2)</f>
        <v>0</v>
      </c>
      <c r="W224" s="224"/>
      <c r="X224" s="224" t="s">
        <v>196</v>
      </c>
      <c r="Y224" s="205"/>
      <c r="Z224" s="205"/>
      <c r="AA224" s="205"/>
      <c r="AB224" s="205"/>
      <c r="AC224" s="205"/>
      <c r="AD224" s="205"/>
      <c r="AE224" s="205"/>
      <c r="AF224" s="205"/>
      <c r="AG224" s="205" t="s">
        <v>197</v>
      </c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5">
      <c r="A225" s="239">
        <v>92</v>
      </c>
      <c r="B225" s="240" t="s">
        <v>414</v>
      </c>
      <c r="C225" s="247" t="s">
        <v>415</v>
      </c>
      <c r="D225" s="241" t="s">
        <v>341</v>
      </c>
      <c r="E225" s="242">
        <v>1</v>
      </c>
      <c r="F225" s="243"/>
      <c r="G225" s="244">
        <f>ROUND(E225*F225,2)</f>
        <v>0</v>
      </c>
      <c r="H225" s="225">
        <v>0</v>
      </c>
      <c r="I225" s="224">
        <f>ROUND(E225*H225,2)</f>
        <v>0</v>
      </c>
      <c r="J225" s="225">
        <v>123</v>
      </c>
      <c r="K225" s="224">
        <f>ROUND(E225*J225,2)</f>
        <v>123</v>
      </c>
      <c r="L225" s="224">
        <v>15</v>
      </c>
      <c r="M225" s="224">
        <f>G225*(1+L225/100)</f>
        <v>0</v>
      </c>
      <c r="N225" s="224">
        <v>0</v>
      </c>
      <c r="O225" s="224">
        <f>ROUND(E225*N225,2)</f>
        <v>0</v>
      </c>
      <c r="P225" s="224">
        <v>6.7000000000000004E-2</v>
      </c>
      <c r="Q225" s="224">
        <f>ROUND(E225*P225,2)</f>
        <v>7.0000000000000007E-2</v>
      </c>
      <c r="R225" s="224"/>
      <c r="S225" s="224" t="s">
        <v>164</v>
      </c>
      <c r="T225" s="224" t="s">
        <v>164</v>
      </c>
      <c r="U225" s="224">
        <v>0</v>
      </c>
      <c r="V225" s="224">
        <f>ROUND(E225*U225,2)</f>
        <v>0</v>
      </c>
      <c r="W225" s="224"/>
      <c r="X225" s="224" t="s">
        <v>196</v>
      </c>
      <c r="Y225" s="205"/>
      <c r="Z225" s="205"/>
      <c r="AA225" s="205"/>
      <c r="AB225" s="205"/>
      <c r="AC225" s="205"/>
      <c r="AD225" s="205"/>
      <c r="AE225" s="205"/>
      <c r="AF225" s="205"/>
      <c r="AG225" s="205" t="s">
        <v>197</v>
      </c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 x14ac:dyDescent="0.25">
      <c r="A226" s="239">
        <v>93</v>
      </c>
      <c r="B226" s="240" t="s">
        <v>416</v>
      </c>
      <c r="C226" s="247" t="s">
        <v>417</v>
      </c>
      <c r="D226" s="241" t="s">
        <v>0</v>
      </c>
      <c r="E226" s="242">
        <v>299.90339999999998</v>
      </c>
      <c r="F226" s="243"/>
      <c r="G226" s="244">
        <f>ROUND(E226*F226,2)</f>
        <v>0</v>
      </c>
      <c r="H226" s="225">
        <v>0</v>
      </c>
      <c r="I226" s="224">
        <f>ROUND(E226*H226,2)</f>
        <v>0</v>
      </c>
      <c r="J226" s="225">
        <v>0.3</v>
      </c>
      <c r="K226" s="224">
        <f>ROUND(E226*J226,2)</f>
        <v>89.97</v>
      </c>
      <c r="L226" s="224">
        <v>15</v>
      </c>
      <c r="M226" s="224">
        <f>G226*(1+L226/100)</f>
        <v>0</v>
      </c>
      <c r="N226" s="224">
        <v>0</v>
      </c>
      <c r="O226" s="224">
        <f>ROUND(E226*N226,2)</f>
        <v>0</v>
      </c>
      <c r="P226" s="224">
        <v>0</v>
      </c>
      <c r="Q226" s="224">
        <f>ROUND(E226*P226,2)</f>
        <v>0</v>
      </c>
      <c r="R226" s="224"/>
      <c r="S226" s="224" t="s">
        <v>164</v>
      </c>
      <c r="T226" s="224" t="s">
        <v>164</v>
      </c>
      <c r="U226" s="224">
        <v>0</v>
      </c>
      <c r="V226" s="224">
        <f>ROUND(E226*U226,2)</f>
        <v>0</v>
      </c>
      <c r="W226" s="224"/>
      <c r="X226" s="224" t="s">
        <v>291</v>
      </c>
      <c r="Y226" s="205"/>
      <c r="Z226" s="205"/>
      <c r="AA226" s="205"/>
      <c r="AB226" s="205"/>
      <c r="AC226" s="205"/>
      <c r="AD226" s="205"/>
      <c r="AE226" s="205"/>
      <c r="AF226" s="205"/>
      <c r="AG226" s="205" t="s">
        <v>292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x14ac:dyDescent="0.25">
      <c r="A227" s="227" t="s">
        <v>134</v>
      </c>
      <c r="B227" s="228" t="s">
        <v>80</v>
      </c>
      <c r="C227" s="246" t="s">
        <v>81</v>
      </c>
      <c r="D227" s="229"/>
      <c r="E227" s="230"/>
      <c r="F227" s="231"/>
      <c r="G227" s="232">
        <f>SUMIF(AG228:AG232,"&lt;&gt;NOR",G228:G232)</f>
        <v>0</v>
      </c>
      <c r="H227" s="226"/>
      <c r="I227" s="226">
        <f>SUM(I228:I232)</f>
        <v>540</v>
      </c>
      <c r="J227" s="226"/>
      <c r="K227" s="226">
        <f>SUM(K228:K232)</f>
        <v>4157.8</v>
      </c>
      <c r="L227" s="226"/>
      <c r="M227" s="226">
        <f>SUM(M228:M232)</f>
        <v>0</v>
      </c>
      <c r="N227" s="226"/>
      <c r="O227" s="226">
        <f>SUM(O228:O232)</f>
        <v>0</v>
      </c>
      <c r="P227" s="226"/>
      <c r="Q227" s="226">
        <f>SUM(Q228:Q232)</f>
        <v>0.13</v>
      </c>
      <c r="R227" s="226"/>
      <c r="S227" s="226"/>
      <c r="T227" s="226"/>
      <c r="U227" s="226"/>
      <c r="V227" s="226">
        <f>SUM(V228:V232)</f>
        <v>7.76</v>
      </c>
      <c r="W227" s="226"/>
      <c r="X227" s="226"/>
      <c r="AG227" t="s">
        <v>135</v>
      </c>
    </row>
    <row r="228" spans="1:60" outlineLevel="1" x14ac:dyDescent="0.25">
      <c r="A228" s="239">
        <v>94</v>
      </c>
      <c r="B228" s="240" t="s">
        <v>418</v>
      </c>
      <c r="C228" s="247" t="s">
        <v>419</v>
      </c>
      <c r="D228" s="241" t="s">
        <v>171</v>
      </c>
      <c r="E228" s="242">
        <v>3</v>
      </c>
      <c r="F228" s="243"/>
      <c r="G228" s="244">
        <f>ROUND(E228*F228,2)</f>
        <v>0</v>
      </c>
      <c r="H228" s="225">
        <v>0</v>
      </c>
      <c r="I228" s="224">
        <f>ROUND(E228*H228,2)</f>
        <v>0</v>
      </c>
      <c r="J228" s="225">
        <v>344.5</v>
      </c>
      <c r="K228" s="224">
        <f>ROUND(E228*J228,2)</f>
        <v>1033.5</v>
      </c>
      <c r="L228" s="224">
        <v>15</v>
      </c>
      <c r="M228" s="224">
        <f>G228*(1+L228/100)</f>
        <v>0</v>
      </c>
      <c r="N228" s="224">
        <v>0</v>
      </c>
      <c r="O228" s="224">
        <f>ROUND(E228*N228,2)</f>
        <v>0</v>
      </c>
      <c r="P228" s="224">
        <v>0</v>
      </c>
      <c r="Q228" s="224">
        <f>ROUND(E228*P228,2)</f>
        <v>0</v>
      </c>
      <c r="R228" s="224"/>
      <c r="S228" s="224" t="s">
        <v>164</v>
      </c>
      <c r="T228" s="224" t="s">
        <v>164</v>
      </c>
      <c r="U228" s="224">
        <v>0.75</v>
      </c>
      <c r="V228" s="224">
        <f>ROUND(E228*U228,2)</f>
        <v>2.25</v>
      </c>
      <c r="W228" s="224"/>
      <c r="X228" s="224" t="s">
        <v>165</v>
      </c>
      <c r="Y228" s="205"/>
      <c r="Z228" s="205"/>
      <c r="AA228" s="205"/>
      <c r="AB228" s="205"/>
      <c r="AC228" s="205"/>
      <c r="AD228" s="205"/>
      <c r="AE228" s="205"/>
      <c r="AF228" s="205"/>
      <c r="AG228" s="205" t="s">
        <v>166</v>
      </c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5">
      <c r="A229" s="239">
        <v>95</v>
      </c>
      <c r="B229" s="240" t="s">
        <v>420</v>
      </c>
      <c r="C229" s="247" t="s">
        <v>421</v>
      </c>
      <c r="D229" s="241" t="s">
        <v>171</v>
      </c>
      <c r="E229" s="242">
        <v>1</v>
      </c>
      <c r="F229" s="243"/>
      <c r="G229" s="244">
        <f>ROUND(E229*F229,2)</f>
        <v>0</v>
      </c>
      <c r="H229" s="225">
        <v>0</v>
      </c>
      <c r="I229" s="224">
        <f>ROUND(E229*H229,2)</f>
        <v>0</v>
      </c>
      <c r="J229" s="225">
        <v>2300</v>
      </c>
      <c r="K229" s="224">
        <f>ROUND(E229*J229,2)</f>
        <v>2300</v>
      </c>
      <c r="L229" s="224">
        <v>15</v>
      </c>
      <c r="M229" s="224">
        <f>G229*(1+L229/100)</f>
        <v>0</v>
      </c>
      <c r="N229" s="224">
        <v>0</v>
      </c>
      <c r="O229" s="224">
        <f>ROUND(E229*N229,2)</f>
        <v>0</v>
      </c>
      <c r="P229" s="224">
        <v>0.12634999999999999</v>
      </c>
      <c r="Q229" s="224">
        <f>ROUND(E229*P229,2)</f>
        <v>0.13</v>
      </c>
      <c r="R229" s="224"/>
      <c r="S229" s="224" t="s">
        <v>164</v>
      </c>
      <c r="T229" s="224" t="s">
        <v>164</v>
      </c>
      <c r="U229" s="224">
        <v>5.0049999999999999</v>
      </c>
      <c r="V229" s="224">
        <f>ROUND(E229*U229,2)</f>
        <v>5.01</v>
      </c>
      <c r="W229" s="224"/>
      <c r="X229" s="224" t="s">
        <v>165</v>
      </c>
      <c r="Y229" s="205"/>
      <c r="Z229" s="205"/>
      <c r="AA229" s="205"/>
      <c r="AB229" s="205"/>
      <c r="AC229" s="205"/>
      <c r="AD229" s="205"/>
      <c r="AE229" s="205"/>
      <c r="AF229" s="205"/>
      <c r="AG229" s="205" t="s">
        <v>166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ht="20.399999999999999" outlineLevel="1" x14ac:dyDescent="0.25">
      <c r="A230" s="239">
        <v>96</v>
      </c>
      <c r="B230" s="240" t="s">
        <v>422</v>
      </c>
      <c r="C230" s="247" t="s">
        <v>423</v>
      </c>
      <c r="D230" s="241" t="s">
        <v>307</v>
      </c>
      <c r="E230" s="242">
        <v>1</v>
      </c>
      <c r="F230" s="243"/>
      <c r="G230" s="244">
        <f>ROUND(E230*F230,2)</f>
        <v>0</v>
      </c>
      <c r="H230" s="225">
        <v>0</v>
      </c>
      <c r="I230" s="224">
        <f>ROUND(E230*H230,2)</f>
        <v>0</v>
      </c>
      <c r="J230" s="225">
        <v>800</v>
      </c>
      <c r="K230" s="224">
        <f>ROUND(E230*J230,2)</f>
        <v>800</v>
      </c>
      <c r="L230" s="224">
        <v>15</v>
      </c>
      <c r="M230" s="224">
        <f>G230*(1+L230/100)</f>
        <v>0</v>
      </c>
      <c r="N230" s="224">
        <v>0</v>
      </c>
      <c r="O230" s="224">
        <f>ROUND(E230*N230,2)</f>
        <v>0</v>
      </c>
      <c r="P230" s="224">
        <v>0</v>
      </c>
      <c r="Q230" s="224">
        <f>ROUND(E230*P230,2)</f>
        <v>0</v>
      </c>
      <c r="R230" s="224"/>
      <c r="S230" s="224" t="s">
        <v>139</v>
      </c>
      <c r="T230" s="224" t="s">
        <v>140</v>
      </c>
      <c r="U230" s="224">
        <v>0.5</v>
      </c>
      <c r="V230" s="224">
        <f>ROUND(E230*U230,2)</f>
        <v>0.5</v>
      </c>
      <c r="W230" s="224"/>
      <c r="X230" s="224" t="s">
        <v>165</v>
      </c>
      <c r="Y230" s="205"/>
      <c r="Z230" s="205"/>
      <c r="AA230" s="205"/>
      <c r="AB230" s="205"/>
      <c r="AC230" s="205"/>
      <c r="AD230" s="205"/>
      <c r="AE230" s="205"/>
      <c r="AF230" s="205"/>
      <c r="AG230" s="205" t="s">
        <v>166</v>
      </c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5">
      <c r="A231" s="239">
        <v>97</v>
      </c>
      <c r="B231" s="240" t="s">
        <v>424</v>
      </c>
      <c r="C231" s="247" t="s">
        <v>425</v>
      </c>
      <c r="D231" s="241" t="s">
        <v>171</v>
      </c>
      <c r="E231" s="242">
        <v>3</v>
      </c>
      <c r="F231" s="243"/>
      <c r="G231" s="244">
        <f>ROUND(E231*F231,2)</f>
        <v>0</v>
      </c>
      <c r="H231" s="225">
        <v>180</v>
      </c>
      <c r="I231" s="224">
        <f>ROUND(E231*H231,2)</f>
        <v>540</v>
      </c>
      <c r="J231" s="225">
        <v>0</v>
      </c>
      <c r="K231" s="224">
        <f>ROUND(E231*J231,2)</f>
        <v>0</v>
      </c>
      <c r="L231" s="224">
        <v>15</v>
      </c>
      <c r="M231" s="224">
        <f>G231*(1+L231/100)</f>
        <v>0</v>
      </c>
      <c r="N231" s="224">
        <v>8.0000000000000007E-5</v>
      </c>
      <c r="O231" s="224">
        <f>ROUND(E231*N231,2)</f>
        <v>0</v>
      </c>
      <c r="P231" s="224">
        <v>0</v>
      </c>
      <c r="Q231" s="224">
        <f>ROUND(E231*P231,2)</f>
        <v>0</v>
      </c>
      <c r="R231" s="224"/>
      <c r="S231" s="224" t="s">
        <v>139</v>
      </c>
      <c r="T231" s="224" t="s">
        <v>140</v>
      </c>
      <c r="U231" s="224">
        <v>0</v>
      </c>
      <c r="V231" s="224">
        <f>ROUND(E231*U231,2)</f>
        <v>0</v>
      </c>
      <c r="W231" s="224"/>
      <c r="X231" s="224" t="s">
        <v>189</v>
      </c>
      <c r="Y231" s="205"/>
      <c r="Z231" s="205"/>
      <c r="AA231" s="205"/>
      <c r="AB231" s="205"/>
      <c r="AC231" s="205"/>
      <c r="AD231" s="205"/>
      <c r="AE231" s="205"/>
      <c r="AF231" s="205"/>
      <c r="AG231" s="205" t="s">
        <v>190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outlineLevel="1" x14ac:dyDescent="0.25">
      <c r="A232" s="239">
        <v>98</v>
      </c>
      <c r="B232" s="240" t="s">
        <v>426</v>
      </c>
      <c r="C232" s="247" t="s">
        <v>427</v>
      </c>
      <c r="D232" s="241" t="s">
        <v>0</v>
      </c>
      <c r="E232" s="242">
        <v>46.734999999999999</v>
      </c>
      <c r="F232" s="243"/>
      <c r="G232" s="244">
        <f>ROUND(E232*F232,2)</f>
        <v>0</v>
      </c>
      <c r="H232" s="225">
        <v>0</v>
      </c>
      <c r="I232" s="224">
        <f>ROUND(E232*H232,2)</f>
        <v>0</v>
      </c>
      <c r="J232" s="225">
        <v>0.52</v>
      </c>
      <c r="K232" s="224">
        <f>ROUND(E232*J232,2)</f>
        <v>24.3</v>
      </c>
      <c r="L232" s="224">
        <v>15</v>
      </c>
      <c r="M232" s="224">
        <f>G232*(1+L232/100)</f>
        <v>0</v>
      </c>
      <c r="N232" s="224">
        <v>0</v>
      </c>
      <c r="O232" s="224">
        <f>ROUND(E232*N232,2)</f>
        <v>0</v>
      </c>
      <c r="P232" s="224">
        <v>0</v>
      </c>
      <c r="Q232" s="224">
        <f>ROUND(E232*P232,2)</f>
        <v>0</v>
      </c>
      <c r="R232" s="224"/>
      <c r="S232" s="224" t="s">
        <v>164</v>
      </c>
      <c r="T232" s="224" t="s">
        <v>164</v>
      </c>
      <c r="U232" s="224">
        <v>0</v>
      </c>
      <c r="V232" s="224">
        <f>ROUND(E232*U232,2)</f>
        <v>0</v>
      </c>
      <c r="W232" s="224"/>
      <c r="X232" s="224" t="s">
        <v>291</v>
      </c>
      <c r="Y232" s="205"/>
      <c r="Z232" s="205"/>
      <c r="AA232" s="205"/>
      <c r="AB232" s="205"/>
      <c r="AC232" s="205"/>
      <c r="AD232" s="205"/>
      <c r="AE232" s="205"/>
      <c r="AF232" s="205"/>
      <c r="AG232" s="205" t="s">
        <v>292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x14ac:dyDescent="0.25">
      <c r="A233" s="227" t="s">
        <v>134</v>
      </c>
      <c r="B233" s="228" t="s">
        <v>82</v>
      </c>
      <c r="C233" s="246" t="s">
        <v>83</v>
      </c>
      <c r="D233" s="229"/>
      <c r="E233" s="230"/>
      <c r="F233" s="231"/>
      <c r="G233" s="232">
        <f>SUMIF(AG234:AG259,"&lt;&gt;NOR",G234:G259)</f>
        <v>0</v>
      </c>
      <c r="H233" s="226"/>
      <c r="I233" s="226">
        <f>SUM(I234:I259)</f>
        <v>12450</v>
      </c>
      <c r="J233" s="226"/>
      <c r="K233" s="226">
        <f>SUM(K234:K259)</f>
        <v>63749.479999999996</v>
      </c>
      <c r="L233" s="226"/>
      <c r="M233" s="226">
        <f>SUM(M234:M259)</f>
        <v>0</v>
      </c>
      <c r="N233" s="226"/>
      <c r="O233" s="226">
        <f>SUM(O234:O259)</f>
        <v>0</v>
      </c>
      <c r="P233" s="226"/>
      <c r="Q233" s="226">
        <f>SUM(Q234:Q259)</f>
        <v>0.33</v>
      </c>
      <c r="R233" s="226"/>
      <c r="S233" s="226"/>
      <c r="T233" s="226"/>
      <c r="U233" s="226"/>
      <c r="V233" s="226">
        <f>SUM(V234:V259)</f>
        <v>21.299999999999997</v>
      </c>
      <c r="W233" s="226"/>
      <c r="X233" s="226"/>
      <c r="AG233" t="s">
        <v>135</v>
      </c>
    </row>
    <row r="234" spans="1:60" outlineLevel="1" x14ac:dyDescent="0.25">
      <c r="A234" s="239">
        <v>99</v>
      </c>
      <c r="B234" s="240" t="s">
        <v>428</v>
      </c>
      <c r="C234" s="247" t="s">
        <v>429</v>
      </c>
      <c r="D234" s="241" t="s">
        <v>171</v>
      </c>
      <c r="E234" s="242">
        <v>6</v>
      </c>
      <c r="F234" s="243"/>
      <c r="G234" s="244">
        <f>ROUND(E234*F234,2)</f>
        <v>0</v>
      </c>
      <c r="H234" s="225">
        <v>0</v>
      </c>
      <c r="I234" s="224">
        <f>ROUND(E234*H234,2)</f>
        <v>0</v>
      </c>
      <c r="J234" s="225">
        <v>666</v>
      </c>
      <c r="K234" s="224">
        <f>ROUND(E234*J234,2)</f>
        <v>3996</v>
      </c>
      <c r="L234" s="224">
        <v>15</v>
      </c>
      <c r="M234" s="224">
        <f>G234*(1+L234/100)</f>
        <v>0</v>
      </c>
      <c r="N234" s="224">
        <v>0</v>
      </c>
      <c r="O234" s="224">
        <f>ROUND(E234*N234,2)</f>
        <v>0</v>
      </c>
      <c r="P234" s="224">
        <v>0</v>
      </c>
      <c r="Q234" s="224">
        <f>ROUND(E234*P234,2)</f>
        <v>0</v>
      </c>
      <c r="R234" s="224"/>
      <c r="S234" s="224" t="s">
        <v>164</v>
      </c>
      <c r="T234" s="224" t="s">
        <v>164</v>
      </c>
      <c r="U234" s="224">
        <v>1.45</v>
      </c>
      <c r="V234" s="224">
        <f>ROUND(E234*U234,2)</f>
        <v>8.6999999999999993</v>
      </c>
      <c r="W234" s="224"/>
      <c r="X234" s="224" t="s">
        <v>165</v>
      </c>
      <c r="Y234" s="205"/>
      <c r="Z234" s="205"/>
      <c r="AA234" s="205"/>
      <c r="AB234" s="205"/>
      <c r="AC234" s="205"/>
      <c r="AD234" s="205"/>
      <c r="AE234" s="205"/>
      <c r="AF234" s="205"/>
      <c r="AG234" s="205" t="s">
        <v>166</v>
      </c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5">
      <c r="A235" s="239">
        <v>100</v>
      </c>
      <c r="B235" s="240" t="s">
        <v>430</v>
      </c>
      <c r="C235" s="247" t="s">
        <v>431</v>
      </c>
      <c r="D235" s="241" t="s">
        <v>171</v>
      </c>
      <c r="E235" s="242">
        <v>1</v>
      </c>
      <c r="F235" s="243"/>
      <c r="G235" s="244">
        <f>ROUND(E235*F235,2)</f>
        <v>0</v>
      </c>
      <c r="H235" s="225">
        <v>0</v>
      </c>
      <c r="I235" s="224">
        <f>ROUND(E235*H235,2)</f>
        <v>0</v>
      </c>
      <c r="J235" s="225">
        <v>1126</v>
      </c>
      <c r="K235" s="224">
        <f>ROUND(E235*J235,2)</f>
        <v>1126</v>
      </c>
      <c r="L235" s="224">
        <v>15</v>
      </c>
      <c r="M235" s="224">
        <f>G235*(1+L235/100)</f>
        <v>0</v>
      </c>
      <c r="N235" s="224">
        <v>0</v>
      </c>
      <c r="O235" s="224">
        <f>ROUND(E235*N235,2)</f>
        <v>0</v>
      </c>
      <c r="P235" s="224">
        <v>0</v>
      </c>
      <c r="Q235" s="224">
        <f>ROUND(E235*P235,2)</f>
        <v>0</v>
      </c>
      <c r="R235" s="224"/>
      <c r="S235" s="224" t="s">
        <v>164</v>
      </c>
      <c r="T235" s="224" t="s">
        <v>164</v>
      </c>
      <c r="U235" s="224">
        <v>2.4500000000000002</v>
      </c>
      <c r="V235" s="224">
        <f>ROUND(E235*U235,2)</f>
        <v>2.4500000000000002</v>
      </c>
      <c r="W235" s="224"/>
      <c r="X235" s="224" t="s">
        <v>165</v>
      </c>
      <c r="Y235" s="205"/>
      <c r="Z235" s="205"/>
      <c r="AA235" s="205"/>
      <c r="AB235" s="205"/>
      <c r="AC235" s="205"/>
      <c r="AD235" s="205"/>
      <c r="AE235" s="205"/>
      <c r="AF235" s="205"/>
      <c r="AG235" s="205" t="s">
        <v>166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outlineLevel="1" x14ac:dyDescent="0.25">
      <c r="A236" s="239">
        <v>101</v>
      </c>
      <c r="B236" s="240" t="s">
        <v>432</v>
      </c>
      <c r="C236" s="247" t="s">
        <v>433</v>
      </c>
      <c r="D236" s="241" t="s">
        <v>171</v>
      </c>
      <c r="E236" s="242">
        <v>2</v>
      </c>
      <c r="F236" s="243"/>
      <c r="G236" s="244">
        <f>ROUND(E236*F236,2)</f>
        <v>0</v>
      </c>
      <c r="H236" s="225">
        <v>0</v>
      </c>
      <c r="I236" s="224">
        <f>ROUND(E236*H236,2)</f>
        <v>0</v>
      </c>
      <c r="J236" s="225">
        <v>50.6</v>
      </c>
      <c r="K236" s="224">
        <f>ROUND(E236*J236,2)</f>
        <v>101.2</v>
      </c>
      <c r="L236" s="224">
        <v>15</v>
      </c>
      <c r="M236" s="224">
        <f>G236*(1+L236/100)</f>
        <v>0</v>
      </c>
      <c r="N236" s="224">
        <v>0</v>
      </c>
      <c r="O236" s="224">
        <f>ROUND(E236*N236,2)</f>
        <v>0</v>
      </c>
      <c r="P236" s="224">
        <v>1.8E-3</v>
      </c>
      <c r="Q236" s="224">
        <f>ROUND(E236*P236,2)</f>
        <v>0</v>
      </c>
      <c r="R236" s="224"/>
      <c r="S236" s="224" t="s">
        <v>164</v>
      </c>
      <c r="T236" s="224" t="s">
        <v>164</v>
      </c>
      <c r="U236" s="224">
        <v>0.11</v>
      </c>
      <c r="V236" s="224">
        <f>ROUND(E236*U236,2)</f>
        <v>0.22</v>
      </c>
      <c r="W236" s="224"/>
      <c r="X236" s="224" t="s">
        <v>165</v>
      </c>
      <c r="Y236" s="205"/>
      <c r="Z236" s="205"/>
      <c r="AA236" s="205"/>
      <c r="AB236" s="205"/>
      <c r="AC236" s="205"/>
      <c r="AD236" s="205"/>
      <c r="AE236" s="205"/>
      <c r="AF236" s="205"/>
      <c r="AG236" s="205" t="s">
        <v>166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 x14ac:dyDescent="0.25">
      <c r="A237" s="239">
        <v>102</v>
      </c>
      <c r="B237" s="240" t="s">
        <v>434</v>
      </c>
      <c r="C237" s="247" t="s">
        <v>435</v>
      </c>
      <c r="D237" s="241" t="s">
        <v>171</v>
      </c>
      <c r="E237" s="242">
        <v>3</v>
      </c>
      <c r="F237" s="243"/>
      <c r="G237" s="244">
        <f>ROUND(E237*F237,2)</f>
        <v>0</v>
      </c>
      <c r="H237" s="225">
        <v>0</v>
      </c>
      <c r="I237" s="224">
        <f>ROUND(E237*H237,2)</f>
        <v>0</v>
      </c>
      <c r="J237" s="225">
        <v>211.5</v>
      </c>
      <c r="K237" s="224">
        <f>ROUND(E237*J237,2)</f>
        <v>634.5</v>
      </c>
      <c r="L237" s="224">
        <v>15</v>
      </c>
      <c r="M237" s="224">
        <f>G237*(1+L237/100)</f>
        <v>0</v>
      </c>
      <c r="N237" s="224">
        <v>0</v>
      </c>
      <c r="O237" s="224">
        <f>ROUND(E237*N237,2)</f>
        <v>0</v>
      </c>
      <c r="P237" s="224">
        <v>0.1104</v>
      </c>
      <c r="Q237" s="224">
        <f>ROUND(E237*P237,2)</f>
        <v>0.33</v>
      </c>
      <c r="R237" s="224"/>
      <c r="S237" s="224" t="s">
        <v>164</v>
      </c>
      <c r="T237" s="224" t="s">
        <v>164</v>
      </c>
      <c r="U237" s="224">
        <v>0.46</v>
      </c>
      <c r="V237" s="224">
        <f>ROUND(E237*U237,2)</f>
        <v>1.38</v>
      </c>
      <c r="W237" s="224"/>
      <c r="X237" s="224" t="s">
        <v>165</v>
      </c>
      <c r="Y237" s="205"/>
      <c r="Z237" s="205"/>
      <c r="AA237" s="205"/>
      <c r="AB237" s="205"/>
      <c r="AC237" s="205"/>
      <c r="AD237" s="205"/>
      <c r="AE237" s="205"/>
      <c r="AF237" s="205"/>
      <c r="AG237" s="205" t="s">
        <v>166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outlineLevel="1" x14ac:dyDescent="0.25">
      <c r="A238" s="239">
        <v>103</v>
      </c>
      <c r="B238" s="240" t="s">
        <v>436</v>
      </c>
      <c r="C238" s="247" t="s">
        <v>437</v>
      </c>
      <c r="D238" s="241" t="s">
        <v>171</v>
      </c>
      <c r="E238" s="242">
        <v>1</v>
      </c>
      <c r="F238" s="243"/>
      <c r="G238" s="244">
        <f>ROUND(E238*F238,2)</f>
        <v>0</v>
      </c>
      <c r="H238" s="225">
        <v>0</v>
      </c>
      <c r="I238" s="224">
        <f>ROUND(E238*H238,2)</f>
        <v>0</v>
      </c>
      <c r="J238" s="225">
        <v>1650</v>
      </c>
      <c r="K238" s="224">
        <f>ROUND(E238*J238,2)</f>
        <v>1650</v>
      </c>
      <c r="L238" s="224">
        <v>15</v>
      </c>
      <c r="M238" s="224">
        <f>G238*(1+L238/100)</f>
        <v>0</v>
      </c>
      <c r="N238" s="224">
        <v>0</v>
      </c>
      <c r="O238" s="224">
        <f>ROUND(E238*N238,2)</f>
        <v>0</v>
      </c>
      <c r="P238" s="224">
        <v>0</v>
      </c>
      <c r="Q238" s="224">
        <f>ROUND(E238*P238,2)</f>
        <v>0</v>
      </c>
      <c r="R238" s="224"/>
      <c r="S238" s="224" t="s">
        <v>139</v>
      </c>
      <c r="T238" s="224" t="s">
        <v>140</v>
      </c>
      <c r="U238" s="224">
        <v>0</v>
      </c>
      <c r="V238" s="224">
        <f>ROUND(E238*U238,2)</f>
        <v>0</v>
      </c>
      <c r="W238" s="224"/>
      <c r="X238" s="224" t="s">
        <v>165</v>
      </c>
      <c r="Y238" s="205"/>
      <c r="Z238" s="205"/>
      <c r="AA238" s="205"/>
      <c r="AB238" s="205"/>
      <c r="AC238" s="205"/>
      <c r="AD238" s="205"/>
      <c r="AE238" s="205"/>
      <c r="AF238" s="205"/>
      <c r="AG238" s="205" t="s">
        <v>166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ht="40.799999999999997" outlineLevel="1" x14ac:dyDescent="0.25">
      <c r="A239" s="239">
        <v>104</v>
      </c>
      <c r="B239" s="240" t="s">
        <v>438</v>
      </c>
      <c r="C239" s="247" t="s">
        <v>439</v>
      </c>
      <c r="D239" s="241" t="s">
        <v>171</v>
      </c>
      <c r="E239" s="242">
        <v>1</v>
      </c>
      <c r="F239" s="243"/>
      <c r="G239" s="244">
        <f>ROUND(E239*F239,2)</f>
        <v>0</v>
      </c>
      <c r="H239" s="225">
        <v>0</v>
      </c>
      <c r="I239" s="224">
        <f>ROUND(E239*H239,2)</f>
        <v>0</v>
      </c>
      <c r="J239" s="225">
        <v>12480</v>
      </c>
      <c r="K239" s="224">
        <f>ROUND(E239*J239,2)</f>
        <v>12480</v>
      </c>
      <c r="L239" s="224">
        <v>15</v>
      </c>
      <c r="M239" s="224">
        <f>G239*(1+L239/100)</f>
        <v>0</v>
      </c>
      <c r="N239" s="224">
        <v>0</v>
      </c>
      <c r="O239" s="224">
        <f>ROUND(E239*N239,2)</f>
        <v>0</v>
      </c>
      <c r="P239" s="224">
        <v>0</v>
      </c>
      <c r="Q239" s="224">
        <f>ROUND(E239*P239,2)</f>
        <v>0</v>
      </c>
      <c r="R239" s="224"/>
      <c r="S239" s="224" t="s">
        <v>139</v>
      </c>
      <c r="T239" s="224" t="s">
        <v>140</v>
      </c>
      <c r="U239" s="224">
        <v>0.95</v>
      </c>
      <c r="V239" s="224">
        <f>ROUND(E239*U239,2)</f>
        <v>0.95</v>
      </c>
      <c r="W239" s="224"/>
      <c r="X239" s="224" t="s">
        <v>165</v>
      </c>
      <c r="Y239" s="205"/>
      <c r="Z239" s="205"/>
      <c r="AA239" s="205"/>
      <c r="AB239" s="205"/>
      <c r="AC239" s="205"/>
      <c r="AD239" s="205"/>
      <c r="AE239" s="205"/>
      <c r="AF239" s="205"/>
      <c r="AG239" s="205" t="s">
        <v>166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 ht="20.399999999999999" outlineLevel="1" x14ac:dyDescent="0.25">
      <c r="A240" s="239">
        <v>105</v>
      </c>
      <c r="B240" s="240" t="s">
        <v>440</v>
      </c>
      <c r="C240" s="247" t="s">
        <v>441</v>
      </c>
      <c r="D240" s="241" t="s">
        <v>171</v>
      </c>
      <c r="E240" s="242">
        <v>8</v>
      </c>
      <c r="F240" s="243"/>
      <c r="G240" s="244">
        <f>ROUND(E240*F240,2)</f>
        <v>0</v>
      </c>
      <c r="H240" s="225">
        <v>0</v>
      </c>
      <c r="I240" s="224">
        <f>ROUND(E240*H240,2)</f>
        <v>0</v>
      </c>
      <c r="J240" s="225">
        <v>250</v>
      </c>
      <c r="K240" s="224">
        <f>ROUND(E240*J240,2)</f>
        <v>2000</v>
      </c>
      <c r="L240" s="224">
        <v>15</v>
      </c>
      <c r="M240" s="224">
        <f>G240*(1+L240/100)</f>
        <v>0</v>
      </c>
      <c r="N240" s="224">
        <v>0</v>
      </c>
      <c r="O240" s="224">
        <f>ROUND(E240*N240,2)</f>
        <v>0</v>
      </c>
      <c r="P240" s="224">
        <v>0</v>
      </c>
      <c r="Q240" s="224">
        <f>ROUND(E240*P240,2)</f>
        <v>0</v>
      </c>
      <c r="R240" s="224"/>
      <c r="S240" s="224" t="s">
        <v>139</v>
      </c>
      <c r="T240" s="224" t="s">
        <v>140</v>
      </c>
      <c r="U240" s="224">
        <v>0.95</v>
      </c>
      <c r="V240" s="224">
        <f>ROUND(E240*U240,2)</f>
        <v>7.6</v>
      </c>
      <c r="W240" s="224"/>
      <c r="X240" s="224" t="s">
        <v>165</v>
      </c>
      <c r="Y240" s="205"/>
      <c r="Z240" s="205"/>
      <c r="AA240" s="205"/>
      <c r="AB240" s="205"/>
      <c r="AC240" s="205"/>
      <c r="AD240" s="205"/>
      <c r="AE240" s="205"/>
      <c r="AF240" s="205"/>
      <c r="AG240" s="205" t="s">
        <v>166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spans="1:60" ht="40.799999999999997" outlineLevel="1" x14ac:dyDescent="0.25">
      <c r="A241" s="239">
        <v>106</v>
      </c>
      <c r="B241" s="240" t="s">
        <v>442</v>
      </c>
      <c r="C241" s="247" t="s">
        <v>443</v>
      </c>
      <c r="D241" s="241" t="s">
        <v>307</v>
      </c>
      <c r="E241" s="242">
        <v>1</v>
      </c>
      <c r="F241" s="243"/>
      <c r="G241" s="244">
        <f>ROUND(E241*F241,2)</f>
        <v>0</v>
      </c>
      <c r="H241" s="225">
        <v>12450</v>
      </c>
      <c r="I241" s="224">
        <f>ROUND(E241*H241,2)</f>
        <v>12450</v>
      </c>
      <c r="J241" s="225">
        <v>0</v>
      </c>
      <c r="K241" s="224">
        <f>ROUND(E241*J241,2)</f>
        <v>0</v>
      </c>
      <c r="L241" s="224">
        <v>15</v>
      </c>
      <c r="M241" s="224">
        <f>G241*(1+L241/100)</f>
        <v>0</v>
      </c>
      <c r="N241" s="224">
        <v>0</v>
      </c>
      <c r="O241" s="224">
        <f>ROUND(E241*N241,2)</f>
        <v>0</v>
      </c>
      <c r="P241" s="224">
        <v>0</v>
      </c>
      <c r="Q241" s="224">
        <f>ROUND(E241*P241,2)</f>
        <v>0</v>
      </c>
      <c r="R241" s="224"/>
      <c r="S241" s="224" t="s">
        <v>139</v>
      </c>
      <c r="T241" s="224" t="s">
        <v>140</v>
      </c>
      <c r="U241" s="224">
        <v>0</v>
      </c>
      <c r="V241" s="224">
        <f>ROUND(E241*U241,2)</f>
        <v>0</v>
      </c>
      <c r="W241" s="224"/>
      <c r="X241" s="224" t="s">
        <v>189</v>
      </c>
      <c r="Y241" s="205"/>
      <c r="Z241" s="205"/>
      <c r="AA241" s="205"/>
      <c r="AB241" s="205"/>
      <c r="AC241" s="205"/>
      <c r="AD241" s="205"/>
      <c r="AE241" s="205"/>
      <c r="AF241" s="205"/>
      <c r="AG241" s="205" t="s">
        <v>190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outlineLevel="1" x14ac:dyDescent="0.25">
      <c r="A242" s="239">
        <v>107</v>
      </c>
      <c r="B242" s="240" t="s">
        <v>444</v>
      </c>
      <c r="C242" s="247" t="s">
        <v>445</v>
      </c>
      <c r="D242" s="241" t="s">
        <v>171</v>
      </c>
      <c r="E242" s="242">
        <v>1</v>
      </c>
      <c r="F242" s="243"/>
      <c r="G242" s="244">
        <f>ROUND(E242*F242,2)</f>
        <v>0</v>
      </c>
      <c r="H242" s="225">
        <v>0</v>
      </c>
      <c r="I242" s="224">
        <f>ROUND(E242*H242,2)</f>
        <v>0</v>
      </c>
      <c r="J242" s="225">
        <v>1990</v>
      </c>
      <c r="K242" s="224">
        <f>ROUND(E242*J242,2)</f>
        <v>1990</v>
      </c>
      <c r="L242" s="224">
        <v>15</v>
      </c>
      <c r="M242" s="224">
        <f>G242*(1+L242/100)</f>
        <v>0</v>
      </c>
      <c r="N242" s="224">
        <v>0</v>
      </c>
      <c r="O242" s="224">
        <f>ROUND(E242*N242,2)</f>
        <v>0</v>
      </c>
      <c r="P242" s="224">
        <v>0</v>
      </c>
      <c r="Q242" s="224">
        <f>ROUND(E242*P242,2)</f>
        <v>0</v>
      </c>
      <c r="R242" s="224"/>
      <c r="S242" s="224" t="s">
        <v>139</v>
      </c>
      <c r="T242" s="224" t="s">
        <v>140</v>
      </c>
      <c r="U242" s="224">
        <v>0</v>
      </c>
      <c r="V242" s="224">
        <f>ROUND(E242*U242,2)</f>
        <v>0</v>
      </c>
      <c r="W242" s="224"/>
      <c r="X242" s="224" t="s">
        <v>196</v>
      </c>
      <c r="Y242" s="205"/>
      <c r="Z242" s="205"/>
      <c r="AA242" s="205"/>
      <c r="AB242" s="205"/>
      <c r="AC242" s="205"/>
      <c r="AD242" s="205"/>
      <c r="AE242" s="205"/>
      <c r="AF242" s="205"/>
      <c r="AG242" s="205" t="s">
        <v>197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ht="30.6" outlineLevel="1" x14ac:dyDescent="0.25">
      <c r="A243" s="239">
        <v>108</v>
      </c>
      <c r="B243" s="240" t="s">
        <v>446</v>
      </c>
      <c r="C243" s="247" t="s">
        <v>447</v>
      </c>
      <c r="D243" s="241" t="s">
        <v>307</v>
      </c>
      <c r="E243" s="242">
        <v>1</v>
      </c>
      <c r="F243" s="243"/>
      <c r="G243" s="244">
        <f>ROUND(E243*F243,2)</f>
        <v>0</v>
      </c>
      <c r="H243" s="225">
        <v>0</v>
      </c>
      <c r="I243" s="224">
        <f>ROUND(E243*H243,2)</f>
        <v>0</v>
      </c>
      <c r="J243" s="225">
        <v>1500</v>
      </c>
      <c r="K243" s="224">
        <f>ROUND(E243*J243,2)</f>
        <v>1500</v>
      </c>
      <c r="L243" s="224">
        <v>15</v>
      </c>
      <c r="M243" s="224">
        <f>G243*(1+L243/100)</f>
        <v>0</v>
      </c>
      <c r="N243" s="224">
        <v>0</v>
      </c>
      <c r="O243" s="224">
        <f>ROUND(E243*N243,2)</f>
        <v>0</v>
      </c>
      <c r="P243" s="224">
        <v>0</v>
      </c>
      <c r="Q243" s="224">
        <f>ROUND(E243*P243,2)</f>
        <v>0</v>
      </c>
      <c r="R243" s="224"/>
      <c r="S243" s="224" t="s">
        <v>139</v>
      </c>
      <c r="T243" s="224" t="s">
        <v>140</v>
      </c>
      <c r="U243" s="224">
        <v>0</v>
      </c>
      <c r="V243" s="224">
        <f>ROUND(E243*U243,2)</f>
        <v>0</v>
      </c>
      <c r="W243" s="224"/>
      <c r="X243" s="224" t="s">
        <v>196</v>
      </c>
      <c r="Y243" s="205"/>
      <c r="Z243" s="205"/>
      <c r="AA243" s="205"/>
      <c r="AB243" s="205"/>
      <c r="AC243" s="205"/>
      <c r="AD243" s="205"/>
      <c r="AE243" s="205"/>
      <c r="AF243" s="205"/>
      <c r="AG243" s="205" t="s">
        <v>197</v>
      </c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ht="20.399999999999999" outlineLevel="1" x14ac:dyDescent="0.25">
      <c r="A244" s="239">
        <v>109</v>
      </c>
      <c r="B244" s="240" t="s">
        <v>448</v>
      </c>
      <c r="C244" s="247" t="s">
        <v>449</v>
      </c>
      <c r="D244" s="241" t="s">
        <v>307</v>
      </c>
      <c r="E244" s="242">
        <v>1</v>
      </c>
      <c r="F244" s="243"/>
      <c r="G244" s="244">
        <f>ROUND(E244*F244,2)</f>
        <v>0</v>
      </c>
      <c r="H244" s="225">
        <v>0</v>
      </c>
      <c r="I244" s="224">
        <f>ROUND(E244*H244,2)</f>
        <v>0</v>
      </c>
      <c r="J244" s="225">
        <v>2980</v>
      </c>
      <c r="K244" s="224">
        <f>ROUND(E244*J244,2)</f>
        <v>2980</v>
      </c>
      <c r="L244" s="224">
        <v>15</v>
      </c>
      <c r="M244" s="224">
        <f>G244*(1+L244/100)</f>
        <v>0</v>
      </c>
      <c r="N244" s="224">
        <v>0</v>
      </c>
      <c r="O244" s="224">
        <f>ROUND(E244*N244,2)</f>
        <v>0</v>
      </c>
      <c r="P244" s="224">
        <v>0</v>
      </c>
      <c r="Q244" s="224">
        <f>ROUND(E244*P244,2)</f>
        <v>0</v>
      </c>
      <c r="R244" s="224"/>
      <c r="S244" s="224" t="s">
        <v>139</v>
      </c>
      <c r="T244" s="224" t="s">
        <v>140</v>
      </c>
      <c r="U244" s="224">
        <v>0</v>
      </c>
      <c r="V244" s="224">
        <f>ROUND(E244*U244,2)</f>
        <v>0</v>
      </c>
      <c r="W244" s="224"/>
      <c r="X244" s="224" t="s">
        <v>196</v>
      </c>
      <c r="Y244" s="205"/>
      <c r="Z244" s="205"/>
      <c r="AA244" s="205"/>
      <c r="AB244" s="205"/>
      <c r="AC244" s="205"/>
      <c r="AD244" s="205"/>
      <c r="AE244" s="205"/>
      <c r="AF244" s="205"/>
      <c r="AG244" s="205" t="s">
        <v>197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ht="20.399999999999999" outlineLevel="1" x14ac:dyDescent="0.25">
      <c r="A245" s="233">
        <v>110</v>
      </c>
      <c r="B245" s="234" t="s">
        <v>450</v>
      </c>
      <c r="C245" s="248" t="s">
        <v>451</v>
      </c>
      <c r="D245" s="235" t="s">
        <v>176</v>
      </c>
      <c r="E245" s="236">
        <v>3</v>
      </c>
      <c r="F245" s="237"/>
      <c r="G245" s="238">
        <f>ROUND(E245*F245,2)</f>
        <v>0</v>
      </c>
      <c r="H245" s="225">
        <v>0</v>
      </c>
      <c r="I245" s="224">
        <f>ROUND(E245*H245,2)</f>
        <v>0</v>
      </c>
      <c r="J245" s="225">
        <v>11500</v>
      </c>
      <c r="K245" s="224">
        <f>ROUND(E245*J245,2)</f>
        <v>34500</v>
      </c>
      <c r="L245" s="224">
        <v>15</v>
      </c>
      <c r="M245" s="224">
        <f>G245*(1+L245/100)</f>
        <v>0</v>
      </c>
      <c r="N245" s="224">
        <v>0</v>
      </c>
      <c r="O245" s="224">
        <f>ROUND(E245*N245,2)</f>
        <v>0</v>
      </c>
      <c r="P245" s="224">
        <v>0</v>
      </c>
      <c r="Q245" s="224">
        <f>ROUND(E245*P245,2)</f>
        <v>0</v>
      </c>
      <c r="R245" s="224"/>
      <c r="S245" s="224" t="s">
        <v>139</v>
      </c>
      <c r="T245" s="224" t="s">
        <v>140</v>
      </c>
      <c r="U245" s="224">
        <v>0</v>
      </c>
      <c r="V245" s="224">
        <f>ROUND(E245*U245,2)</f>
        <v>0</v>
      </c>
      <c r="W245" s="224"/>
      <c r="X245" s="224" t="s">
        <v>196</v>
      </c>
      <c r="Y245" s="205"/>
      <c r="Z245" s="205"/>
      <c r="AA245" s="205"/>
      <c r="AB245" s="205"/>
      <c r="AC245" s="205"/>
      <c r="AD245" s="205"/>
      <c r="AE245" s="205"/>
      <c r="AF245" s="205"/>
      <c r="AG245" s="205" t="s">
        <v>197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 outlineLevel="1" x14ac:dyDescent="0.25">
      <c r="A246" s="222"/>
      <c r="B246" s="223"/>
      <c r="C246" s="260" t="s">
        <v>452</v>
      </c>
      <c r="D246" s="256"/>
      <c r="E246" s="257">
        <v>3</v>
      </c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05"/>
      <c r="Z246" s="205"/>
      <c r="AA246" s="205"/>
      <c r="AB246" s="205"/>
      <c r="AC246" s="205"/>
      <c r="AD246" s="205"/>
      <c r="AE246" s="205"/>
      <c r="AF246" s="205"/>
      <c r="AG246" s="205" t="s">
        <v>168</v>
      </c>
      <c r="AH246" s="205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outlineLevel="1" x14ac:dyDescent="0.25">
      <c r="A247" s="222"/>
      <c r="B247" s="223"/>
      <c r="C247" s="260" t="s">
        <v>453</v>
      </c>
      <c r="D247" s="256"/>
      <c r="E247" s="257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05"/>
      <c r="Z247" s="205"/>
      <c r="AA247" s="205"/>
      <c r="AB247" s="205"/>
      <c r="AC247" s="205"/>
      <c r="AD247" s="205"/>
      <c r="AE247" s="205"/>
      <c r="AF247" s="205"/>
      <c r="AG247" s="205" t="s">
        <v>168</v>
      </c>
      <c r="AH247" s="205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5">
      <c r="A248" s="222"/>
      <c r="B248" s="223"/>
      <c r="C248" s="260" t="s">
        <v>454</v>
      </c>
      <c r="D248" s="256"/>
      <c r="E248" s="257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05"/>
      <c r="Z248" s="205"/>
      <c r="AA248" s="205"/>
      <c r="AB248" s="205"/>
      <c r="AC248" s="205"/>
      <c r="AD248" s="205"/>
      <c r="AE248" s="205"/>
      <c r="AF248" s="205"/>
      <c r="AG248" s="205" t="s">
        <v>168</v>
      </c>
      <c r="AH248" s="205">
        <v>0</v>
      </c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ht="20.399999999999999" outlineLevel="1" x14ac:dyDescent="0.25">
      <c r="A249" s="222"/>
      <c r="B249" s="223"/>
      <c r="C249" s="260" t="s">
        <v>455</v>
      </c>
      <c r="D249" s="256"/>
      <c r="E249" s="257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05"/>
      <c r="Z249" s="205"/>
      <c r="AA249" s="205"/>
      <c r="AB249" s="205"/>
      <c r="AC249" s="205"/>
      <c r="AD249" s="205"/>
      <c r="AE249" s="205"/>
      <c r="AF249" s="205"/>
      <c r="AG249" s="205" t="s">
        <v>168</v>
      </c>
      <c r="AH249" s="205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spans="1:60" outlineLevel="1" x14ac:dyDescent="0.25">
      <c r="A250" s="222"/>
      <c r="B250" s="223"/>
      <c r="C250" s="260" t="s">
        <v>456</v>
      </c>
      <c r="D250" s="256"/>
      <c r="E250" s="257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05"/>
      <c r="Z250" s="205"/>
      <c r="AA250" s="205"/>
      <c r="AB250" s="205"/>
      <c r="AC250" s="205"/>
      <c r="AD250" s="205"/>
      <c r="AE250" s="205"/>
      <c r="AF250" s="205"/>
      <c r="AG250" s="205" t="s">
        <v>168</v>
      </c>
      <c r="AH250" s="205">
        <v>0</v>
      </c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ht="20.399999999999999" outlineLevel="1" x14ac:dyDescent="0.25">
      <c r="A251" s="222"/>
      <c r="B251" s="223"/>
      <c r="C251" s="260" t="s">
        <v>457</v>
      </c>
      <c r="D251" s="256"/>
      <c r="E251" s="257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05"/>
      <c r="Z251" s="205"/>
      <c r="AA251" s="205"/>
      <c r="AB251" s="205"/>
      <c r="AC251" s="205"/>
      <c r="AD251" s="205"/>
      <c r="AE251" s="205"/>
      <c r="AF251" s="205"/>
      <c r="AG251" s="205" t="s">
        <v>168</v>
      </c>
      <c r="AH251" s="205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5">
      <c r="A252" s="222"/>
      <c r="B252" s="223"/>
      <c r="C252" s="260" t="s">
        <v>458</v>
      </c>
      <c r="D252" s="256"/>
      <c r="E252" s="257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05"/>
      <c r="Z252" s="205"/>
      <c r="AA252" s="205"/>
      <c r="AB252" s="205"/>
      <c r="AC252" s="205"/>
      <c r="AD252" s="205"/>
      <c r="AE252" s="205"/>
      <c r="AF252" s="205"/>
      <c r="AG252" s="205" t="s">
        <v>168</v>
      </c>
      <c r="AH252" s="205">
        <v>0</v>
      </c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outlineLevel="1" x14ac:dyDescent="0.25">
      <c r="A253" s="222"/>
      <c r="B253" s="223"/>
      <c r="C253" s="260" t="s">
        <v>459</v>
      </c>
      <c r="D253" s="256"/>
      <c r="E253" s="257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168</v>
      </c>
      <c r="AH253" s="205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spans="1:60" outlineLevel="1" x14ac:dyDescent="0.25">
      <c r="A254" s="222"/>
      <c r="B254" s="223"/>
      <c r="C254" s="260" t="s">
        <v>460</v>
      </c>
      <c r="D254" s="256"/>
      <c r="E254" s="257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05"/>
      <c r="Z254" s="205"/>
      <c r="AA254" s="205"/>
      <c r="AB254" s="205"/>
      <c r="AC254" s="205"/>
      <c r="AD254" s="205"/>
      <c r="AE254" s="205"/>
      <c r="AF254" s="205"/>
      <c r="AG254" s="205" t="s">
        <v>168</v>
      </c>
      <c r="AH254" s="205">
        <v>0</v>
      </c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spans="1:60" outlineLevel="1" x14ac:dyDescent="0.25">
      <c r="A255" s="222"/>
      <c r="B255" s="223"/>
      <c r="C255" s="260" t="s">
        <v>461</v>
      </c>
      <c r="D255" s="256"/>
      <c r="E255" s="257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05"/>
      <c r="Z255" s="205"/>
      <c r="AA255" s="205"/>
      <c r="AB255" s="205"/>
      <c r="AC255" s="205"/>
      <c r="AD255" s="205"/>
      <c r="AE255" s="205"/>
      <c r="AF255" s="205"/>
      <c r="AG255" s="205" t="s">
        <v>168</v>
      </c>
      <c r="AH255" s="205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spans="1:60" ht="20.399999999999999" outlineLevel="1" x14ac:dyDescent="0.25">
      <c r="A256" s="222"/>
      <c r="B256" s="223"/>
      <c r="C256" s="260" t="s">
        <v>462</v>
      </c>
      <c r="D256" s="256"/>
      <c r="E256" s="257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168</v>
      </c>
      <c r="AH256" s="205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spans="1:60" ht="20.399999999999999" outlineLevel="1" x14ac:dyDescent="0.25">
      <c r="A257" s="222"/>
      <c r="B257" s="223"/>
      <c r="C257" s="260" t="s">
        <v>463</v>
      </c>
      <c r="D257" s="256"/>
      <c r="E257" s="257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168</v>
      </c>
      <c r="AH257" s="205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spans="1:60" outlineLevel="1" x14ac:dyDescent="0.25">
      <c r="A258" s="222"/>
      <c r="B258" s="223"/>
      <c r="C258" s="260" t="s">
        <v>464</v>
      </c>
      <c r="D258" s="256"/>
      <c r="E258" s="257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05"/>
      <c r="Z258" s="205"/>
      <c r="AA258" s="205"/>
      <c r="AB258" s="205"/>
      <c r="AC258" s="205"/>
      <c r="AD258" s="205"/>
      <c r="AE258" s="205"/>
      <c r="AF258" s="205"/>
      <c r="AG258" s="205" t="s">
        <v>168</v>
      </c>
      <c r="AH258" s="205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spans="1:60" outlineLevel="1" x14ac:dyDescent="0.25">
      <c r="A259" s="239">
        <v>111</v>
      </c>
      <c r="B259" s="240" t="s">
        <v>465</v>
      </c>
      <c r="C259" s="247" t="s">
        <v>466</v>
      </c>
      <c r="D259" s="241" t="s">
        <v>0</v>
      </c>
      <c r="E259" s="242">
        <v>754.077</v>
      </c>
      <c r="F259" s="243"/>
      <c r="G259" s="244">
        <f>ROUND(E259*F259,2)</f>
        <v>0</v>
      </c>
      <c r="H259" s="225">
        <v>0</v>
      </c>
      <c r="I259" s="224">
        <f>ROUND(E259*H259,2)</f>
        <v>0</v>
      </c>
      <c r="J259" s="225">
        <v>1.05</v>
      </c>
      <c r="K259" s="224">
        <f>ROUND(E259*J259,2)</f>
        <v>791.78</v>
      </c>
      <c r="L259" s="224">
        <v>15</v>
      </c>
      <c r="M259" s="224">
        <f>G259*(1+L259/100)</f>
        <v>0</v>
      </c>
      <c r="N259" s="224">
        <v>0</v>
      </c>
      <c r="O259" s="224">
        <f>ROUND(E259*N259,2)</f>
        <v>0</v>
      </c>
      <c r="P259" s="224">
        <v>0</v>
      </c>
      <c r="Q259" s="224">
        <f>ROUND(E259*P259,2)</f>
        <v>0</v>
      </c>
      <c r="R259" s="224"/>
      <c r="S259" s="224" t="s">
        <v>164</v>
      </c>
      <c r="T259" s="224" t="s">
        <v>164</v>
      </c>
      <c r="U259" s="224">
        <v>0</v>
      </c>
      <c r="V259" s="224">
        <f>ROUND(E259*U259,2)</f>
        <v>0</v>
      </c>
      <c r="W259" s="224"/>
      <c r="X259" s="224" t="s">
        <v>291</v>
      </c>
      <c r="Y259" s="205"/>
      <c r="Z259" s="205"/>
      <c r="AA259" s="205"/>
      <c r="AB259" s="205"/>
      <c r="AC259" s="205"/>
      <c r="AD259" s="205"/>
      <c r="AE259" s="205"/>
      <c r="AF259" s="205"/>
      <c r="AG259" s="205" t="s">
        <v>292</v>
      </c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spans="1:60" x14ac:dyDescent="0.25">
      <c r="A260" s="227" t="s">
        <v>134</v>
      </c>
      <c r="B260" s="228" t="s">
        <v>84</v>
      </c>
      <c r="C260" s="246" t="s">
        <v>85</v>
      </c>
      <c r="D260" s="229"/>
      <c r="E260" s="230"/>
      <c r="F260" s="231"/>
      <c r="G260" s="232">
        <f>SUMIF(AG261:AG263,"&lt;&gt;NOR",G261:G263)</f>
        <v>0</v>
      </c>
      <c r="H260" s="226"/>
      <c r="I260" s="226">
        <f>SUM(I261:I263)</f>
        <v>0</v>
      </c>
      <c r="J260" s="226"/>
      <c r="K260" s="226">
        <f>SUM(K261:K263)</f>
        <v>173.37</v>
      </c>
      <c r="L260" s="226"/>
      <c r="M260" s="226">
        <f>SUM(M261:M263)</f>
        <v>0</v>
      </c>
      <c r="N260" s="226"/>
      <c r="O260" s="226">
        <f>SUM(O261:O263)</f>
        <v>0</v>
      </c>
      <c r="P260" s="226"/>
      <c r="Q260" s="226">
        <f>SUM(Q261:Q263)</f>
        <v>0.03</v>
      </c>
      <c r="R260" s="226"/>
      <c r="S260" s="226"/>
      <c r="T260" s="226"/>
      <c r="U260" s="226"/>
      <c r="V260" s="226">
        <f>SUM(V261:V263)</f>
        <v>0</v>
      </c>
      <c r="W260" s="226"/>
      <c r="X260" s="226"/>
      <c r="AG260" t="s">
        <v>135</v>
      </c>
    </row>
    <row r="261" spans="1:60" outlineLevel="1" x14ac:dyDescent="0.25">
      <c r="A261" s="233">
        <v>112</v>
      </c>
      <c r="B261" s="234" t="s">
        <v>467</v>
      </c>
      <c r="C261" s="248" t="s">
        <v>468</v>
      </c>
      <c r="D261" s="235" t="s">
        <v>180</v>
      </c>
      <c r="E261" s="236">
        <v>2.6</v>
      </c>
      <c r="F261" s="237"/>
      <c r="G261" s="238">
        <f>ROUND(E261*F261,2)</f>
        <v>0</v>
      </c>
      <c r="H261" s="225">
        <v>0</v>
      </c>
      <c r="I261" s="224">
        <f>ROUND(E261*H261,2)</f>
        <v>0</v>
      </c>
      <c r="J261" s="225">
        <v>65.5</v>
      </c>
      <c r="K261" s="224">
        <f>ROUND(E261*J261,2)</f>
        <v>170.3</v>
      </c>
      <c r="L261" s="224">
        <v>15</v>
      </c>
      <c r="M261" s="224">
        <f>G261*(1+L261/100)</f>
        <v>0</v>
      </c>
      <c r="N261" s="224">
        <v>0</v>
      </c>
      <c r="O261" s="224">
        <f>ROUND(E261*N261,2)</f>
        <v>0</v>
      </c>
      <c r="P261" s="224">
        <v>1.2E-2</v>
      </c>
      <c r="Q261" s="224">
        <f>ROUND(E261*P261,2)</f>
        <v>0.03</v>
      </c>
      <c r="R261" s="224"/>
      <c r="S261" s="224" t="s">
        <v>164</v>
      </c>
      <c r="T261" s="224" t="s">
        <v>164</v>
      </c>
      <c r="U261" s="224">
        <v>0</v>
      </c>
      <c r="V261" s="224">
        <f>ROUND(E261*U261,2)</f>
        <v>0</v>
      </c>
      <c r="W261" s="224"/>
      <c r="X261" s="224" t="s">
        <v>196</v>
      </c>
      <c r="Y261" s="205"/>
      <c r="Z261" s="205"/>
      <c r="AA261" s="205"/>
      <c r="AB261" s="205"/>
      <c r="AC261" s="205"/>
      <c r="AD261" s="205"/>
      <c r="AE261" s="205"/>
      <c r="AF261" s="205"/>
      <c r="AG261" s="205" t="s">
        <v>197</v>
      </c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spans="1:60" outlineLevel="1" x14ac:dyDescent="0.25">
      <c r="A262" s="222"/>
      <c r="B262" s="223"/>
      <c r="C262" s="260" t="s">
        <v>198</v>
      </c>
      <c r="D262" s="256"/>
      <c r="E262" s="257">
        <v>2.6</v>
      </c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05"/>
      <c r="Z262" s="205"/>
      <c r="AA262" s="205"/>
      <c r="AB262" s="205"/>
      <c r="AC262" s="205"/>
      <c r="AD262" s="205"/>
      <c r="AE262" s="205"/>
      <c r="AF262" s="205"/>
      <c r="AG262" s="205" t="s">
        <v>168</v>
      </c>
      <c r="AH262" s="205">
        <v>0</v>
      </c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spans="1:60" outlineLevel="1" x14ac:dyDescent="0.25">
      <c r="A263" s="239">
        <v>113</v>
      </c>
      <c r="B263" s="240" t="s">
        <v>469</v>
      </c>
      <c r="C263" s="247" t="s">
        <v>470</v>
      </c>
      <c r="D263" s="241" t="s">
        <v>0</v>
      </c>
      <c r="E263" s="242">
        <v>1.7030000000000001</v>
      </c>
      <c r="F263" s="243"/>
      <c r="G263" s="244">
        <f>ROUND(E263*F263,2)</f>
        <v>0</v>
      </c>
      <c r="H263" s="225">
        <v>0</v>
      </c>
      <c r="I263" s="224">
        <f>ROUND(E263*H263,2)</f>
        <v>0</v>
      </c>
      <c r="J263" s="225">
        <v>1.8</v>
      </c>
      <c r="K263" s="224">
        <f>ROUND(E263*J263,2)</f>
        <v>3.07</v>
      </c>
      <c r="L263" s="224">
        <v>15</v>
      </c>
      <c r="M263" s="224">
        <f>G263*(1+L263/100)</f>
        <v>0</v>
      </c>
      <c r="N263" s="224">
        <v>0</v>
      </c>
      <c r="O263" s="224">
        <f>ROUND(E263*N263,2)</f>
        <v>0</v>
      </c>
      <c r="P263" s="224">
        <v>0</v>
      </c>
      <c r="Q263" s="224">
        <f>ROUND(E263*P263,2)</f>
        <v>0</v>
      </c>
      <c r="R263" s="224"/>
      <c r="S263" s="224" t="s">
        <v>164</v>
      </c>
      <c r="T263" s="224" t="s">
        <v>164</v>
      </c>
      <c r="U263" s="224">
        <v>0</v>
      </c>
      <c r="V263" s="224">
        <f>ROUND(E263*U263,2)</f>
        <v>0</v>
      </c>
      <c r="W263" s="224"/>
      <c r="X263" s="224" t="s">
        <v>291</v>
      </c>
      <c r="Y263" s="205"/>
      <c r="Z263" s="205"/>
      <c r="AA263" s="205"/>
      <c r="AB263" s="205"/>
      <c r="AC263" s="205"/>
      <c r="AD263" s="205"/>
      <c r="AE263" s="205"/>
      <c r="AF263" s="205"/>
      <c r="AG263" s="205" t="s">
        <v>292</v>
      </c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spans="1:60" x14ac:dyDescent="0.25">
      <c r="A264" s="227" t="s">
        <v>134</v>
      </c>
      <c r="B264" s="228" t="s">
        <v>86</v>
      </c>
      <c r="C264" s="246" t="s">
        <v>87</v>
      </c>
      <c r="D264" s="229"/>
      <c r="E264" s="230"/>
      <c r="F264" s="231"/>
      <c r="G264" s="232">
        <f>SUMIF(AG265:AG295,"&lt;&gt;NOR",G265:G295)</f>
        <v>0</v>
      </c>
      <c r="H264" s="226"/>
      <c r="I264" s="226">
        <f>SUM(I265:I295)</f>
        <v>3899.5</v>
      </c>
      <c r="J264" s="226"/>
      <c r="K264" s="226">
        <f>SUM(K265:K295)</f>
        <v>4646.46</v>
      </c>
      <c r="L264" s="226"/>
      <c r="M264" s="226">
        <f>SUM(M265:M295)</f>
        <v>0</v>
      </c>
      <c r="N264" s="226"/>
      <c r="O264" s="226">
        <f>SUM(O265:O295)</f>
        <v>0.04</v>
      </c>
      <c r="P264" s="226"/>
      <c r="Q264" s="226">
        <f>SUM(Q265:Q295)</f>
        <v>0</v>
      </c>
      <c r="R264" s="226"/>
      <c r="S264" s="226"/>
      <c r="T264" s="226"/>
      <c r="U264" s="226"/>
      <c r="V264" s="226">
        <f>SUM(V265:V295)</f>
        <v>8.1399999999999988</v>
      </c>
      <c r="W264" s="226"/>
      <c r="X264" s="226"/>
      <c r="AG264" t="s">
        <v>135</v>
      </c>
    </row>
    <row r="265" spans="1:60" outlineLevel="1" x14ac:dyDescent="0.25">
      <c r="A265" s="233">
        <v>114</v>
      </c>
      <c r="B265" s="234" t="s">
        <v>471</v>
      </c>
      <c r="C265" s="248" t="s">
        <v>472</v>
      </c>
      <c r="D265" s="235" t="s">
        <v>180</v>
      </c>
      <c r="E265" s="236">
        <v>5</v>
      </c>
      <c r="F265" s="237"/>
      <c r="G265" s="238">
        <f>ROUND(E265*F265,2)</f>
        <v>0</v>
      </c>
      <c r="H265" s="225">
        <v>0</v>
      </c>
      <c r="I265" s="224">
        <f>ROUND(E265*H265,2)</f>
        <v>0</v>
      </c>
      <c r="J265" s="225">
        <v>7.1</v>
      </c>
      <c r="K265" s="224">
        <f>ROUND(E265*J265,2)</f>
        <v>35.5</v>
      </c>
      <c r="L265" s="224">
        <v>15</v>
      </c>
      <c r="M265" s="224">
        <f>G265*(1+L265/100)</f>
        <v>0</v>
      </c>
      <c r="N265" s="224">
        <v>0</v>
      </c>
      <c r="O265" s="224">
        <f>ROUND(E265*N265,2)</f>
        <v>0</v>
      </c>
      <c r="P265" s="224">
        <v>0</v>
      </c>
      <c r="Q265" s="224">
        <f>ROUND(E265*P265,2)</f>
        <v>0</v>
      </c>
      <c r="R265" s="224"/>
      <c r="S265" s="224" t="s">
        <v>164</v>
      </c>
      <c r="T265" s="224" t="s">
        <v>164</v>
      </c>
      <c r="U265" s="224">
        <v>1.6E-2</v>
      </c>
      <c r="V265" s="224">
        <f>ROUND(E265*U265,2)</f>
        <v>0.08</v>
      </c>
      <c r="W265" s="224"/>
      <c r="X265" s="224" t="s">
        <v>165</v>
      </c>
      <c r="Y265" s="205"/>
      <c r="Z265" s="205"/>
      <c r="AA265" s="205"/>
      <c r="AB265" s="205"/>
      <c r="AC265" s="205"/>
      <c r="AD265" s="205"/>
      <c r="AE265" s="205"/>
      <c r="AF265" s="205"/>
      <c r="AG265" s="205" t="s">
        <v>166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spans="1:60" outlineLevel="1" x14ac:dyDescent="0.25">
      <c r="A266" s="222"/>
      <c r="B266" s="223"/>
      <c r="C266" s="260" t="s">
        <v>185</v>
      </c>
      <c r="D266" s="256"/>
      <c r="E266" s="257">
        <v>3.8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05"/>
      <c r="Z266" s="205"/>
      <c r="AA266" s="205"/>
      <c r="AB266" s="205"/>
      <c r="AC266" s="205"/>
      <c r="AD266" s="205"/>
      <c r="AE266" s="205"/>
      <c r="AF266" s="205"/>
      <c r="AG266" s="205" t="s">
        <v>168</v>
      </c>
      <c r="AH266" s="205">
        <v>0</v>
      </c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spans="1:60" outlineLevel="1" x14ac:dyDescent="0.25">
      <c r="A267" s="222"/>
      <c r="B267" s="223"/>
      <c r="C267" s="260" t="s">
        <v>186</v>
      </c>
      <c r="D267" s="256"/>
      <c r="E267" s="257">
        <v>1.2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05"/>
      <c r="Z267" s="205"/>
      <c r="AA267" s="205"/>
      <c r="AB267" s="205"/>
      <c r="AC267" s="205"/>
      <c r="AD267" s="205"/>
      <c r="AE267" s="205"/>
      <c r="AF267" s="205"/>
      <c r="AG267" s="205" t="s">
        <v>168</v>
      </c>
      <c r="AH267" s="205">
        <v>0</v>
      </c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spans="1:60" outlineLevel="1" x14ac:dyDescent="0.25">
      <c r="A268" s="233">
        <v>115</v>
      </c>
      <c r="B268" s="234" t="s">
        <v>473</v>
      </c>
      <c r="C268" s="248" t="s">
        <v>474</v>
      </c>
      <c r="D268" s="235" t="s">
        <v>180</v>
      </c>
      <c r="E268" s="236">
        <v>5</v>
      </c>
      <c r="F268" s="237"/>
      <c r="G268" s="238">
        <f>ROUND(E268*F268,2)</f>
        <v>0</v>
      </c>
      <c r="H268" s="225">
        <v>24.89</v>
      </c>
      <c r="I268" s="224">
        <f>ROUND(E268*H268,2)</f>
        <v>124.45</v>
      </c>
      <c r="J268" s="225">
        <v>25.21</v>
      </c>
      <c r="K268" s="224">
        <f>ROUND(E268*J268,2)</f>
        <v>126.05</v>
      </c>
      <c r="L268" s="224">
        <v>15</v>
      </c>
      <c r="M268" s="224">
        <f>G268*(1+L268/100)</f>
        <v>0</v>
      </c>
      <c r="N268" s="224">
        <v>2.1000000000000001E-4</v>
      </c>
      <c r="O268" s="224">
        <f>ROUND(E268*N268,2)</f>
        <v>0</v>
      </c>
      <c r="P268" s="224">
        <v>0</v>
      </c>
      <c r="Q268" s="224">
        <f>ROUND(E268*P268,2)</f>
        <v>0</v>
      </c>
      <c r="R268" s="224"/>
      <c r="S268" s="224" t="s">
        <v>164</v>
      </c>
      <c r="T268" s="224" t="s">
        <v>164</v>
      </c>
      <c r="U268" s="224">
        <v>0.05</v>
      </c>
      <c r="V268" s="224">
        <f>ROUND(E268*U268,2)</f>
        <v>0.25</v>
      </c>
      <c r="W268" s="224"/>
      <c r="X268" s="224" t="s">
        <v>165</v>
      </c>
      <c r="Y268" s="205"/>
      <c r="Z268" s="205"/>
      <c r="AA268" s="205"/>
      <c r="AB268" s="205"/>
      <c r="AC268" s="205"/>
      <c r="AD268" s="205"/>
      <c r="AE268" s="205"/>
      <c r="AF268" s="205"/>
      <c r="AG268" s="205" t="s">
        <v>166</v>
      </c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spans="1:60" outlineLevel="1" x14ac:dyDescent="0.25">
      <c r="A269" s="222"/>
      <c r="B269" s="223"/>
      <c r="C269" s="260" t="s">
        <v>185</v>
      </c>
      <c r="D269" s="256"/>
      <c r="E269" s="257">
        <v>3.8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05"/>
      <c r="Z269" s="205"/>
      <c r="AA269" s="205"/>
      <c r="AB269" s="205"/>
      <c r="AC269" s="205"/>
      <c r="AD269" s="205"/>
      <c r="AE269" s="205"/>
      <c r="AF269" s="205"/>
      <c r="AG269" s="205" t="s">
        <v>168</v>
      </c>
      <c r="AH269" s="205">
        <v>0</v>
      </c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spans="1:60" outlineLevel="1" x14ac:dyDescent="0.25">
      <c r="A270" s="222"/>
      <c r="B270" s="223"/>
      <c r="C270" s="260" t="s">
        <v>186</v>
      </c>
      <c r="D270" s="256"/>
      <c r="E270" s="257">
        <v>1.2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05"/>
      <c r="Z270" s="205"/>
      <c r="AA270" s="205"/>
      <c r="AB270" s="205"/>
      <c r="AC270" s="205"/>
      <c r="AD270" s="205"/>
      <c r="AE270" s="205"/>
      <c r="AF270" s="205"/>
      <c r="AG270" s="205" t="s">
        <v>168</v>
      </c>
      <c r="AH270" s="205">
        <v>0</v>
      </c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spans="1:60" outlineLevel="1" x14ac:dyDescent="0.25">
      <c r="A271" s="233">
        <v>116</v>
      </c>
      <c r="B271" s="234" t="s">
        <v>475</v>
      </c>
      <c r="C271" s="248" t="s">
        <v>476</v>
      </c>
      <c r="D271" s="235" t="s">
        <v>176</v>
      </c>
      <c r="E271" s="236">
        <v>3.8</v>
      </c>
      <c r="F271" s="237"/>
      <c r="G271" s="238">
        <f>ROUND(E271*F271,2)</f>
        <v>0</v>
      </c>
      <c r="H271" s="225">
        <v>10.55</v>
      </c>
      <c r="I271" s="224">
        <f>ROUND(E271*H271,2)</f>
        <v>40.090000000000003</v>
      </c>
      <c r="J271" s="225">
        <v>118.95</v>
      </c>
      <c r="K271" s="224">
        <f>ROUND(E271*J271,2)</f>
        <v>452.01</v>
      </c>
      <c r="L271" s="224">
        <v>15</v>
      </c>
      <c r="M271" s="224">
        <f>G271*(1+L271/100)</f>
        <v>0</v>
      </c>
      <c r="N271" s="224">
        <v>3.2000000000000003E-4</v>
      </c>
      <c r="O271" s="224">
        <f>ROUND(E271*N271,2)</f>
        <v>0</v>
      </c>
      <c r="P271" s="224">
        <v>0</v>
      </c>
      <c r="Q271" s="224">
        <f>ROUND(E271*P271,2)</f>
        <v>0</v>
      </c>
      <c r="R271" s="224"/>
      <c r="S271" s="224" t="s">
        <v>164</v>
      </c>
      <c r="T271" s="224" t="s">
        <v>164</v>
      </c>
      <c r="U271" s="224">
        <v>0.23599999999999999</v>
      </c>
      <c r="V271" s="224">
        <f>ROUND(E271*U271,2)</f>
        <v>0.9</v>
      </c>
      <c r="W271" s="224"/>
      <c r="X271" s="224" t="s">
        <v>165</v>
      </c>
      <c r="Y271" s="205"/>
      <c r="Z271" s="205"/>
      <c r="AA271" s="205"/>
      <c r="AB271" s="205"/>
      <c r="AC271" s="205"/>
      <c r="AD271" s="205"/>
      <c r="AE271" s="205"/>
      <c r="AF271" s="205"/>
      <c r="AG271" s="205" t="s">
        <v>166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spans="1:60" outlineLevel="1" x14ac:dyDescent="0.25">
      <c r="A272" s="222"/>
      <c r="B272" s="223"/>
      <c r="C272" s="260" t="s">
        <v>477</v>
      </c>
      <c r="D272" s="256"/>
      <c r="E272" s="257">
        <v>3.8</v>
      </c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05"/>
      <c r="Z272" s="205"/>
      <c r="AA272" s="205"/>
      <c r="AB272" s="205"/>
      <c r="AC272" s="205"/>
      <c r="AD272" s="205"/>
      <c r="AE272" s="205"/>
      <c r="AF272" s="205"/>
      <c r="AG272" s="205" t="s">
        <v>168</v>
      </c>
      <c r="AH272" s="205">
        <v>0</v>
      </c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spans="1:60" outlineLevel="1" x14ac:dyDescent="0.25">
      <c r="A273" s="233">
        <v>117</v>
      </c>
      <c r="B273" s="234" t="s">
        <v>478</v>
      </c>
      <c r="C273" s="248" t="s">
        <v>479</v>
      </c>
      <c r="D273" s="235" t="s">
        <v>176</v>
      </c>
      <c r="E273" s="236">
        <v>3.8</v>
      </c>
      <c r="F273" s="237"/>
      <c r="G273" s="238">
        <f>ROUND(E273*F273,2)</f>
        <v>0</v>
      </c>
      <c r="H273" s="225">
        <v>5.42</v>
      </c>
      <c r="I273" s="224">
        <f>ROUND(E273*H273,2)</f>
        <v>20.6</v>
      </c>
      <c r="J273" s="225">
        <v>88.68</v>
      </c>
      <c r="K273" s="224">
        <f>ROUND(E273*J273,2)</f>
        <v>336.98</v>
      </c>
      <c r="L273" s="224">
        <v>15</v>
      </c>
      <c r="M273" s="224">
        <f>G273*(1+L273/100)</f>
        <v>0</v>
      </c>
      <c r="N273" s="224">
        <v>0</v>
      </c>
      <c r="O273" s="224">
        <f>ROUND(E273*N273,2)</f>
        <v>0</v>
      </c>
      <c r="P273" s="224">
        <v>0</v>
      </c>
      <c r="Q273" s="224">
        <f>ROUND(E273*P273,2)</f>
        <v>0</v>
      </c>
      <c r="R273" s="224"/>
      <c r="S273" s="224" t="s">
        <v>164</v>
      </c>
      <c r="T273" s="224" t="s">
        <v>164</v>
      </c>
      <c r="U273" s="224">
        <v>0.154</v>
      </c>
      <c r="V273" s="224">
        <f>ROUND(E273*U273,2)</f>
        <v>0.59</v>
      </c>
      <c r="W273" s="224"/>
      <c r="X273" s="224" t="s">
        <v>165</v>
      </c>
      <c r="Y273" s="205"/>
      <c r="Z273" s="205"/>
      <c r="AA273" s="205"/>
      <c r="AB273" s="205"/>
      <c r="AC273" s="205"/>
      <c r="AD273" s="205"/>
      <c r="AE273" s="205"/>
      <c r="AF273" s="205"/>
      <c r="AG273" s="205" t="s">
        <v>166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spans="1:60" outlineLevel="1" x14ac:dyDescent="0.25">
      <c r="A274" s="222"/>
      <c r="B274" s="223"/>
      <c r="C274" s="260" t="s">
        <v>477</v>
      </c>
      <c r="D274" s="256"/>
      <c r="E274" s="257">
        <v>3.8</v>
      </c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05"/>
      <c r="Z274" s="205"/>
      <c r="AA274" s="205"/>
      <c r="AB274" s="205"/>
      <c r="AC274" s="205"/>
      <c r="AD274" s="205"/>
      <c r="AE274" s="205"/>
      <c r="AF274" s="205"/>
      <c r="AG274" s="205" t="s">
        <v>168</v>
      </c>
      <c r="AH274" s="205">
        <v>0</v>
      </c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spans="1:60" outlineLevel="1" x14ac:dyDescent="0.25">
      <c r="A275" s="233">
        <v>118</v>
      </c>
      <c r="B275" s="234" t="s">
        <v>480</v>
      </c>
      <c r="C275" s="248" t="s">
        <v>481</v>
      </c>
      <c r="D275" s="235" t="s">
        <v>180</v>
      </c>
      <c r="E275" s="236">
        <v>5</v>
      </c>
      <c r="F275" s="237"/>
      <c r="G275" s="238">
        <f>ROUND(E275*F275,2)</f>
        <v>0</v>
      </c>
      <c r="H275" s="225">
        <v>137.32</v>
      </c>
      <c r="I275" s="224">
        <f>ROUND(E275*H275,2)</f>
        <v>686.6</v>
      </c>
      <c r="J275" s="225">
        <v>524.67999999999995</v>
      </c>
      <c r="K275" s="224">
        <f>ROUND(E275*J275,2)</f>
        <v>2623.4</v>
      </c>
      <c r="L275" s="224">
        <v>15</v>
      </c>
      <c r="M275" s="224">
        <f>G275*(1+L275/100)</f>
        <v>0</v>
      </c>
      <c r="N275" s="224">
        <v>5.1500000000000001E-3</v>
      </c>
      <c r="O275" s="224">
        <f>ROUND(E275*N275,2)</f>
        <v>0.03</v>
      </c>
      <c r="P275" s="224">
        <v>0</v>
      </c>
      <c r="Q275" s="224">
        <f>ROUND(E275*P275,2)</f>
        <v>0</v>
      </c>
      <c r="R275" s="224"/>
      <c r="S275" s="224" t="s">
        <v>164</v>
      </c>
      <c r="T275" s="224" t="s">
        <v>164</v>
      </c>
      <c r="U275" s="224">
        <v>1.04</v>
      </c>
      <c r="V275" s="224">
        <f>ROUND(E275*U275,2)</f>
        <v>5.2</v>
      </c>
      <c r="W275" s="224"/>
      <c r="X275" s="224" t="s">
        <v>165</v>
      </c>
      <c r="Y275" s="205"/>
      <c r="Z275" s="205"/>
      <c r="AA275" s="205"/>
      <c r="AB275" s="205"/>
      <c r="AC275" s="205"/>
      <c r="AD275" s="205"/>
      <c r="AE275" s="205"/>
      <c r="AF275" s="205"/>
      <c r="AG275" s="205" t="s">
        <v>166</v>
      </c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spans="1:60" outlineLevel="1" x14ac:dyDescent="0.25">
      <c r="A276" s="222"/>
      <c r="B276" s="223"/>
      <c r="C276" s="260" t="s">
        <v>185</v>
      </c>
      <c r="D276" s="256"/>
      <c r="E276" s="257">
        <v>3.8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05"/>
      <c r="Z276" s="205"/>
      <c r="AA276" s="205"/>
      <c r="AB276" s="205"/>
      <c r="AC276" s="205"/>
      <c r="AD276" s="205"/>
      <c r="AE276" s="205"/>
      <c r="AF276" s="205"/>
      <c r="AG276" s="205" t="s">
        <v>168</v>
      </c>
      <c r="AH276" s="205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spans="1:60" outlineLevel="1" x14ac:dyDescent="0.25">
      <c r="A277" s="222"/>
      <c r="B277" s="223"/>
      <c r="C277" s="260" t="s">
        <v>186</v>
      </c>
      <c r="D277" s="256"/>
      <c r="E277" s="257">
        <v>1.2</v>
      </c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05"/>
      <c r="Z277" s="205"/>
      <c r="AA277" s="205"/>
      <c r="AB277" s="205"/>
      <c r="AC277" s="205"/>
      <c r="AD277" s="205"/>
      <c r="AE277" s="205"/>
      <c r="AF277" s="205"/>
      <c r="AG277" s="205" t="s">
        <v>168</v>
      </c>
      <c r="AH277" s="205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spans="1:60" outlineLevel="1" x14ac:dyDescent="0.25">
      <c r="A278" s="233">
        <v>119</v>
      </c>
      <c r="B278" s="234" t="s">
        <v>482</v>
      </c>
      <c r="C278" s="248" t="s">
        <v>483</v>
      </c>
      <c r="D278" s="235" t="s">
        <v>176</v>
      </c>
      <c r="E278" s="236">
        <v>13.9</v>
      </c>
      <c r="F278" s="237"/>
      <c r="G278" s="238">
        <f>ROUND(E278*F278,2)</f>
        <v>0</v>
      </c>
      <c r="H278" s="225">
        <v>21.81</v>
      </c>
      <c r="I278" s="224">
        <f>ROUND(E278*H278,2)</f>
        <v>303.16000000000003</v>
      </c>
      <c r="J278" s="225">
        <v>35.29</v>
      </c>
      <c r="K278" s="224">
        <f>ROUND(E278*J278,2)</f>
        <v>490.53</v>
      </c>
      <c r="L278" s="224">
        <v>15</v>
      </c>
      <c r="M278" s="224">
        <f>G278*(1+L278/100)</f>
        <v>0</v>
      </c>
      <c r="N278" s="224">
        <v>4.0000000000000003E-5</v>
      </c>
      <c r="O278" s="224">
        <f>ROUND(E278*N278,2)</f>
        <v>0</v>
      </c>
      <c r="P278" s="224">
        <v>0</v>
      </c>
      <c r="Q278" s="224">
        <f>ROUND(E278*P278,2)</f>
        <v>0</v>
      </c>
      <c r="R278" s="224"/>
      <c r="S278" s="224" t="s">
        <v>164</v>
      </c>
      <c r="T278" s="224" t="s">
        <v>164</v>
      </c>
      <c r="U278" s="224">
        <v>7.0000000000000007E-2</v>
      </c>
      <c r="V278" s="224">
        <f>ROUND(E278*U278,2)</f>
        <v>0.97</v>
      </c>
      <c r="W278" s="224"/>
      <c r="X278" s="224" t="s">
        <v>165</v>
      </c>
      <c r="Y278" s="205"/>
      <c r="Z278" s="205"/>
      <c r="AA278" s="205"/>
      <c r="AB278" s="205"/>
      <c r="AC278" s="205"/>
      <c r="AD278" s="205"/>
      <c r="AE278" s="205"/>
      <c r="AF278" s="205"/>
      <c r="AG278" s="205" t="s">
        <v>166</v>
      </c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spans="1:60" outlineLevel="1" x14ac:dyDescent="0.25">
      <c r="A279" s="222"/>
      <c r="B279" s="223"/>
      <c r="C279" s="260" t="s">
        <v>484</v>
      </c>
      <c r="D279" s="256"/>
      <c r="E279" s="257">
        <v>3.8</v>
      </c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05"/>
      <c r="Z279" s="205"/>
      <c r="AA279" s="205"/>
      <c r="AB279" s="205"/>
      <c r="AC279" s="205"/>
      <c r="AD279" s="205"/>
      <c r="AE279" s="205"/>
      <c r="AF279" s="205"/>
      <c r="AG279" s="205" t="s">
        <v>168</v>
      </c>
      <c r="AH279" s="205">
        <v>0</v>
      </c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spans="1:60" outlineLevel="1" x14ac:dyDescent="0.25">
      <c r="A280" s="222"/>
      <c r="B280" s="223"/>
      <c r="C280" s="260" t="s">
        <v>485</v>
      </c>
      <c r="D280" s="256"/>
      <c r="E280" s="257">
        <v>7.8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05"/>
      <c r="Z280" s="205"/>
      <c r="AA280" s="205"/>
      <c r="AB280" s="205"/>
      <c r="AC280" s="205"/>
      <c r="AD280" s="205"/>
      <c r="AE280" s="205"/>
      <c r="AF280" s="205"/>
      <c r="AG280" s="205" t="s">
        <v>168</v>
      </c>
      <c r="AH280" s="205">
        <v>0</v>
      </c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spans="1:60" outlineLevel="1" x14ac:dyDescent="0.25">
      <c r="A281" s="222"/>
      <c r="B281" s="223"/>
      <c r="C281" s="260" t="s">
        <v>486</v>
      </c>
      <c r="D281" s="256"/>
      <c r="E281" s="257">
        <v>2.2999999999999998</v>
      </c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05"/>
      <c r="Z281" s="205"/>
      <c r="AA281" s="205"/>
      <c r="AB281" s="205"/>
      <c r="AC281" s="205"/>
      <c r="AD281" s="205"/>
      <c r="AE281" s="205"/>
      <c r="AF281" s="205"/>
      <c r="AG281" s="205" t="s">
        <v>168</v>
      </c>
      <c r="AH281" s="205">
        <v>0</v>
      </c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spans="1:60" outlineLevel="1" x14ac:dyDescent="0.25">
      <c r="A282" s="233">
        <v>120</v>
      </c>
      <c r="B282" s="234" t="s">
        <v>487</v>
      </c>
      <c r="C282" s="248" t="s">
        <v>488</v>
      </c>
      <c r="D282" s="235" t="s">
        <v>180</v>
      </c>
      <c r="E282" s="236">
        <v>5</v>
      </c>
      <c r="F282" s="237"/>
      <c r="G282" s="238">
        <f>ROUND(E282*F282,2)</f>
        <v>0</v>
      </c>
      <c r="H282" s="225">
        <v>0</v>
      </c>
      <c r="I282" s="224">
        <f>ROUND(E282*H282,2)</f>
        <v>0</v>
      </c>
      <c r="J282" s="225">
        <v>15.1</v>
      </c>
      <c r="K282" s="224">
        <f>ROUND(E282*J282,2)</f>
        <v>75.5</v>
      </c>
      <c r="L282" s="224">
        <v>15</v>
      </c>
      <c r="M282" s="224">
        <f>G282*(1+L282/100)</f>
        <v>0</v>
      </c>
      <c r="N282" s="224">
        <v>0</v>
      </c>
      <c r="O282" s="224">
        <f>ROUND(E282*N282,2)</f>
        <v>0</v>
      </c>
      <c r="P282" s="224">
        <v>0</v>
      </c>
      <c r="Q282" s="224">
        <f>ROUND(E282*P282,2)</f>
        <v>0</v>
      </c>
      <c r="R282" s="224"/>
      <c r="S282" s="224" t="s">
        <v>164</v>
      </c>
      <c r="T282" s="224" t="s">
        <v>164</v>
      </c>
      <c r="U282" s="224">
        <v>0.03</v>
      </c>
      <c r="V282" s="224">
        <f>ROUND(E282*U282,2)</f>
        <v>0.15</v>
      </c>
      <c r="W282" s="224"/>
      <c r="X282" s="224" t="s">
        <v>165</v>
      </c>
      <c r="Y282" s="205"/>
      <c r="Z282" s="205"/>
      <c r="AA282" s="205"/>
      <c r="AB282" s="205"/>
      <c r="AC282" s="205"/>
      <c r="AD282" s="205"/>
      <c r="AE282" s="205"/>
      <c r="AF282" s="205"/>
      <c r="AG282" s="205" t="s">
        <v>166</v>
      </c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spans="1:60" outlineLevel="1" x14ac:dyDescent="0.25">
      <c r="A283" s="222"/>
      <c r="B283" s="223"/>
      <c r="C283" s="260" t="s">
        <v>185</v>
      </c>
      <c r="D283" s="256"/>
      <c r="E283" s="257">
        <v>3.8</v>
      </c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05"/>
      <c r="Z283" s="205"/>
      <c r="AA283" s="205"/>
      <c r="AB283" s="205"/>
      <c r="AC283" s="205"/>
      <c r="AD283" s="205"/>
      <c r="AE283" s="205"/>
      <c r="AF283" s="205"/>
      <c r="AG283" s="205" t="s">
        <v>168</v>
      </c>
      <c r="AH283" s="205">
        <v>0</v>
      </c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spans="1:60" outlineLevel="1" x14ac:dyDescent="0.25">
      <c r="A284" s="222"/>
      <c r="B284" s="223"/>
      <c r="C284" s="260" t="s">
        <v>186</v>
      </c>
      <c r="D284" s="256"/>
      <c r="E284" s="257">
        <v>1.2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05"/>
      <c r="Z284" s="205"/>
      <c r="AA284" s="205"/>
      <c r="AB284" s="205"/>
      <c r="AC284" s="205"/>
      <c r="AD284" s="205"/>
      <c r="AE284" s="205"/>
      <c r="AF284" s="205"/>
      <c r="AG284" s="205" t="s">
        <v>168</v>
      </c>
      <c r="AH284" s="205">
        <v>0</v>
      </c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spans="1:60" outlineLevel="1" x14ac:dyDescent="0.25">
      <c r="A285" s="233">
        <v>121</v>
      </c>
      <c r="B285" s="234" t="s">
        <v>489</v>
      </c>
      <c r="C285" s="248" t="s">
        <v>490</v>
      </c>
      <c r="D285" s="235" t="s">
        <v>180</v>
      </c>
      <c r="E285" s="236">
        <v>5</v>
      </c>
      <c r="F285" s="237"/>
      <c r="G285" s="238">
        <f>ROUND(E285*F285,2)</f>
        <v>0</v>
      </c>
      <c r="H285" s="225">
        <v>12.3</v>
      </c>
      <c r="I285" s="224">
        <f>ROUND(E285*H285,2)</f>
        <v>61.5</v>
      </c>
      <c r="J285" s="225">
        <v>0</v>
      </c>
      <c r="K285" s="224">
        <f>ROUND(E285*J285,2)</f>
        <v>0</v>
      </c>
      <c r="L285" s="224">
        <v>15</v>
      </c>
      <c r="M285" s="224">
        <f>G285*(1+L285/100)</f>
        <v>0</v>
      </c>
      <c r="N285" s="224">
        <v>1.1999999999999999E-3</v>
      </c>
      <c r="O285" s="224">
        <f>ROUND(E285*N285,2)</f>
        <v>0.01</v>
      </c>
      <c r="P285" s="224">
        <v>0</v>
      </c>
      <c r="Q285" s="224">
        <f>ROUND(E285*P285,2)</f>
        <v>0</v>
      </c>
      <c r="R285" s="224"/>
      <c r="S285" s="224" t="s">
        <v>164</v>
      </c>
      <c r="T285" s="224" t="s">
        <v>164</v>
      </c>
      <c r="U285" s="224">
        <v>0</v>
      </c>
      <c r="V285" s="224">
        <f>ROUND(E285*U285,2)</f>
        <v>0</v>
      </c>
      <c r="W285" s="224"/>
      <c r="X285" s="224" t="s">
        <v>165</v>
      </c>
      <c r="Y285" s="205"/>
      <c r="Z285" s="205"/>
      <c r="AA285" s="205"/>
      <c r="AB285" s="205"/>
      <c r="AC285" s="205"/>
      <c r="AD285" s="205"/>
      <c r="AE285" s="205"/>
      <c r="AF285" s="205"/>
      <c r="AG285" s="205" t="s">
        <v>166</v>
      </c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spans="1:60" outlineLevel="1" x14ac:dyDescent="0.25">
      <c r="A286" s="222"/>
      <c r="B286" s="223"/>
      <c r="C286" s="260" t="s">
        <v>185</v>
      </c>
      <c r="D286" s="256"/>
      <c r="E286" s="257">
        <v>3.8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05"/>
      <c r="Z286" s="205"/>
      <c r="AA286" s="205"/>
      <c r="AB286" s="205"/>
      <c r="AC286" s="205"/>
      <c r="AD286" s="205"/>
      <c r="AE286" s="205"/>
      <c r="AF286" s="205"/>
      <c r="AG286" s="205" t="s">
        <v>168</v>
      </c>
      <c r="AH286" s="205">
        <v>0</v>
      </c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spans="1:60" outlineLevel="1" x14ac:dyDescent="0.25">
      <c r="A287" s="222"/>
      <c r="B287" s="223"/>
      <c r="C287" s="260" t="s">
        <v>186</v>
      </c>
      <c r="D287" s="256"/>
      <c r="E287" s="257">
        <v>1.2</v>
      </c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05"/>
      <c r="Z287" s="205"/>
      <c r="AA287" s="205"/>
      <c r="AB287" s="205"/>
      <c r="AC287" s="205"/>
      <c r="AD287" s="205"/>
      <c r="AE287" s="205"/>
      <c r="AF287" s="205"/>
      <c r="AG287" s="205" t="s">
        <v>168</v>
      </c>
      <c r="AH287" s="205">
        <v>0</v>
      </c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spans="1:60" outlineLevel="1" x14ac:dyDescent="0.25">
      <c r="A288" s="233">
        <v>122</v>
      </c>
      <c r="B288" s="234" t="s">
        <v>491</v>
      </c>
      <c r="C288" s="248" t="s">
        <v>492</v>
      </c>
      <c r="D288" s="235" t="s">
        <v>180</v>
      </c>
      <c r="E288" s="236">
        <v>5.9180000000000001</v>
      </c>
      <c r="F288" s="237"/>
      <c r="G288" s="238">
        <f>ROUND(E288*F288,2)</f>
        <v>0</v>
      </c>
      <c r="H288" s="225">
        <v>450</v>
      </c>
      <c r="I288" s="224">
        <f>ROUND(E288*H288,2)</f>
        <v>2663.1</v>
      </c>
      <c r="J288" s="225">
        <v>0</v>
      </c>
      <c r="K288" s="224">
        <f>ROUND(E288*J288,2)</f>
        <v>0</v>
      </c>
      <c r="L288" s="224">
        <v>15</v>
      </c>
      <c r="M288" s="224">
        <f>G288*(1+L288/100)</f>
        <v>0</v>
      </c>
      <c r="N288" s="224">
        <v>0</v>
      </c>
      <c r="O288" s="224">
        <f>ROUND(E288*N288,2)</f>
        <v>0</v>
      </c>
      <c r="P288" s="224">
        <v>0</v>
      </c>
      <c r="Q288" s="224">
        <f>ROUND(E288*P288,2)</f>
        <v>0</v>
      </c>
      <c r="R288" s="224"/>
      <c r="S288" s="224" t="s">
        <v>139</v>
      </c>
      <c r="T288" s="224" t="s">
        <v>140</v>
      </c>
      <c r="U288" s="224">
        <v>0</v>
      </c>
      <c r="V288" s="224">
        <f>ROUND(E288*U288,2)</f>
        <v>0</v>
      </c>
      <c r="W288" s="224"/>
      <c r="X288" s="224" t="s">
        <v>189</v>
      </c>
      <c r="Y288" s="205"/>
      <c r="Z288" s="205"/>
      <c r="AA288" s="205"/>
      <c r="AB288" s="205"/>
      <c r="AC288" s="205"/>
      <c r="AD288" s="205"/>
      <c r="AE288" s="205"/>
      <c r="AF288" s="205"/>
      <c r="AG288" s="205" t="s">
        <v>190</v>
      </c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spans="1:60" outlineLevel="1" x14ac:dyDescent="0.25">
      <c r="A289" s="222"/>
      <c r="B289" s="223"/>
      <c r="C289" s="261" t="s">
        <v>493</v>
      </c>
      <c r="D289" s="258"/>
      <c r="E289" s="259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05"/>
      <c r="Z289" s="205"/>
      <c r="AA289" s="205"/>
      <c r="AB289" s="205"/>
      <c r="AC289" s="205"/>
      <c r="AD289" s="205"/>
      <c r="AE289" s="205"/>
      <c r="AF289" s="205"/>
      <c r="AG289" s="205" t="s">
        <v>168</v>
      </c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spans="1:60" outlineLevel="1" x14ac:dyDescent="0.25">
      <c r="A290" s="222"/>
      <c r="B290" s="223"/>
      <c r="C290" s="262" t="s">
        <v>494</v>
      </c>
      <c r="D290" s="258"/>
      <c r="E290" s="259">
        <v>3.8</v>
      </c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05"/>
      <c r="Z290" s="205"/>
      <c r="AA290" s="205"/>
      <c r="AB290" s="205"/>
      <c r="AC290" s="205"/>
      <c r="AD290" s="205"/>
      <c r="AE290" s="205"/>
      <c r="AF290" s="205"/>
      <c r="AG290" s="205" t="s">
        <v>168</v>
      </c>
      <c r="AH290" s="205">
        <v>2</v>
      </c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spans="1:60" outlineLevel="1" x14ac:dyDescent="0.25">
      <c r="A291" s="222"/>
      <c r="B291" s="223"/>
      <c r="C291" s="262" t="s">
        <v>495</v>
      </c>
      <c r="D291" s="258"/>
      <c r="E291" s="259">
        <v>1.2</v>
      </c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05"/>
      <c r="Z291" s="205"/>
      <c r="AA291" s="205"/>
      <c r="AB291" s="205"/>
      <c r="AC291" s="205"/>
      <c r="AD291" s="205"/>
      <c r="AE291" s="205"/>
      <c r="AF291" s="205"/>
      <c r="AG291" s="205" t="s">
        <v>168</v>
      </c>
      <c r="AH291" s="205">
        <v>2</v>
      </c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spans="1:60" outlineLevel="1" x14ac:dyDescent="0.25">
      <c r="A292" s="222"/>
      <c r="B292" s="223"/>
      <c r="C292" s="262" t="s">
        <v>496</v>
      </c>
      <c r="D292" s="258"/>
      <c r="E292" s="259">
        <v>0.38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05"/>
      <c r="Z292" s="205"/>
      <c r="AA292" s="205"/>
      <c r="AB292" s="205"/>
      <c r="AC292" s="205"/>
      <c r="AD292" s="205"/>
      <c r="AE292" s="205"/>
      <c r="AF292" s="205"/>
      <c r="AG292" s="205" t="s">
        <v>168</v>
      </c>
      <c r="AH292" s="205">
        <v>2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spans="1:60" outlineLevel="1" x14ac:dyDescent="0.25">
      <c r="A293" s="222"/>
      <c r="B293" s="223"/>
      <c r="C293" s="261" t="s">
        <v>497</v>
      </c>
      <c r="D293" s="258"/>
      <c r="E293" s="259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05"/>
      <c r="Z293" s="205"/>
      <c r="AA293" s="205"/>
      <c r="AB293" s="205"/>
      <c r="AC293" s="205"/>
      <c r="AD293" s="205"/>
      <c r="AE293" s="205"/>
      <c r="AF293" s="205"/>
      <c r="AG293" s="205" t="s">
        <v>168</v>
      </c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spans="1:60" outlineLevel="1" x14ac:dyDescent="0.25">
      <c r="A294" s="222"/>
      <c r="B294" s="223"/>
      <c r="C294" s="260" t="s">
        <v>498</v>
      </c>
      <c r="D294" s="256"/>
      <c r="E294" s="257">
        <v>5.9180000000000001</v>
      </c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05"/>
      <c r="Z294" s="205"/>
      <c r="AA294" s="205"/>
      <c r="AB294" s="205"/>
      <c r="AC294" s="205"/>
      <c r="AD294" s="205"/>
      <c r="AE294" s="205"/>
      <c r="AF294" s="205"/>
      <c r="AG294" s="205" t="s">
        <v>168</v>
      </c>
      <c r="AH294" s="205">
        <v>0</v>
      </c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spans="1:60" outlineLevel="1" x14ac:dyDescent="0.25">
      <c r="A295" s="239">
        <v>123</v>
      </c>
      <c r="B295" s="240" t="s">
        <v>499</v>
      </c>
      <c r="C295" s="247" t="s">
        <v>500</v>
      </c>
      <c r="D295" s="241" t="s">
        <v>0</v>
      </c>
      <c r="E295" s="242">
        <v>80.3947</v>
      </c>
      <c r="F295" s="243"/>
      <c r="G295" s="244">
        <f>ROUND(E295*F295,2)</f>
        <v>0</v>
      </c>
      <c r="H295" s="225">
        <v>0</v>
      </c>
      <c r="I295" s="224">
        <f>ROUND(E295*H295,2)</f>
        <v>0</v>
      </c>
      <c r="J295" s="225">
        <v>6.3</v>
      </c>
      <c r="K295" s="224">
        <f>ROUND(E295*J295,2)</f>
        <v>506.49</v>
      </c>
      <c r="L295" s="224">
        <v>15</v>
      </c>
      <c r="M295" s="224">
        <f>G295*(1+L295/100)</f>
        <v>0</v>
      </c>
      <c r="N295" s="224">
        <v>0</v>
      </c>
      <c r="O295" s="224">
        <f>ROUND(E295*N295,2)</f>
        <v>0</v>
      </c>
      <c r="P295" s="224">
        <v>0</v>
      </c>
      <c r="Q295" s="224">
        <f>ROUND(E295*P295,2)</f>
        <v>0</v>
      </c>
      <c r="R295" s="224"/>
      <c r="S295" s="224" t="s">
        <v>164</v>
      </c>
      <c r="T295" s="224" t="s">
        <v>164</v>
      </c>
      <c r="U295" s="224">
        <v>0</v>
      </c>
      <c r="V295" s="224">
        <f>ROUND(E295*U295,2)</f>
        <v>0</v>
      </c>
      <c r="W295" s="224"/>
      <c r="X295" s="224" t="s">
        <v>291</v>
      </c>
      <c r="Y295" s="205"/>
      <c r="Z295" s="205"/>
      <c r="AA295" s="205"/>
      <c r="AB295" s="205"/>
      <c r="AC295" s="205"/>
      <c r="AD295" s="205"/>
      <c r="AE295" s="205"/>
      <c r="AF295" s="205"/>
      <c r="AG295" s="205" t="s">
        <v>292</v>
      </c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spans="1:60" x14ac:dyDescent="0.25">
      <c r="A296" s="227" t="s">
        <v>134</v>
      </c>
      <c r="B296" s="228" t="s">
        <v>88</v>
      </c>
      <c r="C296" s="246" t="s">
        <v>89</v>
      </c>
      <c r="D296" s="229"/>
      <c r="E296" s="230"/>
      <c r="F296" s="231"/>
      <c r="G296" s="232">
        <f>SUMIF(AG297:AG329,"&lt;&gt;NOR",G297:G329)</f>
        <v>0</v>
      </c>
      <c r="H296" s="226"/>
      <c r="I296" s="226">
        <f>SUM(I297:I329)</f>
        <v>39928.399999999994</v>
      </c>
      <c r="J296" s="226"/>
      <c r="K296" s="226">
        <f>SUM(K297:K329)</f>
        <v>22019.01</v>
      </c>
      <c r="L296" s="226"/>
      <c r="M296" s="226">
        <f>SUM(M297:M329)</f>
        <v>0</v>
      </c>
      <c r="N296" s="226"/>
      <c r="O296" s="226">
        <f>SUM(O297:O329)</f>
        <v>0.43</v>
      </c>
      <c r="P296" s="226"/>
      <c r="Q296" s="226">
        <f>SUM(Q297:Q329)</f>
        <v>0.04</v>
      </c>
      <c r="R296" s="226"/>
      <c r="S296" s="226"/>
      <c r="T296" s="226"/>
      <c r="U296" s="226"/>
      <c r="V296" s="226">
        <f>SUM(V297:V329)</f>
        <v>41.16</v>
      </c>
      <c r="W296" s="226"/>
      <c r="X296" s="226"/>
      <c r="AG296" t="s">
        <v>135</v>
      </c>
    </row>
    <row r="297" spans="1:60" outlineLevel="1" x14ac:dyDescent="0.25">
      <c r="A297" s="233">
        <v>124</v>
      </c>
      <c r="B297" s="234" t="s">
        <v>501</v>
      </c>
      <c r="C297" s="248" t="s">
        <v>502</v>
      </c>
      <c r="D297" s="235" t="s">
        <v>180</v>
      </c>
      <c r="E297" s="236">
        <v>45.14</v>
      </c>
      <c r="F297" s="237"/>
      <c r="G297" s="238">
        <f>ROUND(E297*F297,2)</f>
        <v>0</v>
      </c>
      <c r="H297" s="225">
        <v>0</v>
      </c>
      <c r="I297" s="224">
        <f>ROUND(E297*H297,2)</f>
        <v>0</v>
      </c>
      <c r="J297" s="225">
        <v>7.1</v>
      </c>
      <c r="K297" s="224">
        <f>ROUND(E297*J297,2)</f>
        <v>320.49</v>
      </c>
      <c r="L297" s="224">
        <v>15</v>
      </c>
      <c r="M297" s="224">
        <f>G297*(1+L297/100)</f>
        <v>0</v>
      </c>
      <c r="N297" s="224">
        <v>0</v>
      </c>
      <c r="O297" s="224">
        <f>ROUND(E297*N297,2)</f>
        <v>0</v>
      </c>
      <c r="P297" s="224">
        <v>0</v>
      </c>
      <c r="Q297" s="224">
        <f>ROUND(E297*P297,2)</f>
        <v>0</v>
      </c>
      <c r="R297" s="224"/>
      <c r="S297" s="224" t="s">
        <v>164</v>
      </c>
      <c r="T297" s="224" t="s">
        <v>164</v>
      </c>
      <c r="U297" s="224">
        <v>1.6E-2</v>
      </c>
      <c r="V297" s="224">
        <f>ROUND(E297*U297,2)</f>
        <v>0.72</v>
      </c>
      <c r="W297" s="224"/>
      <c r="X297" s="224" t="s">
        <v>165</v>
      </c>
      <c r="Y297" s="205"/>
      <c r="Z297" s="205"/>
      <c r="AA297" s="205"/>
      <c r="AB297" s="205"/>
      <c r="AC297" s="205"/>
      <c r="AD297" s="205"/>
      <c r="AE297" s="205"/>
      <c r="AF297" s="205"/>
      <c r="AG297" s="205" t="s">
        <v>166</v>
      </c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spans="1:60" outlineLevel="1" x14ac:dyDescent="0.25">
      <c r="A298" s="222"/>
      <c r="B298" s="223"/>
      <c r="C298" s="260" t="s">
        <v>215</v>
      </c>
      <c r="D298" s="256"/>
      <c r="E298" s="257">
        <v>9.84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05"/>
      <c r="Z298" s="205"/>
      <c r="AA298" s="205"/>
      <c r="AB298" s="205"/>
      <c r="AC298" s="205"/>
      <c r="AD298" s="205"/>
      <c r="AE298" s="205"/>
      <c r="AF298" s="205"/>
      <c r="AG298" s="205" t="s">
        <v>168</v>
      </c>
      <c r="AH298" s="205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spans="1:60" outlineLevel="1" x14ac:dyDescent="0.25">
      <c r="A299" s="222"/>
      <c r="B299" s="223"/>
      <c r="C299" s="260" t="s">
        <v>216</v>
      </c>
      <c r="D299" s="256"/>
      <c r="E299" s="257">
        <v>20.8</v>
      </c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05"/>
      <c r="Z299" s="205"/>
      <c r="AA299" s="205"/>
      <c r="AB299" s="205"/>
      <c r="AC299" s="205"/>
      <c r="AD299" s="205"/>
      <c r="AE299" s="205"/>
      <c r="AF299" s="205"/>
      <c r="AG299" s="205" t="s">
        <v>168</v>
      </c>
      <c r="AH299" s="205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spans="1:60" outlineLevel="1" x14ac:dyDescent="0.25">
      <c r="A300" s="222"/>
      <c r="B300" s="223"/>
      <c r="C300" s="260" t="s">
        <v>217</v>
      </c>
      <c r="D300" s="256"/>
      <c r="E300" s="257">
        <v>14.5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168</v>
      </c>
      <c r="AH300" s="205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spans="1:60" outlineLevel="1" x14ac:dyDescent="0.25">
      <c r="A301" s="233">
        <v>125</v>
      </c>
      <c r="B301" s="234" t="s">
        <v>503</v>
      </c>
      <c r="C301" s="248" t="s">
        <v>504</v>
      </c>
      <c r="D301" s="235" t="s">
        <v>176</v>
      </c>
      <c r="E301" s="236">
        <v>43.55</v>
      </c>
      <c r="F301" s="237"/>
      <c r="G301" s="238">
        <f>ROUND(E301*F301,2)</f>
        <v>0</v>
      </c>
      <c r="H301" s="225">
        <v>16.78</v>
      </c>
      <c r="I301" s="224">
        <f>ROUND(E301*H301,2)</f>
        <v>730.77</v>
      </c>
      <c r="J301" s="225">
        <v>76.62</v>
      </c>
      <c r="K301" s="224">
        <f>ROUND(E301*J301,2)</f>
        <v>3336.8</v>
      </c>
      <c r="L301" s="224">
        <v>15</v>
      </c>
      <c r="M301" s="224">
        <f>G301*(1+L301/100)</f>
        <v>0</v>
      </c>
      <c r="N301" s="224">
        <v>6.0000000000000002E-5</v>
      </c>
      <c r="O301" s="224">
        <f>ROUND(E301*N301,2)</f>
        <v>0</v>
      </c>
      <c r="P301" s="224">
        <v>0</v>
      </c>
      <c r="Q301" s="224">
        <f>ROUND(E301*P301,2)</f>
        <v>0</v>
      </c>
      <c r="R301" s="224"/>
      <c r="S301" s="224" t="s">
        <v>164</v>
      </c>
      <c r="T301" s="224" t="s">
        <v>164</v>
      </c>
      <c r="U301" s="224">
        <v>0.152</v>
      </c>
      <c r="V301" s="224">
        <f>ROUND(E301*U301,2)</f>
        <v>6.62</v>
      </c>
      <c r="W301" s="224"/>
      <c r="X301" s="224" t="s">
        <v>165</v>
      </c>
      <c r="Y301" s="205"/>
      <c r="Z301" s="205"/>
      <c r="AA301" s="205"/>
      <c r="AB301" s="205"/>
      <c r="AC301" s="205"/>
      <c r="AD301" s="205"/>
      <c r="AE301" s="205"/>
      <c r="AF301" s="205"/>
      <c r="AG301" s="205" t="s">
        <v>166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spans="1:60" outlineLevel="1" x14ac:dyDescent="0.25">
      <c r="A302" s="222"/>
      <c r="B302" s="223"/>
      <c r="C302" s="260" t="s">
        <v>505</v>
      </c>
      <c r="D302" s="256"/>
      <c r="E302" s="257">
        <v>12.2</v>
      </c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05"/>
      <c r="Z302" s="205"/>
      <c r="AA302" s="205"/>
      <c r="AB302" s="205"/>
      <c r="AC302" s="205"/>
      <c r="AD302" s="205"/>
      <c r="AE302" s="205"/>
      <c r="AF302" s="205"/>
      <c r="AG302" s="205" t="s">
        <v>168</v>
      </c>
      <c r="AH302" s="205">
        <v>0</v>
      </c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spans="1:60" outlineLevel="1" x14ac:dyDescent="0.25">
      <c r="A303" s="222"/>
      <c r="B303" s="223"/>
      <c r="C303" s="260" t="s">
        <v>506</v>
      </c>
      <c r="D303" s="256"/>
      <c r="E303" s="257">
        <v>16.8</v>
      </c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05"/>
      <c r="Z303" s="205"/>
      <c r="AA303" s="205"/>
      <c r="AB303" s="205"/>
      <c r="AC303" s="205"/>
      <c r="AD303" s="205"/>
      <c r="AE303" s="205"/>
      <c r="AF303" s="205"/>
      <c r="AG303" s="205" t="s">
        <v>168</v>
      </c>
      <c r="AH303" s="205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spans="1:60" outlineLevel="1" x14ac:dyDescent="0.25">
      <c r="A304" s="222"/>
      <c r="B304" s="223"/>
      <c r="C304" s="260" t="s">
        <v>507</v>
      </c>
      <c r="D304" s="256"/>
      <c r="E304" s="257">
        <v>14.55</v>
      </c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168</v>
      </c>
      <c r="AH304" s="205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spans="1:60" outlineLevel="1" x14ac:dyDescent="0.25">
      <c r="A305" s="233">
        <v>126</v>
      </c>
      <c r="B305" s="234" t="s">
        <v>508</v>
      </c>
      <c r="C305" s="248" t="s">
        <v>509</v>
      </c>
      <c r="D305" s="235" t="s">
        <v>176</v>
      </c>
      <c r="E305" s="236">
        <v>43.55</v>
      </c>
      <c r="F305" s="237"/>
      <c r="G305" s="238">
        <f>ROUND(E305*F305,2)</f>
        <v>0</v>
      </c>
      <c r="H305" s="225">
        <v>0</v>
      </c>
      <c r="I305" s="224">
        <f>ROUND(E305*H305,2)</f>
        <v>0</v>
      </c>
      <c r="J305" s="225">
        <v>11.9</v>
      </c>
      <c r="K305" s="224">
        <f>ROUND(E305*J305,2)</f>
        <v>518.25</v>
      </c>
      <c r="L305" s="224">
        <v>15</v>
      </c>
      <c r="M305" s="224">
        <f>G305*(1+L305/100)</f>
        <v>0</v>
      </c>
      <c r="N305" s="224">
        <v>0</v>
      </c>
      <c r="O305" s="224">
        <f>ROUND(E305*N305,2)</f>
        <v>0</v>
      </c>
      <c r="P305" s="224">
        <v>1E-3</v>
      </c>
      <c r="Q305" s="224">
        <f>ROUND(E305*P305,2)</f>
        <v>0.04</v>
      </c>
      <c r="R305" s="224"/>
      <c r="S305" s="224" t="s">
        <v>164</v>
      </c>
      <c r="T305" s="224" t="s">
        <v>164</v>
      </c>
      <c r="U305" s="224">
        <v>0.03</v>
      </c>
      <c r="V305" s="224">
        <f>ROUND(E305*U305,2)</f>
        <v>1.31</v>
      </c>
      <c r="W305" s="224"/>
      <c r="X305" s="224" t="s">
        <v>165</v>
      </c>
      <c r="Y305" s="205"/>
      <c r="Z305" s="205"/>
      <c r="AA305" s="205"/>
      <c r="AB305" s="205"/>
      <c r="AC305" s="205"/>
      <c r="AD305" s="205"/>
      <c r="AE305" s="205"/>
      <c r="AF305" s="205"/>
      <c r="AG305" s="205" t="s">
        <v>166</v>
      </c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spans="1:60" outlineLevel="1" x14ac:dyDescent="0.25">
      <c r="A306" s="222"/>
      <c r="B306" s="223"/>
      <c r="C306" s="260" t="s">
        <v>505</v>
      </c>
      <c r="D306" s="256"/>
      <c r="E306" s="257">
        <v>12.2</v>
      </c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05"/>
      <c r="Z306" s="205"/>
      <c r="AA306" s="205"/>
      <c r="AB306" s="205"/>
      <c r="AC306" s="205"/>
      <c r="AD306" s="205"/>
      <c r="AE306" s="205"/>
      <c r="AF306" s="205"/>
      <c r="AG306" s="205" t="s">
        <v>168</v>
      </c>
      <c r="AH306" s="205">
        <v>0</v>
      </c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spans="1:60" outlineLevel="1" x14ac:dyDescent="0.25">
      <c r="A307" s="222"/>
      <c r="B307" s="223"/>
      <c r="C307" s="260" t="s">
        <v>506</v>
      </c>
      <c r="D307" s="256"/>
      <c r="E307" s="257">
        <v>16.8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05"/>
      <c r="Z307" s="205"/>
      <c r="AA307" s="205"/>
      <c r="AB307" s="205"/>
      <c r="AC307" s="205"/>
      <c r="AD307" s="205"/>
      <c r="AE307" s="205"/>
      <c r="AF307" s="205"/>
      <c r="AG307" s="205" t="s">
        <v>168</v>
      </c>
      <c r="AH307" s="205">
        <v>0</v>
      </c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spans="1:60" outlineLevel="1" x14ac:dyDescent="0.25">
      <c r="A308" s="222"/>
      <c r="B308" s="223"/>
      <c r="C308" s="260" t="s">
        <v>507</v>
      </c>
      <c r="D308" s="256"/>
      <c r="E308" s="257">
        <v>14.55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05"/>
      <c r="Z308" s="205"/>
      <c r="AA308" s="205"/>
      <c r="AB308" s="205"/>
      <c r="AC308" s="205"/>
      <c r="AD308" s="205"/>
      <c r="AE308" s="205"/>
      <c r="AF308" s="205"/>
      <c r="AG308" s="205" t="s">
        <v>168</v>
      </c>
      <c r="AH308" s="205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spans="1:60" outlineLevel="1" x14ac:dyDescent="0.25">
      <c r="A309" s="233">
        <v>127</v>
      </c>
      <c r="B309" s="234" t="s">
        <v>510</v>
      </c>
      <c r="C309" s="248" t="s">
        <v>511</v>
      </c>
      <c r="D309" s="235" t="s">
        <v>180</v>
      </c>
      <c r="E309" s="236">
        <v>45.14</v>
      </c>
      <c r="F309" s="237"/>
      <c r="G309" s="238">
        <f>ROUND(E309*F309,2)</f>
        <v>0</v>
      </c>
      <c r="H309" s="225">
        <v>0</v>
      </c>
      <c r="I309" s="224">
        <f>ROUND(E309*H309,2)</f>
        <v>0</v>
      </c>
      <c r="J309" s="225">
        <v>277.5</v>
      </c>
      <c r="K309" s="224">
        <f>ROUND(E309*J309,2)</f>
        <v>12526.35</v>
      </c>
      <c r="L309" s="224">
        <v>15</v>
      </c>
      <c r="M309" s="224">
        <f>G309*(1+L309/100)</f>
        <v>0</v>
      </c>
      <c r="N309" s="224">
        <v>0</v>
      </c>
      <c r="O309" s="224">
        <f>ROUND(E309*N309,2)</f>
        <v>0</v>
      </c>
      <c r="P309" s="224">
        <v>0</v>
      </c>
      <c r="Q309" s="224">
        <f>ROUND(E309*P309,2)</f>
        <v>0</v>
      </c>
      <c r="R309" s="224"/>
      <c r="S309" s="224" t="s">
        <v>164</v>
      </c>
      <c r="T309" s="224" t="s">
        <v>164</v>
      </c>
      <c r="U309" s="224">
        <v>0.55000000000000004</v>
      </c>
      <c r="V309" s="224">
        <f>ROUND(E309*U309,2)</f>
        <v>24.83</v>
      </c>
      <c r="W309" s="224"/>
      <c r="X309" s="224" t="s">
        <v>165</v>
      </c>
      <c r="Y309" s="205"/>
      <c r="Z309" s="205"/>
      <c r="AA309" s="205"/>
      <c r="AB309" s="205"/>
      <c r="AC309" s="205"/>
      <c r="AD309" s="205"/>
      <c r="AE309" s="205"/>
      <c r="AF309" s="205"/>
      <c r="AG309" s="205" t="s">
        <v>166</v>
      </c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spans="1:60" outlineLevel="1" x14ac:dyDescent="0.25">
      <c r="A310" s="222"/>
      <c r="B310" s="223"/>
      <c r="C310" s="260" t="s">
        <v>215</v>
      </c>
      <c r="D310" s="256"/>
      <c r="E310" s="257">
        <v>9.84</v>
      </c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05"/>
      <c r="Z310" s="205"/>
      <c r="AA310" s="205"/>
      <c r="AB310" s="205"/>
      <c r="AC310" s="205"/>
      <c r="AD310" s="205"/>
      <c r="AE310" s="205"/>
      <c r="AF310" s="205"/>
      <c r="AG310" s="205" t="s">
        <v>168</v>
      </c>
      <c r="AH310" s="205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spans="1:60" outlineLevel="1" x14ac:dyDescent="0.25">
      <c r="A311" s="222"/>
      <c r="B311" s="223"/>
      <c r="C311" s="260" t="s">
        <v>216</v>
      </c>
      <c r="D311" s="256"/>
      <c r="E311" s="257">
        <v>20.8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05"/>
      <c r="Z311" s="205"/>
      <c r="AA311" s="205"/>
      <c r="AB311" s="205"/>
      <c r="AC311" s="205"/>
      <c r="AD311" s="205"/>
      <c r="AE311" s="205"/>
      <c r="AF311" s="205"/>
      <c r="AG311" s="205" t="s">
        <v>168</v>
      </c>
      <c r="AH311" s="205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spans="1:60" outlineLevel="1" x14ac:dyDescent="0.25">
      <c r="A312" s="222"/>
      <c r="B312" s="223"/>
      <c r="C312" s="260" t="s">
        <v>217</v>
      </c>
      <c r="D312" s="256"/>
      <c r="E312" s="257">
        <v>14.5</v>
      </c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05"/>
      <c r="Z312" s="205"/>
      <c r="AA312" s="205"/>
      <c r="AB312" s="205"/>
      <c r="AC312" s="205"/>
      <c r="AD312" s="205"/>
      <c r="AE312" s="205"/>
      <c r="AF312" s="205"/>
      <c r="AG312" s="205" t="s">
        <v>168</v>
      </c>
      <c r="AH312" s="205">
        <v>0</v>
      </c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spans="1:60" outlineLevel="1" x14ac:dyDescent="0.25">
      <c r="A313" s="233">
        <v>128</v>
      </c>
      <c r="B313" s="234" t="s">
        <v>512</v>
      </c>
      <c r="C313" s="248" t="s">
        <v>513</v>
      </c>
      <c r="D313" s="235" t="s">
        <v>180</v>
      </c>
      <c r="E313" s="236">
        <v>45.14</v>
      </c>
      <c r="F313" s="237"/>
      <c r="G313" s="238">
        <f>ROUND(E313*F313,2)</f>
        <v>0</v>
      </c>
      <c r="H313" s="225">
        <v>25.55</v>
      </c>
      <c r="I313" s="224">
        <f>ROUND(E313*H313,2)</f>
        <v>1153.33</v>
      </c>
      <c r="J313" s="225">
        <v>30.25</v>
      </c>
      <c r="K313" s="224">
        <f>ROUND(E313*J313,2)</f>
        <v>1365.49</v>
      </c>
      <c r="L313" s="224">
        <v>15</v>
      </c>
      <c r="M313" s="224">
        <f>G313*(1+L313/100)</f>
        <v>0</v>
      </c>
      <c r="N313" s="224">
        <v>1.0000000000000001E-5</v>
      </c>
      <c r="O313" s="224">
        <f>ROUND(E313*N313,2)</f>
        <v>0</v>
      </c>
      <c r="P313" s="224">
        <v>0</v>
      </c>
      <c r="Q313" s="224">
        <f>ROUND(E313*P313,2)</f>
        <v>0</v>
      </c>
      <c r="R313" s="224"/>
      <c r="S313" s="224" t="s">
        <v>164</v>
      </c>
      <c r="T313" s="224" t="s">
        <v>164</v>
      </c>
      <c r="U313" s="224">
        <v>0.06</v>
      </c>
      <c r="V313" s="224">
        <f>ROUND(E313*U313,2)</f>
        <v>2.71</v>
      </c>
      <c r="W313" s="224"/>
      <c r="X313" s="224" t="s">
        <v>165</v>
      </c>
      <c r="Y313" s="205"/>
      <c r="Z313" s="205"/>
      <c r="AA313" s="205"/>
      <c r="AB313" s="205"/>
      <c r="AC313" s="205"/>
      <c r="AD313" s="205"/>
      <c r="AE313" s="205"/>
      <c r="AF313" s="205"/>
      <c r="AG313" s="205" t="s">
        <v>166</v>
      </c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spans="1:60" outlineLevel="1" x14ac:dyDescent="0.25">
      <c r="A314" s="222"/>
      <c r="B314" s="223"/>
      <c r="C314" s="260" t="s">
        <v>215</v>
      </c>
      <c r="D314" s="256"/>
      <c r="E314" s="257">
        <v>9.84</v>
      </c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05"/>
      <c r="Z314" s="205"/>
      <c r="AA314" s="205"/>
      <c r="AB314" s="205"/>
      <c r="AC314" s="205"/>
      <c r="AD314" s="205"/>
      <c r="AE314" s="205"/>
      <c r="AF314" s="205"/>
      <c r="AG314" s="205" t="s">
        <v>168</v>
      </c>
      <c r="AH314" s="205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spans="1:60" outlineLevel="1" x14ac:dyDescent="0.25">
      <c r="A315" s="222"/>
      <c r="B315" s="223"/>
      <c r="C315" s="260" t="s">
        <v>216</v>
      </c>
      <c r="D315" s="256"/>
      <c r="E315" s="257">
        <v>20.8</v>
      </c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05"/>
      <c r="Z315" s="205"/>
      <c r="AA315" s="205"/>
      <c r="AB315" s="205"/>
      <c r="AC315" s="205"/>
      <c r="AD315" s="205"/>
      <c r="AE315" s="205"/>
      <c r="AF315" s="205"/>
      <c r="AG315" s="205" t="s">
        <v>168</v>
      </c>
      <c r="AH315" s="205">
        <v>0</v>
      </c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spans="1:60" outlineLevel="1" x14ac:dyDescent="0.25">
      <c r="A316" s="222"/>
      <c r="B316" s="223"/>
      <c r="C316" s="260" t="s">
        <v>217</v>
      </c>
      <c r="D316" s="256"/>
      <c r="E316" s="257">
        <v>14.5</v>
      </c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05"/>
      <c r="Z316" s="205"/>
      <c r="AA316" s="205"/>
      <c r="AB316" s="205"/>
      <c r="AC316" s="205"/>
      <c r="AD316" s="205"/>
      <c r="AE316" s="205"/>
      <c r="AF316" s="205"/>
      <c r="AG316" s="205" t="s">
        <v>168</v>
      </c>
      <c r="AH316" s="205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spans="1:60" ht="20.399999999999999" outlineLevel="1" x14ac:dyDescent="0.25">
      <c r="A317" s="233">
        <v>129</v>
      </c>
      <c r="B317" s="234" t="s">
        <v>514</v>
      </c>
      <c r="C317" s="248" t="s">
        <v>515</v>
      </c>
      <c r="D317" s="235" t="s">
        <v>180</v>
      </c>
      <c r="E317" s="236">
        <v>45.14</v>
      </c>
      <c r="F317" s="237"/>
      <c r="G317" s="238">
        <f>ROUND(E317*F317,2)</f>
        <v>0</v>
      </c>
      <c r="H317" s="225">
        <v>5.77</v>
      </c>
      <c r="I317" s="224">
        <f>ROUND(E317*H317,2)</f>
        <v>260.45999999999998</v>
      </c>
      <c r="J317" s="225">
        <v>65.930000000000007</v>
      </c>
      <c r="K317" s="224">
        <f>ROUND(E317*J317,2)</f>
        <v>2976.08</v>
      </c>
      <c r="L317" s="224">
        <v>15</v>
      </c>
      <c r="M317" s="224">
        <f>G317*(1+L317/100)</f>
        <v>0</v>
      </c>
      <c r="N317" s="224">
        <v>0</v>
      </c>
      <c r="O317" s="224">
        <f>ROUND(E317*N317,2)</f>
        <v>0</v>
      </c>
      <c r="P317" s="224">
        <v>0</v>
      </c>
      <c r="Q317" s="224">
        <f>ROUND(E317*P317,2)</f>
        <v>0</v>
      </c>
      <c r="R317" s="224"/>
      <c r="S317" s="224" t="s">
        <v>164</v>
      </c>
      <c r="T317" s="224" t="s">
        <v>164</v>
      </c>
      <c r="U317" s="224">
        <v>0.11</v>
      </c>
      <c r="V317" s="224">
        <f>ROUND(E317*U317,2)</f>
        <v>4.97</v>
      </c>
      <c r="W317" s="224"/>
      <c r="X317" s="224" t="s">
        <v>165</v>
      </c>
      <c r="Y317" s="205"/>
      <c r="Z317" s="205"/>
      <c r="AA317" s="205"/>
      <c r="AB317" s="205"/>
      <c r="AC317" s="205"/>
      <c r="AD317" s="205"/>
      <c r="AE317" s="205"/>
      <c r="AF317" s="205"/>
      <c r="AG317" s="205" t="s">
        <v>166</v>
      </c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spans="1:60" outlineLevel="1" x14ac:dyDescent="0.25">
      <c r="A318" s="222"/>
      <c r="B318" s="223"/>
      <c r="C318" s="260" t="s">
        <v>215</v>
      </c>
      <c r="D318" s="256"/>
      <c r="E318" s="257">
        <v>9.84</v>
      </c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05"/>
      <c r="Z318" s="205"/>
      <c r="AA318" s="205"/>
      <c r="AB318" s="205"/>
      <c r="AC318" s="205"/>
      <c r="AD318" s="205"/>
      <c r="AE318" s="205"/>
      <c r="AF318" s="205"/>
      <c r="AG318" s="205" t="s">
        <v>168</v>
      </c>
      <c r="AH318" s="205">
        <v>0</v>
      </c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spans="1:60" outlineLevel="1" x14ac:dyDescent="0.25">
      <c r="A319" s="222"/>
      <c r="B319" s="223"/>
      <c r="C319" s="260" t="s">
        <v>216</v>
      </c>
      <c r="D319" s="256"/>
      <c r="E319" s="257">
        <v>20.8</v>
      </c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05"/>
      <c r="Z319" s="205"/>
      <c r="AA319" s="205"/>
      <c r="AB319" s="205"/>
      <c r="AC319" s="205"/>
      <c r="AD319" s="205"/>
      <c r="AE319" s="205"/>
      <c r="AF319" s="205"/>
      <c r="AG319" s="205" t="s">
        <v>168</v>
      </c>
      <c r="AH319" s="205">
        <v>0</v>
      </c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spans="1:60" outlineLevel="1" x14ac:dyDescent="0.25">
      <c r="A320" s="222"/>
      <c r="B320" s="223"/>
      <c r="C320" s="260" t="s">
        <v>217</v>
      </c>
      <c r="D320" s="256"/>
      <c r="E320" s="257">
        <v>14.5</v>
      </c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05"/>
      <c r="Z320" s="205"/>
      <c r="AA320" s="205"/>
      <c r="AB320" s="205"/>
      <c r="AC320" s="205"/>
      <c r="AD320" s="205"/>
      <c r="AE320" s="205"/>
      <c r="AF320" s="205"/>
      <c r="AG320" s="205" t="s">
        <v>168</v>
      </c>
      <c r="AH320" s="205">
        <v>0</v>
      </c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spans="1:60" ht="20.399999999999999" outlineLevel="1" x14ac:dyDescent="0.25">
      <c r="A321" s="233">
        <v>130</v>
      </c>
      <c r="B321" s="234" t="s">
        <v>516</v>
      </c>
      <c r="C321" s="248" t="s">
        <v>517</v>
      </c>
      <c r="D321" s="235" t="s">
        <v>180</v>
      </c>
      <c r="E321" s="236">
        <v>47.396999999999998</v>
      </c>
      <c r="F321" s="237"/>
      <c r="G321" s="238">
        <f>ROUND(E321*F321,2)</f>
        <v>0</v>
      </c>
      <c r="H321" s="225">
        <v>774</v>
      </c>
      <c r="I321" s="224">
        <f>ROUND(E321*H321,2)</f>
        <v>36685.279999999999</v>
      </c>
      <c r="J321" s="225">
        <v>0</v>
      </c>
      <c r="K321" s="224">
        <f>ROUND(E321*J321,2)</f>
        <v>0</v>
      </c>
      <c r="L321" s="224">
        <v>15</v>
      </c>
      <c r="M321" s="224">
        <f>G321*(1+L321/100)</f>
        <v>0</v>
      </c>
      <c r="N321" s="224">
        <v>8.9999999999999993E-3</v>
      </c>
      <c r="O321" s="224">
        <f>ROUND(E321*N321,2)</f>
        <v>0.43</v>
      </c>
      <c r="P321" s="224">
        <v>0</v>
      </c>
      <c r="Q321" s="224">
        <f>ROUND(E321*P321,2)</f>
        <v>0</v>
      </c>
      <c r="R321" s="224" t="s">
        <v>193</v>
      </c>
      <c r="S321" s="224" t="s">
        <v>164</v>
      </c>
      <c r="T321" s="224" t="s">
        <v>164</v>
      </c>
      <c r="U321" s="224">
        <v>0</v>
      </c>
      <c r="V321" s="224">
        <f>ROUND(E321*U321,2)</f>
        <v>0</v>
      </c>
      <c r="W321" s="224"/>
      <c r="X321" s="224" t="s">
        <v>189</v>
      </c>
      <c r="Y321" s="205"/>
      <c r="Z321" s="205"/>
      <c r="AA321" s="205"/>
      <c r="AB321" s="205"/>
      <c r="AC321" s="205"/>
      <c r="AD321" s="205"/>
      <c r="AE321" s="205"/>
      <c r="AF321" s="205"/>
      <c r="AG321" s="205" t="s">
        <v>190</v>
      </c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spans="1:60" outlineLevel="1" x14ac:dyDescent="0.25">
      <c r="A322" s="222"/>
      <c r="B322" s="223"/>
      <c r="C322" s="261" t="s">
        <v>493</v>
      </c>
      <c r="D322" s="258"/>
      <c r="E322" s="259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05"/>
      <c r="Z322" s="205"/>
      <c r="AA322" s="205"/>
      <c r="AB322" s="205"/>
      <c r="AC322" s="205"/>
      <c r="AD322" s="205"/>
      <c r="AE322" s="205"/>
      <c r="AF322" s="205"/>
      <c r="AG322" s="205" t="s">
        <v>168</v>
      </c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spans="1:60" outlineLevel="1" x14ac:dyDescent="0.25">
      <c r="A323" s="222"/>
      <c r="B323" s="223"/>
      <c r="C323" s="262" t="s">
        <v>518</v>
      </c>
      <c r="D323" s="258"/>
      <c r="E323" s="259">
        <v>9.84</v>
      </c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05"/>
      <c r="Z323" s="205"/>
      <c r="AA323" s="205"/>
      <c r="AB323" s="205"/>
      <c r="AC323" s="205"/>
      <c r="AD323" s="205"/>
      <c r="AE323" s="205"/>
      <c r="AF323" s="205"/>
      <c r="AG323" s="205" t="s">
        <v>168</v>
      </c>
      <c r="AH323" s="205">
        <v>2</v>
      </c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spans="1:60" outlineLevel="1" x14ac:dyDescent="0.25">
      <c r="A324" s="222"/>
      <c r="B324" s="223"/>
      <c r="C324" s="262" t="s">
        <v>519</v>
      </c>
      <c r="D324" s="258"/>
      <c r="E324" s="259">
        <v>20.8</v>
      </c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05"/>
      <c r="Z324" s="205"/>
      <c r="AA324" s="205"/>
      <c r="AB324" s="205"/>
      <c r="AC324" s="205"/>
      <c r="AD324" s="205"/>
      <c r="AE324" s="205"/>
      <c r="AF324" s="205"/>
      <c r="AG324" s="205" t="s">
        <v>168</v>
      </c>
      <c r="AH324" s="205">
        <v>2</v>
      </c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spans="1:60" outlineLevel="1" x14ac:dyDescent="0.25">
      <c r="A325" s="222"/>
      <c r="B325" s="223"/>
      <c r="C325" s="262" t="s">
        <v>520</v>
      </c>
      <c r="D325" s="258"/>
      <c r="E325" s="259">
        <v>14.5</v>
      </c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05"/>
      <c r="Z325" s="205"/>
      <c r="AA325" s="205"/>
      <c r="AB325" s="205"/>
      <c r="AC325" s="205"/>
      <c r="AD325" s="205"/>
      <c r="AE325" s="205"/>
      <c r="AF325" s="205"/>
      <c r="AG325" s="205" t="s">
        <v>168</v>
      </c>
      <c r="AH325" s="205">
        <v>2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spans="1:60" outlineLevel="1" x14ac:dyDescent="0.25">
      <c r="A326" s="222"/>
      <c r="B326" s="223"/>
      <c r="C326" s="261" t="s">
        <v>497</v>
      </c>
      <c r="D326" s="258"/>
      <c r="E326" s="259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05"/>
      <c r="Z326" s="205"/>
      <c r="AA326" s="205"/>
      <c r="AB326" s="205"/>
      <c r="AC326" s="205"/>
      <c r="AD326" s="205"/>
      <c r="AE326" s="205"/>
      <c r="AF326" s="205"/>
      <c r="AG326" s="205" t="s">
        <v>168</v>
      </c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spans="1:60" outlineLevel="1" x14ac:dyDescent="0.25">
      <c r="A327" s="222"/>
      <c r="B327" s="223"/>
      <c r="C327" s="260" t="s">
        <v>521</v>
      </c>
      <c r="D327" s="256"/>
      <c r="E327" s="257">
        <v>47.396999999999998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05"/>
      <c r="Z327" s="205"/>
      <c r="AA327" s="205"/>
      <c r="AB327" s="205"/>
      <c r="AC327" s="205"/>
      <c r="AD327" s="205"/>
      <c r="AE327" s="205"/>
      <c r="AF327" s="205"/>
      <c r="AG327" s="205" t="s">
        <v>168</v>
      </c>
      <c r="AH327" s="205">
        <v>0</v>
      </c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spans="1:60" ht="20.399999999999999" outlineLevel="1" x14ac:dyDescent="0.25">
      <c r="A328" s="239">
        <v>131</v>
      </c>
      <c r="B328" s="240" t="s">
        <v>522</v>
      </c>
      <c r="C328" s="247" t="s">
        <v>523</v>
      </c>
      <c r="D328" s="241" t="s">
        <v>176</v>
      </c>
      <c r="E328" s="242">
        <v>14.647500000000001</v>
      </c>
      <c r="F328" s="243"/>
      <c r="G328" s="244">
        <f>ROUND(E328*F328,2)</f>
        <v>0</v>
      </c>
      <c r="H328" s="225">
        <v>75</v>
      </c>
      <c r="I328" s="224">
        <f>ROUND(E328*H328,2)</f>
        <v>1098.56</v>
      </c>
      <c r="J328" s="225">
        <v>0</v>
      </c>
      <c r="K328" s="224">
        <f>ROUND(E328*J328,2)</f>
        <v>0</v>
      </c>
      <c r="L328" s="224">
        <v>15</v>
      </c>
      <c r="M328" s="224">
        <f>G328*(1+L328/100)</f>
        <v>0</v>
      </c>
      <c r="N328" s="224">
        <v>1.2E-4</v>
      </c>
      <c r="O328" s="224">
        <f>ROUND(E328*N328,2)</f>
        <v>0</v>
      </c>
      <c r="P328" s="224">
        <v>0</v>
      </c>
      <c r="Q328" s="224">
        <f>ROUND(E328*P328,2)</f>
        <v>0</v>
      </c>
      <c r="R328" s="224"/>
      <c r="S328" s="224" t="s">
        <v>139</v>
      </c>
      <c r="T328" s="224" t="s">
        <v>140</v>
      </c>
      <c r="U328" s="224">
        <v>0</v>
      </c>
      <c r="V328" s="224">
        <f>ROUND(E328*U328,2)</f>
        <v>0</v>
      </c>
      <c r="W328" s="224"/>
      <c r="X328" s="224" t="s">
        <v>189</v>
      </c>
      <c r="Y328" s="205"/>
      <c r="Z328" s="205"/>
      <c r="AA328" s="205"/>
      <c r="AB328" s="205"/>
      <c r="AC328" s="205"/>
      <c r="AD328" s="205"/>
      <c r="AE328" s="205"/>
      <c r="AF328" s="205"/>
      <c r="AG328" s="205" t="s">
        <v>190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spans="1:60" outlineLevel="1" x14ac:dyDescent="0.25">
      <c r="A329" s="239">
        <v>132</v>
      </c>
      <c r="B329" s="240" t="s">
        <v>524</v>
      </c>
      <c r="C329" s="247" t="s">
        <v>525</v>
      </c>
      <c r="D329" s="241" t="s">
        <v>0</v>
      </c>
      <c r="E329" s="242">
        <v>609.71849999999995</v>
      </c>
      <c r="F329" s="243"/>
      <c r="G329" s="244">
        <f>ROUND(E329*F329,2)</f>
        <v>0</v>
      </c>
      <c r="H329" s="225">
        <v>0</v>
      </c>
      <c r="I329" s="224">
        <f>ROUND(E329*H329,2)</f>
        <v>0</v>
      </c>
      <c r="J329" s="225">
        <v>1.6</v>
      </c>
      <c r="K329" s="224">
        <f>ROUND(E329*J329,2)</f>
        <v>975.55</v>
      </c>
      <c r="L329" s="224">
        <v>15</v>
      </c>
      <c r="M329" s="224">
        <f>G329*(1+L329/100)</f>
        <v>0</v>
      </c>
      <c r="N329" s="224">
        <v>0</v>
      </c>
      <c r="O329" s="224">
        <f>ROUND(E329*N329,2)</f>
        <v>0</v>
      </c>
      <c r="P329" s="224">
        <v>0</v>
      </c>
      <c r="Q329" s="224">
        <f>ROUND(E329*P329,2)</f>
        <v>0</v>
      </c>
      <c r="R329" s="224"/>
      <c r="S329" s="224" t="s">
        <v>164</v>
      </c>
      <c r="T329" s="224" t="s">
        <v>164</v>
      </c>
      <c r="U329" s="224">
        <v>0</v>
      </c>
      <c r="V329" s="224">
        <f>ROUND(E329*U329,2)</f>
        <v>0</v>
      </c>
      <c r="W329" s="224"/>
      <c r="X329" s="224" t="s">
        <v>291</v>
      </c>
      <c r="Y329" s="205"/>
      <c r="Z329" s="205"/>
      <c r="AA329" s="205"/>
      <c r="AB329" s="205"/>
      <c r="AC329" s="205"/>
      <c r="AD329" s="205"/>
      <c r="AE329" s="205"/>
      <c r="AF329" s="205"/>
      <c r="AG329" s="205" t="s">
        <v>292</v>
      </c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spans="1:60" x14ac:dyDescent="0.25">
      <c r="A330" s="227" t="s">
        <v>134</v>
      </c>
      <c r="B330" s="228" t="s">
        <v>90</v>
      </c>
      <c r="C330" s="246" t="s">
        <v>91</v>
      </c>
      <c r="D330" s="229"/>
      <c r="E330" s="230"/>
      <c r="F330" s="231"/>
      <c r="G330" s="232">
        <f>SUMIF(AG331:AG365,"&lt;&gt;NOR",G331:G365)</f>
        <v>0</v>
      </c>
      <c r="H330" s="226"/>
      <c r="I330" s="226">
        <f>SUM(I331:I365)</f>
        <v>1925.43</v>
      </c>
      <c r="J330" s="226"/>
      <c r="K330" s="226">
        <f>SUM(K331:K365)</f>
        <v>17138.089999999997</v>
      </c>
      <c r="L330" s="226"/>
      <c r="M330" s="226">
        <f>SUM(M331:M365)</f>
        <v>0</v>
      </c>
      <c r="N330" s="226"/>
      <c r="O330" s="226">
        <f>SUM(O331:O365)</f>
        <v>7.0000000000000007E-2</v>
      </c>
      <c r="P330" s="226"/>
      <c r="Q330" s="226">
        <f>SUM(Q331:Q365)</f>
        <v>0.03</v>
      </c>
      <c r="R330" s="226"/>
      <c r="S330" s="226"/>
      <c r="T330" s="226"/>
      <c r="U330" s="226"/>
      <c r="V330" s="226">
        <f>SUM(V331:V365)</f>
        <v>13.200000000000001</v>
      </c>
      <c r="W330" s="226"/>
      <c r="X330" s="226"/>
      <c r="AG330" t="s">
        <v>135</v>
      </c>
    </row>
    <row r="331" spans="1:60" outlineLevel="1" x14ac:dyDescent="0.25">
      <c r="A331" s="233">
        <v>133</v>
      </c>
      <c r="B331" s="234" t="s">
        <v>526</v>
      </c>
      <c r="C331" s="248" t="s">
        <v>527</v>
      </c>
      <c r="D331" s="235" t="s">
        <v>180</v>
      </c>
      <c r="E331" s="236">
        <v>19.2</v>
      </c>
      <c r="F331" s="237"/>
      <c r="G331" s="238">
        <f>ROUND(E331*F331,2)</f>
        <v>0</v>
      </c>
      <c r="H331" s="225">
        <v>0</v>
      </c>
      <c r="I331" s="224">
        <f>ROUND(E331*H331,2)</f>
        <v>0</v>
      </c>
      <c r="J331" s="225">
        <v>7.1</v>
      </c>
      <c r="K331" s="224">
        <f>ROUND(E331*J331,2)</f>
        <v>136.32</v>
      </c>
      <c r="L331" s="224">
        <v>15</v>
      </c>
      <c r="M331" s="224">
        <f>G331*(1+L331/100)</f>
        <v>0</v>
      </c>
      <c r="N331" s="224">
        <v>0</v>
      </c>
      <c r="O331" s="224">
        <f>ROUND(E331*N331,2)</f>
        <v>0</v>
      </c>
      <c r="P331" s="224">
        <v>0</v>
      </c>
      <c r="Q331" s="224">
        <f>ROUND(E331*P331,2)</f>
        <v>0</v>
      </c>
      <c r="R331" s="224"/>
      <c r="S331" s="224" t="s">
        <v>164</v>
      </c>
      <c r="T331" s="224" t="s">
        <v>164</v>
      </c>
      <c r="U331" s="224">
        <v>1.6E-2</v>
      </c>
      <c r="V331" s="224">
        <f>ROUND(E331*U331,2)</f>
        <v>0.31</v>
      </c>
      <c r="W331" s="224"/>
      <c r="X331" s="224" t="s">
        <v>165</v>
      </c>
      <c r="Y331" s="205"/>
      <c r="Z331" s="205"/>
      <c r="AA331" s="205"/>
      <c r="AB331" s="205"/>
      <c r="AC331" s="205"/>
      <c r="AD331" s="205"/>
      <c r="AE331" s="205"/>
      <c r="AF331" s="205"/>
      <c r="AG331" s="205" t="s">
        <v>166</v>
      </c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spans="1:60" outlineLevel="1" x14ac:dyDescent="0.25">
      <c r="A332" s="222"/>
      <c r="B332" s="223"/>
      <c r="C332" s="260" t="s">
        <v>214</v>
      </c>
      <c r="D332" s="256"/>
      <c r="E332" s="257">
        <v>1.4</v>
      </c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05"/>
      <c r="Z332" s="205"/>
      <c r="AA332" s="205"/>
      <c r="AB332" s="205"/>
      <c r="AC332" s="205"/>
      <c r="AD332" s="205"/>
      <c r="AE332" s="205"/>
      <c r="AF332" s="205"/>
      <c r="AG332" s="205" t="s">
        <v>168</v>
      </c>
      <c r="AH332" s="205">
        <v>0</v>
      </c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spans="1:60" outlineLevel="1" x14ac:dyDescent="0.25">
      <c r="A333" s="222"/>
      <c r="B333" s="223"/>
      <c r="C333" s="260" t="s">
        <v>218</v>
      </c>
      <c r="D333" s="256"/>
      <c r="E333" s="257">
        <v>8.4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05"/>
      <c r="Z333" s="205"/>
      <c r="AA333" s="205"/>
      <c r="AB333" s="205"/>
      <c r="AC333" s="205"/>
      <c r="AD333" s="205"/>
      <c r="AE333" s="205"/>
      <c r="AF333" s="205"/>
      <c r="AG333" s="205" t="s">
        <v>168</v>
      </c>
      <c r="AH333" s="205">
        <v>0</v>
      </c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spans="1:60" outlineLevel="1" x14ac:dyDescent="0.25">
      <c r="A334" s="222"/>
      <c r="B334" s="223"/>
      <c r="C334" s="260" t="s">
        <v>184</v>
      </c>
      <c r="D334" s="256"/>
      <c r="E334" s="257">
        <v>9.4</v>
      </c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168</v>
      </c>
      <c r="AH334" s="205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spans="1:60" outlineLevel="1" x14ac:dyDescent="0.25">
      <c r="A335" s="233">
        <v>134</v>
      </c>
      <c r="B335" s="234" t="s">
        <v>528</v>
      </c>
      <c r="C335" s="248" t="s">
        <v>529</v>
      </c>
      <c r="D335" s="235" t="s">
        <v>180</v>
      </c>
      <c r="E335" s="236">
        <v>19.2</v>
      </c>
      <c r="F335" s="237"/>
      <c r="G335" s="238">
        <f>ROUND(E335*F335,2)</f>
        <v>0</v>
      </c>
      <c r="H335" s="225">
        <v>0</v>
      </c>
      <c r="I335" s="224">
        <f>ROUND(E335*H335,2)</f>
        <v>0</v>
      </c>
      <c r="J335" s="225">
        <v>23.2</v>
      </c>
      <c r="K335" s="224">
        <f>ROUND(E335*J335,2)</f>
        <v>445.44</v>
      </c>
      <c r="L335" s="224">
        <v>15</v>
      </c>
      <c r="M335" s="224">
        <f>G335*(1+L335/100)</f>
        <v>0</v>
      </c>
      <c r="N335" s="224">
        <v>0</v>
      </c>
      <c r="O335" s="224">
        <f>ROUND(E335*N335,2)</f>
        <v>0</v>
      </c>
      <c r="P335" s="224">
        <v>0</v>
      </c>
      <c r="Q335" s="224">
        <f>ROUND(E335*P335,2)</f>
        <v>0</v>
      </c>
      <c r="R335" s="224"/>
      <c r="S335" s="224" t="s">
        <v>164</v>
      </c>
      <c r="T335" s="224" t="s">
        <v>164</v>
      </c>
      <c r="U335" s="224">
        <v>4.5999999999999999E-2</v>
      </c>
      <c r="V335" s="224">
        <f>ROUND(E335*U335,2)</f>
        <v>0.88</v>
      </c>
      <c r="W335" s="224"/>
      <c r="X335" s="224" t="s">
        <v>165</v>
      </c>
      <c r="Y335" s="205"/>
      <c r="Z335" s="205"/>
      <c r="AA335" s="205"/>
      <c r="AB335" s="205"/>
      <c r="AC335" s="205"/>
      <c r="AD335" s="205"/>
      <c r="AE335" s="205"/>
      <c r="AF335" s="205"/>
      <c r="AG335" s="205" t="s">
        <v>166</v>
      </c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spans="1:60" outlineLevel="1" x14ac:dyDescent="0.25">
      <c r="A336" s="222"/>
      <c r="B336" s="223"/>
      <c r="C336" s="260" t="s">
        <v>214</v>
      </c>
      <c r="D336" s="256"/>
      <c r="E336" s="257">
        <v>1.4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05"/>
      <c r="Z336" s="205"/>
      <c r="AA336" s="205"/>
      <c r="AB336" s="205"/>
      <c r="AC336" s="205"/>
      <c r="AD336" s="205"/>
      <c r="AE336" s="205"/>
      <c r="AF336" s="205"/>
      <c r="AG336" s="205" t="s">
        <v>168</v>
      </c>
      <c r="AH336" s="205">
        <v>0</v>
      </c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spans="1:60" outlineLevel="1" x14ac:dyDescent="0.25">
      <c r="A337" s="222"/>
      <c r="B337" s="223"/>
      <c r="C337" s="260" t="s">
        <v>218</v>
      </c>
      <c r="D337" s="256"/>
      <c r="E337" s="257">
        <v>8.4</v>
      </c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05"/>
      <c r="Z337" s="205"/>
      <c r="AA337" s="205"/>
      <c r="AB337" s="205"/>
      <c r="AC337" s="205"/>
      <c r="AD337" s="205"/>
      <c r="AE337" s="205"/>
      <c r="AF337" s="205"/>
      <c r="AG337" s="205" t="s">
        <v>168</v>
      </c>
      <c r="AH337" s="205">
        <v>0</v>
      </c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spans="1:60" outlineLevel="1" x14ac:dyDescent="0.25">
      <c r="A338" s="222"/>
      <c r="B338" s="223"/>
      <c r="C338" s="260" t="s">
        <v>184</v>
      </c>
      <c r="D338" s="256"/>
      <c r="E338" s="257">
        <v>9.4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05"/>
      <c r="Z338" s="205"/>
      <c r="AA338" s="205"/>
      <c r="AB338" s="205"/>
      <c r="AC338" s="205"/>
      <c r="AD338" s="205"/>
      <c r="AE338" s="205"/>
      <c r="AF338" s="205"/>
      <c r="AG338" s="205" t="s">
        <v>168</v>
      </c>
      <c r="AH338" s="205">
        <v>0</v>
      </c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spans="1:60" ht="20.399999999999999" outlineLevel="1" x14ac:dyDescent="0.25">
      <c r="A339" s="233">
        <v>135</v>
      </c>
      <c r="B339" s="234" t="s">
        <v>530</v>
      </c>
      <c r="C339" s="248" t="s">
        <v>531</v>
      </c>
      <c r="D339" s="235" t="s">
        <v>176</v>
      </c>
      <c r="E339" s="236">
        <v>25.35</v>
      </c>
      <c r="F339" s="237"/>
      <c r="G339" s="238">
        <f>ROUND(E339*F339,2)</f>
        <v>0</v>
      </c>
      <c r="H339" s="225">
        <v>33.85</v>
      </c>
      <c r="I339" s="224">
        <f>ROUND(E339*H339,2)</f>
        <v>858.1</v>
      </c>
      <c r="J339" s="225">
        <v>69.150000000000006</v>
      </c>
      <c r="K339" s="224">
        <f>ROUND(E339*J339,2)</f>
        <v>1752.95</v>
      </c>
      <c r="L339" s="224">
        <v>15</v>
      </c>
      <c r="M339" s="224">
        <f>G339*(1+L339/100)</f>
        <v>0</v>
      </c>
      <c r="N339" s="224">
        <v>8.0000000000000007E-5</v>
      </c>
      <c r="O339" s="224">
        <f>ROUND(E339*N339,2)</f>
        <v>0</v>
      </c>
      <c r="P339" s="224">
        <v>0</v>
      </c>
      <c r="Q339" s="224">
        <f>ROUND(E339*P339,2)</f>
        <v>0</v>
      </c>
      <c r="R339" s="224"/>
      <c r="S339" s="224" t="s">
        <v>164</v>
      </c>
      <c r="T339" s="224" t="s">
        <v>164</v>
      </c>
      <c r="U339" s="224">
        <v>0.13719999999999999</v>
      </c>
      <c r="V339" s="224">
        <f>ROUND(E339*U339,2)</f>
        <v>3.48</v>
      </c>
      <c r="W339" s="224"/>
      <c r="X339" s="224" t="s">
        <v>165</v>
      </c>
      <c r="Y339" s="205"/>
      <c r="Z339" s="205"/>
      <c r="AA339" s="205"/>
      <c r="AB339" s="205"/>
      <c r="AC339" s="205"/>
      <c r="AD339" s="205"/>
      <c r="AE339" s="205"/>
      <c r="AF339" s="205"/>
      <c r="AG339" s="205" t="s">
        <v>166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spans="1:60" outlineLevel="1" x14ac:dyDescent="0.25">
      <c r="A340" s="222"/>
      <c r="B340" s="223"/>
      <c r="C340" s="260" t="s">
        <v>532</v>
      </c>
      <c r="D340" s="256"/>
      <c r="E340" s="257">
        <v>10.35</v>
      </c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05"/>
      <c r="Z340" s="205"/>
      <c r="AA340" s="205"/>
      <c r="AB340" s="205"/>
      <c r="AC340" s="205"/>
      <c r="AD340" s="205"/>
      <c r="AE340" s="205"/>
      <c r="AF340" s="205"/>
      <c r="AG340" s="205" t="s">
        <v>168</v>
      </c>
      <c r="AH340" s="205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spans="1:60" outlineLevel="1" x14ac:dyDescent="0.25">
      <c r="A341" s="222"/>
      <c r="B341" s="223"/>
      <c r="C341" s="260" t="s">
        <v>533</v>
      </c>
      <c r="D341" s="256"/>
      <c r="E341" s="257">
        <v>4.2</v>
      </c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168</v>
      </c>
      <c r="AH341" s="205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spans="1:60" outlineLevel="1" x14ac:dyDescent="0.25">
      <c r="A342" s="222"/>
      <c r="B342" s="223"/>
      <c r="C342" s="260" t="s">
        <v>534</v>
      </c>
      <c r="D342" s="256"/>
      <c r="E342" s="257">
        <v>10.8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168</v>
      </c>
      <c r="AH342" s="205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spans="1:60" ht="20.399999999999999" outlineLevel="1" x14ac:dyDescent="0.25">
      <c r="A343" s="233">
        <v>136</v>
      </c>
      <c r="B343" s="234" t="s">
        <v>535</v>
      </c>
      <c r="C343" s="248" t="s">
        <v>536</v>
      </c>
      <c r="D343" s="235" t="s">
        <v>180</v>
      </c>
      <c r="E343" s="236">
        <v>27.6</v>
      </c>
      <c r="F343" s="237"/>
      <c r="G343" s="238">
        <f>ROUND(E343*F343,2)</f>
        <v>0</v>
      </c>
      <c r="H343" s="225">
        <v>0</v>
      </c>
      <c r="I343" s="224">
        <f>ROUND(E343*H343,2)</f>
        <v>0</v>
      </c>
      <c r="J343" s="225">
        <v>101</v>
      </c>
      <c r="K343" s="224">
        <f>ROUND(E343*J343,2)</f>
        <v>2787.6</v>
      </c>
      <c r="L343" s="224">
        <v>15</v>
      </c>
      <c r="M343" s="224">
        <f>G343*(1+L343/100)</f>
        <v>0</v>
      </c>
      <c r="N343" s="224">
        <v>0</v>
      </c>
      <c r="O343" s="224">
        <f>ROUND(E343*N343,2)</f>
        <v>0</v>
      </c>
      <c r="P343" s="224">
        <v>1E-3</v>
      </c>
      <c r="Q343" s="224">
        <f>ROUND(E343*P343,2)</f>
        <v>0.03</v>
      </c>
      <c r="R343" s="224"/>
      <c r="S343" s="224" t="s">
        <v>164</v>
      </c>
      <c r="T343" s="224" t="s">
        <v>164</v>
      </c>
      <c r="U343" s="224">
        <v>0.255</v>
      </c>
      <c r="V343" s="224">
        <f>ROUND(E343*U343,2)</f>
        <v>7.04</v>
      </c>
      <c r="W343" s="224"/>
      <c r="X343" s="224" t="s">
        <v>165</v>
      </c>
      <c r="Y343" s="205"/>
      <c r="Z343" s="205"/>
      <c r="AA343" s="205"/>
      <c r="AB343" s="205"/>
      <c r="AC343" s="205"/>
      <c r="AD343" s="205"/>
      <c r="AE343" s="205"/>
      <c r="AF343" s="205"/>
      <c r="AG343" s="205" t="s">
        <v>166</v>
      </c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spans="1:60" outlineLevel="1" x14ac:dyDescent="0.25">
      <c r="A344" s="222"/>
      <c r="B344" s="223"/>
      <c r="C344" s="260" t="s">
        <v>214</v>
      </c>
      <c r="D344" s="256"/>
      <c r="E344" s="257">
        <v>1.4</v>
      </c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168</v>
      </c>
      <c r="AH344" s="205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spans="1:60" outlineLevel="1" x14ac:dyDescent="0.25">
      <c r="A345" s="222"/>
      <c r="B345" s="223"/>
      <c r="C345" s="260" t="s">
        <v>537</v>
      </c>
      <c r="D345" s="256"/>
      <c r="E345" s="257">
        <v>16.8</v>
      </c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168</v>
      </c>
      <c r="AH345" s="205">
        <v>0</v>
      </c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spans="1:60" outlineLevel="1" x14ac:dyDescent="0.25">
      <c r="A346" s="222"/>
      <c r="B346" s="223"/>
      <c r="C346" s="260" t="s">
        <v>184</v>
      </c>
      <c r="D346" s="256"/>
      <c r="E346" s="257">
        <v>9.4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05"/>
      <c r="Z346" s="205"/>
      <c r="AA346" s="205"/>
      <c r="AB346" s="205"/>
      <c r="AC346" s="205"/>
      <c r="AD346" s="205"/>
      <c r="AE346" s="205"/>
      <c r="AF346" s="205"/>
      <c r="AG346" s="205" t="s">
        <v>168</v>
      </c>
      <c r="AH346" s="205">
        <v>0</v>
      </c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spans="1:60" outlineLevel="1" x14ac:dyDescent="0.25">
      <c r="A347" s="233">
        <v>137</v>
      </c>
      <c r="B347" s="234" t="s">
        <v>538</v>
      </c>
      <c r="C347" s="248" t="s">
        <v>539</v>
      </c>
      <c r="D347" s="235" t="s">
        <v>176</v>
      </c>
      <c r="E347" s="236">
        <v>4.8499999999999996</v>
      </c>
      <c r="F347" s="237"/>
      <c r="G347" s="238">
        <f>ROUND(E347*F347,2)</f>
        <v>0</v>
      </c>
      <c r="H347" s="225">
        <v>0</v>
      </c>
      <c r="I347" s="224">
        <f>ROUND(E347*H347,2)</f>
        <v>0</v>
      </c>
      <c r="J347" s="225">
        <v>76.599999999999994</v>
      </c>
      <c r="K347" s="224">
        <f>ROUND(E347*J347,2)</f>
        <v>371.51</v>
      </c>
      <c r="L347" s="224">
        <v>15</v>
      </c>
      <c r="M347" s="224">
        <f>G347*(1+L347/100)</f>
        <v>0</v>
      </c>
      <c r="N347" s="224">
        <v>0</v>
      </c>
      <c r="O347" s="224">
        <f>ROUND(E347*N347,2)</f>
        <v>0</v>
      </c>
      <c r="P347" s="224">
        <v>0</v>
      </c>
      <c r="Q347" s="224">
        <f>ROUND(E347*P347,2)</f>
        <v>0</v>
      </c>
      <c r="R347" s="224"/>
      <c r="S347" s="224" t="s">
        <v>164</v>
      </c>
      <c r="T347" s="224" t="s">
        <v>164</v>
      </c>
      <c r="U347" s="224">
        <v>0.152</v>
      </c>
      <c r="V347" s="224">
        <f>ROUND(E347*U347,2)</f>
        <v>0.74</v>
      </c>
      <c r="W347" s="224"/>
      <c r="X347" s="224" t="s">
        <v>165</v>
      </c>
      <c r="Y347" s="205"/>
      <c r="Z347" s="205"/>
      <c r="AA347" s="205"/>
      <c r="AB347" s="205"/>
      <c r="AC347" s="205"/>
      <c r="AD347" s="205"/>
      <c r="AE347" s="205"/>
      <c r="AF347" s="205"/>
      <c r="AG347" s="205" t="s">
        <v>166</v>
      </c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spans="1:60" outlineLevel="1" x14ac:dyDescent="0.25">
      <c r="A348" s="222"/>
      <c r="B348" s="223"/>
      <c r="C348" s="260" t="s">
        <v>540</v>
      </c>
      <c r="D348" s="256"/>
      <c r="E348" s="257">
        <v>2.4</v>
      </c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05"/>
      <c r="Z348" s="205"/>
      <c r="AA348" s="205"/>
      <c r="AB348" s="205"/>
      <c r="AC348" s="205"/>
      <c r="AD348" s="205"/>
      <c r="AE348" s="205"/>
      <c r="AF348" s="205"/>
      <c r="AG348" s="205" t="s">
        <v>168</v>
      </c>
      <c r="AH348" s="205">
        <v>0</v>
      </c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spans="1:60" outlineLevel="1" x14ac:dyDescent="0.25">
      <c r="A349" s="222"/>
      <c r="B349" s="223"/>
      <c r="C349" s="260" t="s">
        <v>541</v>
      </c>
      <c r="D349" s="256"/>
      <c r="E349" s="257">
        <v>1.25</v>
      </c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05"/>
      <c r="Z349" s="205"/>
      <c r="AA349" s="205"/>
      <c r="AB349" s="205"/>
      <c r="AC349" s="205"/>
      <c r="AD349" s="205"/>
      <c r="AE349" s="205"/>
      <c r="AF349" s="205"/>
      <c r="AG349" s="205" t="s">
        <v>168</v>
      </c>
      <c r="AH349" s="205">
        <v>0</v>
      </c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spans="1:60" outlineLevel="1" x14ac:dyDescent="0.25">
      <c r="A350" s="222"/>
      <c r="B350" s="223"/>
      <c r="C350" s="260" t="s">
        <v>542</v>
      </c>
      <c r="D350" s="256"/>
      <c r="E350" s="257">
        <v>0.6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168</v>
      </c>
      <c r="AH350" s="205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spans="1:60" outlineLevel="1" x14ac:dyDescent="0.25">
      <c r="A351" s="222"/>
      <c r="B351" s="223"/>
      <c r="C351" s="260" t="s">
        <v>542</v>
      </c>
      <c r="D351" s="256"/>
      <c r="E351" s="257">
        <v>0.6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05"/>
      <c r="Z351" s="205"/>
      <c r="AA351" s="205"/>
      <c r="AB351" s="205"/>
      <c r="AC351" s="205"/>
      <c r="AD351" s="205"/>
      <c r="AE351" s="205"/>
      <c r="AF351" s="205"/>
      <c r="AG351" s="205" t="s">
        <v>168</v>
      </c>
      <c r="AH351" s="205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spans="1:60" ht="20.399999999999999" outlineLevel="1" x14ac:dyDescent="0.25">
      <c r="A352" s="233">
        <v>138</v>
      </c>
      <c r="B352" s="234" t="s">
        <v>543</v>
      </c>
      <c r="C352" s="248" t="s">
        <v>544</v>
      </c>
      <c r="D352" s="235" t="s">
        <v>176</v>
      </c>
      <c r="E352" s="236">
        <v>9.6</v>
      </c>
      <c r="F352" s="237"/>
      <c r="G352" s="238">
        <f>ROUND(E352*F352,2)</f>
        <v>0</v>
      </c>
      <c r="H352" s="225">
        <v>10.92</v>
      </c>
      <c r="I352" s="224">
        <f>ROUND(E352*H352,2)</f>
        <v>104.83</v>
      </c>
      <c r="J352" s="225">
        <v>39.380000000000003</v>
      </c>
      <c r="K352" s="224">
        <f>ROUND(E352*J352,2)</f>
        <v>378.05</v>
      </c>
      <c r="L352" s="224">
        <v>15</v>
      </c>
      <c r="M352" s="224">
        <f>G352*(1+L352/100)</f>
        <v>0</v>
      </c>
      <c r="N352" s="224">
        <v>4.0000000000000003E-5</v>
      </c>
      <c r="O352" s="224">
        <f>ROUND(E352*N352,2)</f>
        <v>0</v>
      </c>
      <c r="P352" s="224">
        <v>0</v>
      </c>
      <c r="Q352" s="224">
        <f>ROUND(E352*P352,2)</f>
        <v>0</v>
      </c>
      <c r="R352" s="224"/>
      <c r="S352" s="224" t="s">
        <v>164</v>
      </c>
      <c r="T352" s="224" t="s">
        <v>164</v>
      </c>
      <c r="U352" s="224">
        <v>7.8200000000000006E-2</v>
      </c>
      <c r="V352" s="224">
        <f>ROUND(E352*U352,2)</f>
        <v>0.75</v>
      </c>
      <c r="W352" s="224"/>
      <c r="X352" s="224" t="s">
        <v>165</v>
      </c>
      <c r="Y352" s="205"/>
      <c r="Z352" s="205"/>
      <c r="AA352" s="205"/>
      <c r="AB352" s="205"/>
      <c r="AC352" s="205"/>
      <c r="AD352" s="205"/>
      <c r="AE352" s="205"/>
      <c r="AF352" s="205"/>
      <c r="AG352" s="205" t="s">
        <v>166</v>
      </c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spans="1:60" outlineLevel="1" x14ac:dyDescent="0.25">
      <c r="A353" s="222"/>
      <c r="B353" s="223"/>
      <c r="C353" s="261" t="s">
        <v>493</v>
      </c>
      <c r="D353" s="258"/>
      <c r="E353" s="259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05"/>
      <c r="Z353" s="205"/>
      <c r="AA353" s="205"/>
      <c r="AB353" s="205"/>
      <c r="AC353" s="205"/>
      <c r="AD353" s="205"/>
      <c r="AE353" s="205"/>
      <c r="AF353" s="205"/>
      <c r="AG353" s="205" t="s">
        <v>168</v>
      </c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spans="1:60" outlineLevel="1" x14ac:dyDescent="0.25">
      <c r="A354" s="222"/>
      <c r="B354" s="223"/>
      <c r="C354" s="262" t="s">
        <v>545</v>
      </c>
      <c r="D354" s="258"/>
      <c r="E354" s="259">
        <v>1.4</v>
      </c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05"/>
      <c r="Z354" s="205"/>
      <c r="AA354" s="205"/>
      <c r="AB354" s="205"/>
      <c r="AC354" s="205"/>
      <c r="AD354" s="205"/>
      <c r="AE354" s="205"/>
      <c r="AF354" s="205"/>
      <c r="AG354" s="205" t="s">
        <v>168</v>
      </c>
      <c r="AH354" s="205">
        <v>2</v>
      </c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spans="1:60" outlineLevel="1" x14ac:dyDescent="0.25">
      <c r="A355" s="222"/>
      <c r="B355" s="223"/>
      <c r="C355" s="262" t="s">
        <v>546</v>
      </c>
      <c r="D355" s="258"/>
      <c r="E355" s="259">
        <v>8.4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05"/>
      <c r="Z355" s="205"/>
      <c r="AA355" s="205"/>
      <c r="AB355" s="205"/>
      <c r="AC355" s="205"/>
      <c r="AD355" s="205"/>
      <c r="AE355" s="205"/>
      <c r="AF355" s="205"/>
      <c r="AG355" s="205" t="s">
        <v>168</v>
      </c>
      <c r="AH355" s="205">
        <v>2</v>
      </c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spans="1:60" outlineLevel="1" x14ac:dyDescent="0.25">
      <c r="A356" s="222"/>
      <c r="B356" s="223"/>
      <c r="C356" s="262" t="s">
        <v>547</v>
      </c>
      <c r="D356" s="258"/>
      <c r="E356" s="259">
        <v>9.4</v>
      </c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05"/>
      <c r="Z356" s="205"/>
      <c r="AA356" s="205"/>
      <c r="AB356" s="205"/>
      <c r="AC356" s="205"/>
      <c r="AD356" s="205"/>
      <c r="AE356" s="205"/>
      <c r="AF356" s="205"/>
      <c r="AG356" s="205" t="s">
        <v>168</v>
      </c>
      <c r="AH356" s="205">
        <v>2</v>
      </c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spans="1:60" outlineLevel="1" x14ac:dyDescent="0.25">
      <c r="A357" s="222"/>
      <c r="B357" s="223"/>
      <c r="C357" s="261" t="s">
        <v>497</v>
      </c>
      <c r="D357" s="258"/>
      <c r="E357" s="259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05"/>
      <c r="Z357" s="205"/>
      <c r="AA357" s="205"/>
      <c r="AB357" s="205"/>
      <c r="AC357" s="205"/>
      <c r="AD357" s="205"/>
      <c r="AE357" s="205"/>
      <c r="AF357" s="205"/>
      <c r="AG357" s="205" t="s">
        <v>168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spans="1:60" outlineLevel="1" x14ac:dyDescent="0.25">
      <c r="A358" s="222"/>
      <c r="B358" s="223"/>
      <c r="C358" s="260" t="s">
        <v>548</v>
      </c>
      <c r="D358" s="256"/>
      <c r="E358" s="257">
        <v>9.6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05"/>
      <c r="Z358" s="205"/>
      <c r="AA358" s="205"/>
      <c r="AB358" s="205"/>
      <c r="AC358" s="205"/>
      <c r="AD358" s="205"/>
      <c r="AE358" s="205"/>
      <c r="AF358" s="205"/>
      <c r="AG358" s="205" t="s">
        <v>168</v>
      </c>
      <c r="AH358" s="205">
        <v>0</v>
      </c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spans="1:60" outlineLevel="1" x14ac:dyDescent="0.25">
      <c r="A359" s="239">
        <v>139</v>
      </c>
      <c r="B359" s="240" t="s">
        <v>549</v>
      </c>
      <c r="C359" s="247" t="s">
        <v>550</v>
      </c>
      <c r="D359" s="241" t="s">
        <v>171</v>
      </c>
      <c r="E359" s="242">
        <v>5</v>
      </c>
      <c r="F359" s="243"/>
      <c r="G359" s="244">
        <f>ROUND(E359*F359,2)</f>
        <v>0</v>
      </c>
      <c r="H359" s="225">
        <v>131.5</v>
      </c>
      <c r="I359" s="224">
        <f>ROUND(E359*H359,2)</f>
        <v>657.5</v>
      </c>
      <c r="J359" s="225">
        <v>0</v>
      </c>
      <c r="K359" s="224">
        <f>ROUND(E359*J359,2)</f>
        <v>0</v>
      </c>
      <c r="L359" s="224">
        <v>15</v>
      </c>
      <c r="M359" s="224">
        <f>G359*(1+L359/100)</f>
        <v>0</v>
      </c>
      <c r="N359" s="224">
        <v>1.3999999999999999E-4</v>
      </c>
      <c r="O359" s="224">
        <f>ROUND(E359*N359,2)</f>
        <v>0</v>
      </c>
      <c r="P359" s="224">
        <v>0</v>
      </c>
      <c r="Q359" s="224">
        <f>ROUND(E359*P359,2)</f>
        <v>0</v>
      </c>
      <c r="R359" s="224" t="s">
        <v>193</v>
      </c>
      <c r="S359" s="224" t="s">
        <v>164</v>
      </c>
      <c r="T359" s="224" t="s">
        <v>164</v>
      </c>
      <c r="U359" s="224">
        <v>0</v>
      </c>
      <c r="V359" s="224">
        <f>ROUND(E359*U359,2)</f>
        <v>0</v>
      </c>
      <c r="W359" s="224"/>
      <c r="X359" s="224" t="s">
        <v>189</v>
      </c>
      <c r="Y359" s="205"/>
      <c r="Z359" s="205"/>
      <c r="AA359" s="205"/>
      <c r="AB359" s="205"/>
      <c r="AC359" s="205"/>
      <c r="AD359" s="205"/>
      <c r="AE359" s="205"/>
      <c r="AF359" s="205"/>
      <c r="AG359" s="205" t="s">
        <v>190</v>
      </c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spans="1:60" outlineLevel="1" x14ac:dyDescent="0.25">
      <c r="A360" s="239">
        <v>140</v>
      </c>
      <c r="B360" s="240" t="s">
        <v>551</v>
      </c>
      <c r="C360" s="247" t="s">
        <v>552</v>
      </c>
      <c r="D360" s="241" t="s">
        <v>171</v>
      </c>
      <c r="E360" s="242">
        <v>1</v>
      </c>
      <c r="F360" s="243"/>
      <c r="G360" s="244">
        <f>ROUND(E360*F360,2)</f>
        <v>0</v>
      </c>
      <c r="H360" s="225">
        <v>305</v>
      </c>
      <c r="I360" s="224">
        <f>ROUND(E360*H360,2)</f>
        <v>305</v>
      </c>
      <c r="J360" s="225">
        <v>0</v>
      </c>
      <c r="K360" s="224">
        <f>ROUND(E360*J360,2)</f>
        <v>0</v>
      </c>
      <c r="L360" s="224">
        <v>15</v>
      </c>
      <c r="M360" s="224">
        <f>G360*(1+L360/100)</f>
        <v>0</v>
      </c>
      <c r="N360" s="224">
        <v>4.2000000000000002E-4</v>
      </c>
      <c r="O360" s="224">
        <f>ROUND(E360*N360,2)</f>
        <v>0</v>
      </c>
      <c r="P360" s="224">
        <v>0</v>
      </c>
      <c r="Q360" s="224">
        <f>ROUND(E360*P360,2)</f>
        <v>0</v>
      </c>
      <c r="R360" s="224" t="s">
        <v>193</v>
      </c>
      <c r="S360" s="224" t="s">
        <v>164</v>
      </c>
      <c r="T360" s="224" t="s">
        <v>164</v>
      </c>
      <c r="U360" s="224">
        <v>0</v>
      </c>
      <c r="V360" s="224">
        <f>ROUND(E360*U360,2)</f>
        <v>0</v>
      </c>
      <c r="W360" s="224"/>
      <c r="X360" s="224" t="s">
        <v>189</v>
      </c>
      <c r="Y360" s="205"/>
      <c r="Z360" s="205"/>
      <c r="AA360" s="205"/>
      <c r="AB360" s="205"/>
      <c r="AC360" s="205"/>
      <c r="AD360" s="205"/>
      <c r="AE360" s="205"/>
      <c r="AF360" s="205"/>
      <c r="AG360" s="205" t="s">
        <v>190</v>
      </c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spans="1:60" ht="20.399999999999999" outlineLevel="1" x14ac:dyDescent="0.25">
      <c r="A361" s="233">
        <v>141</v>
      </c>
      <c r="B361" s="234" t="s">
        <v>553</v>
      </c>
      <c r="C361" s="248" t="s">
        <v>554</v>
      </c>
      <c r="D361" s="235" t="s">
        <v>180</v>
      </c>
      <c r="E361" s="236">
        <v>19.2</v>
      </c>
      <c r="F361" s="237"/>
      <c r="G361" s="238">
        <f>ROUND(E361*F361,2)</f>
        <v>0</v>
      </c>
      <c r="H361" s="225">
        <v>0</v>
      </c>
      <c r="I361" s="224">
        <f>ROUND(E361*H361,2)</f>
        <v>0</v>
      </c>
      <c r="J361" s="225">
        <v>579</v>
      </c>
      <c r="K361" s="224">
        <f>ROUND(E361*J361,2)</f>
        <v>11116.8</v>
      </c>
      <c r="L361" s="224">
        <v>15</v>
      </c>
      <c r="M361" s="224">
        <f>G361*(1+L361/100)</f>
        <v>0</v>
      </c>
      <c r="N361" s="224">
        <v>3.63E-3</v>
      </c>
      <c r="O361" s="224">
        <f>ROUND(E361*N361,2)</f>
        <v>7.0000000000000007E-2</v>
      </c>
      <c r="P361" s="224">
        <v>0</v>
      </c>
      <c r="Q361" s="224">
        <f>ROUND(E361*P361,2)</f>
        <v>0</v>
      </c>
      <c r="R361" s="224"/>
      <c r="S361" s="224" t="s">
        <v>164</v>
      </c>
      <c r="T361" s="224" t="s">
        <v>164</v>
      </c>
      <c r="U361" s="224">
        <v>0</v>
      </c>
      <c r="V361" s="224">
        <f>ROUND(E361*U361,2)</f>
        <v>0</v>
      </c>
      <c r="W361" s="224"/>
      <c r="X361" s="224" t="s">
        <v>196</v>
      </c>
      <c r="Y361" s="205"/>
      <c r="Z361" s="205"/>
      <c r="AA361" s="205"/>
      <c r="AB361" s="205"/>
      <c r="AC361" s="205"/>
      <c r="AD361" s="205"/>
      <c r="AE361" s="205"/>
      <c r="AF361" s="205"/>
      <c r="AG361" s="205" t="s">
        <v>197</v>
      </c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spans="1:60" outlineLevel="1" x14ac:dyDescent="0.25">
      <c r="A362" s="222"/>
      <c r="B362" s="223"/>
      <c r="C362" s="260" t="s">
        <v>214</v>
      </c>
      <c r="D362" s="256"/>
      <c r="E362" s="257">
        <v>1.4</v>
      </c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05"/>
      <c r="Z362" s="205"/>
      <c r="AA362" s="205"/>
      <c r="AB362" s="205"/>
      <c r="AC362" s="205"/>
      <c r="AD362" s="205"/>
      <c r="AE362" s="205"/>
      <c r="AF362" s="205"/>
      <c r="AG362" s="205" t="s">
        <v>168</v>
      </c>
      <c r="AH362" s="205">
        <v>0</v>
      </c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spans="1:60" outlineLevel="1" x14ac:dyDescent="0.25">
      <c r="A363" s="222"/>
      <c r="B363" s="223"/>
      <c r="C363" s="260" t="s">
        <v>218</v>
      </c>
      <c r="D363" s="256"/>
      <c r="E363" s="257">
        <v>8.4</v>
      </c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05"/>
      <c r="Z363" s="205"/>
      <c r="AA363" s="205"/>
      <c r="AB363" s="205"/>
      <c r="AC363" s="205"/>
      <c r="AD363" s="205"/>
      <c r="AE363" s="205"/>
      <c r="AF363" s="205"/>
      <c r="AG363" s="205" t="s">
        <v>168</v>
      </c>
      <c r="AH363" s="205">
        <v>0</v>
      </c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spans="1:60" outlineLevel="1" x14ac:dyDescent="0.25">
      <c r="A364" s="222"/>
      <c r="B364" s="223"/>
      <c r="C364" s="260" t="s">
        <v>184</v>
      </c>
      <c r="D364" s="256"/>
      <c r="E364" s="257">
        <v>9.4</v>
      </c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05"/>
      <c r="Z364" s="205"/>
      <c r="AA364" s="205"/>
      <c r="AB364" s="205"/>
      <c r="AC364" s="205"/>
      <c r="AD364" s="205"/>
      <c r="AE364" s="205"/>
      <c r="AF364" s="205"/>
      <c r="AG364" s="205" t="s">
        <v>168</v>
      </c>
      <c r="AH364" s="205">
        <v>0</v>
      </c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spans="1:60" outlineLevel="1" x14ac:dyDescent="0.25">
      <c r="A365" s="239">
        <v>142</v>
      </c>
      <c r="B365" s="240" t="s">
        <v>555</v>
      </c>
      <c r="C365" s="247" t="s">
        <v>556</v>
      </c>
      <c r="D365" s="241" t="s">
        <v>0</v>
      </c>
      <c r="E365" s="242">
        <v>189.14099999999999</v>
      </c>
      <c r="F365" s="243"/>
      <c r="G365" s="244">
        <f>ROUND(E365*F365,2)</f>
        <v>0</v>
      </c>
      <c r="H365" s="225">
        <v>0</v>
      </c>
      <c r="I365" s="224">
        <f>ROUND(E365*H365,2)</f>
        <v>0</v>
      </c>
      <c r="J365" s="225">
        <v>0.79</v>
      </c>
      <c r="K365" s="224">
        <f>ROUND(E365*J365,2)</f>
        <v>149.41999999999999</v>
      </c>
      <c r="L365" s="224">
        <v>15</v>
      </c>
      <c r="M365" s="224">
        <f>G365*(1+L365/100)</f>
        <v>0</v>
      </c>
      <c r="N365" s="224">
        <v>0</v>
      </c>
      <c r="O365" s="224">
        <f>ROUND(E365*N365,2)</f>
        <v>0</v>
      </c>
      <c r="P365" s="224">
        <v>0</v>
      </c>
      <c r="Q365" s="224">
        <f>ROUND(E365*P365,2)</f>
        <v>0</v>
      </c>
      <c r="R365" s="224"/>
      <c r="S365" s="224" t="s">
        <v>164</v>
      </c>
      <c r="T365" s="224" t="s">
        <v>164</v>
      </c>
      <c r="U365" s="224">
        <v>0</v>
      </c>
      <c r="V365" s="224">
        <f>ROUND(E365*U365,2)</f>
        <v>0</v>
      </c>
      <c r="W365" s="224"/>
      <c r="X365" s="224" t="s">
        <v>291</v>
      </c>
      <c r="Y365" s="205"/>
      <c r="Z365" s="205"/>
      <c r="AA365" s="205"/>
      <c r="AB365" s="205"/>
      <c r="AC365" s="205"/>
      <c r="AD365" s="205"/>
      <c r="AE365" s="205"/>
      <c r="AF365" s="205"/>
      <c r="AG365" s="205" t="s">
        <v>292</v>
      </c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spans="1:60" x14ac:dyDescent="0.25">
      <c r="A366" s="227" t="s">
        <v>134</v>
      </c>
      <c r="B366" s="228" t="s">
        <v>92</v>
      </c>
      <c r="C366" s="246" t="s">
        <v>93</v>
      </c>
      <c r="D366" s="229"/>
      <c r="E366" s="230"/>
      <c r="F366" s="231"/>
      <c r="G366" s="232">
        <f>SUMIF(AG367:AG394,"&lt;&gt;NOR",G367:G394)</f>
        <v>0</v>
      </c>
      <c r="H366" s="226"/>
      <c r="I366" s="226">
        <f>SUM(I367:I394)</f>
        <v>10867.06</v>
      </c>
      <c r="J366" s="226"/>
      <c r="K366" s="226">
        <f>SUM(K367:K394)</f>
        <v>14277.220000000001</v>
      </c>
      <c r="L366" s="226"/>
      <c r="M366" s="226">
        <f>SUM(M367:M394)</f>
        <v>0</v>
      </c>
      <c r="N366" s="226"/>
      <c r="O366" s="226">
        <f>SUM(O367:O394)</f>
        <v>0.11</v>
      </c>
      <c r="P366" s="226"/>
      <c r="Q366" s="226">
        <f>SUM(Q367:Q394)</f>
        <v>0</v>
      </c>
      <c r="R366" s="226"/>
      <c r="S366" s="226"/>
      <c r="T366" s="226"/>
      <c r="U366" s="226"/>
      <c r="V366" s="226">
        <f>SUM(V367:V394)</f>
        <v>25.89</v>
      </c>
      <c r="W366" s="226"/>
      <c r="X366" s="226"/>
      <c r="AG366" t="s">
        <v>135</v>
      </c>
    </row>
    <row r="367" spans="1:60" outlineLevel="1" x14ac:dyDescent="0.25">
      <c r="A367" s="233">
        <v>143</v>
      </c>
      <c r="B367" s="234" t="s">
        <v>557</v>
      </c>
      <c r="C367" s="248" t="s">
        <v>558</v>
      </c>
      <c r="D367" s="235" t="s">
        <v>180</v>
      </c>
      <c r="E367" s="236">
        <v>17.2</v>
      </c>
      <c r="F367" s="237"/>
      <c r="G367" s="238">
        <f>ROUND(E367*F367,2)</f>
        <v>0</v>
      </c>
      <c r="H367" s="225">
        <v>24.89</v>
      </c>
      <c r="I367" s="224">
        <f>ROUND(E367*H367,2)</f>
        <v>428.11</v>
      </c>
      <c r="J367" s="225">
        <v>25.21</v>
      </c>
      <c r="K367" s="224">
        <f>ROUND(E367*J367,2)</f>
        <v>433.61</v>
      </c>
      <c r="L367" s="224">
        <v>15</v>
      </c>
      <c r="M367" s="224">
        <f>G367*(1+L367/100)</f>
        <v>0</v>
      </c>
      <c r="N367" s="224">
        <v>2.1000000000000001E-4</v>
      </c>
      <c r="O367" s="224">
        <f>ROUND(E367*N367,2)</f>
        <v>0</v>
      </c>
      <c r="P367" s="224">
        <v>0</v>
      </c>
      <c r="Q367" s="224">
        <f>ROUND(E367*P367,2)</f>
        <v>0</v>
      </c>
      <c r="R367" s="224"/>
      <c r="S367" s="224" t="s">
        <v>164</v>
      </c>
      <c r="T367" s="224" t="s">
        <v>164</v>
      </c>
      <c r="U367" s="224">
        <v>0.05</v>
      </c>
      <c r="V367" s="224">
        <f>ROUND(E367*U367,2)</f>
        <v>0.86</v>
      </c>
      <c r="W367" s="224"/>
      <c r="X367" s="224" t="s">
        <v>165</v>
      </c>
      <c r="Y367" s="205"/>
      <c r="Z367" s="205"/>
      <c r="AA367" s="205"/>
      <c r="AB367" s="205"/>
      <c r="AC367" s="205"/>
      <c r="AD367" s="205"/>
      <c r="AE367" s="205"/>
      <c r="AF367" s="205"/>
      <c r="AG367" s="205" t="s">
        <v>166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spans="1:60" outlineLevel="1" x14ac:dyDescent="0.25">
      <c r="A368" s="222"/>
      <c r="B368" s="223"/>
      <c r="C368" s="260" t="s">
        <v>244</v>
      </c>
      <c r="D368" s="256"/>
      <c r="E368" s="257">
        <v>15.6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05"/>
      <c r="Z368" s="205"/>
      <c r="AA368" s="205"/>
      <c r="AB368" s="205"/>
      <c r="AC368" s="205"/>
      <c r="AD368" s="205"/>
      <c r="AE368" s="205"/>
      <c r="AF368" s="205"/>
      <c r="AG368" s="205" t="s">
        <v>168</v>
      </c>
      <c r="AH368" s="205">
        <v>0</v>
      </c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spans="1:60" outlineLevel="1" x14ac:dyDescent="0.25">
      <c r="A369" s="222"/>
      <c r="B369" s="223"/>
      <c r="C369" s="260" t="s">
        <v>226</v>
      </c>
      <c r="D369" s="256"/>
      <c r="E369" s="257">
        <v>-1.2</v>
      </c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05"/>
      <c r="Z369" s="205"/>
      <c r="AA369" s="205"/>
      <c r="AB369" s="205"/>
      <c r="AC369" s="205"/>
      <c r="AD369" s="205"/>
      <c r="AE369" s="205"/>
      <c r="AF369" s="205"/>
      <c r="AG369" s="205" t="s">
        <v>168</v>
      </c>
      <c r="AH369" s="205">
        <v>0</v>
      </c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spans="1:60" outlineLevel="1" x14ac:dyDescent="0.25">
      <c r="A370" s="222"/>
      <c r="B370" s="223"/>
      <c r="C370" s="260" t="s">
        <v>245</v>
      </c>
      <c r="D370" s="256"/>
      <c r="E370" s="257">
        <v>2.8</v>
      </c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05"/>
      <c r="Z370" s="205"/>
      <c r="AA370" s="205"/>
      <c r="AB370" s="205"/>
      <c r="AC370" s="205"/>
      <c r="AD370" s="205"/>
      <c r="AE370" s="205"/>
      <c r="AF370" s="205"/>
      <c r="AG370" s="205" t="s">
        <v>168</v>
      </c>
      <c r="AH370" s="205">
        <v>0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spans="1:60" outlineLevel="1" x14ac:dyDescent="0.25">
      <c r="A371" s="239">
        <v>144</v>
      </c>
      <c r="B371" s="240" t="s">
        <v>559</v>
      </c>
      <c r="C371" s="247" t="s">
        <v>560</v>
      </c>
      <c r="D371" s="241" t="s">
        <v>171</v>
      </c>
      <c r="E371" s="242">
        <v>8</v>
      </c>
      <c r="F371" s="243"/>
      <c r="G371" s="244">
        <f>ROUND(E371*F371,2)</f>
        <v>0</v>
      </c>
      <c r="H371" s="225">
        <v>6.27</v>
      </c>
      <c r="I371" s="224">
        <f>ROUND(E371*H371,2)</f>
        <v>50.16</v>
      </c>
      <c r="J371" s="225">
        <v>93.73</v>
      </c>
      <c r="K371" s="224">
        <f>ROUND(E371*J371,2)</f>
        <v>749.84</v>
      </c>
      <c r="L371" s="224">
        <v>15</v>
      </c>
      <c r="M371" s="224">
        <f>G371*(1+L371/100)</f>
        <v>0</v>
      </c>
      <c r="N371" s="224">
        <v>0</v>
      </c>
      <c r="O371" s="224">
        <f>ROUND(E371*N371,2)</f>
        <v>0</v>
      </c>
      <c r="P371" s="224">
        <v>0</v>
      </c>
      <c r="Q371" s="224">
        <f>ROUND(E371*P371,2)</f>
        <v>0</v>
      </c>
      <c r="R371" s="224"/>
      <c r="S371" s="224" t="s">
        <v>164</v>
      </c>
      <c r="T371" s="224" t="s">
        <v>140</v>
      </c>
      <c r="U371" s="224">
        <v>0.11</v>
      </c>
      <c r="V371" s="224">
        <f>ROUND(E371*U371,2)</f>
        <v>0.88</v>
      </c>
      <c r="W371" s="224"/>
      <c r="X371" s="224" t="s">
        <v>165</v>
      </c>
      <c r="Y371" s="205"/>
      <c r="Z371" s="205"/>
      <c r="AA371" s="205"/>
      <c r="AB371" s="205"/>
      <c r="AC371" s="205"/>
      <c r="AD371" s="205"/>
      <c r="AE371" s="205"/>
      <c r="AF371" s="205"/>
      <c r="AG371" s="205" t="s">
        <v>166</v>
      </c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spans="1:60" outlineLevel="1" x14ac:dyDescent="0.25">
      <c r="A372" s="233">
        <v>145</v>
      </c>
      <c r="B372" s="234" t="s">
        <v>561</v>
      </c>
      <c r="C372" s="248" t="s">
        <v>562</v>
      </c>
      <c r="D372" s="235" t="s">
        <v>180</v>
      </c>
      <c r="E372" s="236">
        <v>17.2</v>
      </c>
      <c r="F372" s="237"/>
      <c r="G372" s="238">
        <f>ROUND(E372*F372,2)</f>
        <v>0</v>
      </c>
      <c r="H372" s="225">
        <v>0</v>
      </c>
      <c r="I372" s="224">
        <f>ROUND(E372*H372,2)</f>
        <v>0</v>
      </c>
      <c r="J372" s="225">
        <v>50.4</v>
      </c>
      <c r="K372" s="224">
        <f>ROUND(E372*J372,2)</f>
        <v>866.88</v>
      </c>
      <c r="L372" s="224">
        <v>15</v>
      </c>
      <c r="M372" s="224">
        <f>G372*(1+L372/100)</f>
        <v>0</v>
      </c>
      <c r="N372" s="224">
        <v>0</v>
      </c>
      <c r="O372" s="224">
        <f>ROUND(E372*N372,2)</f>
        <v>0</v>
      </c>
      <c r="P372" s="224">
        <v>0</v>
      </c>
      <c r="Q372" s="224">
        <f>ROUND(E372*P372,2)</f>
        <v>0</v>
      </c>
      <c r="R372" s="224"/>
      <c r="S372" s="224" t="s">
        <v>164</v>
      </c>
      <c r="T372" s="224" t="s">
        <v>164</v>
      </c>
      <c r="U372" s="224">
        <v>0.1</v>
      </c>
      <c r="V372" s="224">
        <f>ROUND(E372*U372,2)</f>
        <v>1.72</v>
      </c>
      <c r="W372" s="224"/>
      <c r="X372" s="224" t="s">
        <v>165</v>
      </c>
      <c r="Y372" s="205"/>
      <c r="Z372" s="205"/>
      <c r="AA372" s="205"/>
      <c r="AB372" s="205"/>
      <c r="AC372" s="205"/>
      <c r="AD372" s="205"/>
      <c r="AE372" s="205"/>
      <c r="AF372" s="205"/>
      <c r="AG372" s="205" t="s">
        <v>166</v>
      </c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spans="1:60" outlineLevel="1" x14ac:dyDescent="0.25">
      <c r="A373" s="222"/>
      <c r="B373" s="223"/>
      <c r="C373" s="260" t="s">
        <v>244</v>
      </c>
      <c r="D373" s="256"/>
      <c r="E373" s="257">
        <v>15.6</v>
      </c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05"/>
      <c r="Z373" s="205"/>
      <c r="AA373" s="205"/>
      <c r="AB373" s="205"/>
      <c r="AC373" s="205"/>
      <c r="AD373" s="205"/>
      <c r="AE373" s="205"/>
      <c r="AF373" s="205"/>
      <c r="AG373" s="205" t="s">
        <v>168</v>
      </c>
      <c r="AH373" s="205">
        <v>0</v>
      </c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spans="1:60" outlineLevel="1" x14ac:dyDescent="0.25">
      <c r="A374" s="222"/>
      <c r="B374" s="223"/>
      <c r="C374" s="260" t="s">
        <v>226</v>
      </c>
      <c r="D374" s="256"/>
      <c r="E374" s="257">
        <v>-1.2</v>
      </c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05"/>
      <c r="Z374" s="205"/>
      <c r="AA374" s="205"/>
      <c r="AB374" s="205"/>
      <c r="AC374" s="205"/>
      <c r="AD374" s="205"/>
      <c r="AE374" s="205"/>
      <c r="AF374" s="205"/>
      <c r="AG374" s="205" t="s">
        <v>168</v>
      </c>
      <c r="AH374" s="205">
        <v>0</v>
      </c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spans="1:60" outlineLevel="1" x14ac:dyDescent="0.25">
      <c r="A375" s="222"/>
      <c r="B375" s="223"/>
      <c r="C375" s="260" t="s">
        <v>245</v>
      </c>
      <c r="D375" s="256"/>
      <c r="E375" s="257">
        <v>2.8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05"/>
      <c r="Z375" s="205"/>
      <c r="AA375" s="205"/>
      <c r="AB375" s="205"/>
      <c r="AC375" s="205"/>
      <c r="AD375" s="205"/>
      <c r="AE375" s="205"/>
      <c r="AF375" s="205"/>
      <c r="AG375" s="205" t="s">
        <v>168</v>
      </c>
      <c r="AH375" s="205">
        <v>0</v>
      </c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spans="1:60" outlineLevel="1" x14ac:dyDescent="0.25">
      <c r="A376" s="233">
        <v>146</v>
      </c>
      <c r="B376" s="234" t="s">
        <v>563</v>
      </c>
      <c r="C376" s="248" t="s">
        <v>564</v>
      </c>
      <c r="D376" s="235" t="s">
        <v>180</v>
      </c>
      <c r="E376" s="236">
        <v>17.2</v>
      </c>
      <c r="F376" s="237"/>
      <c r="G376" s="238">
        <f>ROUND(E376*F376,2)</f>
        <v>0</v>
      </c>
      <c r="H376" s="225">
        <v>142.66</v>
      </c>
      <c r="I376" s="224">
        <f>ROUND(E376*H376,2)</f>
        <v>2453.75</v>
      </c>
      <c r="J376" s="225">
        <v>653.34</v>
      </c>
      <c r="K376" s="224">
        <f>ROUND(E376*J376,2)</f>
        <v>11237.45</v>
      </c>
      <c r="L376" s="224">
        <v>15</v>
      </c>
      <c r="M376" s="224">
        <f>G376*(1+L376/100)</f>
        <v>0</v>
      </c>
      <c r="N376" s="224">
        <v>5.3499999999999997E-3</v>
      </c>
      <c r="O376" s="224">
        <f>ROUND(E376*N376,2)</f>
        <v>0.09</v>
      </c>
      <c r="P376" s="224">
        <v>0</v>
      </c>
      <c r="Q376" s="224">
        <f>ROUND(E376*P376,2)</f>
        <v>0</v>
      </c>
      <c r="R376" s="224"/>
      <c r="S376" s="224" t="s">
        <v>164</v>
      </c>
      <c r="T376" s="224" t="s">
        <v>164</v>
      </c>
      <c r="U376" s="224">
        <v>1.288</v>
      </c>
      <c r="V376" s="224">
        <f>ROUND(E376*U376,2)</f>
        <v>22.15</v>
      </c>
      <c r="W376" s="224"/>
      <c r="X376" s="224" t="s">
        <v>165</v>
      </c>
      <c r="Y376" s="205"/>
      <c r="Z376" s="205"/>
      <c r="AA376" s="205"/>
      <c r="AB376" s="205"/>
      <c r="AC376" s="205"/>
      <c r="AD376" s="205"/>
      <c r="AE376" s="205"/>
      <c r="AF376" s="205"/>
      <c r="AG376" s="205" t="s">
        <v>166</v>
      </c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spans="1:60" outlineLevel="1" x14ac:dyDescent="0.25">
      <c r="A377" s="222"/>
      <c r="B377" s="223"/>
      <c r="C377" s="260" t="s">
        <v>244</v>
      </c>
      <c r="D377" s="256"/>
      <c r="E377" s="257">
        <v>15.6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05"/>
      <c r="Z377" s="205"/>
      <c r="AA377" s="205"/>
      <c r="AB377" s="205"/>
      <c r="AC377" s="205"/>
      <c r="AD377" s="205"/>
      <c r="AE377" s="205"/>
      <c r="AF377" s="205"/>
      <c r="AG377" s="205" t="s">
        <v>168</v>
      </c>
      <c r="AH377" s="205">
        <v>0</v>
      </c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spans="1:60" outlineLevel="1" x14ac:dyDescent="0.25">
      <c r="A378" s="222"/>
      <c r="B378" s="223"/>
      <c r="C378" s="260" t="s">
        <v>226</v>
      </c>
      <c r="D378" s="256"/>
      <c r="E378" s="257">
        <v>-1.2</v>
      </c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05"/>
      <c r="Z378" s="205"/>
      <c r="AA378" s="205"/>
      <c r="AB378" s="205"/>
      <c r="AC378" s="205"/>
      <c r="AD378" s="205"/>
      <c r="AE378" s="205"/>
      <c r="AF378" s="205"/>
      <c r="AG378" s="205" t="s">
        <v>168</v>
      </c>
      <c r="AH378" s="205">
        <v>0</v>
      </c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spans="1:60" outlineLevel="1" x14ac:dyDescent="0.25">
      <c r="A379" s="222"/>
      <c r="B379" s="223"/>
      <c r="C379" s="260" t="s">
        <v>245</v>
      </c>
      <c r="D379" s="256"/>
      <c r="E379" s="257">
        <v>2.8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05"/>
      <c r="Z379" s="205"/>
      <c r="AA379" s="205"/>
      <c r="AB379" s="205"/>
      <c r="AC379" s="205"/>
      <c r="AD379" s="205"/>
      <c r="AE379" s="205"/>
      <c r="AF379" s="205"/>
      <c r="AG379" s="205" t="s">
        <v>168</v>
      </c>
      <c r="AH379" s="205">
        <v>0</v>
      </c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spans="1:60" outlineLevel="1" x14ac:dyDescent="0.25">
      <c r="A380" s="233">
        <v>147</v>
      </c>
      <c r="B380" s="234" t="s">
        <v>565</v>
      </c>
      <c r="C380" s="248" t="s">
        <v>566</v>
      </c>
      <c r="D380" s="235" t="s">
        <v>180</v>
      </c>
      <c r="E380" s="236">
        <v>17.2</v>
      </c>
      <c r="F380" s="237"/>
      <c r="G380" s="238">
        <f>ROUND(E380*F380,2)</f>
        <v>0</v>
      </c>
      <c r="H380" s="225">
        <v>9.1999999999999993</v>
      </c>
      <c r="I380" s="224">
        <f>ROUND(E380*H380,2)</f>
        <v>158.24</v>
      </c>
      <c r="J380" s="225">
        <v>0</v>
      </c>
      <c r="K380" s="224">
        <f>ROUND(E380*J380,2)</f>
        <v>0</v>
      </c>
      <c r="L380" s="224">
        <v>15</v>
      </c>
      <c r="M380" s="224">
        <f>G380*(1+L380/100)</f>
        <v>0</v>
      </c>
      <c r="N380" s="224">
        <v>8.9999999999999998E-4</v>
      </c>
      <c r="O380" s="224">
        <f>ROUND(E380*N380,2)</f>
        <v>0.02</v>
      </c>
      <c r="P380" s="224">
        <v>0</v>
      </c>
      <c r="Q380" s="224">
        <f>ROUND(E380*P380,2)</f>
        <v>0</v>
      </c>
      <c r="R380" s="224"/>
      <c r="S380" s="224" t="s">
        <v>164</v>
      </c>
      <c r="T380" s="224" t="s">
        <v>164</v>
      </c>
      <c r="U380" s="224">
        <v>0</v>
      </c>
      <c r="V380" s="224">
        <f>ROUND(E380*U380,2)</f>
        <v>0</v>
      </c>
      <c r="W380" s="224"/>
      <c r="X380" s="224" t="s">
        <v>165</v>
      </c>
      <c r="Y380" s="205"/>
      <c r="Z380" s="205"/>
      <c r="AA380" s="205"/>
      <c r="AB380" s="205"/>
      <c r="AC380" s="205"/>
      <c r="AD380" s="205"/>
      <c r="AE380" s="205"/>
      <c r="AF380" s="205"/>
      <c r="AG380" s="205" t="s">
        <v>166</v>
      </c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spans="1:60" outlineLevel="1" x14ac:dyDescent="0.25">
      <c r="A381" s="222"/>
      <c r="B381" s="223"/>
      <c r="C381" s="260" t="s">
        <v>244</v>
      </c>
      <c r="D381" s="256"/>
      <c r="E381" s="257">
        <v>15.6</v>
      </c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05"/>
      <c r="Z381" s="205"/>
      <c r="AA381" s="205"/>
      <c r="AB381" s="205"/>
      <c r="AC381" s="205"/>
      <c r="AD381" s="205"/>
      <c r="AE381" s="205"/>
      <c r="AF381" s="205"/>
      <c r="AG381" s="205" t="s">
        <v>168</v>
      </c>
      <c r="AH381" s="205">
        <v>0</v>
      </c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spans="1:60" outlineLevel="1" x14ac:dyDescent="0.25">
      <c r="A382" s="222"/>
      <c r="B382" s="223"/>
      <c r="C382" s="260" t="s">
        <v>226</v>
      </c>
      <c r="D382" s="256"/>
      <c r="E382" s="257">
        <v>-1.2</v>
      </c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05"/>
      <c r="Z382" s="205"/>
      <c r="AA382" s="205"/>
      <c r="AB382" s="205"/>
      <c r="AC382" s="205"/>
      <c r="AD382" s="205"/>
      <c r="AE382" s="205"/>
      <c r="AF382" s="205"/>
      <c r="AG382" s="205" t="s">
        <v>168</v>
      </c>
      <c r="AH382" s="205">
        <v>0</v>
      </c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spans="1:60" outlineLevel="1" x14ac:dyDescent="0.25">
      <c r="A383" s="222"/>
      <c r="B383" s="223"/>
      <c r="C383" s="260" t="s">
        <v>245</v>
      </c>
      <c r="D383" s="256"/>
      <c r="E383" s="257">
        <v>2.8</v>
      </c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05"/>
      <c r="Z383" s="205"/>
      <c r="AA383" s="205"/>
      <c r="AB383" s="205"/>
      <c r="AC383" s="205"/>
      <c r="AD383" s="205"/>
      <c r="AE383" s="205"/>
      <c r="AF383" s="205"/>
      <c r="AG383" s="205" t="s">
        <v>168</v>
      </c>
      <c r="AH383" s="205">
        <v>0</v>
      </c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spans="1:60" outlineLevel="1" x14ac:dyDescent="0.25">
      <c r="A384" s="233">
        <v>148</v>
      </c>
      <c r="B384" s="234" t="s">
        <v>567</v>
      </c>
      <c r="C384" s="248" t="s">
        <v>568</v>
      </c>
      <c r="D384" s="235" t="s">
        <v>176</v>
      </c>
      <c r="E384" s="236">
        <v>2.2999999999999998</v>
      </c>
      <c r="F384" s="237"/>
      <c r="G384" s="238">
        <f>ROUND(E384*F384,2)</f>
        <v>0</v>
      </c>
      <c r="H384" s="225">
        <v>0</v>
      </c>
      <c r="I384" s="224">
        <f>ROUND(E384*H384,2)</f>
        <v>0</v>
      </c>
      <c r="J384" s="225">
        <v>60.5</v>
      </c>
      <c r="K384" s="224">
        <f>ROUND(E384*J384,2)</f>
        <v>139.15</v>
      </c>
      <c r="L384" s="224">
        <v>15</v>
      </c>
      <c r="M384" s="224">
        <f>G384*(1+L384/100)</f>
        <v>0</v>
      </c>
      <c r="N384" s="224">
        <v>0</v>
      </c>
      <c r="O384" s="224">
        <f>ROUND(E384*N384,2)</f>
        <v>0</v>
      </c>
      <c r="P384" s="224">
        <v>0</v>
      </c>
      <c r="Q384" s="224">
        <f>ROUND(E384*P384,2)</f>
        <v>0</v>
      </c>
      <c r="R384" s="224"/>
      <c r="S384" s="224" t="s">
        <v>164</v>
      </c>
      <c r="T384" s="224" t="s">
        <v>164</v>
      </c>
      <c r="U384" s="224">
        <v>0.12</v>
      </c>
      <c r="V384" s="224">
        <f>ROUND(E384*U384,2)</f>
        <v>0.28000000000000003</v>
      </c>
      <c r="W384" s="224"/>
      <c r="X384" s="224" t="s">
        <v>165</v>
      </c>
      <c r="Y384" s="205"/>
      <c r="Z384" s="205"/>
      <c r="AA384" s="205"/>
      <c r="AB384" s="205"/>
      <c r="AC384" s="205"/>
      <c r="AD384" s="205"/>
      <c r="AE384" s="205"/>
      <c r="AF384" s="205"/>
      <c r="AG384" s="205" t="s">
        <v>166</v>
      </c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spans="1:60" outlineLevel="1" x14ac:dyDescent="0.25">
      <c r="A385" s="222"/>
      <c r="B385" s="223"/>
      <c r="C385" s="260" t="s">
        <v>302</v>
      </c>
      <c r="D385" s="256"/>
      <c r="E385" s="257">
        <v>2.2999999999999998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05"/>
      <c r="Z385" s="205"/>
      <c r="AA385" s="205"/>
      <c r="AB385" s="205"/>
      <c r="AC385" s="205"/>
      <c r="AD385" s="205"/>
      <c r="AE385" s="205"/>
      <c r="AF385" s="205"/>
      <c r="AG385" s="205" t="s">
        <v>168</v>
      </c>
      <c r="AH385" s="205">
        <v>0</v>
      </c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spans="1:60" outlineLevel="1" x14ac:dyDescent="0.25">
      <c r="A386" s="233">
        <v>149</v>
      </c>
      <c r="B386" s="234" t="s">
        <v>569</v>
      </c>
      <c r="C386" s="248" t="s">
        <v>570</v>
      </c>
      <c r="D386" s="235" t="s">
        <v>180</v>
      </c>
      <c r="E386" s="236">
        <v>18.920000000000002</v>
      </c>
      <c r="F386" s="237"/>
      <c r="G386" s="238">
        <f>ROUND(E386*F386,2)</f>
        <v>0</v>
      </c>
      <c r="H386" s="225">
        <v>400</v>
      </c>
      <c r="I386" s="224">
        <f>ROUND(E386*H386,2)</f>
        <v>7568</v>
      </c>
      <c r="J386" s="225">
        <v>0</v>
      </c>
      <c r="K386" s="224">
        <f>ROUND(E386*J386,2)</f>
        <v>0</v>
      </c>
      <c r="L386" s="224">
        <v>15</v>
      </c>
      <c r="M386" s="224">
        <f>G386*(1+L386/100)</f>
        <v>0</v>
      </c>
      <c r="N386" s="224">
        <v>0</v>
      </c>
      <c r="O386" s="224">
        <f>ROUND(E386*N386,2)</f>
        <v>0</v>
      </c>
      <c r="P386" s="224">
        <v>0</v>
      </c>
      <c r="Q386" s="224">
        <f>ROUND(E386*P386,2)</f>
        <v>0</v>
      </c>
      <c r="R386" s="224"/>
      <c r="S386" s="224" t="s">
        <v>139</v>
      </c>
      <c r="T386" s="224" t="s">
        <v>140</v>
      </c>
      <c r="U386" s="224">
        <v>0</v>
      </c>
      <c r="V386" s="224">
        <f>ROUND(E386*U386,2)</f>
        <v>0</v>
      </c>
      <c r="W386" s="224"/>
      <c r="X386" s="224" t="s">
        <v>196</v>
      </c>
      <c r="Y386" s="205"/>
      <c r="Z386" s="205"/>
      <c r="AA386" s="205"/>
      <c r="AB386" s="205"/>
      <c r="AC386" s="205"/>
      <c r="AD386" s="205"/>
      <c r="AE386" s="205"/>
      <c r="AF386" s="205"/>
      <c r="AG386" s="205" t="s">
        <v>397</v>
      </c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spans="1:60" outlineLevel="1" x14ac:dyDescent="0.25">
      <c r="A387" s="222"/>
      <c r="B387" s="223"/>
      <c r="C387" s="261" t="s">
        <v>493</v>
      </c>
      <c r="D387" s="258"/>
      <c r="E387" s="259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05"/>
      <c r="Z387" s="205"/>
      <c r="AA387" s="205"/>
      <c r="AB387" s="205"/>
      <c r="AC387" s="205"/>
      <c r="AD387" s="205"/>
      <c r="AE387" s="205"/>
      <c r="AF387" s="205"/>
      <c r="AG387" s="205" t="s">
        <v>168</v>
      </c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spans="1:60" outlineLevel="1" x14ac:dyDescent="0.25">
      <c r="A388" s="222"/>
      <c r="B388" s="223"/>
      <c r="C388" s="262" t="s">
        <v>571</v>
      </c>
      <c r="D388" s="258"/>
      <c r="E388" s="259">
        <v>15.6</v>
      </c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05"/>
      <c r="Z388" s="205"/>
      <c r="AA388" s="205"/>
      <c r="AB388" s="205"/>
      <c r="AC388" s="205"/>
      <c r="AD388" s="205"/>
      <c r="AE388" s="205"/>
      <c r="AF388" s="205"/>
      <c r="AG388" s="205" t="s">
        <v>168</v>
      </c>
      <c r="AH388" s="205">
        <v>2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spans="1:60" outlineLevel="1" x14ac:dyDescent="0.25">
      <c r="A389" s="222"/>
      <c r="B389" s="223"/>
      <c r="C389" s="262" t="s">
        <v>572</v>
      </c>
      <c r="D389" s="258"/>
      <c r="E389" s="259">
        <v>-1.2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05"/>
      <c r="Z389" s="205"/>
      <c r="AA389" s="205"/>
      <c r="AB389" s="205"/>
      <c r="AC389" s="205"/>
      <c r="AD389" s="205"/>
      <c r="AE389" s="205"/>
      <c r="AF389" s="205"/>
      <c r="AG389" s="205" t="s">
        <v>168</v>
      </c>
      <c r="AH389" s="205">
        <v>2</v>
      </c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spans="1:60" outlineLevel="1" x14ac:dyDescent="0.25">
      <c r="A390" s="222"/>
      <c r="B390" s="223"/>
      <c r="C390" s="262" t="s">
        <v>573</v>
      </c>
      <c r="D390" s="258"/>
      <c r="E390" s="259">
        <v>2.8</v>
      </c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05"/>
      <c r="Z390" s="205"/>
      <c r="AA390" s="205"/>
      <c r="AB390" s="205"/>
      <c r="AC390" s="205"/>
      <c r="AD390" s="205"/>
      <c r="AE390" s="205"/>
      <c r="AF390" s="205"/>
      <c r="AG390" s="205" t="s">
        <v>168</v>
      </c>
      <c r="AH390" s="205">
        <v>2</v>
      </c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spans="1:60" outlineLevel="1" x14ac:dyDescent="0.25">
      <c r="A391" s="222"/>
      <c r="B391" s="223"/>
      <c r="C391" s="261" t="s">
        <v>497</v>
      </c>
      <c r="D391" s="258"/>
      <c r="E391" s="259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05"/>
      <c r="Z391" s="205"/>
      <c r="AA391" s="205"/>
      <c r="AB391" s="205"/>
      <c r="AC391" s="205"/>
      <c r="AD391" s="205"/>
      <c r="AE391" s="205"/>
      <c r="AF391" s="205"/>
      <c r="AG391" s="205" t="s">
        <v>168</v>
      </c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spans="1:60" outlineLevel="1" x14ac:dyDescent="0.25">
      <c r="A392" s="222"/>
      <c r="B392" s="223"/>
      <c r="C392" s="260" t="s">
        <v>574</v>
      </c>
      <c r="D392" s="256"/>
      <c r="E392" s="257">
        <v>18.920000000000002</v>
      </c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05"/>
      <c r="Z392" s="205"/>
      <c r="AA392" s="205"/>
      <c r="AB392" s="205"/>
      <c r="AC392" s="205"/>
      <c r="AD392" s="205"/>
      <c r="AE392" s="205"/>
      <c r="AF392" s="205"/>
      <c r="AG392" s="205" t="s">
        <v>168</v>
      </c>
      <c r="AH392" s="205">
        <v>0</v>
      </c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spans="1:60" outlineLevel="1" x14ac:dyDescent="0.25">
      <c r="A393" s="239">
        <v>150</v>
      </c>
      <c r="B393" s="240" t="s">
        <v>575</v>
      </c>
      <c r="C393" s="247" t="s">
        <v>576</v>
      </c>
      <c r="D393" s="241" t="s">
        <v>176</v>
      </c>
      <c r="E393" s="242">
        <v>2.4</v>
      </c>
      <c r="F393" s="243"/>
      <c r="G393" s="244">
        <f>ROUND(E393*F393,2)</f>
        <v>0</v>
      </c>
      <c r="H393" s="225">
        <v>87</v>
      </c>
      <c r="I393" s="224">
        <f>ROUND(E393*H393,2)</f>
        <v>208.8</v>
      </c>
      <c r="J393" s="225">
        <v>0</v>
      </c>
      <c r="K393" s="224">
        <f>ROUND(E393*J393,2)</f>
        <v>0</v>
      </c>
      <c r="L393" s="224">
        <v>15</v>
      </c>
      <c r="M393" s="224">
        <f>G393*(1+L393/100)</f>
        <v>0</v>
      </c>
      <c r="N393" s="224">
        <v>2.2000000000000001E-4</v>
      </c>
      <c r="O393" s="224">
        <f>ROUND(E393*N393,2)</f>
        <v>0</v>
      </c>
      <c r="P393" s="224">
        <v>0</v>
      </c>
      <c r="Q393" s="224">
        <f>ROUND(E393*P393,2)</f>
        <v>0</v>
      </c>
      <c r="R393" s="224"/>
      <c r="S393" s="224" t="s">
        <v>139</v>
      </c>
      <c r="T393" s="224" t="s">
        <v>140</v>
      </c>
      <c r="U393" s="224">
        <v>0</v>
      </c>
      <c r="V393" s="224">
        <f>ROUND(E393*U393,2)</f>
        <v>0</v>
      </c>
      <c r="W393" s="224"/>
      <c r="X393" s="224" t="s">
        <v>196</v>
      </c>
      <c r="Y393" s="205"/>
      <c r="Z393" s="205"/>
      <c r="AA393" s="205"/>
      <c r="AB393" s="205"/>
      <c r="AC393" s="205"/>
      <c r="AD393" s="205"/>
      <c r="AE393" s="205"/>
      <c r="AF393" s="205"/>
      <c r="AG393" s="205" t="s">
        <v>397</v>
      </c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spans="1:60" outlineLevel="1" x14ac:dyDescent="0.25">
      <c r="A394" s="239">
        <v>151</v>
      </c>
      <c r="B394" s="240" t="s">
        <v>577</v>
      </c>
      <c r="C394" s="247" t="s">
        <v>578</v>
      </c>
      <c r="D394" s="241" t="s">
        <v>0</v>
      </c>
      <c r="E394" s="242">
        <v>242.93989999999999</v>
      </c>
      <c r="F394" s="243"/>
      <c r="G394" s="244">
        <f>ROUND(E394*F394,2)</f>
        <v>0</v>
      </c>
      <c r="H394" s="225">
        <v>0</v>
      </c>
      <c r="I394" s="224">
        <f>ROUND(E394*H394,2)</f>
        <v>0</v>
      </c>
      <c r="J394" s="225">
        <v>3.5</v>
      </c>
      <c r="K394" s="224">
        <f>ROUND(E394*J394,2)</f>
        <v>850.29</v>
      </c>
      <c r="L394" s="224">
        <v>15</v>
      </c>
      <c r="M394" s="224">
        <f>G394*(1+L394/100)</f>
        <v>0</v>
      </c>
      <c r="N394" s="224">
        <v>0</v>
      </c>
      <c r="O394" s="224">
        <f>ROUND(E394*N394,2)</f>
        <v>0</v>
      </c>
      <c r="P394" s="224">
        <v>0</v>
      </c>
      <c r="Q394" s="224">
        <f>ROUND(E394*P394,2)</f>
        <v>0</v>
      </c>
      <c r="R394" s="224"/>
      <c r="S394" s="224" t="s">
        <v>164</v>
      </c>
      <c r="T394" s="224" t="s">
        <v>164</v>
      </c>
      <c r="U394" s="224">
        <v>0</v>
      </c>
      <c r="V394" s="224">
        <f>ROUND(E394*U394,2)</f>
        <v>0</v>
      </c>
      <c r="W394" s="224"/>
      <c r="X394" s="224" t="s">
        <v>291</v>
      </c>
      <c r="Y394" s="205"/>
      <c r="Z394" s="205"/>
      <c r="AA394" s="205"/>
      <c r="AB394" s="205"/>
      <c r="AC394" s="205"/>
      <c r="AD394" s="205"/>
      <c r="AE394" s="205"/>
      <c r="AF394" s="205"/>
      <c r="AG394" s="205" t="s">
        <v>292</v>
      </c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spans="1:60" x14ac:dyDescent="0.25">
      <c r="A395" s="227" t="s">
        <v>134</v>
      </c>
      <c r="B395" s="228" t="s">
        <v>94</v>
      </c>
      <c r="C395" s="246" t="s">
        <v>95</v>
      </c>
      <c r="D395" s="229"/>
      <c r="E395" s="230"/>
      <c r="F395" s="231"/>
      <c r="G395" s="232">
        <f>SUMIF(AG396:AG405,"&lt;&gt;NOR",G396:G405)</f>
        <v>0</v>
      </c>
      <c r="H395" s="226"/>
      <c r="I395" s="226">
        <f>SUM(I396:I405)</f>
        <v>1905.37</v>
      </c>
      <c r="J395" s="226"/>
      <c r="K395" s="226">
        <f>SUM(K396:K405)</f>
        <v>4830.34</v>
      </c>
      <c r="L395" s="226"/>
      <c r="M395" s="226">
        <f>SUM(M396:M405)</f>
        <v>0</v>
      </c>
      <c r="N395" s="226"/>
      <c r="O395" s="226">
        <f>SUM(O396:O405)</f>
        <v>0</v>
      </c>
      <c r="P395" s="226"/>
      <c r="Q395" s="226">
        <f>SUM(Q396:Q405)</f>
        <v>0</v>
      </c>
      <c r="R395" s="226"/>
      <c r="S395" s="226"/>
      <c r="T395" s="226"/>
      <c r="U395" s="226"/>
      <c r="V395" s="226">
        <f>SUM(V396:V405)</f>
        <v>9.82</v>
      </c>
      <c r="W395" s="226"/>
      <c r="X395" s="226"/>
      <c r="AG395" t="s">
        <v>135</v>
      </c>
    </row>
    <row r="396" spans="1:60" outlineLevel="1" x14ac:dyDescent="0.25">
      <c r="A396" s="233">
        <v>152</v>
      </c>
      <c r="B396" s="234" t="s">
        <v>579</v>
      </c>
      <c r="C396" s="248" t="s">
        <v>580</v>
      </c>
      <c r="D396" s="235" t="s">
        <v>180</v>
      </c>
      <c r="E396" s="236">
        <v>11.88</v>
      </c>
      <c r="F396" s="237"/>
      <c r="G396" s="238">
        <f>ROUND(E396*F396,2)</f>
        <v>0</v>
      </c>
      <c r="H396" s="225">
        <v>72.930000000000007</v>
      </c>
      <c r="I396" s="224">
        <f>ROUND(E396*H396,2)</f>
        <v>866.41</v>
      </c>
      <c r="J396" s="225">
        <v>70.069999999999993</v>
      </c>
      <c r="K396" s="224">
        <f>ROUND(E396*J396,2)</f>
        <v>832.43</v>
      </c>
      <c r="L396" s="224">
        <v>15</v>
      </c>
      <c r="M396" s="224">
        <f>G396*(1+L396/100)</f>
        <v>0</v>
      </c>
      <c r="N396" s="224">
        <v>3.6999999999999999E-4</v>
      </c>
      <c r="O396" s="224">
        <f>ROUND(E396*N396,2)</f>
        <v>0</v>
      </c>
      <c r="P396" s="224">
        <v>0</v>
      </c>
      <c r="Q396" s="224">
        <f>ROUND(E396*P396,2)</f>
        <v>0</v>
      </c>
      <c r="R396" s="224"/>
      <c r="S396" s="224" t="s">
        <v>164</v>
      </c>
      <c r="T396" s="224" t="s">
        <v>164</v>
      </c>
      <c r="U396" s="224">
        <v>0.13900000000000001</v>
      </c>
      <c r="V396" s="224">
        <f>ROUND(E396*U396,2)</f>
        <v>1.65</v>
      </c>
      <c r="W396" s="224"/>
      <c r="X396" s="224" t="s">
        <v>165</v>
      </c>
      <c r="Y396" s="205"/>
      <c r="Z396" s="205"/>
      <c r="AA396" s="205"/>
      <c r="AB396" s="205"/>
      <c r="AC396" s="205"/>
      <c r="AD396" s="205"/>
      <c r="AE396" s="205"/>
      <c r="AF396" s="205"/>
      <c r="AG396" s="205" t="s">
        <v>166</v>
      </c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spans="1:60" outlineLevel="1" x14ac:dyDescent="0.25">
      <c r="A397" s="222"/>
      <c r="B397" s="223"/>
      <c r="C397" s="260" t="s">
        <v>581</v>
      </c>
      <c r="D397" s="256"/>
      <c r="E397" s="257">
        <v>1.98</v>
      </c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05"/>
      <c r="Z397" s="205"/>
      <c r="AA397" s="205"/>
      <c r="AB397" s="205"/>
      <c r="AC397" s="205"/>
      <c r="AD397" s="205"/>
      <c r="AE397" s="205"/>
      <c r="AF397" s="205"/>
      <c r="AG397" s="205" t="s">
        <v>168</v>
      </c>
      <c r="AH397" s="205">
        <v>0</v>
      </c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spans="1:60" outlineLevel="1" x14ac:dyDescent="0.25">
      <c r="A398" s="222"/>
      <c r="B398" s="223"/>
      <c r="C398" s="260" t="s">
        <v>582</v>
      </c>
      <c r="D398" s="256"/>
      <c r="E398" s="257">
        <v>5.22</v>
      </c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05"/>
      <c r="Z398" s="205"/>
      <c r="AA398" s="205"/>
      <c r="AB398" s="205"/>
      <c r="AC398" s="205"/>
      <c r="AD398" s="205"/>
      <c r="AE398" s="205"/>
      <c r="AF398" s="205"/>
      <c r="AG398" s="205" t="s">
        <v>168</v>
      </c>
      <c r="AH398" s="205">
        <v>0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spans="1:60" outlineLevel="1" x14ac:dyDescent="0.25">
      <c r="A399" s="222"/>
      <c r="B399" s="223"/>
      <c r="C399" s="260" t="s">
        <v>583</v>
      </c>
      <c r="D399" s="256"/>
      <c r="E399" s="257">
        <v>2.16</v>
      </c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05"/>
      <c r="Z399" s="205"/>
      <c r="AA399" s="205"/>
      <c r="AB399" s="205"/>
      <c r="AC399" s="205"/>
      <c r="AD399" s="205"/>
      <c r="AE399" s="205"/>
      <c r="AF399" s="205"/>
      <c r="AG399" s="205" t="s">
        <v>168</v>
      </c>
      <c r="AH399" s="205">
        <v>0</v>
      </c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spans="1:60" outlineLevel="1" x14ac:dyDescent="0.25">
      <c r="A400" s="222"/>
      <c r="B400" s="223"/>
      <c r="C400" s="260" t="s">
        <v>584</v>
      </c>
      <c r="D400" s="256"/>
      <c r="E400" s="257">
        <v>2.52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05"/>
      <c r="Z400" s="205"/>
      <c r="AA400" s="205"/>
      <c r="AB400" s="205"/>
      <c r="AC400" s="205"/>
      <c r="AD400" s="205"/>
      <c r="AE400" s="205"/>
      <c r="AF400" s="205"/>
      <c r="AG400" s="205" t="s">
        <v>168</v>
      </c>
      <c r="AH400" s="205">
        <v>0</v>
      </c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spans="1:60" outlineLevel="1" x14ac:dyDescent="0.25">
      <c r="A401" s="239">
        <v>153</v>
      </c>
      <c r="B401" s="240" t="s">
        <v>585</v>
      </c>
      <c r="C401" s="247" t="s">
        <v>586</v>
      </c>
      <c r="D401" s="241" t="s">
        <v>176</v>
      </c>
      <c r="E401" s="242">
        <v>35</v>
      </c>
      <c r="F401" s="243"/>
      <c r="G401" s="244">
        <f>ROUND(E401*F401,2)</f>
        <v>0</v>
      </c>
      <c r="H401" s="225">
        <v>16.11</v>
      </c>
      <c r="I401" s="224">
        <f>ROUND(E401*H401,2)</f>
        <v>563.85</v>
      </c>
      <c r="J401" s="225">
        <v>58.49</v>
      </c>
      <c r="K401" s="224">
        <f>ROUND(E401*J401,2)</f>
        <v>2047.15</v>
      </c>
      <c r="L401" s="224">
        <v>15</v>
      </c>
      <c r="M401" s="224">
        <f>G401*(1+L401/100)</f>
        <v>0</v>
      </c>
      <c r="N401" s="224">
        <v>9.0000000000000006E-5</v>
      </c>
      <c r="O401" s="224">
        <f>ROUND(E401*N401,2)</f>
        <v>0</v>
      </c>
      <c r="P401" s="224">
        <v>0</v>
      </c>
      <c r="Q401" s="224">
        <f>ROUND(E401*P401,2)</f>
        <v>0</v>
      </c>
      <c r="R401" s="224"/>
      <c r="S401" s="224" t="s">
        <v>164</v>
      </c>
      <c r="T401" s="224" t="s">
        <v>164</v>
      </c>
      <c r="U401" s="224">
        <v>0.11600000000000001</v>
      </c>
      <c r="V401" s="224">
        <f>ROUND(E401*U401,2)</f>
        <v>4.0599999999999996</v>
      </c>
      <c r="W401" s="224"/>
      <c r="X401" s="224" t="s">
        <v>165</v>
      </c>
      <c r="Y401" s="205"/>
      <c r="Z401" s="205"/>
      <c r="AA401" s="205"/>
      <c r="AB401" s="205"/>
      <c r="AC401" s="205"/>
      <c r="AD401" s="205"/>
      <c r="AE401" s="205"/>
      <c r="AF401" s="205"/>
      <c r="AG401" s="205" t="s">
        <v>166</v>
      </c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spans="1:60" outlineLevel="1" x14ac:dyDescent="0.25">
      <c r="A402" s="233">
        <v>154</v>
      </c>
      <c r="B402" s="234" t="s">
        <v>587</v>
      </c>
      <c r="C402" s="248" t="s">
        <v>588</v>
      </c>
      <c r="D402" s="235" t="s">
        <v>180</v>
      </c>
      <c r="E402" s="236">
        <v>9.9625000000000004</v>
      </c>
      <c r="F402" s="237"/>
      <c r="G402" s="238">
        <f>ROUND(E402*F402,2)</f>
        <v>0</v>
      </c>
      <c r="H402" s="225">
        <v>47.69</v>
      </c>
      <c r="I402" s="224">
        <f>ROUND(E402*H402,2)</f>
        <v>475.11</v>
      </c>
      <c r="J402" s="225">
        <v>195.81</v>
      </c>
      <c r="K402" s="224">
        <f>ROUND(E402*J402,2)</f>
        <v>1950.76</v>
      </c>
      <c r="L402" s="224">
        <v>15</v>
      </c>
      <c r="M402" s="224">
        <f>G402*(1+L402/100)</f>
        <v>0</v>
      </c>
      <c r="N402" s="224">
        <v>3.6000000000000002E-4</v>
      </c>
      <c r="O402" s="224">
        <f>ROUND(E402*N402,2)</f>
        <v>0</v>
      </c>
      <c r="P402" s="224">
        <v>0</v>
      </c>
      <c r="Q402" s="224">
        <f>ROUND(E402*P402,2)</f>
        <v>0</v>
      </c>
      <c r="R402" s="224"/>
      <c r="S402" s="224" t="s">
        <v>139</v>
      </c>
      <c r="T402" s="224" t="s">
        <v>140</v>
      </c>
      <c r="U402" s="224">
        <v>0.41299999999999998</v>
      </c>
      <c r="V402" s="224">
        <f>ROUND(E402*U402,2)</f>
        <v>4.1100000000000003</v>
      </c>
      <c r="W402" s="224"/>
      <c r="X402" s="224" t="s">
        <v>165</v>
      </c>
      <c r="Y402" s="205"/>
      <c r="Z402" s="205"/>
      <c r="AA402" s="205"/>
      <c r="AB402" s="205"/>
      <c r="AC402" s="205"/>
      <c r="AD402" s="205"/>
      <c r="AE402" s="205"/>
      <c r="AF402" s="205"/>
      <c r="AG402" s="205" t="s">
        <v>166</v>
      </c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spans="1:60" outlineLevel="1" x14ac:dyDescent="0.25">
      <c r="A403" s="222"/>
      <c r="B403" s="223"/>
      <c r="C403" s="260" t="s">
        <v>589</v>
      </c>
      <c r="D403" s="256"/>
      <c r="E403" s="257">
        <v>3.6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05"/>
      <c r="Z403" s="205"/>
      <c r="AA403" s="205"/>
      <c r="AB403" s="205"/>
      <c r="AC403" s="205"/>
      <c r="AD403" s="205"/>
      <c r="AE403" s="205"/>
      <c r="AF403" s="205"/>
      <c r="AG403" s="205" t="s">
        <v>168</v>
      </c>
      <c r="AH403" s="205">
        <v>0</v>
      </c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spans="1:60" outlineLevel="1" x14ac:dyDescent="0.25">
      <c r="A404" s="222"/>
      <c r="B404" s="223"/>
      <c r="C404" s="260" t="s">
        <v>590</v>
      </c>
      <c r="D404" s="256"/>
      <c r="E404" s="257">
        <v>5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05"/>
      <c r="Z404" s="205"/>
      <c r="AA404" s="205"/>
      <c r="AB404" s="205"/>
      <c r="AC404" s="205"/>
      <c r="AD404" s="205"/>
      <c r="AE404" s="205"/>
      <c r="AF404" s="205"/>
      <c r="AG404" s="205" t="s">
        <v>168</v>
      </c>
      <c r="AH404" s="205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spans="1:60" outlineLevel="1" x14ac:dyDescent="0.25">
      <c r="A405" s="222"/>
      <c r="B405" s="223"/>
      <c r="C405" s="260" t="s">
        <v>591</v>
      </c>
      <c r="D405" s="256"/>
      <c r="E405" s="257">
        <v>1.3625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05"/>
      <c r="Z405" s="205"/>
      <c r="AA405" s="205"/>
      <c r="AB405" s="205"/>
      <c r="AC405" s="205"/>
      <c r="AD405" s="205"/>
      <c r="AE405" s="205"/>
      <c r="AF405" s="205"/>
      <c r="AG405" s="205" t="s">
        <v>168</v>
      </c>
      <c r="AH405" s="205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spans="1:60" x14ac:dyDescent="0.25">
      <c r="A406" s="227" t="s">
        <v>134</v>
      </c>
      <c r="B406" s="228" t="s">
        <v>96</v>
      </c>
      <c r="C406" s="246" t="s">
        <v>97</v>
      </c>
      <c r="D406" s="229"/>
      <c r="E406" s="230"/>
      <c r="F406" s="231"/>
      <c r="G406" s="232">
        <f>SUMIF(AG407:AG502,"&lt;&gt;NOR",G407:G502)</f>
        <v>0</v>
      </c>
      <c r="H406" s="226"/>
      <c r="I406" s="226">
        <f>SUM(I407:I502)</f>
        <v>1916.6799999999998</v>
      </c>
      <c r="J406" s="226"/>
      <c r="K406" s="226">
        <f>SUM(K407:K502)</f>
        <v>30801.559999999998</v>
      </c>
      <c r="L406" s="226"/>
      <c r="M406" s="226">
        <f>SUM(M407:M502)</f>
        <v>0</v>
      </c>
      <c r="N406" s="226"/>
      <c r="O406" s="226">
        <f>SUM(O407:O502)</f>
        <v>0.06</v>
      </c>
      <c r="P406" s="226"/>
      <c r="Q406" s="226">
        <f>SUM(Q407:Q502)</f>
        <v>0</v>
      </c>
      <c r="R406" s="226"/>
      <c r="S406" s="226"/>
      <c r="T406" s="226"/>
      <c r="U406" s="226"/>
      <c r="V406" s="226">
        <f>SUM(V407:V502)</f>
        <v>55.39</v>
      </c>
      <c r="W406" s="226"/>
      <c r="X406" s="226"/>
      <c r="AG406" t="s">
        <v>135</v>
      </c>
    </row>
    <row r="407" spans="1:60" outlineLevel="1" x14ac:dyDescent="0.25">
      <c r="A407" s="233">
        <v>155</v>
      </c>
      <c r="B407" s="234" t="s">
        <v>592</v>
      </c>
      <c r="C407" s="248" t="s">
        <v>593</v>
      </c>
      <c r="D407" s="235" t="s">
        <v>180</v>
      </c>
      <c r="E407" s="236">
        <v>242.8</v>
      </c>
      <c r="F407" s="237"/>
      <c r="G407" s="238">
        <f>ROUND(E407*F407,2)</f>
        <v>0</v>
      </c>
      <c r="H407" s="225">
        <v>0.1</v>
      </c>
      <c r="I407" s="224">
        <f>ROUND(E407*H407,2)</f>
        <v>24.28</v>
      </c>
      <c r="J407" s="225">
        <v>34</v>
      </c>
      <c r="K407" s="224">
        <f>ROUND(E407*J407,2)</f>
        <v>8255.2000000000007</v>
      </c>
      <c r="L407" s="224">
        <v>15</v>
      </c>
      <c r="M407" s="224">
        <f>G407*(1+L407/100)</f>
        <v>0</v>
      </c>
      <c r="N407" s="224">
        <v>0</v>
      </c>
      <c r="O407" s="224">
        <f>ROUND(E407*N407,2)</f>
        <v>0</v>
      </c>
      <c r="P407" s="224">
        <v>0</v>
      </c>
      <c r="Q407" s="224">
        <f>ROUND(E407*P407,2)</f>
        <v>0</v>
      </c>
      <c r="R407" s="224"/>
      <c r="S407" s="224" t="s">
        <v>164</v>
      </c>
      <c r="T407" s="224" t="s">
        <v>164</v>
      </c>
      <c r="U407" s="224">
        <v>6.9709999999999994E-2</v>
      </c>
      <c r="V407" s="224">
        <f>ROUND(E407*U407,2)</f>
        <v>16.93</v>
      </c>
      <c r="W407" s="224"/>
      <c r="X407" s="224" t="s">
        <v>165</v>
      </c>
      <c r="Y407" s="205"/>
      <c r="Z407" s="205"/>
      <c r="AA407" s="205"/>
      <c r="AB407" s="205"/>
      <c r="AC407" s="205"/>
      <c r="AD407" s="205"/>
      <c r="AE407" s="205"/>
      <c r="AF407" s="205"/>
      <c r="AG407" s="205" t="s">
        <v>166</v>
      </c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spans="1:60" outlineLevel="1" x14ac:dyDescent="0.25">
      <c r="A408" s="222"/>
      <c r="B408" s="223"/>
      <c r="C408" s="260" t="s">
        <v>594</v>
      </c>
      <c r="D408" s="256"/>
      <c r="E408" s="257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05"/>
      <c r="Z408" s="205"/>
      <c r="AA408" s="205"/>
      <c r="AB408" s="205"/>
      <c r="AC408" s="205"/>
      <c r="AD408" s="205"/>
      <c r="AE408" s="205"/>
      <c r="AF408" s="205"/>
      <c r="AG408" s="205" t="s">
        <v>168</v>
      </c>
      <c r="AH408" s="205">
        <v>0</v>
      </c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spans="1:60" outlineLevel="1" x14ac:dyDescent="0.25">
      <c r="A409" s="222"/>
      <c r="B409" s="223"/>
      <c r="C409" s="260" t="s">
        <v>214</v>
      </c>
      <c r="D409" s="256"/>
      <c r="E409" s="257">
        <v>1.4</v>
      </c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05"/>
      <c r="Z409" s="205"/>
      <c r="AA409" s="205"/>
      <c r="AB409" s="205"/>
      <c r="AC409" s="205"/>
      <c r="AD409" s="205"/>
      <c r="AE409" s="205"/>
      <c r="AF409" s="205"/>
      <c r="AG409" s="205" t="s">
        <v>168</v>
      </c>
      <c r="AH409" s="205">
        <v>0</v>
      </c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spans="1:60" outlineLevel="1" x14ac:dyDescent="0.25">
      <c r="A410" s="222"/>
      <c r="B410" s="223"/>
      <c r="C410" s="260" t="s">
        <v>215</v>
      </c>
      <c r="D410" s="256"/>
      <c r="E410" s="257">
        <v>9.84</v>
      </c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05"/>
      <c r="Z410" s="205"/>
      <c r="AA410" s="205"/>
      <c r="AB410" s="205"/>
      <c r="AC410" s="205"/>
      <c r="AD410" s="205"/>
      <c r="AE410" s="205"/>
      <c r="AF410" s="205"/>
      <c r="AG410" s="205" t="s">
        <v>168</v>
      </c>
      <c r="AH410" s="205">
        <v>0</v>
      </c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spans="1:60" outlineLevel="1" x14ac:dyDescent="0.25">
      <c r="A411" s="222"/>
      <c r="B411" s="223"/>
      <c r="C411" s="260" t="s">
        <v>216</v>
      </c>
      <c r="D411" s="256"/>
      <c r="E411" s="257">
        <v>20.8</v>
      </c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05"/>
      <c r="Z411" s="205"/>
      <c r="AA411" s="205"/>
      <c r="AB411" s="205"/>
      <c r="AC411" s="205"/>
      <c r="AD411" s="205"/>
      <c r="AE411" s="205"/>
      <c r="AF411" s="205"/>
      <c r="AG411" s="205" t="s">
        <v>168</v>
      </c>
      <c r="AH411" s="205">
        <v>0</v>
      </c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spans="1:60" outlineLevel="1" x14ac:dyDescent="0.25">
      <c r="A412" s="222"/>
      <c r="B412" s="223"/>
      <c r="C412" s="260" t="s">
        <v>217</v>
      </c>
      <c r="D412" s="256"/>
      <c r="E412" s="257">
        <v>14.5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05"/>
      <c r="Z412" s="205"/>
      <c r="AA412" s="205"/>
      <c r="AB412" s="205"/>
      <c r="AC412" s="205"/>
      <c r="AD412" s="205"/>
      <c r="AE412" s="205"/>
      <c r="AF412" s="205"/>
      <c r="AG412" s="205" t="s">
        <v>168</v>
      </c>
      <c r="AH412" s="205">
        <v>0</v>
      </c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spans="1:60" outlineLevel="1" x14ac:dyDescent="0.25">
      <c r="A413" s="222"/>
      <c r="B413" s="223"/>
      <c r="C413" s="260" t="s">
        <v>218</v>
      </c>
      <c r="D413" s="256"/>
      <c r="E413" s="257">
        <v>8.4</v>
      </c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05"/>
      <c r="Z413" s="205"/>
      <c r="AA413" s="205"/>
      <c r="AB413" s="205"/>
      <c r="AC413" s="205"/>
      <c r="AD413" s="205"/>
      <c r="AE413" s="205"/>
      <c r="AF413" s="205"/>
      <c r="AG413" s="205" t="s">
        <v>168</v>
      </c>
      <c r="AH413" s="205">
        <v>0</v>
      </c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spans="1:60" outlineLevel="1" x14ac:dyDescent="0.25">
      <c r="A414" s="222"/>
      <c r="B414" s="223"/>
      <c r="C414" s="260" t="s">
        <v>595</v>
      </c>
      <c r="D414" s="256"/>
      <c r="E414" s="257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05"/>
      <c r="Z414" s="205"/>
      <c r="AA414" s="205"/>
      <c r="AB414" s="205"/>
      <c r="AC414" s="205"/>
      <c r="AD414" s="205"/>
      <c r="AE414" s="205"/>
      <c r="AF414" s="205"/>
      <c r="AG414" s="205" t="s">
        <v>168</v>
      </c>
      <c r="AH414" s="205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spans="1:60" outlineLevel="1" x14ac:dyDescent="0.25">
      <c r="A415" s="222"/>
      <c r="B415" s="223"/>
      <c r="C415" s="260" t="s">
        <v>221</v>
      </c>
      <c r="D415" s="256"/>
      <c r="E415" s="257">
        <v>43.68</v>
      </c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05"/>
      <c r="Z415" s="205"/>
      <c r="AA415" s="205"/>
      <c r="AB415" s="205"/>
      <c r="AC415" s="205"/>
      <c r="AD415" s="205"/>
      <c r="AE415" s="205"/>
      <c r="AF415" s="205"/>
      <c r="AG415" s="205" t="s">
        <v>168</v>
      </c>
      <c r="AH415" s="205">
        <v>0</v>
      </c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spans="1:60" outlineLevel="1" x14ac:dyDescent="0.25">
      <c r="A416" s="222"/>
      <c r="B416" s="223"/>
      <c r="C416" s="260" t="s">
        <v>222</v>
      </c>
      <c r="D416" s="256"/>
      <c r="E416" s="257">
        <v>-4.8</v>
      </c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05"/>
      <c r="Z416" s="205"/>
      <c r="AA416" s="205"/>
      <c r="AB416" s="205"/>
      <c r="AC416" s="205"/>
      <c r="AD416" s="205"/>
      <c r="AE416" s="205"/>
      <c r="AF416" s="205"/>
      <c r="AG416" s="205" t="s">
        <v>168</v>
      </c>
      <c r="AH416" s="205">
        <v>0</v>
      </c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spans="1:60" outlineLevel="1" x14ac:dyDescent="0.25">
      <c r="A417" s="222"/>
      <c r="B417" s="223"/>
      <c r="C417" s="260" t="s">
        <v>223</v>
      </c>
      <c r="D417" s="256"/>
      <c r="E417" s="257">
        <v>-3.6</v>
      </c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05"/>
      <c r="Z417" s="205"/>
      <c r="AA417" s="205"/>
      <c r="AB417" s="205"/>
      <c r="AC417" s="205"/>
      <c r="AD417" s="205"/>
      <c r="AE417" s="205"/>
      <c r="AF417" s="205"/>
      <c r="AG417" s="205" t="s">
        <v>168</v>
      </c>
      <c r="AH417" s="205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spans="1:60" outlineLevel="1" x14ac:dyDescent="0.25">
      <c r="A418" s="222"/>
      <c r="B418" s="223"/>
      <c r="C418" s="260" t="s">
        <v>224</v>
      </c>
      <c r="D418" s="256"/>
      <c r="E418" s="257">
        <v>-2.4</v>
      </c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05"/>
      <c r="Z418" s="205"/>
      <c r="AA418" s="205"/>
      <c r="AB418" s="205"/>
      <c r="AC418" s="205"/>
      <c r="AD418" s="205"/>
      <c r="AE418" s="205"/>
      <c r="AF418" s="205"/>
      <c r="AG418" s="205" t="s">
        <v>168</v>
      </c>
      <c r="AH418" s="205">
        <v>0</v>
      </c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spans="1:60" outlineLevel="1" x14ac:dyDescent="0.25">
      <c r="A419" s="222"/>
      <c r="B419" s="223"/>
      <c r="C419" s="260" t="s">
        <v>225</v>
      </c>
      <c r="D419" s="256"/>
      <c r="E419" s="257">
        <v>12.48</v>
      </c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05"/>
      <c r="Z419" s="205"/>
      <c r="AA419" s="205"/>
      <c r="AB419" s="205"/>
      <c r="AC419" s="205"/>
      <c r="AD419" s="205"/>
      <c r="AE419" s="205"/>
      <c r="AF419" s="205"/>
      <c r="AG419" s="205" t="s">
        <v>168</v>
      </c>
      <c r="AH419" s="205">
        <v>0</v>
      </c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spans="1:60" outlineLevel="1" x14ac:dyDescent="0.25">
      <c r="A420" s="222"/>
      <c r="B420" s="223"/>
      <c r="C420" s="260" t="s">
        <v>226</v>
      </c>
      <c r="D420" s="256"/>
      <c r="E420" s="257">
        <v>-1.2</v>
      </c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05"/>
      <c r="Z420" s="205"/>
      <c r="AA420" s="205"/>
      <c r="AB420" s="205"/>
      <c r="AC420" s="205"/>
      <c r="AD420" s="205"/>
      <c r="AE420" s="205"/>
      <c r="AF420" s="205"/>
      <c r="AG420" s="205" t="s">
        <v>168</v>
      </c>
      <c r="AH420" s="205">
        <v>0</v>
      </c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spans="1:60" outlineLevel="1" x14ac:dyDescent="0.25">
      <c r="A421" s="222"/>
      <c r="B421" s="223"/>
      <c r="C421" s="260" t="s">
        <v>227</v>
      </c>
      <c r="D421" s="256"/>
      <c r="E421" s="257">
        <v>33.799999999999997</v>
      </c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05"/>
      <c r="Z421" s="205"/>
      <c r="AA421" s="205"/>
      <c r="AB421" s="205"/>
      <c r="AC421" s="205"/>
      <c r="AD421" s="205"/>
      <c r="AE421" s="205"/>
      <c r="AF421" s="205"/>
      <c r="AG421" s="205" t="s">
        <v>168</v>
      </c>
      <c r="AH421" s="205">
        <v>0</v>
      </c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spans="1:60" outlineLevel="1" x14ac:dyDescent="0.25">
      <c r="A422" s="222"/>
      <c r="B422" s="223"/>
      <c r="C422" s="260" t="s">
        <v>228</v>
      </c>
      <c r="D422" s="256"/>
      <c r="E422" s="257">
        <v>-2.4</v>
      </c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05"/>
      <c r="Z422" s="205"/>
      <c r="AA422" s="205"/>
      <c r="AB422" s="205"/>
      <c r="AC422" s="205"/>
      <c r="AD422" s="205"/>
      <c r="AE422" s="205"/>
      <c r="AF422" s="205"/>
      <c r="AG422" s="205" t="s">
        <v>168</v>
      </c>
      <c r="AH422" s="205">
        <v>0</v>
      </c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</row>
    <row r="423" spans="1:60" outlineLevel="1" x14ac:dyDescent="0.25">
      <c r="A423" s="222"/>
      <c r="B423" s="223"/>
      <c r="C423" s="260" t="s">
        <v>229</v>
      </c>
      <c r="D423" s="256"/>
      <c r="E423" s="257">
        <v>50.44</v>
      </c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05"/>
      <c r="Z423" s="205"/>
      <c r="AA423" s="205"/>
      <c r="AB423" s="205"/>
      <c r="AC423" s="205"/>
      <c r="AD423" s="205"/>
      <c r="AE423" s="205"/>
      <c r="AF423" s="205"/>
      <c r="AG423" s="205" t="s">
        <v>168</v>
      </c>
      <c r="AH423" s="205">
        <v>0</v>
      </c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spans="1:60" outlineLevel="1" x14ac:dyDescent="0.25">
      <c r="A424" s="222"/>
      <c r="B424" s="223"/>
      <c r="C424" s="260" t="s">
        <v>230</v>
      </c>
      <c r="D424" s="256"/>
      <c r="E424" s="257">
        <v>-3.2</v>
      </c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05"/>
      <c r="Z424" s="205"/>
      <c r="AA424" s="205"/>
      <c r="AB424" s="205"/>
      <c r="AC424" s="205"/>
      <c r="AD424" s="205"/>
      <c r="AE424" s="205"/>
      <c r="AF424" s="205"/>
      <c r="AG424" s="205" t="s">
        <v>168</v>
      </c>
      <c r="AH424" s="205">
        <v>0</v>
      </c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spans="1:60" outlineLevel="1" x14ac:dyDescent="0.25">
      <c r="A425" s="222"/>
      <c r="B425" s="223"/>
      <c r="C425" s="260" t="s">
        <v>231</v>
      </c>
      <c r="D425" s="256"/>
      <c r="E425" s="257">
        <v>-4.92</v>
      </c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05"/>
      <c r="Z425" s="205"/>
      <c r="AA425" s="205"/>
      <c r="AB425" s="205"/>
      <c r="AC425" s="205"/>
      <c r="AD425" s="205"/>
      <c r="AE425" s="205"/>
      <c r="AF425" s="205"/>
      <c r="AG425" s="205" t="s">
        <v>168</v>
      </c>
      <c r="AH425" s="205">
        <v>0</v>
      </c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spans="1:60" outlineLevel="1" x14ac:dyDescent="0.25">
      <c r="A426" s="222"/>
      <c r="B426" s="223"/>
      <c r="C426" s="260" t="s">
        <v>232</v>
      </c>
      <c r="D426" s="256"/>
      <c r="E426" s="257">
        <v>41.08</v>
      </c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05"/>
      <c r="Z426" s="205"/>
      <c r="AA426" s="205"/>
      <c r="AB426" s="205"/>
      <c r="AC426" s="205"/>
      <c r="AD426" s="205"/>
      <c r="AE426" s="205"/>
      <c r="AF426" s="205"/>
      <c r="AG426" s="205" t="s">
        <v>168</v>
      </c>
      <c r="AH426" s="205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spans="1:60" outlineLevel="1" x14ac:dyDescent="0.25">
      <c r="A427" s="222"/>
      <c r="B427" s="223"/>
      <c r="C427" s="260" t="s">
        <v>233</v>
      </c>
      <c r="D427" s="256"/>
      <c r="E427" s="257">
        <v>-2.5</v>
      </c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05"/>
      <c r="Z427" s="205"/>
      <c r="AA427" s="205"/>
      <c r="AB427" s="205"/>
      <c r="AC427" s="205"/>
      <c r="AD427" s="205"/>
      <c r="AE427" s="205"/>
      <c r="AF427" s="205"/>
      <c r="AG427" s="205" t="s">
        <v>168</v>
      </c>
      <c r="AH427" s="205">
        <v>0</v>
      </c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spans="1:60" outlineLevel="1" x14ac:dyDescent="0.25">
      <c r="A428" s="222"/>
      <c r="B428" s="223"/>
      <c r="C428" s="260" t="s">
        <v>228</v>
      </c>
      <c r="D428" s="256"/>
      <c r="E428" s="257">
        <v>-2.4</v>
      </c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05"/>
      <c r="Z428" s="205"/>
      <c r="AA428" s="205"/>
      <c r="AB428" s="205"/>
      <c r="AC428" s="205"/>
      <c r="AD428" s="205"/>
      <c r="AE428" s="205"/>
      <c r="AF428" s="205"/>
      <c r="AG428" s="205" t="s">
        <v>168</v>
      </c>
      <c r="AH428" s="205">
        <v>0</v>
      </c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spans="1:60" outlineLevel="1" x14ac:dyDescent="0.25">
      <c r="A429" s="222"/>
      <c r="B429" s="223"/>
      <c r="C429" s="260" t="s">
        <v>234</v>
      </c>
      <c r="D429" s="256"/>
      <c r="E429" s="257">
        <v>8.84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05"/>
      <c r="Z429" s="205"/>
      <c r="AA429" s="205"/>
      <c r="AB429" s="205"/>
      <c r="AC429" s="205"/>
      <c r="AD429" s="205"/>
      <c r="AE429" s="205"/>
      <c r="AF429" s="205"/>
      <c r="AG429" s="205" t="s">
        <v>168</v>
      </c>
      <c r="AH429" s="205">
        <v>0</v>
      </c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spans="1:60" outlineLevel="1" x14ac:dyDescent="0.25">
      <c r="A430" s="222"/>
      <c r="B430" s="223"/>
      <c r="C430" s="260" t="s">
        <v>226</v>
      </c>
      <c r="D430" s="256"/>
      <c r="E430" s="257">
        <v>-1.2</v>
      </c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05"/>
      <c r="Z430" s="205"/>
      <c r="AA430" s="205"/>
      <c r="AB430" s="205"/>
      <c r="AC430" s="205"/>
      <c r="AD430" s="205"/>
      <c r="AE430" s="205"/>
      <c r="AF430" s="205"/>
      <c r="AG430" s="205" t="s">
        <v>168</v>
      </c>
      <c r="AH430" s="205">
        <v>0</v>
      </c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spans="1:60" outlineLevel="1" x14ac:dyDescent="0.25">
      <c r="A431" s="222"/>
      <c r="B431" s="223"/>
      <c r="C431" s="260" t="s">
        <v>235</v>
      </c>
      <c r="D431" s="256"/>
      <c r="E431" s="257">
        <v>30.16</v>
      </c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05"/>
      <c r="Z431" s="205"/>
      <c r="AA431" s="205"/>
      <c r="AB431" s="205"/>
      <c r="AC431" s="205"/>
      <c r="AD431" s="205"/>
      <c r="AE431" s="205"/>
      <c r="AF431" s="205"/>
      <c r="AG431" s="205" t="s">
        <v>168</v>
      </c>
      <c r="AH431" s="205">
        <v>0</v>
      </c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spans="1:60" outlineLevel="1" x14ac:dyDescent="0.25">
      <c r="A432" s="222"/>
      <c r="B432" s="223"/>
      <c r="C432" s="260" t="s">
        <v>236</v>
      </c>
      <c r="D432" s="256"/>
      <c r="E432" s="257">
        <v>-1.6</v>
      </c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05"/>
      <c r="Z432" s="205"/>
      <c r="AA432" s="205"/>
      <c r="AB432" s="205"/>
      <c r="AC432" s="205"/>
      <c r="AD432" s="205"/>
      <c r="AE432" s="205"/>
      <c r="AF432" s="205"/>
      <c r="AG432" s="205" t="s">
        <v>168</v>
      </c>
      <c r="AH432" s="205">
        <v>0</v>
      </c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spans="1:60" outlineLevel="1" x14ac:dyDescent="0.25">
      <c r="A433" s="222"/>
      <c r="B433" s="223"/>
      <c r="C433" s="260" t="s">
        <v>228</v>
      </c>
      <c r="D433" s="256"/>
      <c r="E433" s="257">
        <v>-2.4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05"/>
      <c r="Z433" s="205"/>
      <c r="AA433" s="205"/>
      <c r="AB433" s="205"/>
      <c r="AC433" s="205"/>
      <c r="AD433" s="205"/>
      <c r="AE433" s="205"/>
      <c r="AF433" s="205"/>
      <c r="AG433" s="205" t="s">
        <v>168</v>
      </c>
      <c r="AH433" s="205">
        <v>0</v>
      </c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spans="1:60" outlineLevel="1" x14ac:dyDescent="0.25">
      <c r="A434" s="233">
        <v>156</v>
      </c>
      <c r="B434" s="234" t="s">
        <v>596</v>
      </c>
      <c r="C434" s="248" t="s">
        <v>597</v>
      </c>
      <c r="D434" s="235" t="s">
        <v>180</v>
      </c>
      <c r="E434" s="236">
        <v>17</v>
      </c>
      <c r="F434" s="237"/>
      <c r="G434" s="238">
        <f>ROUND(E434*F434,2)</f>
        <v>0</v>
      </c>
      <c r="H434" s="225">
        <v>4.68</v>
      </c>
      <c r="I434" s="224">
        <f>ROUND(E434*H434,2)</f>
        <v>79.56</v>
      </c>
      <c r="J434" s="225">
        <v>16.420000000000002</v>
      </c>
      <c r="K434" s="224">
        <f>ROUND(E434*J434,2)</f>
        <v>279.14</v>
      </c>
      <c r="L434" s="224">
        <v>15</v>
      </c>
      <c r="M434" s="224">
        <f>G434*(1+L434/100)</f>
        <v>0</v>
      </c>
      <c r="N434" s="224">
        <v>6.9999999999999994E-5</v>
      </c>
      <c r="O434" s="224">
        <f>ROUND(E434*N434,2)</f>
        <v>0</v>
      </c>
      <c r="P434" s="224">
        <v>0</v>
      </c>
      <c r="Q434" s="224">
        <f>ROUND(E434*P434,2)</f>
        <v>0</v>
      </c>
      <c r="R434" s="224"/>
      <c r="S434" s="224" t="s">
        <v>164</v>
      </c>
      <c r="T434" s="224" t="s">
        <v>164</v>
      </c>
      <c r="U434" s="224">
        <v>3.2480000000000002E-2</v>
      </c>
      <c r="V434" s="224">
        <f>ROUND(E434*U434,2)</f>
        <v>0.55000000000000004</v>
      </c>
      <c r="W434" s="224"/>
      <c r="X434" s="224" t="s">
        <v>165</v>
      </c>
      <c r="Y434" s="205"/>
      <c r="Z434" s="205"/>
      <c r="AA434" s="205"/>
      <c r="AB434" s="205"/>
      <c r="AC434" s="205"/>
      <c r="AD434" s="205"/>
      <c r="AE434" s="205"/>
      <c r="AF434" s="205"/>
      <c r="AG434" s="205" t="s">
        <v>166</v>
      </c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spans="1:60" outlineLevel="1" x14ac:dyDescent="0.25">
      <c r="A435" s="222"/>
      <c r="B435" s="223"/>
      <c r="C435" s="260" t="s">
        <v>598</v>
      </c>
      <c r="D435" s="256"/>
      <c r="E435" s="257">
        <v>14.4</v>
      </c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05"/>
      <c r="Z435" s="205"/>
      <c r="AA435" s="205"/>
      <c r="AB435" s="205"/>
      <c r="AC435" s="205"/>
      <c r="AD435" s="205"/>
      <c r="AE435" s="205"/>
      <c r="AF435" s="205"/>
      <c r="AG435" s="205" t="s">
        <v>168</v>
      </c>
      <c r="AH435" s="205">
        <v>0</v>
      </c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spans="1:60" outlineLevel="1" x14ac:dyDescent="0.25">
      <c r="A436" s="222"/>
      <c r="B436" s="223"/>
      <c r="C436" s="260" t="s">
        <v>599</v>
      </c>
      <c r="D436" s="256"/>
      <c r="E436" s="257">
        <v>2.6</v>
      </c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05"/>
      <c r="Z436" s="205"/>
      <c r="AA436" s="205"/>
      <c r="AB436" s="205"/>
      <c r="AC436" s="205"/>
      <c r="AD436" s="205"/>
      <c r="AE436" s="205"/>
      <c r="AF436" s="205"/>
      <c r="AG436" s="205" t="s">
        <v>168</v>
      </c>
      <c r="AH436" s="205">
        <v>0</v>
      </c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spans="1:60" outlineLevel="1" x14ac:dyDescent="0.25">
      <c r="A437" s="233">
        <v>157</v>
      </c>
      <c r="B437" s="234" t="s">
        <v>600</v>
      </c>
      <c r="C437" s="248" t="s">
        <v>601</v>
      </c>
      <c r="D437" s="235" t="s">
        <v>180</v>
      </c>
      <c r="E437" s="236">
        <v>259.8</v>
      </c>
      <c r="F437" s="237"/>
      <c r="G437" s="238">
        <f>ROUND(E437*F437,2)</f>
        <v>0</v>
      </c>
      <c r="H437" s="225">
        <v>4.21</v>
      </c>
      <c r="I437" s="224">
        <f>ROUND(E437*H437,2)</f>
        <v>1093.76</v>
      </c>
      <c r="J437" s="225">
        <v>51.39</v>
      </c>
      <c r="K437" s="224">
        <f>ROUND(E437*J437,2)</f>
        <v>13351.12</v>
      </c>
      <c r="L437" s="224">
        <v>15</v>
      </c>
      <c r="M437" s="224">
        <f>G437*(1+L437/100)</f>
        <v>0</v>
      </c>
      <c r="N437" s="224">
        <v>1.3999999999999999E-4</v>
      </c>
      <c r="O437" s="224">
        <f>ROUND(E437*N437,2)</f>
        <v>0.04</v>
      </c>
      <c r="P437" s="224">
        <v>0</v>
      </c>
      <c r="Q437" s="224">
        <f>ROUND(E437*P437,2)</f>
        <v>0</v>
      </c>
      <c r="R437" s="224"/>
      <c r="S437" s="224" t="s">
        <v>164</v>
      </c>
      <c r="T437" s="224" t="s">
        <v>164</v>
      </c>
      <c r="U437" s="224">
        <v>0.10191</v>
      </c>
      <c r="V437" s="224">
        <f>ROUND(E437*U437,2)</f>
        <v>26.48</v>
      </c>
      <c r="W437" s="224"/>
      <c r="X437" s="224" t="s">
        <v>165</v>
      </c>
      <c r="Y437" s="205"/>
      <c r="Z437" s="205"/>
      <c r="AA437" s="205"/>
      <c r="AB437" s="205"/>
      <c r="AC437" s="205"/>
      <c r="AD437" s="205"/>
      <c r="AE437" s="205"/>
      <c r="AF437" s="205"/>
      <c r="AG437" s="205" t="s">
        <v>166</v>
      </c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spans="1:60" outlineLevel="1" x14ac:dyDescent="0.25">
      <c r="A438" s="222"/>
      <c r="B438" s="223"/>
      <c r="C438" s="260" t="s">
        <v>594</v>
      </c>
      <c r="D438" s="256"/>
      <c r="E438" s="257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05"/>
      <c r="Z438" s="205"/>
      <c r="AA438" s="205"/>
      <c r="AB438" s="205"/>
      <c r="AC438" s="205"/>
      <c r="AD438" s="205"/>
      <c r="AE438" s="205"/>
      <c r="AF438" s="205"/>
      <c r="AG438" s="205" t="s">
        <v>168</v>
      </c>
      <c r="AH438" s="205">
        <v>0</v>
      </c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spans="1:60" outlineLevel="1" x14ac:dyDescent="0.25">
      <c r="A439" s="222"/>
      <c r="B439" s="223"/>
      <c r="C439" s="260" t="s">
        <v>214</v>
      </c>
      <c r="D439" s="256"/>
      <c r="E439" s="257">
        <v>1.4</v>
      </c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05"/>
      <c r="Z439" s="205"/>
      <c r="AA439" s="205"/>
      <c r="AB439" s="205"/>
      <c r="AC439" s="205"/>
      <c r="AD439" s="205"/>
      <c r="AE439" s="205"/>
      <c r="AF439" s="205"/>
      <c r="AG439" s="205" t="s">
        <v>168</v>
      </c>
      <c r="AH439" s="205">
        <v>0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spans="1:60" outlineLevel="1" x14ac:dyDescent="0.25">
      <c r="A440" s="222"/>
      <c r="B440" s="223"/>
      <c r="C440" s="260" t="s">
        <v>215</v>
      </c>
      <c r="D440" s="256"/>
      <c r="E440" s="257">
        <v>9.84</v>
      </c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05"/>
      <c r="Z440" s="205"/>
      <c r="AA440" s="205"/>
      <c r="AB440" s="205"/>
      <c r="AC440" s="205"/>
      <c r="AD440" s="205"/>
      <c r="AE440" s="205"/>
      <c r="AF440" s="205"/>
      <c r="AG440" s="205" t="s">
        <v>168</v>
      </c>
      <c r="AH440" s="205">
        <v>0</v>
      </c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spans="1:60" outlineLevel="1" x14ac:dyDescent="0.25">
      <c r="A441" s="222"/>
      <c r="B441" s="223"/>
      <c r="C441" s="260" t="s">
        <v>216</v>
      </c>
      <c r="D441" s="256"/>
      <c r="E441" s="257">
        <v>20.8</v>
      </c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05"/>
      <c r="Z441" s="205"/>
      <c r="AA441" s="205"/>
      <c r="AB441" s="205"/>
      <c r="AC441" s="205"/>
      <c r="AD441" s="205"/>
      <c r="AE441" s="205"/>
      <c r="AF441" s="205"/>
      <c r="AG441" s="205" t="s">
        <v>168</v>
      </c>
      <c r="AH441" s="205">
        <v>0</v>
      </c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spans="1:60" outlineLevel="1" x14ac:dyDescent="0.25">
      <c r="A442" s="222"/>
      <c r="B442" s="223"/>
      <c r="C442" s="260" t="s">
        <v>217</v>
      </c>
      <c r="D442" s="256"/>
      <c r="E442" s="257">
        <v>14.5</v>
      </c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05"/>
      <c r="Z442" s="205"/>
      <c r="AA442" s="205"/>
      <c r="AB442" s="205"/>
      <c r="AC442" s="205"/>
      <c r="AD442" s="205"/>
      <c r="AE442" s="205"/>
      <c r="AF442" s="205"/>
      <c r="AG442" s="205" t="s">
        <v>168</v>
      </c>
      <c r="AH442" s="205">
        <v>0</v>
      </c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spans="1:60" outlineLevel="1" x14ac:dyDescent="0.25">
      <c r="A443" s="222"/>
      <c r="B443" s="223"/>
      <c r="C443" s="260" t="s">
        <v>218</v>
      </c>
      <c r="D443" s="256"/>
      <c r="E443" s="257">
        <v>8.4</v>
      </c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05"/>
      <c r="Z443" s="205"/>
      <c r="AA443" s="205"/>
      <c r="AB443" s="205"/>
      <c r="AC443" s="205"/>
      <c r="AD443" s="205"/>
      <c r="AE443" s="205"/>
      <c r="AF443" s="205"/>
      <c r="AG443" s="205" t="s">
        <v>168</v>
      </c>
      <c r="AH443" s="205">
        <v>0</v>
      </c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spans="1:60" outlineLevel="1" x14ac:dyDescent="0.25">
      <c r="A444" s="222"/>
      <c r="B444" s="223"/>
      <c r="C444" s="260" t="s">
        <v>184</v>
      </c>
      <c r="D444" s="256"/>
      <c r="E444" s="257">
        <v>9.4</v>
      </c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05"/>
      <c r="Z444" s="205"/>
      <c r="AA444" s="205"/>
      <c r="AB444" s="205"/>
      <c r="AC444" s="205"/>
      <c r="AD444" s="205"/>
      <c r="AE444" s="205"/>
      <c r="AF444" s="205"/>
      <c r="AG444" s="205" t="s">
        <v>168</v>
      </c>
      <c r="AH444" s="205">
        <v>0</v>
      </c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spans="1:60" outlineLevel="1" x14ac:dyDescent="0.25">
      <c r="A445" s="222"/>
      <c r="B445" s="223"/>
      <c r="C445" s="260" t="s">
        <v>185</v>
      </c>
      <c r="D445" s="256"/>
      <c r="E445" s="257">
        <v>3.8</v>
      </c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05"/>
      <c r="Z445" s="205"/>
      <c r="AA445" s="205"/>
      <c r="AB445" s="205"/>
      <c r="AC445" s="205"/>
      <c r="AD445" s="205"/>
      <c r="AE445" s="205"/>
      <c r="AF445" s="205"/>
      <c r="AG445" s="205" t="s">
        <v>168</v>
      </c>
      <c r="AH445" s="205">
        <v>0</v>
      </c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</row>
    <row r="446" spans="1:60" outlineLevel="1" x14ac:dyDescent="0.25">
      <c r="A446" s="222"/>
      <c r="B446" s="223"/>
      <c r="C446" s="260" t="s">
        <v>186</v>
      </c>
      <c r="D446" s="256"/>
      <c r="E446" s="257">
        <v>1.2</v>
      </c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05"/>
      <c r="Z446" s="205"/>
      <c r="AA446" s="205"/>
      <c r="AB446" s="205"/>
      <c r="AC446" s="205"/>
      <c r="AD446" s="205"/>
      <c r="AE446" s="205"/>
      <c r="AF446" s="205"/>
      <c r="AG446" s="205" t="s">
        <v>168</v>
      </c>
      <c r="AH446" s="205">
        <v>0</v>
      </c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spans="1:60" outlineLevel="1" x14ac:dyDescent="0.25">
      <c r="A447" s="222"/>
      <c r="B447" s="223"/>
      <c r="C447" s="260" t="s">
        <v>595</v>
      </c>
      <c r="D447" s="256"/>
      <c r="E447" s="257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05"/>
      <c r="Z447" s="205"/>
      <c r="AA447" s="205"/>
      <c r="AB447" s="205"/>
      <c r="AC447" s="205"/>
      <c r="AD447" s="205"/>
      <c r="AE447" s="205"/>
      <c r="AF447" s="205"/>
      <c r="AG447" s="205" t="s">
        <v>168</v>
      </c>
      <c r="AH447" s="205">
        <v>0</v>
      </c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spans="1:60" outlineLevel="1" x14ac:dyDescent="0.25">
      <c r="A448" s="222"/>
      <c r="B448" s="223"/>
      <c r="C448" s="260" t="s">
        <v>221</v>
      </c>
      <c r="D448" s="256"/>
      <c r="E448" s="257">
        <v>43.68</v>
      </c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05"/>
      <c r="Z448" s="205"/>
      <c r="AA448" s="205"/>
      <c r="AB448" s="205"/>
      <c r="AC448" s="205"/>
      <c r="AD448" s="205"/>
      <c r="AE448" s="205"/>
      <c r="AF448" s="205"/>
      <c r="AG448" s="205" t="s">
        <v>168</v>
      </c>
      <c r="AH448" s="205">
        <v>0</v>
      </c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spans="1:60" outlineLevel="1" x14ac:dyDescent="0.25">
      <c r="A449" s="222"/>
      <c r="B449" s="223"/>
      <c r="C449" s="260" t="s">
        <v>222</v>
      </c>
      <c r="D449" s="256"/>
      <c r="E449" s="257">
        <v>-4.8</v>
      </c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05"/>
      <c r="Z449" s="205"/>
      <c r="AA449" s="205"/>
      <c r="AB449" s="205"/>
      <c r="AC449" s="205"/>
      <c r="AD449" s="205"/>
      <c r="AE449" s="205"/>
      <c r="AF449" s="205"/>
      <c r="AG449" s="205" t="s">
        <v>168</v>
      </c>
      <c r="AH449" s="205">
        <v>0</v>
      </c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spans="1:60" outlineLevel="1" x14ac:dyDescent="0.25">
      <c r="A450" s="222"/>
      <c r="B450" s="223"/>
      <c r="C450" s="260" t="s">
        <v>223</v>
      </c>
      <c r="D450" s="256"/>
      <c r="E450" s="257">
        <v>-3.6</v>
      </c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05"/>
      <c r="Z450" s="205"/>
      <c r="AA450" s="205"/>
      <c r="AB450" s="205"/>
      <c r="AC450" s="205"/>
      <c r="AD450" s="205"/>
      <c r="AE450" s="205"/>
      <c r="AF450" s="205"/>
      <c r="AG450" s="205" t="s">
        <v>168</v>
      </c>
      <c r="AH450" s="205">
        <v>0</v>
      </c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spans="1:60" outlineLevel="1" x14ac:dyDescent="0.25">
      <c r="A451" s="222"/>
      <c r="B451" s="223"/>
      <c r="C451" s="260" t="s">
        <v>224</v>
      </c>
      <c r="D451" s="256"/>
      <c r="E451" s="257">
        <v>-2.4</v>
      </c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05"/>
      <c r="Z451" s="205"/>
      <c r="AA451" s="205"/>
      <c r="AB451" s="205"/>
      <c r="AC451" s="205"/>
      <c r="AD451" s="205"/>
      <c r="AE451" s="205"/>
      <c r="AF451" s="205"/>
      <c r="AG451" s="205" t="s">
        <v>168</v>
      </c>
      <c r="AH451" s="205">
        <v>0</v>
      </c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spans="1:60" outlineLevel="1" x14ac:dyDescent="0.25">
      <c r="A452" s="222"/>
      <c r="B452" s="223"/>
      <c r="C452" s="260" t="s">
        <v>225</v>
      </c>
      <c r="D452" s="256"/>
      <c r="E452" s="257">
        <v>12.48</v>
      </c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05"/>
      <c r="Z452" s="205"/>
      <c r="AA452" s="205"/>
      <c r="AB452" s="205"/>
      <c r="AC452" s="205"/>
      <c r="AD452" s="205"/>
      <c r="AE452" s="205"/>
      <c r="AF452" s="205"/>
      <c r="AG452" s="205" t="s">
        <v>168</v>
      </c>
      <c r="AH452" s="205">
        <v>0</v>
      </c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spans="1:60" outlineLevel="1" x14ac:dyDescent="0.25">
      <c r="A453" s="222"/>
      <c r="B453" s="223"/>
      <c r="C453" s="260" t="s">
        <v>226</v>
      </c>
      <c r="D453" s="256"/>
      <c r="E453" s="257">
        <v>-1.2</v>
      </c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05"/>
      <c r="Z453" s="205"/>
      <c r="AA453" s="205"/>
      <c r="AB453" s="205"/>
      <c r="AC453" s="205"/>
      <c r="AD453" s="205"/>
      <c r="AE453" s="205"/>
      <c r="AF453" s="205"/>
      <c r="AG453" s="205" t="s">
        <v>168</v>
      </c>
      <c r="AH453" s="205">
        <v>0</v>
      </c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spans="1:60" outlineLevel="1" x14ac:dyDescent="0.25">
      <c r="A454" s="222"/>
      <c r="B454" s="223"/>
      <c r="C454" s="260" t="s">
        <v>227</v>
      </c>
      <c r="D454" s="256"/>
      <c r="E454" s="257">
        <v>33.799999999999997</v>
      </c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05"/>
      <c r="Z454" s="205"/>
      <c r="AA454" s="205"/>
      <c r="AB454" s="205"/>
      <c r="AC454" s="205"/>
      <c r="AD454" s="205"/>
      <c r="AE454" s="205"/>
      <c r="AF454" s="205"/>
      <c r="AG454" s="205" t="s">
        <v>168</v>
      </c>
      <c r="AH454" s="205">
        <v>0</v>
      </c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spans="1:60" outlineLevel="1" x14ac:dyDescent="0.25">
      <c r="A455" s="222"/>
      <c r="B455" s="223"/>
      <c r="C455" s="260" t="s">
        <v>228</v>
      </c>
      <c r="D455" s="256"/>
      <c r="E455" s="257">
        <v>-2.4</v>
      </c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05"/>
      <c r="Z455" s="205"/>
      <c r="AA455" s="205"/>
      <c r="AB455" s="205"/>
      <c r="AC455" s="205"/>
      <c r="AD455" s="205"/>
      <c r="AE455" s="205"/>
      <c r="AF455" s="205"/>
      <c r="AG455" s="205" t="s">
        <v>168</v>
      </c>
      <c r="AH455" s="205">
        <v>0</v>
      </c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spans="1:60" outlineLevel="1" x14ac:dyDescent="0.25">
      <c r="A456" s="222"/>
      <c r="B456" s="223"/>
      <c r="C456" s="260" t="s">
        <v>229</v>
      </c>
      <c r="D456" s="256"/>
      <c r="E456" s="257">
        <v>50.44</v>
      </c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05"/>
      <c r="Z456" s="205"/>
      <c r="AA456" s="205"/>
      <c r="AB456" s="205"/>
      <c r="AC456" s="205"/>
      <c r="AD456" s="205"/>
      <c r="AE456" s="205"/>
      <c r="AF456" s="205"/>
      <c r="AG456" s="205" t="s">
        <v>168</v>
      </c>
      <c r="AH456" s="205">
        <v>0</v>
      </c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spans="1:60" outlineLevel="1" x14ac:dyDescent="0.25">
      <c r="A457" s="222"/>
      <c r="B457" s="223"/>
      <c r="C457" s="260" t="s">
        <v>230</v>
      </c>
      <c r="D457" s="256"/>
      <c r="E457" s="257">
        <v>-3.2</v>
      </c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05"/>
      <c r="Z457" s="205"/>
      <c r="AA457" s="205"/>
      <c r="AB457" s="205"/>
      <c r="AC457" s="205"/>
      <c r="AD457" s="205"/>
      <c r="AE457" s="205"/>
      <c r="AF457" s="205"/>
      <c r="AG457" s="205" t="s">
        <v>168</v>
      </c>
      <c r="AH457" s="205">
        <v>0</v>
      </c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spans="1:60" outlineLevel="1" x14ac:dyDescent="0.25">
      <c r="A458" s="222"/>
      <c r="B458" s="223"/>
      <c r="C458" s="260" t="s">
        <v>231</v>
      </c>
      <c r="D458" s="256"/>
      <c r="E458" s="257">
        <v>-4.92</v>
      </c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05"/>
      <c r="Z458" s="205"/>
      <c r="AA458" s="205"/>
      <c r="AB458" s="205"/>
      <c r="AC458" s="205"/>
      <c r="AD458" s="205"/>
      <c r="AE458" s="205"/>
      <c r="AF458" s="205"/>
      <c r="AG458" s="205" t="s">
        <v>168</v>
      </c>
      <c r="AH458" s="205">
        <v>0</v>
      </c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spans="1:60" outlineLevel="1" x14ac:dyDescent="0.25">
      <c r="A459" s="222"/>
      <c r="B459" s="223"/>
      <c r="C459" s="260" t="s">
        <v>232</v>
      </c>
      <c r="D459" s="256"/>
      <c r="E459" s="257">
        <v>41.08</v>
      </c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05"/>
      <c r="Z459" s="205"/>
      <c r="AA459" s="205"/>
      <c r="AB459" s="205"/>
      <c r="AC459" s="205"/>
      <c r="AD459" s="205"/>
      <c r="AE459" s="205"/>
      <c r="AF459" s="205"/>
      <c r="AG459" s="205" t="s">
        <v>168</v>
      </c>
      <c r="AH459" s="205">
        <v>0</v>
      </c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spans="1:60" outlineLevel="1" x14ac:dyDescent="0.25">
      <c r="A460" s="222"/>
      <c r="B460" s="223"/>
      <c r="C460" s="260" t="s">
        <v>233</v>
      </c>
      <c r="D460" s="256"/>
      <c r="E460" s="257">
        <v>-2.5</v>
      </c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05"/>
      <c r="Z460" s="205"/>
      <c r="AA460" s="205"/>
      <c r="AB460" s="205"/>
      <c r="AC460" s="205"/>
      <c r="AD460" s="205"/>
      <c r="AE460" s="205"/>
      <c r="AF460" s="205"/>
      <c r="AG460" s="205" t="s">
        <v>168</v>
      </c>
      <c r="AH460" s="205">
        <v>0</v>
      </c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spans="1:60" outlineLevel="1" x14ac:dyDescent="0.25">
      <c r="A461" s="222"/>
      <c r="B461" s="223"/>
      <c r="C461" s="260" t="s">
        <v>228</v>
      </c>
      <c r="D461" s="256"/>
      <c r="E461" s="257">
        <v>-2.4</v>
      </c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05"/>
      <c r="Z461" s="205"/>
      <c r="AA461" s="205"/>
      <c r="AB461" s="205"/>
      <c r="AC461" s="205"/>
      <c r="AD461" s="205"/>
      <c r="AE461" s="205"/>
      <c r="AF461" s="205"/>
      <c r="AG461" s="205" t="s">
        <v>168</v>
      </c>
      <c r="AH461" s="205">
        <v>0</v>
      </c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spans="1:60" outlineLevel="1" x14ac:dyDescent="0.25">
      <c r="A462" s="222"/>
      <c r="B462" s="223"/>
      <c r="C462" s="260" t="s">
        <v>602</v>
      </c>
      <c r="D462" s="256"/>
      <c r="E462" s="257">
        <v>11.44</v>
      </c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05"/>
      <c r="Z462" s="205"/>
      <c r="AA462" s="205"/>
      <c r="AB462" s="205"/>
      <c r="AC462" s="205"/>
      <c r="AD462" s="205"/>
      <c r="AE462" s="205"/>
      <c r="AF462" s="205"/>
      <c r="AG462" s="205" t="s">
        <v>168</v>
      </c>
      <c r="AH462" s="205">
        <v>0</v>
      </c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spans="1:60" outlineLevel="1" x14ac:dyDescent="0.25">
      <c r="A463" s="222"/>
      <c r="B463" s="223"/>
      <c r="C463" s="260" t="s">
        <v>226</v>
      </c>
      <c r="D463" s="256"/>
      <c r="E463" s="257">
        <v>-1.2</v>
      </c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05"/>
      <c r="Z463" s="205"/>
      <c r="AA463" s="205"/>
      <c r="AB463" s="205"/>
      <c r="AC463" s="205"/>
      <c r="AD463" s="205"/>
      <c r="AE463" s="205"/>
      <c r="AF463" s="205"/>
      <c r="AG463" s="205" t="s">
        <v>168</v>
      </c>
      <c r="AH463" s="205">
        <v>0</v>
      </c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spans="1:60" outlineLevel="1" x14ac:dyDescent="0.25">
      <c r="A464" s="222"/>
      <c r="B464" s="223"/>
      <c r="C464" s="260" t="s">
        <v>235</v>
      </c>
      <c r="D464" s="256"/>
      <c r="E464" s="257">
        <v>30.16</v>
      </c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05"/>
      <c r="Z464" s="205"/>
      <c r="AA464" s="205"/>
      <c r="AB464" s="205"/>
      <c r="AC464" s="205"/>
      <c r="AD464" s="205"/>
      <c r="AE464" s="205"/>
      <c r="AF464" s="205"/>
      <c r="AG464" s="205" t="s">
        <v>168</v>
      </c>
      <c r="AH464" s="205">
        <v>0</v>
      </c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spans="1:60" outlineLevel="1" x14ac:dyDescent="0.25">
      <c r="A465" s="222"/>
      <c r="B465" s="223"/>
      <c r="C465" s="260" t="s">
        <v>236</v>
      </c>
      <c r="D465" s="256"/>
      <c r="E465" s="257">
        <v>-1.6</v>
      </c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05"/>
      <c r="Z465" s="205"/>
      <c r="AA465" s="205"/>
      <c r="AB465" s="205"/>
      <c r="AC465" s="205"/>
      <c r="AD465" s="205"/>
      <c r="AE465" s="205"/>
      <c r="AF465" s="205"/>
      <c r="AG465" s="205" t="s">
        <v>168</v>
      </c>
      <c r="AH465" s="205">
        <v>0</v>
      </c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spans="1:60" outlineLevel="1" x14ac:dyDescent="0.25">
      <c r="A466" s="222"/>
      <c r="B466" s="223"/>
      <c r="C466" s="260" t="s">
        <v>228</v>
      </c>
      <c r="D466" s="256"/>
      <c r="E466" s="257">
        <v>-2.4</v>
      </c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05"/>
      <c r="Z466" s="205"/>
      <c r="AA466" s="205"/>
      <c r="AB466" s="205"/>
      <c r="AC466" s="205"/>
      <c r="AD466" s="205"/>
      <c r="AE466" s="205"/>
      <c r="AF466" s="205"/>
      <c r="AG466" s="205" t="s">
        <v>168</v>
      </c>
      <c r="AH466" s="205">
        <v>0</v>
      </c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spans="1:60" outlineLevel="1" x14ac:dyDescent="0.25">
      <c r="A467" s="233">
        <v>158</v>
      </c>
      <c r="B467" s="234" t="s">
        <v>603</v>
      </c>
      <c r="C467" s="248" t="s">
        <v>604</v>
      </c>
      <c r="D467" s="235" t="s">
        <v>180</v>
      </c>
      <c r="E467" s="236">
        <v>69.34</v>
      </c>
      <c r="F467" s="237"/>
      <c r="G467" s="238">
        <f>ROUND(E467*F467,2)</f>
        <v>0</v>
      </c>
      <c r="H467" s="225">
        <v>9.81</v>
      </c>
      <c r="I467" s="224">
        <f>ROUND(E467*H467,2)</f>
        <v>680.23</v>
      </c>
      <c r="J467" s="225">
        <v>6.59</v>
      </c>
      <c r="K467" s="224">
        <f>ROUND(E467*J467,2)</f>
        <v>456.95</v>
      </c>
      <c r="L467" s="224">
        <v>15</v>
      </c>
      <c r="M467" s="224">
        <f>G467*(1+L467/100)</f>
        <v>0</v>
      </c>
      <c r="N467" s="224">
        <v>3.5E-4</v>
      </c>
      <c r="O467" s="224">
        <f>ROUND(E467*N467,2)</f>
        <v>0.02</v>
      </c>
      <c r="P467" s="224">
        <v>0</v>
      </c>
      <c r="Q467" s="224">
        <f>ROUND(E467*P467,2)</f>
        <v>0</v>
      </c>
      <c r="R467" s="224"/>
      <c r="S467" s="224" t="s">
        <v>164</v>
      </c>
      <c r="T467" s="224" t="s">
        <v>164</v>
      </c>
      <c r="U467" s="224">
        <v>1.35E-2</v>
      </c>
      <c r="V467" s="224">
        <f>ROUND(E467*U467,2)</f>
        <v>0.94</v>
      </c>
      <c r="W467" s="224"/>
      <c r="X467" s="224" t="s">
        <v>165</v>
      </c>
      <c r="Y467" s="205"/>
      <c r="Z467" s="205"/>
      <c r="AA467" s="205"/>
      <c r="AB467" s="205"/>
      <c r="AC467" s="205"/>
      <c r="AD467" s="205"/>
      <c r="AE467" s="205"/>
      <c r="AF467" s="205"/>
      <c r="AG467" s="205" t="s">
        <v>166</v>
      </c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spans="1:60" outlineLevel="1" x14ac:dyDescent="0.25">
      <c r="A468" s="222"/>
      <c r="B468" s="223"/>
      <c r="C468" s="260" t="s">
        <v>214</v>
      </c>
      <c r="D468" s="256"/>
      <c r="E468" s="257">
        <v>1.4</v>
      </c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05"/>
      <c r="Z468" s="205"/>
      <c r="AA468" s="205"/>
      <c r="AB468" s="205"/>
      <c r="AC468" s="205"/>
      <c r="AD468" s="205"/>
      <c r="AE468" s="205"/>
      <c r="AF468" s="205"/>
      <c r="AG468" s="205" t="s">
        <v>168</v>
      </c>
      <c r="AH468" s="205">
        <v>0</v>
      </c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</row>
    <row r="469" spans="1:60" outlineLevel="1" x14ac:dyDescent="0.25">
      <c r="A469" s="222"/>
      <c r="B469" s="223"/>
      <c r="C469" s="260" t="s">
        <v>215</v>
      </c>
      <c r="D469" s="256"/>
      <c r="E469" s="257">
        <v>9.84</v>
      </c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05"/>
      <c r="Z469" s="205"/>
      <c r="AA469" s="205"/>
      <c r="AB469" s="205"/>
      <c r="AC469" s="205"/>
      <c r="AD469" s="205"/>
      <c r="AE469" s="205"/>
      <c r="AF469" s="205"/>
      <c r="AG469" s="205" t="s">
        <v>168</v>
      </c>
      <c r="AH469" s="205">
        <v>0</v>
      </c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</row>
    <row r="470" spans="1:60" outlineLevel="1" x14ac:dyDescent="0.25">
      <c r="A470" s="222"/>
      <c r="B470" s="223"/>
      <c r="C470" s="260" t="s">
        <v>216</v>
      </c>
      <c r="D470" s="256"/>
      <c r="E470" s="257">
        <v>20.8</v>
      </c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05"/>
      <c r="Z470" s="205"/>
      <c r="AA470" s="205"/>
      <c r="AB470" s="205"/>
      <c r="AC470" s="205"/>
      <c r="AD470" s="205"/>
      <c r="AE470" s="205"/>
      <c r="AF470" s="205"/>
      <c r="AG470" s="205" t="s">
        <v>168</v>
      </c>
      <c r="AH470" s="205">
        <v>0</v>
      </c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</row>
    <row r="471" spans="1:60" outlineLevel="1" x14ac:dyDescent="0.25">
      <c r="A471" s="222"/>
      <c r="B471" s="223"/>
      <c r="C471" s="260" t="s">
        <v>217</v>
      </c>
      <c r="D471" s="256"/>
      <c r="E471" s="257">
        <v>14.5</v>
      </c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05"/>
      <c r="Z471" s="205"/>
      <c r="AA471" s="205"/>
      <c r="AB471" s="205"/>
      <c r="AC471" s="205"/>
      <c r="AD471" s="205"/>
      <c r="AE471" s="205"/>
      <c r="AF471" s="205"/>
      <c r="AG471" s="205" t="s">
        <v>168</v>
      </c>
      <c r="AH471" s="205">
        <v>0</v>
      </c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</row>
    <row r="472" spans="1:60" outlineLevel="1" x14ac:dyDescent="0.25">
      <c r="A472" s="222"/>
      <c r="B472" s="223"/>
      <c r="C472" s="260" t="s">
        <v>218</v>
      </c>
      <c r="D472" s="256"/>
      <c r="E472" s="257">
        <v>8.4</v>
      </c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05"/>
      <c r="Z472" s="205"/>
      <c r="AA472" s="205"/>
      <c r="AB472" s="205"/>
      <c r="AC472" s="205"/>
      <c r="AD472" s="205"/>
      <c r="AE472" s="205"/>
      <c r="AF472" s="205"/>
      <c r="AG472" s="205" t="s">
        <v>168</v>
      </c>
      <c r="AH472" s="205">
        <v>0</v>
      </c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</row>
    <row r="473" spans="1:60" outlineLevel="1" x14ac:dyDescent="0.25">
      <c r="A473" s="222"/>
      <c r="B473" s="223"/>
      <c r="C473" s="260" t="s">
        <v>184</v>
      </c>
      <c r="D473" s="256"/>
      <c r="E473" s="257">
        <v>9.4</v>
      </c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05"/>
      <c r="Z473" s="205"/>
      <c r="AA473" s="205"/>
      <c r="AB473" s="205"/>
      <c r="AC473" s="205"/>
      <c r="AD473" s="205"/>
      <c r="AE473" s="205"/>
      <c r="AF473" s="205"/>
      <c r="AG473" s="205" t="s">
        <v>168</v>
      </c>
      <c r="AH473" s="205">
        <v>0</v>
      </c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</row>
    <row r="474" spans="1:60" outlineLevel="1" x14ac:dyDescent="0.25">
      <c r="A474" s="222"/>
      <c r="B474" s="223"/>
      <c r="C474" s="260" t="s">
        <v>185</v>
      </c>
      <c r="D474" s="256"/>
      <c r="E474" s="257">
        <v>3.8</v>
      </c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05"/>
      <c r="Z474" s="205"/>
      <c r="AA474" s="205"/>
      <c r="AB474" s="205"/>
      <c r="AC474" s="205"/>
      <c r="AD474" s="205"/>
      <c r="AE474" s="205"/>
      <c r="AF474" s="205"/>
      <c r="AG474" s="205" t="s">
        <v>168</v>
      </c>
      <c r="AH474" s="205">
        <v>0</v>
      </c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</row>
    <row r="475" spans="1:60" outlineLevel="1" x14ac:dyDescent="0.25">
      <c r="A475" s="222"/>
      <c r="B475" s="223"/>
      <c r="C475" s="260" t="s">
        <v>186</v>
      </c>
      <c r="D475" s="256"/>
      <c r="E475" s="257">
        <v>1.2</v>
      </c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05"/>
      <c r="Z475" s="205"/>
      <c r="AA475" s="205"/>
      <c r="AB475" s="205"/>
      <c r="AC475" s="205"/>
      <c r="AD475" s="205"/>
      <c r="AE475" s="205"/>
      <c r="AF475" s="205"/>
      <c r="AG475" s="205" t="s">
        <v>168</v>
      </c>
      <c r="AH475" s="205">
        <v>0</v>
      </c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</row>
    <row r="476" spans="1:60" ht="30.6" outlineLevel="1" x14ac:dyDescent="0.25">
      <c r="A476" s="233">
        <v>159</v>
      </c>
      <c r="B476" s="234" t="s">
        <v>605</v>
      </c>
      <c r="C476" s="248" t="s">
        <v>606</v>
      </c>
      <c r="D476" s="235" t="s">
        <v>180</v>
      </c>
      <c r="E476" s="236">
        <v>242.8</v>
      </c>
      <c r="F476" s="237"/>
      <c r="G476" s="238">
        <f>ROUND(E476*F476,2)</f>
        <v>0</v>
      </c>
      <c r="H476" s="225">
        <v>0.16</v>
      </c>
      <c r="I476" s="224">
        <f>ROUND(E476*H476,2)</f>
        <v>38.85</v>
      </c>
      <c r="J476" s="225">
        <v>34.840000000000003</v>
      </c>
      <c r="K476" s="224">
        <f>ROUND(E476*J476,2)</f>
        <v>8459.15</v>
      </c>
      <c r="L476" s="224">
        <v>15</v>
      </c>
      <c r="M476" s="224">
        <f>G476*(1+L476/100)</f>
        <v>0</v>
      </c>
      <c r="N476" s="224">
        <v>0</v>
      </c>
      <c r="O476" s="224">
        <f>ROUND(E476*N476,2)</f>
        <v>0</v>
      </c>
      <c r="P476" s="224">
        <v>0</v>
      </c>
      <c r="Q476" s="224">
        <f>ROUND(E476*P476,2)</f>
        <v>0</v>
      </c>
      <c r="R476" s="224"/>
      <c r="S476" s="224" t="s">
        <v>139</v>
      </c>
      <c r="T476" s="224" t="s">
        <v>140</v>
      </c>
      <c r="U476" s="224">
        <v>4.3220000000000001E-2</v>
      </c>
      <c r="V476" s="224">
        <f>ROUND(E476*U476,2)</f>
        <v>10.49</v>
      </c>
      <c r="W476" s="224"/>
      <c r="X476" s="224" t="s">
        <v>165</v>
      </c>
      <c r="Y476" s="205"/>
      <c r="Z476" s="205"/>
      <c r="AA476" s="205"/>
      <c r="AB476" s="205"/>
      <c r="AC476" s="205"/>
      <c r="AD476" s="205"/>
      <c r="AE476" s="205"/>
      <c r="AF476" s="205"/>
      <c r="AG476" s="205" t="s">
        <v>166</v>
      </c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</row>
    <row r="477" spans="1:60" outlineLevel="1" x14ac:dyDescent="0.25">
      <c r="A477" s="222"/>
      <c r="B477" s="223"/>
      <c r="C477" s="260" t="s">
        <v>594</v>
      </c>
      <c r="D477" s="256"/>
      <c r="E477" s="257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05"/>
      <c r="Z477" s="205"/>
      <c r="AA477" s="205"/>
      <c r="AB477" s="205"/>
      <c r="AC477" s="205"/>
      <c r="AD477" s="205"/>
      <c r="AE477" s="205"/>
      <c r="AF477" s="205"/>
      <c r="AG477" s="205" t="s">
        <v>168</v>
      </c>
      <c r="AH477" s="205">
        <v>0</v>
      </c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</row>
    <row r="478" spans="1:60" outlineLevel="1" x14ac:dyDescent="0.25">
      <c r="A478" s="222"/>
      <c r="B478" s="223"/>
      <c r="C478" s="260" t="s">
        <v>214</v>
      </c>
      <c r="D478" s="256"/>
      <c r="E478" s="257">
        <v>1.4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05"/>
      <c r="Z478" s="205"/>
      <c r="AA478" s="205"/>
      <c r="AB478" s="205"/>
      <c r="AC478" s="205"/>
      <c r="AD478" s="205"/>
      <c r="AE478" s="205"/>
      <c r="AF478" s="205"/>
      <c r="AG478" s="205" t="s">
        <v>168</v>
      </c>
      <c r="AH478" s="205">
        <v>0</v>
      </c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</row>
    <row r="479" spans="1:60" outlineLevel="1" x14ac:dyDescent="0.25">
      <c r="A479" s="222"/>
      <c r="B479" s="223"/>
      <c r="C479" s="260" t="s">
        <v>215</v>
      </c>
      <c r="D479" s="256"/>
      <c r="E479" s="257">
        <v>9.84</v>
      </c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05"/>
      <c r="Z479" s="205"/>
      <c r="AA479" s="205"/>
      <c r="AB479" s="205"/>
      <c r="AC479" s="205"/>
      <c r="AD479" s="205"/>
      <c r="AE479" s="205"/>
      <c r="AF479" s="205"/>
      <c r="AG479" s="205" t="s">
        <v>168</v>
      </c>
      <c r="AH479" s="205">
        <v>0</v>
      </c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</row>
    <row r="480" spans="1:60" outlineLevel="1" x14ac:dyDescent="0.25">
      <c r="A480" s="222"/>
      <c r="B480" s="223"/>
      <c r="C480" s="260" t="s">
        <v>216</v>
      </c>
      <c r="D480" s="256"/>
      <c r="E480" s="257">
        <v>20.8</v>
      </c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05"/>
      <c r="Z480" s="205"/>
      <c r="AA480" s="205"/>
      <c r="AB480" s="205"/>
      <c r="AC480" s="205"/>
      <c r="AD480" s="205"/>
      <c r="AE480" s="205"/>
      <c r="AF480" s="205"/>
      <c r="AG480" s="205" t="s">
        <v>168</v>
      </c>
      <c r="AH480" s="205">
        <v>0</v>
      </c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</row>
    <row r="481" spans="1:60" outlineLevel="1" x14ac:dyDescent="0.25">
      <c r="A481" s="222"/>
      <c r="B481" s="223"/>
      <c r="C481" s="260" t="s">
        <v>217</v>
      </c>
      <c r="D481" s="256"/>
      <c r="E481" s="257">
        <v>14.5</v>
      </c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05"/>
      <c r="Z481" s="205"/>
      <c r="AA481" s="205"/>
      <c r="AB481" s="205"/>
      <c r="AC481" s="205"/>
      <c r="AD481" s="205"/>
      <c r="AE481" s="205"/>
      <c r="AF481" s="205"/>
      <c r="AG481" s="205" t="s">
        <v>168</v>
      </c>
      <c r="AH481" s="205">
        <v>0</v>
      </c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</row>
    <row r="482" spans="1:60" outlineLevel="1" x14ac:dyDescent="0.25">
      <c r="A482" s="222"/>
      <c r="B482" s="223"/>
      <c r="C482" s="260" t="s">
        <v>218</v>
      </c>
      <c r="D482" s="256"/>
      <c r="E482" s="257">
        <v>8.4</v>
      </c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05"/>
      <c r="Z482" s="205"/>
      <c r="AA482" s="205"/>
      <c r="AB482" s="205"/>
      <c r="AC482" s="205"/>
      <c r="AD482" s="205"/>
      <c r="AE482" s="205"/>
      <c r="AF482" s="205"/>
      <c r="AG482" s="205" t="s">
        <v>168</v>
      </c>
      <c r="AH482" s="205">
        <v>0</v>
      </c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</row>
    <row r="483" spans="1:60" outlineLevel="1" x14ac:dyDescent="0.25">
      <c r="A483" s="222"/>
      <c r="B483" s="223"/>
      <c r="C483" s="260" t="s">
        <v>595</v>
      </c>
      <c r="D483" s="256"/>
      <c r="E483" s="257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05"/>
      <c r="Z483" s="205"/>
      <c r="AA483" s="205"/>
      <c r="AB483" s="205"/>
      <c r="AC483" s="205"/>
      <c r="AD483" s="205"/>
      <c r="AE483" s="205"/>
      <c r="AF483" s="205"/>
      <c r="AG483" s="205" t="s">
        <v>168</v>
      </c>
      <c r="AH483" s="205">
        <v>0</v>
      </c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</row>
    <row r="484" spans="1:60" outlineLevel="1" x14ac:dyDescent="0.25">
      <c r="A484" s="222"/>
      <c r="B484" s="223"/>
      <c r="C484" s="260" t="s">
        <v>221</v>
      </c>
      <c r="D484" s="256"/>
      <c r="E484" s="257">
        <v>43.68</v>
      </c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05"/>
      <c r="Z484" s="205"/>
      <c r="AA484" s="205"/>
      <c r="AB484" s="205"/>
      <c r="AC484" s="205"/>
      <c r="AD484" s="205"/>
      <c r="AE484" s="205"/>
      <c r="AF484" s="205"/>
      <c r="AG484" s="205" t="s">
        <v>168</v>
      </c>
      <c r="AH484" s="205">
        <v>0</v>
      </c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</row>
    <row r="485" spans="1:60" outlineLevel="1" x14ac:dyDescent="0.25">
      <c r="A485" s="222"/>
      <c r="B485" s="223"/>
      <c r="C485" s="260" t="s">
        <v>222</v>
      </c>
      <c r="D485" s="256"/>
      <c r="E485" s="257">
        <v>-4.8</v>
      </c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05"/>
      <c r="Z485" s="205"/>
      <c r="AA485" s="205"/>
      <c r="AB485" s="205"/>
      <c r="AC485" s="205"/>
      <c r="AD485" s="205"/>
      <c r="AE485" s="205"/>
      <c r="AF485" s="205"/>
      <c r="AG485" s="205" t="s">
        <v>168</v>
      </c>
      <c r="AH485" s="205">
        <v>0</v>
      </c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</row>
    <row r="486" spans="1:60" outlineLevel="1" x14ac:dyDescent="0.25">
      <c r="A486" s="222"/>
      <c r="B486" s="223"/>
      <c r="C486" s="260" t="s">
        <v>223</v>
      </c>
      <c r="D486" s="256"/>
      <c r="E486" s="257">
        <v>-3.6</v>
      </c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05"/>
      <c r="Z486" s="205"/>
      <c r="AA486" s="205"/>
      <c r="AB486" s="205"/>
      <c r="AC486" s="205"/>
      <c r="AD486" s="205"/>
      <c r="AE486" s="205"/>
      <c r="AF486" s="205"/>
      <c r="AG486" s="205" t="s">
        <v>168</v>
      </c>
      <c r="AH486" s="205">
        <v>0</v>
      </c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</row>
    <row r="487" spans="1:60" outlineLevel="1" x14ac:dyDescent="0.25">
      <c r="A487" s="222"/>
      <c r="B487" s="223"/>
      <c r="C487" s="260" t="s">
        <v>224</v>
      </c>
      <c r="D487" s="256"/>
      <c r="E487" s="257">
        <v>-2.4</v>
      </c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05"/>
      <c r="Z487" s="205"/>
      <c r="AA487" s="205"/>
      <c r="AB487" s="205"/>
      <c r="AC487" s="205"/>
      <c r="AD487" s="205"/>
      <c r="AE487" s="205"/>
      <c r="AF487" s="205"/>
      <c r="AG487" s="205" t="s">
        <v>168</v>
      </c>
      <c r="AH487" s="205">
        <v>0</v>
      </c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</row>
    <row r="488" spans="1:60" outlineLevel="1" x14ac:dyDescent="0.25">
      <c r="A488" s="222"/>
      <c r="B488" s="223"/>
      <c r="C488" s="260" t="s">
        <v>225</v>
      </c>
      <c r="D488" s="256"/>
      <c r="E488" s="257">
        <v>12.48</v>
      </c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05"/>
      <c r="Z488" s="205"/>
      <c r="AA488" s="205"/>
      <c r="AB488" s="205"/>
      <c r="AC488" s="205"/>
      <c r="AD488" s="205"/>
      <c r="AE488" s="205"/>
      <c r="AF488" s="205"/>
      <c r="AG488" s="205" t="s">
        <v>168</v>
      </c>
      <c r="AH488" s="205">
        <v>0</v>
      </c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</row>
    <row r="489" spans="1:60" outlineLevel="1" x14ac:dyDescent="0.25">
      <c r="A489" s="222"/>
      <c r="B489" s="223"/>
      <c r="C489" s="260" t="s">
        <v>226</v>
      </c>
      <c r="D489" s="256"/>
      <c r="E489" s="257">
        <v>-1.2</v>
      </c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05"/>
      <c r="Z489" s="205"/>
      <c r="AA489" s="205"/>
      <c r="AB489" s="205"/>
      <c r="AC489" s="205"/>
      <c r="AD489" s="205"/>
      <c r="AE489" s="205"/>
      <c r="AF489" s="205"/>
      <c r="AG489" s="205" t="s">
        <v>168</v>
      </c>
      <c r="AH489" s="205">
        <v>0</v>
      </c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</row>
    <row r="490" spans="1:60" outlineLevel="1" x14ac:dyDescent="0.25">
      <c r="A490" s="222"/>
      <c r="B490" s="223"/>
      <c r="C490" s="260" t="s">
        <v>227</v>
      </c>
      <c r="D490" s="256"/>
      <c r="E490" s="257">
        <v>33.799999999999997</v>
      </c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05"/>
      <c r="Z490" s="205"/>
      <c r="AA490" s="205"/>
      <c r="AB490" s="205"/>
      <c r="AC490" s="205"/>
      <c r="AD490" s="205"/>
      <c r="AE490" s="205"/>
      <c r="AF490" s="205"/>
      <c r="AG490" s="205" t="s">
        <v>168</v>
      </c>
      <c r="AH490" s="205">
        <v>0</v>
      </c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</row>
    <row r="491" spans="1:60" outlineLevel="1" x14ac:dyDescent="0.25">
      <c r="A491" s="222"/>
      <c r="B491" s="223"/>
      <c r="C491" s="260" t="s">
        <v>228</v>
      </c>
      <c r="D491" s="256"/>
      <c r="E491" s="257">
        <v>-2.4</v>
      </c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05"/>
      <c r="Z491" s="205"/>
      <c r="AA491" s="205"/>
      <c r="AB491" s="205"/>
      <c r="AC491" s="205"/>
      <c r="AD491" s="205"/>
      <c r="AE491" s="205"/>
      <c r="AF491" s="205"/>
      <c r="AG491" s="205" t="s">
        <v>168</v>
      </c>
      <c r="AH491" s="205">
        <v>0</v>
      </c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</row>
    <row r="492" spans="1:60" outlineLevel="1" x14ac:dyDescent="0.25">
      <c r="A492" s="222"/>
      <c r="B492" s="223"/>
      <c r="C492" s="260" t="s">
        <v>229</v>
      </c>
      <c r="D492" s="256"/>
      <c r="E492" s="257">
        <v>50.44</v>
      </c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05"/>
      <c r="Z492" s="205"/>
      <c r="AA492" s="205"/>
      <c r="AB492" s="205"/>
      <c r="AC492" s="205"/>
      <c r="AD492" s="205"/>
      <c r="AE492" s="205"/>
      <c r="AF492" s="205"/>
      <c r="AG492" s="205" t="s">
        <v>168</v>
      </c>
      <c r="AH492" s="205">
        <v>0</v>
      </c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</row>
    <row r="493" spans="1:60" outlineLevel="1" x14ac:dyDescent="0.25">
      <c r="A493" s="222"/>
      <c r="B493" s="223"/>
      <c r="C493" s="260" t="s">
        <v>230</v>
      </c>
      <c r="D493" s="256"/>
      <c r="E493" s="257">
        <v>-3.2</v>
      </c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05"/>
      <c r="Z493" s="205"/>
      <c r="AA493" s="205"/>
      <c r="AB493" s="205"/>
      <c r="AC493" s="205"/>
      <c r="AD493" s="205"/>
      <c r="AE493" s="205"/>
      <c r="AF493" s="205"/>
      <c r="AG493" s="205" t="s">
        <v>168</v>
      </c>
      <c r="AH493" s="205">
        <v>0</v>
      </c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</row>
    <row r="494" spans="1:60" outlineLevel="1" x14ac:dyDescent="0.25">
      <c r="A494" s="222"/>
      <c r="B494" s="223"/>
      <c r="C494" s="260" t="s">
        <v>231</v>
      </c>
      <c r="D494" s="256"/>
      <c r="E494" s="257">
        <v>-4.92</v>
      </c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05"/>
      <c r="Z494" s="205"/>
      <c r="AA494" s="205"/>
      <c r="AB494" s="205"/>
      <c r="AC494" s="205"/>
      <c r="AD494" s="205"/>
      <c r="AE494" s="205"/>
      <c r="AF494" s="205"/>
      <c r="AG494" s="205" t="s">
        <v>168</v>
      </c>
      <c r="AH494" s="205">
        <v>0</v>
      </c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</row>
    <row r="495" spans="1:60" outlineLevel="1" x14ac:dyDescent="0.25">
      <c r="A495" s="222"/>
      <c r="B495" s="223"/>
      <c r="C495" s="260" t="s">
        <v>232</v>
      </c>
      <c r="D495" s="256"/>
      <c r="E495" s="257">
        <v>41.08</v>
      </c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05"/>
      <c r="Z495" s="205"/>
      <c r="AA495" s="205"/>
      <c r="AB495" s="205"/>
      <c r="AC495" s="205"/>
      <c r="AD495" s="205"/>
      <c r="AE495" s="205"/>
      <c r="AF495" s="205"/>
      <c r="AG495" s="205" t="s">
        <v>168</v>
      </c>
      <c r="AH495" s="205">
        <v>0</v>
      </c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</row>
    <row r="496" spans="1:60" outlineLevel="1" x14ac:dyDescent="0.25">
      <c r="A496" s="222"/>
      <c r="B496" s="223"/>
      <c r="C496" s="260" t="s">
        <v>233</v>
      </c>
      <c r="D496" s="256"/>
      <c r="E496" s="257">
        <v>-2.5</v>
      </c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05"/>
      <c r="Z496" s="205"/>
      <c r="AA496" s="205"/>
      <c r="AB496" s="205"/>
      <c r="AC496" s="205"/>
      <c r="AD496" s="205"/>
      <c r="AE496" s="205"/>
      <c r="AF496" s="205"/>
      <c r="AG496" s="205" t="s">
        <v>168</v>
      </c>
      <c r="AH496" s="205">
        <v>0</v>
      </c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</row>
    <row r="497" spans="1:60" outlineLevel="1" x14ac:dyDescent="0.25">
      <c r="A497" s="222"/>
      <c r="B497" s="223"/>
      <c r="C497" s="260" t="s">
        <v>228</v>
      </c>
      <c r="D497" s="256"/>
      <c r="E497" s="257">
        <v>-2.4</v>
      </c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05"/>
      <c r="Z497" s="205"/>
      <c r="AA497" s="205"/>
      <c r="AB497" s="205"/>
      <c r="AC497" s="205"/>
      <c r="AD497" s="205"/>
      <c r="AE497" s="205"/>
      <c r="AF497" s="205"/>
      <c r="AG497" s="205" t="s">
        <v>168</v>
      </c>
      <c r="AH497" s="205">
        <v>0</v>
      </c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</row>
    <row r="498" spans="1:60" outlineLevel="1" x14ac:dyDescent="0.25">
      <c r="A498" s="222"/>
      <c r="B498" s="223"/>
      <c r="C498" s="260" t="s">
        <v>234</v>
      </c>
      <c r="D498" s="256"/>
      <c r="E498" s="257">
        <v>8.84</v>
      </c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05"/>
      <c r="Z498" s="205"/>
      <c r="AA498" s="205"/>
      <c r="AB498" s="205"/>
      <c r="AC498" s="205"/>
      <c r="AD498" s="205"/>
      <c r="AE498" s="205"/>
      <c r="AF498" s="205"/>
      <c r="AG498" s="205" t="s">
        <v>168</v>
      </c>
      <c r="AH498" s="205">
        <v>0</v>
      </c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</row>
    <row r="499" spans="1:60" outlineLevel="1" x14ac:dyDescent="0.25">
      <c r="A499" s="222"/>
      <c r="B499" s="223"/>
      <c r="C499" s="260" t="s">
        <v>226</v>
      </c>
      <c r="D499" s="256"/>
      <c r="E499" s="257">
        <v>-1.2</v>
      </c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05"/>
      <c r="Z499" s="205"/>
      <c r="AA499" s="205"/>
      <c r="AB499" s="205"/>
      <c r="AC499" s="205"/>
      <c r="AD499" s="205"/>
      <c r="AE499" s="205"/>
      <c r="AF499" s="205"/>
      <c r="AG499" s="205" t="s">
        <v>168</v>
      </c>
      <c r="AH499" s="205">
        <v>0</v>
      </c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</row>
    <row r="500" spans="1:60" outlineLevel="1" x14ac:dyDescent="0.25">
      <c r="A500" s="222"/>
      <c r="B500" s="223"/>
      <c r="C500" s="260" t="s">
        <v>235</v>
      </c>
      <c r="D500" s="256"/>
      <c r="E500" s="257">
        <v>30.16</v>
      </c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05"/>
      <c r="Z500" s="205"/>
      <c r="AA500" s="205"/>
      <c r="AB500" s="205"/>
      <c r="AC500" s="205"/>
      <c r="AD500" s="205"/>
      <c r="AE500" s="205"/>
      <c r="AF500" s="205"/>
      <c r="AG500" s="205" t="s">
        <v>168</v>
      </c>
      <c r="AH500" s="205">
        <v>0</v>
      </c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</row>
    <row r="501" spans="1:60" outlineLevel="1" x14ac:dyDescent="0.25">
      <c r="A501" s="222"/>
      <c r="B501" s="223"/>
      <c r="C501" s="260" t="s">
        <v>236</v>
      </c>
      <c r="D501" s="256"/>
      <c r="E501" s="257">
        <v>-1.6</v>
      </c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05"/>
      <c r="Z501" s="205"/>
      <c r="AA501" s="205"/>
      <c r="AB501" s="205"/>
      <c r="AC501" s="205"/>
      <c r="AD501" s="205"/>
      <c r="AE501" s="205"/>
      <c r="AF501" s="205"/>
      <c r="AG501" s="205" t="s">
        <v>168</v>
      </c>
      <c r="AH501" s="205">
        <v>0</v>
      </c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</row>
    <row r="502" spans="1:60" outlineLevel="1" x14ac:dyDescent="0.25">
      <c r="A502" s="222"/>
      <c r="B502" s="223"/>
      <c r="C502" s="260" t="s">
        <v>228</v>
      </c>
      <c r="D502" s="256"/>
      <c r="E502" s="257">
        <v>-2.4</v>
      </c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05"/>
      <c r="Z502" s="205"/>
      <c r="AA502" s="205"/>
      <c r="AB502" s="205"/>
      <c r="AC502" s="205"/>
      <c r="AD502" s="205"/>
      <c r="AE502" s="205"/>
      <c r="AF502" s="205"/>
      <c r="AG502" s="205" t="s">
        <v>168</v>
      </c>
      <c r="AH502" s="205">
        <v>0</v>
      </c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</row>
    <row r="503" spans="1:60" x14ac:dyDescent="0.25">
      <c r="A503" s="227" t="s">
        <v>134</v>
      </c>
      <c r="B503" s="228" t="s">
        <v>98</v>
      </c>
      <c r="C503" s="246" t="s">
        <v>99</v>
      </c>
      <c r="D503" s="229"/>
      <c r="E503" s="230"/>
      <c r="F503" s="231"/>
      <c r="G503" s="232">
        <f>SUMIF(AG504:AG506,"&lt;&gt;NOR",G504:G506)</f>
        <v>0</v>
      </c>
      <c r="H503" s="226"/>
      <c r="I503" s="226">
        <f>SUM(I504:I506)</f>
        <v>4631.54</v>
      </c>
      <c r="J503" s="226"/>
      <c r="K503" s="226">
        <f>SUM(K504:K506)</f>
        <v>1925.38</v>
      </c>
      <c r="L503" s="226"/>
      <c r="M503" s="226">
        <f>SUM(M504:M506)</f>
        <v>0</v>
      </c>
      <c r="N503" s="226"/>
      <c r="O503" s="226">
        <f>SUM(O504:O506)</f>
        <v>0.05</v>
      </c>
      <c r="P503" s="226"/>
      <c r="Q503" s="226">
        <f>SUM(Q504:Q506)</f>
        <v>0</v>
      </c>
      <c r="R503" s="226"/>
      <c r="S503" s="226"/>
      <c r="T503" s="226"/>
      <c r="U503" s="226"/>
      <c r="V503" s="226">
        <f>SUM(V504:V506)</f>
        <v>3.64</v>
      </c>
      <c r="W503" s="226"/>
      <c r="X503" s="226"/>
      <c r="AG503" t="s">
        <v>135</v>
      </c>
    </row>
    <row r="504" spans="1:60" outlineLevel="1" x14ac:dyDescent="0.25">
      <c r="A504" s="233">
        <v>160</v>
      </c>
      <c r="B504" s="234" t="s">
        <v>607</v>
      </c>
      <c r="C504" s="248" t="s">
        <v>608</v>
      </c>
      <c r="D504" s="235" t="s">
        <v>180</v>
      </c>
      <c r="E504" s="236">
        <v>12.12</v>
      </c>
      <c r="F504" s="237"/>
      <c r="G504" s="238">
        <f>ROUND(E504*F504,2)</f>
        <v>0</v>
      </c>
      <c r="H504" s="225">
        <v>382.14</v>
      </c>
      <c r="I504" s="224">
        <f>ROUND(E504*H504,2)</f>
        <v>4631.54</v>
      </c>
      <c r="J504" s="225">
        <v>158.86000000000001</v>
      </c>
      <c r="K504" s="224">
        <f>ROUND(E504*J504,2)</f>
        <v>1925.38</v>
      </c>
      <c r="L504" s="224">
        <v>15</v>
      </c>
      <c r="M504" s="224">
        <f>G504*(1+L504/100)</f>
        <v>0</v>
      </c>
      <c r="N504" s="224">
        <v>3.82E-3</v>
      </c>
      <c r="O504" s="224">
        <f>ROUND(E504*N504,2)</f>
        <v>0.05</v>
      </c>
      <c r="P504" s="224">
        <v>0</v>
      </c>
      <c r="Q504" s="224">
        <f>ROUND(E504*P504,2)</f>
        <v>0</v>
      </c>
      <c r="R504" s="224"/>
      <c r="S504" s="224" t="s">
        <v>164</v>
      </c>
      <c r="T504" s="224" t="s">
        <v>164</v>
      </c>
      <c r="U504" s="224">
        <v>0.3</v>
      </c>
      <c r="V504" s="224">
        <f>ROUND(E504*U504,2)</f>
        <v>3.64</v>
      </c>
      <c r="W504" s="224"/>
      <c r="X504" s="224" t="s">
        <v>165</v>
      </c>
      <c r="Y504" s="205"/>
      <c r="Z504" s="205"/>
      <c r="AA504" s="205"/>
      <c r="AB504" s="205"/>
      <c r="AC504" s="205"/>
      <c r="AD504" s="205"/>
      <c r="AE504" s="205"/>
      <c r="AF504" s="205"/>
      <c r="AG504" s="205" t="s">
        <v>166</v>
      </c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</row>
    <row r="505" spans="1:60" outlineLevel="1" x14ac:dyDescent="0.25">
      <c r="A505" s="222"/>
      <c r="B505" s="223"/>
      <c r="C505" s="260" t="s">
        <v>210</v>
      </c>
      <c r="D505" s="256"/>
      <c r="E505" s="257">
        <v>7.2</v>
      </c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05"/>
      <c r="Z505" s="205"/>
      <c r="AA505" s="205"/>
      <c r="AB505" s="205"/>
      <c r="AC505" s="205"/>
      <c r="AD505" s="205"/>
      <c r="AE505" s="205"/>
      <c r="AF505" s="205"/>
      <c r="AG505" s="205" t="s">
        <v>168</v>
      </c>
      <c r="AH505" s="205">
        <v>0</v>
      </c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</row>
    <row r="506" spans="1:60" outlineLevel="1" x14ac:dyDescent="0.25">
      <c r="A506" s="222"/>
      <c r="B506" s="223"/>
      <c r="C506" s="260" t="s">
        <v>211</v>
      </c>
      <c r="D506" s="256"/>
      <c r="E506" s="257">
        <v>4.92</v>
      </c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05"/>
      <c r="Z506" s="205"/>
      <c r="AA506" s="205"/>
      <c r="AB506" s="205"/>
      <c r="AC506" s="205"/>
      <c r="AD506" s="205"/>
      <c r="AE506" s="205"/>
      <c r="AF506" s="205"/>
      <c r="AG506" s="205" t="s">
        <v>168</v>
      </c>
      <c r="AH506" s="205">
        <v>0</v>
      </c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</row>
    <row r="507" spans="1:60" x14ac:dyDescent="0.25">
      <c r="A507" s="227" t="s">
        <v>134</v>
      </c>
      <c r="B507" s="228" t="s">
        <v>100</v>
      </c>
      <c r="C507" s="246" t="s">
        <v>101</v>
      </c>
      <c r="D507" s="229"/>
      <c r="E507" s="230"/>
      <c r="F507" s="231"/>
      <c r="G507" s="232">
        <f>SUMIF(AG508:AG541,"&lt;&gt;NOR",G508:G541)</f>
        <v>0</v>
      </c>
      <c r="H507" s="226"/>
      <c r="I507" s="226">
        <f>SUM(I508:I541)</f>
        <v>26846.880000000001</v>
      </c>
      <c r="J507" s="226"/>
      <c r="K507" s="226">
        <f>SUM(K508:K541)</f>
        <v>27898.82</v>
      </c>
      <c r="L507" s="226"/>
      <c r="M507" s="226">
        <f>SUM(M508:M541)</f>
        <v>0</v>
      </c>
      <c r="N507" s="226"/>
      <c r="O507" s="226">
        <f>SUM(O508:O541)</f>
        <v>30.11</v>
      </c>
      <c r="P507" s="226"/>
      <c r="Q507" s="226">
        <f>SUM(Q508:Q541)</f>
        <v>0</v>
      </c>
      <c r="R507" s="226"/>
      <c r="S507" s="226"/>
      <c r="T507" s="226"/>
      <c r="U507" s="226"/>
      <c r="V507" s="226">
        <f>SUM(V508:V541)</f>
        <v>39.71</v>
      </c>
      <c r="W507" s="226"/>
      <c r="X507" s="226"/>
      <c r="AG507" t="s">
        <v>135</v>
      </c>
    </row>
    <row r="508" spans="1:60" outlineLevel="1" x14ac:dyDescent="0.25">
      <c r="A508" s="239">
        <v>161</v>
      </c>
      <c r="B508" s="240" t="s">
        <v>609</v>
      </c>
      <c r="C508" s="247" t="s">
        <v>610</v>
      </c>
      <c r="D508" s="241" t="s">
        <v>171</v>
      </c>
      <c r="E508" s="242">
        <v>7</v>
      </c>
      <c r="F508" s="243"/>
      <c r="G508" s="244">
        <f>ROUND(E508*F508,2)</f>
        <v>0</v>
      </c>
      <c r="H508" s="225">
        <v>0</v>
      </c>
      <c r="I508" s="224">
        <f>ROUND(E508*H508,2)</f>
        <v>0</v>
      </c>
      <c r="J508" s="225">
        <v>24.9</v>
      </c>
      <c r="K508" s="224">
        <f>ROUND(E508*J508,2)</f>
        <v>174.3</v>
      </c>
      <c r="L508" s="224">
        <v>15</v>
      </c>
      <c r="M508" s="224">
        <f>G508*(1+L508/100)</f>
        <v>0</v>
      </c>
      <c r="N508" s="224">
        <v>0</v>
      </c>
      <c r="O508" s="224">
        <f>ROUND(E508*N508,2)</f>
        <v>0</v>
      </c>
      <c r="P508" s="224">
        <v>0</v>
      </c>
      <c r="Q508" s="224">
        <f>ROUND(E508*P508,2)</f>
        <v>0</v>
      </c>
      <c r="R508" s="224"/>
      <c r="S508" s="224" t="s">
        <v>164</v>
      </c>
      <c r="T508" s="224" t="s">
        <v>164</v>
      </c>
      <c r="U508" s="224">
        <v>5.0500000000000003E-2</v>
      </c>
      <c r="V508" s="224">
        <f>ROUND(E508*U508,2)</f>
        <v>0.35</v>
      </c>
      <c r="W508" s="224"/>
      <c r="X508" s="224" t="s">
        <v>165</v>
      </c>
      <c r="Y508" s="205"/>
      <c r="Z508" s="205"/>
      <c r="AA508" s="205"/>
      <c r="AB508" s="205"/>
      <c r="AC508" s="205"/>
      <c r="AD508" s="205"/>
      <c r="AE508" s="205"/>
      <c r="AF508" s="205"/>
      <c r="AG508" s="205" t="s">
        <v>166</v>
      </c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</row>
    <row r="509" spans="1:60" outlineLevel="1" x14ac:dyDescent="0.25">
      <c r="A509" s="239">
        <v>162</v>
      </c>
      <c r="B509" s="240" t="s">
        <v>611</v>
      </c>
      <c r="C509" s="247" t="s">
        <v>612</v>
      </c>
      <c r="D509" s="241" t="s">
        <v>171</v>
      </c>
      <c r="E509" s="242">
        <v>2</v>
      </c>
      <c r="F509" s="243"/>
      <c r="G509" s="244">
        <f>ROUND(E509*F509,2)</f>
        <v>0</v>
      </c>
      <c r="H509" s="225">
        <v>0</v>
      </c>
      <c r="I509" s="224">
        <f>ROUND(E509*H509,2)</f>
        <v>0</v>
      </c>
      <c r="J509" s="225">
        <v>29.6</v>
      </c>
      <c r="K509" s="224">
        <f>ROUND(E509*J509,2)</f>
        <v>59.2</v>
      </c>
      <c r="L509" s="224">
        <v>15</v>
      </c>
      <c r="M509" s="224">
        <f>G509*(1+L509/100)</f>
        <v>0</v>
      </c>
      <c r="N509" s="224">
        <v>0</v>
      </c>
      <c r="O509" s="224">
        <f>ROUND(E509*N509,2)</f>
        <v>0</v>
      </c>
      <c r="P509" s="224">
        <v>0</v>
      </c>
      <c r="Q509" s="224">
        <f>ROUND(E509*P509,2)</f>
        <v>0</v>
      </c>
      <c r="R509" s="224"/>
      <c r="S509" s="224" t="s">
        <v>164</v>
      </c>
      <c r="T509" s="224" t="s">
        <v>164</v>
      </c>
      <c r="U509" s="224">
        <v>0.06</v>
      </c>
      <c r="V509" s="224">
        <f>ROUND(E509*U509,2)</f>
        <v>0.12</v>
      </c>
      <c r="W509" s="224"/>
      <c r="X509" s="224" t="s">
        <v>165</v>
      </c>
      <c r="Y509" s="205"/>
      <c r="Z509" s="205"/>
      <c r="AA509" s="205"/>
      <c r="AB509" s="205"/>
      <c r="AC509" s="205"/>
      <c r="AD509" s="205"/>
      <c r="AE509" s="205"/>
      <c r="AF509" s="205"/>
      <c r="AG509" s="205" t="s">
        <v>166</v>
      </c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</row>
    <row r="510" spans="1:60" outlineLevel="1" x14ac:dyDescent="0.25">
      <c r="A510" s="239">
        <v>163</v>
      </c>
      <c r="B510" s="240" t="s">
        <v>613</v>
      </c>
      <c r="C510" s="247" t="s">
        <v>614</v>
      </c>
      <c r="D510" s="241" t="s">
        <v>171</v>
      </c>
      <c r="E510" s="242">
        <v>12</v>
      </c>
      <c r="F510" s="243"/>
      <c r="G510" s="244">
        <f>ROUND(E510*F510,2)</f>
        <v>0</v>
      </c>
      <c r="H510" s="225">
        <v>0</v>
      </c>
      <c r="I510" s="224">
        <f>ROUND(E510*H510,2)</f>
        <v>0</v>
      </c>
      <c r="J510" s="225">
        <v>151</v>
      </c>
      <c r="K510" s="224">
        <f>ROUND(E510*J510,2)</f>
        <v>1812</v>
      </c>
      <c r="L510" s="224">
        <v>15</v>
      </c>
      <c r="M510" s="224">
        <f>G510*(1+L510/100)</f>
        <v>0</v>
      </c>
      <c r="N510" s="224">
        <v>0</v>
      </c>
      <c r="O510" s="224">
        <f>ROUND(E510*N510,2)</f>
        <v>0</v>
      </c>
      <c r="P510" s="224">
        <v>0</v>
      </c>
      <c r="Q510" s="224">
        <f>ROUND(E510*P510,2)</f>
        <v>0</v>
      </c>
      <c r="R510" s="224"/>
      <c r="S510" s="224" t="s">
        <v>164</v>
      </c>
      <c r="T510" s="224" t="s">
        <v>164</v>
      </c>
      <c r="U510" s="224">
        <v>0.30567</v>
      </c>
      <c r="V510" s="224">
        <f>ROUND(E510*U510,2)</f>
        <v>3.67</v>
      </c>
      <c r="W510" s="224"/>
      <c r="X510" s="224" t="s">
        <v>165</v>
      </c>
      <c r="Y510" s="205"/>
      <c r="Z510" s="205"/>
      <c r="AA510" s="205"/>
      <c r="AB510" s="205"/>
      <c r="AC510" s="205"/>
      <c r="AD510" s="205"/>
      <c r="AE510" s="205"/>
      <c r="AF510" s="205"/>
      <c r="AG510" s="205" t="s">
        <v>166</v>
      </c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</row>
    <row r="511" spans="1:60" ht="20.399999999999999" outlineLevel="1" x14ac:dyDescent="0.25">
      <c r="A511" s="239">
        <v>164</v>
      </c>
      <c r="B511" s="240" t="s">
        <v>615</v>
      </c>
      <c r="C511" s="247" t="s">
        <v>616</v>
      </c>
      <c r="D511" s="241" t="s">
        <v>171</v>
      </c>
      <c r="E511" s="242">
        <v>18</v>
      </c>
      <c r="F511" s="243"/>
      <c r="G511" s="244">
        <f>ROUND(E511*F511,2)</f>
        <v>0</v>
      </c>
      <c r="H511" s="225">
        <v>260.66000000000003</v>
      </c>
      <c r="I511" s="224">
        <f>ROUND(E511*H511,2)</f>
        <v>4691.88</v>
      </c>
      <c r="J511" s="225">
        <v>122.84</v>
      </c>
      <c r="K511" s="224">
        <f>ROUND(E511*J511,2)</f>
        <v>2211.12</v>
      </c>
      <c r="L511" s="224">
        <v>15</v>
      </c>
      <c r="M511" s="224">
        <f>G511*(1+L511/100)</f>
        <v>0</v>
      </c>
      <c r="N511" s="224">
        <v>1E-4</v>
      </c>
      <c r="O511" s="224">
        <f>ROUND(E511*N511,2)</f>
        <v>0</v>
      </c>
      <c r="P511" s="224">
        <v>0</v>
      </c>
      <c r="Q511" s="224">
        <f>ROUND(E511*P511,2)</f>
        <v>0</v>
      </c>
      <c r="R511" s="224"/>
      <c r="S511" s="224" t="s">
        <v>164</v>
      </c>
      <c r="T511" s="224" t="s">
        <v>164</v>
      </c>
      <c r="U511" s="224">
        <v>0.249</v>
      </c>
      <c r="V511" s="224">
        <f>ROUND(E511*U511,2)</f>
        <v>4.4800000000000004</v>
      </c>
      <c r="W511" s="224"/>
      <c r="X511" s="224" t="s">
        <v>165</v>
      </c>
      <c r="Y511" s="205"/>
      <c r="Z511" s="205"/>
      <c r="AA511" s="205"/>
      <c r="AB511" s="205"/>
      <c r="AC511" s="205"/>
      <c r="AD511" s="205"/>
      <c r="AE511" s="205"/>
      <c r="AF511" s="205"/>
      <c r="AG511" s="205" t="s">
        <v>166</v>
      </c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</row>
    <row r="512" spans="1:60" outlineLevel="1" x14ac:dyDescent="0.25">
      <c r="A512" s="239">
        <v>165</v>
      </c>
      <c r="B512" s="240" t="s">
        <v>617</v>
      </c>
      <c r="C512" s="247" t="s">
        <v>618</v>
      </c>
      <c r="D512" s="241" t="s">
        <v>171</v>
      </c>
      <c r="E512" s="242">
        <v>8</v>
      </c>
      <c r="F512" s="243"/>
      <c r="G512" s="244">
        <f>ROUND(E512*F512,2)</f>
        <v>0</v>
      </c>
      <c r="H512" s="225">
        <v>0</v>
      </c>
      <c r="I512" s="224">
        <f>ROUND(E512*H512,2)</f>
        <v>0</v>
      </c>
      <c r="J512" s="225">
        <v>167.5</v>
      </c>
      <c r="K512" s="224">
        <f>ROUND(E512*J512,2)</f>
        <v>1340</v>
      </c>
      <c r="L512" s="224">
        <v>15</v>
      </c>
      <c r="M512" s="224">
        <f>G512*(1+L512/100)</f>
        <v>0</v>
      </c>
      <c r="N512" s="224">
        <v>0</v>
      </c>
      <c r="O512" s="224">
        <f>ROUND(E512*N512,2)</f>
        <v>0</v>
      </c>
      <c r="P512" s="224">
        <v>0</v>
      </c>
      <c r="Q512" s="224">
        <f>ROUND(E512*P512,2)</f>
        <v>0</v>
      </c>
      <c r="R512" s="224"/>
      <c r="S512" s="224" t="s">
        <v>164</v>
      </c>
      <c r="T512" s="224" t="s">
        <v>164</v>
      </c>
      <c r="U512" s="224">
        <v>0.34</v>
      </c>
      <c r="V512" s="224">
        <f>ROUND(E512*U512,2)</f>
        <v>2.72</v>
      </c>
      <c r="W512" s="224"/>
      <c r="X512" s="224" t="s">
        <v>165</v>
      </c>
      <c r="Y512" s="205"/>
      <c r="Z512" s="205"/>
      <c r="AA512" s="205"/>
      <c r="AB512" s="205"/>
      <c r="AC512" s="205"/>
      <c r="AD512" s="205"/>
      <c r="AE512" s="205"/>
      <c r="AF512" s="205"/>
      <c r="AG512" s="205" t="s">
        <v>166</v>
      </c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</row>
    <row r="513" spans="1:60" outlineLevel="1" x14ac:dyDescent="0.25">
      <c r="A513" s="239">
        <v>166</v>
      </c>
      <c r="B513" s="240" t="s">
        <v>619</v>
      </c>
      <c r="C513" s="247" t="s">
        <v>620</v>
      </c>
      <c r="D513" s="241" t="s">
        <v>171</v>
      </c>
      <c r="E513" s="242">
        <v>1</v>
      </c>
      <c r="F513" s="243"/>
      <c r="G513" s="244">
        <f>ROUND(E513*F513,2)</f>
        <v>0</v>
      </c>
      <c r="H513" s="225">
        <v>0</v>
      </c>
      <c r="I513" s="224">
        <f>ROUND(E513*H513,2)</f>
        <v>0</v>
      </c>
      <c r="J513" s="225">
        <v>178.5</v>
      </c>
      <c r="K513" s="224">
        <f>ROUND(E513*J513,2)</f>
        <v>178.5</v>
      </c>
      <c r="L513" s="224">
        <v>15</v>
      </c>
      <c r="M513" s="224">
        <f>G513*(1+L513/100)</f>
        <v>0</v>
      </c>
      <c r="N513" s="224">
        <v>0</v>
      </c>
      <c r="O513" s="224">
        <f>ROUND(E513*N513,2)</f>
        <v>0</v>
      </c>
      <c r="P513" s="224">
        <v>0</v>
      </c>
      <c r="Q513" s="224">
        <f>ROUND(E513*P513,2)</f>
        <v>0</v>
      </c>
      <c r="R513" s="224"/>
      <c r="S513" s="224" t="s">
        <v>164</v>
      </c>
      <c r="T513" s="224" t="s">
        <v>164</v>
      </c>
      <c r="U513" s="224">
        <v>0.36199999999999999</v>
      </c>
      <c r="V513" s="224">
        <f>ROUND(E513*U513,2)</f>
        <v>0.36</v>
      </c>
      <c r="W513" s="224"/>
      <c r="X513" s="224" t="s">
        <v>165</v>
      </c>
      <c r="Y513" s="205"/>
      <c r="Z513" s="205"/>
      <c r="AA513" s="205"/>
      <c r="AB513" s="205"/>
      <c r="AC513" s="205"/>
      <c r="AD513" s="205"/>
      <c r="AE513" s="205"/>
      <c r="AF513" s="205"/>
      <c r="AG513" s="205" t="s">
        <v>166</v>
      </c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</row>
    <row r="514" spans="1:60" outlineLevel="1" x14ac:dyDescent="0.25">
      <c r="A514" s="239">
        <v>167</v>
      </c>
      <c r="B514" s="240" t="s">
        <v>621</v>
      </c>
      <c r="C514" s="247" t="s">
        <v>622</v>
      </c>
      <c r="D514" s="241" t="s">
        <v>171</v>
      </c>
      <c r="E514" s="242">
        <v>10</v>
      </c>
      <c r="F514" s="243"/>
      <c r="G514" s="244">
        <f>ROUND(E514*F514,2)</f>
        <v>0</v>
      </c>
      <c r="H514" s="225">
        <v>0</v>
      </c>
      <c r="I514" s="224">
        <f>ROUND(E514*H514,2)</f>
        <v>0</v>
      </c>
      <c r="J514" s="225">
        <v>212</v>
      </c>
      <c r="K514" s="224">
        <f>ROUND(E514*J514,2)</f>
        <v>2120</v>
      </c>
      <c r="L514" s="224">
        <v>15</v>
      </c>
      <c r="M514" s="224">
        <f>G514*(1+L514/100)</f>
        <v>0</v>
      </c>
      <c r="N514" s="224">
        <v>0</v>
      </c>
      <c r="O514" s="224">
        <f>ROUND(E514*N514,2)</f>
        <v>0</v>
      </c>
      <c r="P514" s="224">
        <v>0</v>
      </c>
      <c r="Q514" s="224">
        <f>ROUND(E514*P514,2)</f>
        <v>0</v>
      </c>
      <c r="R514" s="224"/>
      <c r="S514" s="224" t="s">
        <v>164</v>
      </c>
      <c r="T514" s="224" t="s">
        <v>164</v>
      </c>
      <c r="U514" s="224">
        <v>0.43</v>
      </c>
      <c r="V514" s="224">
        <f>ROUND(E514*U514,2)</f>
        <v>4.3</v>
      </c>
      <c r="W514" s="224"/>
      <c r="X514" s="224" t="s">
        <v>165</v>
      </c>
      <c r="Y514" s="205"/>
      <c r="Z514" s="205"/>
      <c r="AA514" s="205"/>
      <c r="AB514" s="205"/>
      <c r="AC514" s="205"/>
      <c r="AD514" s="205"/>
      <c r="AE514" s="205"/>
      <c r="AF514" s="205"/>
      <c r="AG514" s="205" t="s">
        <v>166</v>
      </c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</row>
    <row r="515" spans="1:60" outlineLevel="1" x14ac:dyDescent="0.25">
      <c r="A515" s="239">
        <v>168</v>
      </c>
      <c r="B515" s="240" t="s">
        <v>623</v>
      </c>
      <c r="C515" s="247" t="s">
        <v>624</v>
      </c>
      <c r="D515" s="241" t="s">
        <v>176</v>
      </c>
      <c r="E515" s="242">
        <v>10</v>
      </c>
      <c r="F515" s="243"/>
      <c r="G515" s="244">
        <f>ROUND(E515*F515,2)</f>
        <v>0</v>
      </c>
      <c r="H515" s="225">
        <v>0</v>
      </c>
      <c r="I515" s="224">
        <f>ROUND(E515*H515,2)</f>
        <v>0</v>
      </c>
      <c r="J515" s="225">
        <v>31.7</v>
      </c>
      <c r="K515" s="224">
        <f>ROUND(E515*J515,2)</f>
        <v>317</v>
      </c>
      <c r="L515" s="224">
        <v>15</v>
      </c>
      <c r="M515" s="224">
        <f>G515*(1+L515/100)</f>
        <v>0</v>
      </c>
      <c r="N515" s="224">
        <v>0</v>
      </c>
      <c r="O515" s="224">
        <f>ROUND(E515*N515,2)</f>
        <v>0</v>
      </c>
      <c r="P515" s="224">
        <v>0</v>
      </c>
      <c r="Q515" s="224">
        <f>ROUND(E515*P515,2)</f>
        <v>0</v>
      </c>
      <c r="R515" s="224"/>
      <c r="S515" s="224" t="s">
        <v>164</v>
      </c>
      <c r="T515" s="224" t="s">
        <v>164</v>
      </c>
      <c r="U515" s="224">
        <v>6.4149999999999999E-2</v>
      </c>
      <c r="V515" s="224">
        <f>ROUND(E515*U515,2)</f>
        <v>0.64</v>
      </c>
      <c r="W515" s="224"/>
      <c r="X515" s="224" t="s">
        <v>165</v>
      </c>
      <c r="Y515" s="205"/>
      <c r="Z515" s="205"/>
      <c r="AA515" s="205"/>
      <c r="AB515" s="205"/>
      <c r="AC515" s="205"/>
      <c r="AD515" s="205"/>
      <c r="AE515" s="205"/>
      <c r="AF515" s="205"/>
      <c r="AG515" s="205" t="s">
        <v>166</v>
      </c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</row>
    <row r="516" spans="1:60" outlineLevel="1" x14ac:dyDescent="0.25">
      <c r="A516" s="239">
        <v>169</v>
      </c>
      <c r="B516" s="240" t="s">
        <v>625</v>
      </c>
      <c r="C516" s="247" t="s">
        <v>626</v>
      </c>
      <c r="D516" s="241" t="s">
        <v>176</v>
      </c>
      <c r="E516" s="242">
        <v>1</v>
      </c>
      <c r="F516" s="243"/>
      <c r="G516" s="244">
        <f>ROUND(E516*F516,2)</f>
        <v>0</v>
      </c>
      <c r="H516" s="225">
        <v>0</v>
      </c>
      <c r="I516" s="224">
        <f>ROUND(E516*H516,2)</f>
        <v>0</v>
      </c>
      <c r="J516" s="225">
        <v>73.400000000000006</v>
      </c>
      <c r="K516" s="224">
        <f>ROUND(E516*J516,2)</f>
        <v>73.400000000000006</v>
      </c>
      <c r="L516" s="224">
        <v>15</v>
      </c>
      <c r="M516" s="224">
        <f>G516*(1+L516/100)</f>
        <v>0</v>
      </c>
      <c r="N516" s="224">
        <v>0</v>
      </c>
      <c r="O516" s="224">
        <f>ROUND(E516*N516,2)</f>
        <v>0</v>
      </c>
      <c r="P516" s="224">
        <v>0</v>
      </c>
      <c r="Q516" s="224">
        <f>ROUND(E516*P516,2)</f>
        <v>0</v>
      </c>
      <c r="R516" s="224"/>
      <c r="S516" s="224" t="s">
        <v>164</v>
      </c>
      <c r="T516" s="224" t="s">
        <v>164</v>
      </c>
      <c r="U516" s="224">
        <v>0.14868000000000001</v>
      </c>
      <c r="V516" s="224">
        <f>ROUND(E516*U516,2)</f>
        <v>0.15</v>
      </c>
      <c r="W516" s="224"/>
      <c r="X516" s="224" t="s">
        <v>165</v>
      </c>
      <c r="Y516" s="205"/>
      <c r="Z516" s="205"/>
      <c r="AA516" s="205"/>
      <c r="AB516" s="205"/>
      <c r="AC516" s="205"/>
      <c r="AD516" s="205"/>
      <c r="AE516" s="205"/>
      <c r="AF516" s="205"/>
      <c r="AG516" s="205" t="s">
        <v>166</v>
      </c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</row>
    <row r="517" spans="1:60" ht="20.399999999999999" outlineLevel="1" x14ac:dyDescent="0.25">
      <c r="A517" s="239">
        <v>170</v>
      </c>
      <c r="B517" s="240" t="s">
        <v>627</v>
      </c>
      <c r="C517" s="247" t="s">
        <v>628</v>
      </c>
      <c r="D517" s="241" t="s">
        <v>176</v>
      </c>
      <c r="E517" s="242">
        <v>95</v>
      </c>
      <c r="F517" s="243"/>
      <c r="G517" s="244">
        <f>ROUND(E517*F517,2)</f>
        <v>0</v>
      </c>
      <c r="H517" s="225">
        <v>18.670000000000002</v>
      </c>
      <c r="I517" s="224">
        <f>ROUND(E517*H517,2)</f>
        <v>1773.65</v>
      </c>
      <c r="J517" s="225">
        <v>34.53</v>
      </c>
      <c r="K517" s="224">
        <f>ROUND(E517*J517,2)</f>
        <v>3280.35</v>
      </c>
      <c r="L517" s="224">
        <v>15</v>
      </c>
      <c r="M517" s="224">
        <f>G517*(1+L517/100)</f>
        <v>0</v>
      </c>
      <c r="N517" s="224">
        <v>1.6000000000000001E-4</v>
      </c>
      <c r="O517" s="224">
        <f>ROUND(E517*N517,2)</f>
        <v>0.02</v>
      </c>
      <c r="P517" s="224">
        <v>0</v>
      </c>
      <c r="Q517" s="224">
        <f>ROUND(E517*P517,2)</f>
        <v>0</v>
      </c>
      <c r="R517" s="224"/>
      <c r="S517" s="224" t="s">
        <v>164</v>
      </c>
      <c r="T517" s="224" t="s">
        <v>164</v>
      </c>
      <c r="U517" s="224">
        <v>7.0000000000000007E-2</v>
      </c>
      <c r="V517" s="224">
        <f>ROUND(E517*U517,2)</f>
        <v>6.65</v>
      </c>
      <c r="W517" s="224"/>
      <c r="X517" s="224" t="s">
        <v>165</v>
      </c>
      <c r="Y517" s="205"/>
      <c r="Z517" s="205"/>
      <c r="AA517" s="205"/>
      <c r="AB517" s="205"/>
      <c r="AC517" s="205"/>
      <c r="AD517" s="205"/>
      <c r="AE517" s="205"/>
      <c r="AF517" s="205"/>
      <c r="AG517" s="205" t="s">
        <v>166</v>
      </c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</row>
    <row r="518" spans="1:60" ht="20.399999999999999" outlineLevel="1" x14ac:dyDescent="0.25">
      <c r="A518" s="239">
        <v>171</v>
      </c>
      <c r="B518" s="240" t="s">
        <v>629</v>
      </c>
      <c r="C518" s="247" t="s">
        <v>630</v>
      </c>
      <c r="D518" s="241" t="s">
        <v>176</v>
      </c>
      <c r="E518" s="242">
        <v>85</v>
      </c>
      <c r="F518" s="243"/>
      <c r="G518" s="244">
        <f>ROUND(E518*F518,2)</f>
        <v>0</v>
      </c>
      <c r="H518" s="225">
        <v>30.07</v>
      </c>
      <c r="I518" s="224">
        <f>ROUND(E518*H518,2)</f>
        <v>2555.9499999999998</v>
      </c>
      <c r="J518" s="225">
        <v>34.53</v>
      </c>
      <c r="K518" s="224">
        <f>ROUND(E518*J518,2)</f>
        <v>2935.05</v>
      </c>
      <c r="L518" s="224">
        <v>15</v>
      </c>
      <c r="M518" s="224">
        <f>G518*(1+L518/100)</f>
        <v>0</v>
      </c>
      <c r="N518" s="224">
        <v>2.1000000000000001E-4</v>
      </c>
      <c r="O518" s="224">
        <f>ROUND(E518*N518,2)</f>
        <v>0.02</v>
      </c>
      <c r="P518" s="224">
        <v>0</v>
      </c>
      <c r="Q518" s="224">
        <f>ROUND(E518*P518,2)</f>
        <v>0</v>
      </c>
      <c r="R518" s="224"/>
      <c r="S518" s="224" t="s">
        <v>164</v>
      </c>
      <c r="T518" s="224" t="s">
        <v>164</v>
      </c>
      <c r="U518" s="224">
        <v>7.0000000000000007E-2</v>
      </c>
      <c r="V518" s="224">
        <f>ROUND(E518*U518,2)</f>
        <v>5.95</v>
      </c>
      <c r="W518" s="224"/>
      <c r="X518" s="224" t="s">
        <v>165</v>
      </c>
      <c r="Y518" s="205"/>
      <c r="Z518" s="205"/>
      <c r="AA518" s="205"/>
      <c r="AB518" s="205"/>
      <c r="AC518" s="205"/>
      <c r="AD518" s="205"/>
      <c r="AE518" s="205"/>
      <c r="AF518" s="205"/>
      <c r="AG518" s="205" t="s">
        <v>166</v>
      </c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</row>
    <row r="519" spans="1:60" ht="20.399999999999999" outlineLevel="1" x14ac:dyDescent="0.25">
      <c r="A519" s="239">
        <v>172</v>
      </c>
      <c r="B519" s="240" t="s">
        <v>631</v>
      </c>
      <c r="C519" s="247" t="s">
        <v>632</v>
      </c>
      <c r="D519" s="241" t="s">
        <v>176</v>
      </c>
      <c r="E519" s="242">
        <v>10</v>
      </c>
      <c r="F519" s="243"/>
      <c r="G519" s="244">
        <f>ROUND(E519*F519,2)</f>
        <v>0</v>
      </c>
      <c r="H519" s="225">
        <v>45.56</v>
      </c>
      <c r="I519" s="224">
        <f>ROUND(E519*H519,2)</f>
        <v>455.6</v>
      </c>
      <c r="J519" s="225">
        <v>35.74</v>
      </c>
      <c r="K519" s="224">
        <f>ROUND(E519*J519,2)</f>
        <v>357.4</v>
      </c>
      <c r="L519" s="224">
        <v>15</v>
      </c>
      <c r="M519" s="224">
        <f>G519*(1+L519/100)</f>
        <v>0</v>
      </c>
      <c r="N519" s="224">
        <v>3.2000000000000003E-4</v>
      </c>
      <c r="O519" s="224">
        <f>ROUND(E519*N519,2)</f>
        <v>0</v>
      </c>
      <c r="P519" s="224">
        <v>0</v>
      </c>
      <c r="Q519" s="224">
        <f>ROUND(E519*P519,2)</f>
        <v>0</v>
      </c>
      <c r="R519" s="224"/>
      <c r="S519" s="224" t="s">
        <v>164</v>
      </c>
      <c r="T519" s="224" t="s">
        <v>164</v>
      </c>
      <c r="U519" s="224">
        <v>7.2459999999999997E-2</v>
      </c>
      <c r="V519" s="224">
        <f>ROUND(E519*U519,2)</f>
        <v>0.72</v>
      </c>
      <c r="W519" s="224"/>
      <c r="X519" s="224" t="s">
        <v>165</v>
      </c>
      <c r="Y519" s="205"/>
      <c r="Z519" s="205"/>
      <c r="AA519" s="205"/>
      <c r="AB519" s="205"/>
      <c r="AC519" s="205"/>
      <c r="AD519" s="205"/>
      <c r="AE519" s="205"/>
      <c r="AF519" s="205"/>
      <c r="AG519" s="205" t="s">
        <v>166</v>
      </c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</row>
    <row r="520" spans="1:60" outlineLevel="1" x14ac:dyDescent="0.25">
      <c r="A520" s="239">
        <v>173</v>
      </c>
      <c r="B520" s="240" t="s">
        <v>633</v>
      </c>
      <c r="C520" s="247" t="s">
        <v>634</v>
      </c>
      <c r="D520" s="241" t="s">
        <v>171</v>
      </c>
      <c r="E520" s="242">
        <v>28</v>
      </c>
      <c r="F520" s="243"/>
      <c r="G520" s="244">
        <f>ROUND(E520*F520,2)</f>
        <v>0</v>
      </c>
      <c r="H520" s="225">
        <v>0</v>
      </c>
      <c r="I520" s="224">
        <f>ROUND(E520*H520,2)</f>
        <v>0</v>
      </c>
      <c r="J520" s="225">
        <v>163</v>
      </c>
      <c r="K520" s="224">
        <f>ROUND(E520*J520,2)</f>
        <v>4564</v>
      </c>
      <c r="L520" s="224">
        <v>15</v>
      </c>
      <c r="M520" s="224">
        <f>G520*(1+L520/100)</f>
        <v>0</v>
      </c>
      <c r="N520" s="224">
        <v>0</v>
      </c>
      <c r="O520" s="224">
        <f>ROUND(E520*N520,2)</f>
        <v>0</v>
      </c>
      <c r="P520" s="224">
        <v>0</v>
      </c>
      <c r="Q520" s="224">
        <f>ROUND(E520*P520,2)</f>
        <v>0</v>
      </c>
      <c r="R520" s="224"/>
      <c r="S520" s="224" t="s">
        <v>164</v>
      </c>
      <c r="T520" s="224" t="s">
        <v>164</v>
      </c>
      <c r="U520" s="224">
        <v>0.33050000000000002</v>
      </c>
      <c r="V520" s="224">
        <f>ROUND(E520*U520,2)</f>
        <v>9.25</v>
      </c>
      <c r="W520" s="224"/>
      <c r="X520" s="224" t="s">
        <v>165</v>
      </c>
      <c r="Y520" s="205"/>
      <c r="Z520" s="205"/>
      <c r="AA520" s="205"/>
      <c r="AB520" s="205"/>
      <c r="AC520" s="205"/>
      <c r="AD520" s="205"/>
      <c r="AE520" s="205"/>
      <c r="AF520" s="205"/>
      <c r="AG520" s="205" t="s">
        <v>166</v>
      </c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</row>
    <row r="521" spans="1:60" outlineLevel="1" x14ac:dyDescent="0.25">
      <c r="A521" s="239">
        <v>174</v>
      </c>
      <c r="B521" s="240" t="s">
        <v>635</v>
      </c>
      <c r="C521" s="247" t="s">
        <v>636</v>
      </c>
      <c r="D521" s="241" t="s">
        <v>171</v>
      </c>
      <c r="E521" s="242">
        <v>1</v>
      </c>
      <c r="F521" s="243"/>
      <c r="G521" s="244">
        <f>ROUND(E521*F521,2)</f>
        <v>0</v>
      </c>
      <c r="H521" s="225">
        <v>0</v>
      </c>
      <c r="I521" s="224">
        <f>ROUND(E521*H521,2)</f>
        <v>0</v>
      </c>
      <c r="J521" s="225">
        <v>172.5</v>
      </c>
      <c r="K521" s="224">
        <f>ROUND(E521*J521,2)</f>
        <v>172.5</v>
      </c>
      <c r="L521" s="224">
        <v>15</v>
      </c>
      <c r="M521" s="224">
        <f>G521*(1+L521/100)</f>
        <v>0</v>
      </c>
      <c r="N521" s="224">
        <v>0</v>
      </c>
      <c r="O521" s="224">
        <f>ROUND(E521*N521,2)</f>
        <v>0</v>
      </c>
      <c r="P521" s="224">
        <v>0</v>
      </c>
      <c r="Q521" s="224">
        <f>ROUND(E521*P521,2)</f>
        <v>0</v>
      </c>
      <c r="R521" s="224"/>
      <c r="S521" s="224" t="s">
        <v>164</v>
      </c>
      <c r="T521" s="224" t="s">
        <v>164</v>
      </c>
      <c r="U521" s="224">
        <v>0.35</v>
      </c>
      <c r="V521" s="224">
        <f>ROUND(E521*U521,2)</f>
        <v>0.35</v>
      </c>
      <c r="W521" s="224"/>
      <c r="X521" s="224" t="s">
        <v>165</v>
      </c>
      <c r="Y521" s="205"/>
      <c r="Z521" s="205"/>
      <c r="AA521" s="205"/>
      <c r="AB521" s="205"/>
      <c r="AC521" s="205"/>
      <c r="AD521" s="205"/>
      <c r="AE521" s="205"/>
      <c r="AF521" s="205"/>
      <c r="AG521" s="205" t="s">
        <v>166</v>
      </c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</row>
    <row r="522" spans="1:60" outlineLevel="1" x14ac:dyDescent="0.25">
      <c r="A522" s="239">
        <v>175</v>
      </c>
      <c r="B522" s="240" t="s">
        <v>637</v>
      </c>
      <c r="C522" s="247" t="s">
        <v>638</v>
      </c>
      <c r="D522" s="241" t="s">
        <v>307</v>
      </c>
      <c r="E522" s="242">
        <v>1</v>
      </c>
      <c r="F522" s="243"/>
      <c r="G522" s="244">
        <f>ROUND(E522*F522,2)</f>
        <v>0</v>
      </c>
      <c r="H522" s="225">
        <v>0</v>
      </c>
      <c r="I522" s="224">
        <f>ROUND(E522*H522,2)</f>
        <v>0</v>
      </c>
      <c r="J522" s="225">
        <v>1500</v>
      </c>
      <c r="K522" s="224">
        <f>ROUND(E522*J522,2)</f>
        <v>1500</v>
      </c>
      <c r="L522" s="224">
        <v>15</v>
      </c>
      <c r="M522" s="224">
        <f>G522*(1+L522/100)</f>
        <v>0</v>
      </c>
      <c r="N522" s="224">
        <v>0</v>
      </c>
      <c r="O522" s="224">
        <f>ROUND(E522*N522,2)</f>
        <v>0</v>
      </c>
      <c r="P522" s="224">
        <v>0</v>
      </c>
      <c r="Q522" s="224">
        <f>ROUND(E522*P522,2)</f>
        <v>0</v>
      </c>
      <c r="R522" s="224"/>
      <c r="S522" s="224" t="s">
        <v>139</v>
      </c>
      <c r="T522" s="224" t="s">
        <v>140</v>
      </c>
      <c r="U522" s="224">
        <v>0</v>
      </c>
      <c r="V522" s="224">
        <f>ROUND(E522*U522,2)</f>
        <v>0</v>
      </c>
      <c r="W522" s="224"/>
      <c r="X522" s="224" t="s">
        <v>165</v>
      </c>
      <c r="Y522" s="205"/>
      <c r="Z522" s="205"/>
      <c r="AA522" s="205"/>
      <c r="AB522" s="205"/>
      <c r="AC522" s="205"/>
      <c r="AD522" s="205"/>
      <c r="AE522" s="205"/>
      <c r="AF522" s="205"/>
      <c r="AG522" s="205" t="s">
        <v>166</v>
      </c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</row>
    <row r="523" spans="1:60" outlineLevel="1" x14ac:dyDescent="0.25">
      <c r="A523" s="239">
        <v>176</v>
      </c>
      <c r="B523" s="240" t="s">
        <v>639</v>
      </c>
      <c r="C523" s="247" t="s">
        <v>640</v>
      </c>
      <c r="D523" s="241" t="s">
        <v>323</v>
      </c>
      <c r="E523" s="242">
        <v>3</v>
      </c>
      <c r="F523" s="243"/>
      <c r="G523" s="244">
        <f>ROUND(E523*F523,2)</f>
        <v>0</v>
      </c>
      <c r="H523" s="225">
        <v>0</v>
      </c>
      <c r="I523" s="224">
        <f>ROUND(E523*H523,2)</f>
        <v>0</v>
      </c>
      <c r="J523" s="225">
        <v>518</v>
      </c>
      <c r="K523" s="224">
        <f>ROUND(E523*J523,2)</f>
        <v>1554</v>
      </c>
      <c r="L523" s="224">
        <v>15</v>
      </c>
      <c r="M523" s="224">
        <f>G523*(1+L523/100)</f>
        <v>0</v>
      </c>
      <c r="N523" s="224">
        <v>0</v>
      </c>
      <c r="O523" s="224">
        <f>ROUND(E523*N523,2)</f>
        <v>0</v>
      </c>
      <c r="P523" s="224">
        <v>0</v>
      </c>
      <c r="Q523" s="224">
        <f>ROUND(E523*P523,2)</f>
        <v>0</v>
      </c>
      <c r="R523" s="224"/>
      <c r="S523" s="224" t="s">
        <v>139</v>
      </c>
      <c r="T523" s="224" t="s">
        <v>140</v>
      </c>
      <c r="U523" s="224">
        <v>0</v>
      </c>
      <c r="V523" s="224">
        <f>ROUND(E523*U523,2)</f>
        <v>0</v>
      </c>
      <c r="W523" s="224"/>
      <c r="X523" s="224" t="s">
        <v>165</v>
      </c>
      <c r="Y523" s="205"/>
      <c r="Z523" s="205"/>
      <c r="AA523" s="205"/>
      <c r="AB523" s="205"/>
      <c r="AC523" s="205"/>
      <c r="AD523" s="205"/>
      <c r="AE523" s="205"/>
      <c r="AF523" s="205"/>
      <c r="AG523" s="205" t="s">
        <v>166</v>
      </c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</row>
    <row r="524" spans="1:60" outlineLevel="1" x14ac:dyDescent="0.25">
      <c r="A524" s="239">
        <v>177</v>
      </c>
      <c r="B524" s="240" t="s">
        <v>641</v>
      </c>
      <c r="C524" s="247" t="s">
        <v>642</v>
      </c>
      <c r="D524" s="241" t="s">
        <v>323</v>
      </c>
      <c r="E524" s="242">
        <v>5</v>
      </c>
      <c r="F524" s="243"/>
      <c r="G524" s="244">
        <f>ROUND(E524*F524,2)</f>
        <v>0</v>
      </c>
      <c r="H524" s="225">
        <v>0</v>
      </c>
      <c r="I524" s="224">
        <f>ROUND(E524*H524,2)</f>
        <v>0</v>
      </c>
      <c r="J524" s="225">
        <v>350</v>
      </c>
      <c r="K524" s="224">
        <f>ROUND(E524*J524,2)</f>
        <v>1750</v>
      </c>
      <c r="L524" s="224">
        <v>15</v>
      </c>
      <c r="M524" s="224">
        <f>G524*(1+L524/100)</f>
        <v>0</v>
      </c>
      <c r="N524" s="224">
        <v>0</v>
      </c>
      <c r="O524" s="224">
        <f>ROUND(E524*N524,2)</f>
        <v>0</v>
      </c>
      <c r="P524" s="224">
        <v>0</v>
      </c>
      <c r="Q524" s="224">
        <f>ROUND(E524*P524,2)</f>
        <v>0</v>
      </c>
      <c r="R524" s="224"/>
      <c r="S524" s="224" t="s">
        <v>139</v>
      </c>
      <c r="T524" s="224" t="s">
        <v>140</v>
      </c>
      <c r="U524" s="224">
        <v>0</v>
      </c>
      <c r="V524" s="224">
        <f>ROUND(E524*U524,2)</f>
        <v>0</v>
      </c>
      <c r="W524" s="224"/>
      <c r="X524" s="224" t="s">
        <v>165</v>
      </c>
      <c r="Y524" s="205"/>
      <c r="Z524" s="205"/>
      <c r="AA524" s="205"/>
      <c r="AB524" s="205"/>
      <c r="AC524" s="205"/>
      <c r="AD524" s="205"/>
      <c r="AE524" s="205"/>
      <c r="AF524" s="205"/>
      <c r="AG524" s="205" t="s">
        <v>166</v>
      </c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</row>
    <row r="525" spans="1:60" outlineLevel="1" x14ac:dyDescent="0.25">
      <c r="A525" s="239">
        <v>178</v>
      </c>
      <c r="B525" s="240" t="s">
        <v>643</v>
      </c>
      <c r="C525" s="247" t="s">
        <v>644</v>
      </c>
      <c r="D525" s="241" t="s">
        <v>307</v>
      </c>
      <c r="E525" s="242">
        <v>1</v>
      </c>
      <c r="F525" s="243"/>
      <c r="G525" s="244">
        <f>ROUND(E525*F525,2)</f>
        <v>0</v>
      </c>
      <c r="H525" s="225">
        <v>0</v>
      </c>
      <c r="I525" s="224">
        <f>ROUND(E525*H525,2)</f>
        <v>0</v>
      </c>
      <c r="J525" s="225">
        <v>3500</v>
      </c>
      <c r="K525" s="224">
        <f>ROUND(E525*J525,2)</f>
        <v>3500</v>
      </c>
      <c r="L525" s="224">
        <v>15</v>
      </c>
      <c r="M525" s="224">
        <f>G525*(1+L525/100)</f>
        <v>0</v>
      </c>
      <c r="N525" s="224">
        <v>0</v>
      </c>
      <c r="O525" s="224">
        <f>ROUND(E525*N525,2)</f>
        <v>0</v>
      </c>
      <c r="P525" s="224">
        <v>0</v>
      </c>
      <c r="Q525" s="224">
        <f>ROUND(E525*P525,2)</f>
        <v>0</v>
      </c>
      <c r="R525" s="224"/>
      <c r="S525" s="224" t="s">
        <v>139</v>
      </c>
      <c r="T525" s="224" t="s">
        <v>140</v>
      </c>
      <c r="U525" s="224">
        <v>0</v>
      </c>
      <c r="V525" s="224">
        <f>ROUND(E525*U525,2)</f>
        <v>0</v>
      </c>
      <c r="W525" s="224"/>
      <c r="X525" s="224" t="s">
        <v>165</v>
      </c>
      <c r="Y525" s="205"/>
      <c r="Z525" s="205"/>
      <c r="AA525" s="205"/>
      <c r="AB525" s="205"/>
      <c r="AC525" s="205"/>
      <c r="AD525" s="205"/>
      <c r="AE525" s="205"/>
      <c r="AF525" s="205"/>
      <c r="AG525" s="205" t="s">
        <v>166</v>
      </c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</row>
    <row r="526" spans="1:60" outlineLevel="1" x14ac:dyDescent="0.25">
      <c r="A526" s="239">
        <v>179</v>
      </c>
      <c r="B526" s="240" t="s">
        <v>645</v>
      </c>
      <c r="C526" s="247" t="s">
        <v>646</v>
      </c>
      <c r="D526" s="241" t="s">
        <v>176</v>
      </c>
      <c r="E526" s="242">
        <v>10</v>
      </c>
      <c r="F526" s="243"/>
      <c r="G526" s="244">
        <f>ROUND(E526*F526,2)</f>
        <v>0</v>
      </c>
      <c r="H526" s="225">
        <v>17.2</v>
      </c>
      <c r="I526" s="224">
        <f>ROUND(E526*H526,2)</f>
        <v>172</v>
      </c>
      <c r="J526" s="225">
        <v>0</v>
      </c>
      <c r="K526" s="224">
        <f>ROUND(E526*J526,2)</f>
        <v>0</v>
      </c>
      <c r="L526" s="224">
        <v>15</v>
      </c>
      <c r="M526" s="224">
        <f>G526*(1+L526/100)</f>
        <v>0</v>
      </c>
      <c r="N526" s="224">
        <v>8.0000000000000007E-5</v>
      </c>
      <c r="O526" s="224">
        <f>ROUND(E526*N526,2)</f>
        <v>0</v>
      </c>
      <c r="P526" s="224">
        <v>0</v>
      </c>
      <c r="Q526" s="224">
        <f>ROUND(E526*P526,2)</f>
        <v>0</v>
      </c>
      <c r="R526" s="224" t="s">
        <v>193</v>
      </c>
      <c r="S526" s="224" t="s">
        <v>164</v>
      </c>
      <c r="T526" s="224" t="s">
        <v>164</v>
      </c>
      <c r="U526" s="224">
        <v>0</v>
      </c>
      <c r="V526" s="224">
        <f>ROUND(E526*U526,2)</f>
        <v>0</v>
      </c>
      <c r="W526" s="224"/>
      <c r="X526" s="224" t="s">
        <v>189</v>
      </c>
      <c r="Y526" s="205"/>
      <c r="Z526" s="205"/>
      <c r="AA526" s="205"/>
      <c r="AB526" s="205"/>
      <c r="AC526" s="205"/>
      <c r="AD526" s="205"/>
      <c r="AE526" s="205"/>
      <c r="AF526" s="205"/>
      <c r="AG526" s="205" t="s">
        <v>190</v>
      </c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</row>
    <row r="527" spans="1:60" outlineLevel="1" x14ac:dyDescent="0.25">
      <c r="A527" s="239">
        <v>180</v>
      </c>
      <c r="B527" s="240" t="s">
        <v>647</v>
      </c>
      <c r="C527" s="247" t="s">
        <v>648</v>
      </c>
      <c r="D527" s="241" t="s">
        <v>176</v>
      </c>
      <c r="E527" s="242">
        <v>1</v>
      </c>
      <c r="F527" s="243"/>
      <c r="G527" s="244">
        <f>ROUND(E527*F527,2)</f>
        <v>0</v>
      </c>
      <c r="H527" s="225">
        <v>21.2</v>
      </c>
      <c r="I527" s="224">
        <f>ROUND(E527*H527,2)</f>
        <v>21.2</v>
      </c>
      <c r="J527" s="225">
        <v>0</v>
      </c>
      <c r="K527" s="224">
        <f>ROUND(E527*J527,2)</f>
        <v>0</v>
      </c>
      <c r="L527" s="224">
        <v>15</v>
      </c>
      <c r="M527" s="224">
        <f>G527*(1+L527/100)</f>
        <v>0</v>
      </c>
      <c r="N527" s="224">
        <v>6.0000000000000002E-5</v>
      </c>
      <c r="O527" s="224">
        <f>ROUND(E527*N527,2)</f>
        <v>0</v>
      </c>
      <c r="P527" s="224">
        <v>0</v>
      </c>
      <c r="Q527" s="224">
        <f>ROUND(E527*P527,2)</f>
        <v>0</v>
      </c>
      <c r="R527" s="224" t="s">
        <v>193</v>
      </c>
      <c r="S527" s="224" t="s">
        <v>164</v>
      </c>
      <c r="T527" s="224" t="s">
        <v>164</v>
      </c>
      <c r="U527" s="224">
        <v>0</v>
      </c>
      <c r="V527" s="224">
        <f>ROUND(E527*U527,2)</f>
        <v>0</v>
      </c>
      <c r="W527" s="224"/>
      <c r="X527" s="224" t="s">
        <v>189</v>
      </c>
      <c r="Y527" s="205"/>
      <c r="Z527" s="205"/>
      <c r="AA527" s="205"/>
      <c r="AB527" s="205"/>
      <c r="AC527" s="205"/>
      <c r="AD527" s="205"/>
      <c r="AE527" s="205"/>
      <c r="AF527" s="205"/>
      <c r="AG527" s="205" t="s">
        <v>190</v>
      </c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</row>
    <row r="528" spans="1:60" outlineLevel="1" x14ac:dyDescent="0.25">
      <c r="A528" s="239">
        <v>181</v>
      </c>
      <c r="B528" s="240" t="s">
        <v>649</v>
      </c>
      <c r="C528" s="247" t="s">
        <v>650</v>
      </c>
      <c r="D528" s="241" t="s">
        <v>171</v>
      </c>
      <c r="E528" s="242">
        <v>12</v>
      </c>
      <c r="F528" s="243"/>
      <c r="G528" s="244">
        <f>ROUND(E528*F528,2)</f>
        <v>0</v>
      </c>
      <c r="H528" s="225">
        <v>143.5</v>
      </c>
      <c r="I528" s="224">
        <f>ROUND(E528*H528,2)</f>
        <v>1722</v>
      </c>
      <c r="J528" s="225">
        <v>0</v>
      </c>
      <c r="K528" s="224">
        <f>ROUND(E528*J528,2)</f>
        <v>0</v>
      </c>
      <c r="L528" s="224">
        <v>15</v>
      </c>
      <c r="M528" s="224">
        <f>G528*(1+L528/100)</f>
        <v>0</v>
      </c>
      <c r="N528" s="224">
        <v>1.0000000000000001E-5</v>
      </c>
      <c r="O528" s="224">
        <f>ROUND(E528*N528,2)</f>
        <v>0</v>
      </c>
      <c r="P528" s="224">
        <v>0</v>
      </c>
      <c r="Q528" s="224">
        <f>ROUND(E528*P528,2)</f>
        <v>0</v>
      </c>
      <c r="R528" s="224" t="s">
        <v>193</v>
      </c>
      <c r="S528" s="224" t="s">
        <v>164</v>
      </c>
      <c r="T528" s="224" t="s">
        <v>164</v>
      </c>
      <c r="U528" s="224">
        <v>0</v>
      </c>
      <c r="V528" s="224">
        <f>ROUND(E528*U528,2)</f>
        <v>0</v>
      </c>
      <c r="W528" s="224"/>
      <c r="X528" s="224" t="s">
        <v>189</v>
      </c>
      <c r="Y528" s="205"/>
      <c r="Z528" s="205"/>
      <c r="AA528" s="205"/>
      <c r="AB528" s="205"/>
      <c r="AC528" s="205"/>
      <c r="AD528" s="205"/>
      <c r="AE528" s="205"/>
      <c r="AF528" s="205"/>
      <c r="AG528" s="205" t="s">
        <v>190</v>
      </c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</row>
    <row r="529" spans="1:60" outlineLevel="1" x14ac:dyDescent="0.25">
      <c r="A529" s="239">
        <v>182</v>
      </c>
      <c r="B529" s="240" t="s">
        <v>651</v>
      </c>
      <c r="C529" s="247" t="s">
        <v>652</v>
      </c>
      <c r="D529" s="241" t="s">
        <v>171</v>
      </c>
      <c r="E529" s="242">
        <v>12</v>
      </c>
      <c r="F529" s="243"/>
      <c r="G529" s="244">
        <f>ROUND(E529*F529,2)</f>
        <v>0</v>
      </c>
      <c r="H529" s="225">
        <v>48.6</v>
      </c>
      <c r="I529" s="224">
        <f>ROUND(E529*H529,2)</f>
        <v>583.20000000000005</v>
      </c>
      <c r="J529" s="225">
        <v>0</v>
      </c>
      <c r="K529" s="224">
        <f>ROUND(E529*J529,2)</f>
        <v>0</v>
      </c>
      <c r="L529" s="224">
        <v>15</v>
      </c>
      <c r="M529" s="224">
        <f>G529*(1+L529/100)</f>
        <v>0</v>
      </c>
      <c r="N529" s="224">
        <v>1.0000000000000001E-5</v>
      </c>
      <c r="O529" s="224">
        <f>ROUND(E529*N529,2)</f>
        <v>0</v>
      </c>
      <c r="P529" s="224">
        <v>0</v>
      </c>
      <c r="Q529" s="224">
        <f>ROUND(E529*P529,2)</f>
        <v>0</v>
      </c>
      <c r="R529" s="224" t="s">
        <v>193</v>
      </c>
      <c r="S529" s="224" t="s">
        <v>164</v>
      </c>
      <c r="T529" s="224" t="s">
        <v>164</v>
      </c>
      <c r="U529" s="224">
        <v>0</v>
      </c>
      <c r="V529" s="224">
        <f>ROUND(E529*U529,2)</f>
        <v>0</v>
      </c>
      <c r="W529" s="224"/>
      <c r="X529" s="224" t="s">
        <v>189</v>
      </c>
      <c r="Y529" s="205"/>
      <c r="Z529" s="205"/>
      <c r="AA529" s="205"/>
      <c r="AB529" s="205"/>
      <c r="AC529" s="205"/>
      <c r="AD529" s="205"/>
      <c r="AE529" s="205"/>
      <c r="AF529" s="205"/>
      <c r="AG529" s="205" t="s">
        <v>190</v>
      </c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</row>
    <row r="530" spans="1:60" outlineLevel="1" x14ac:dyDescent="0.25">
      <c r="A530" s="239">
        <v>183</v>
      </c>
      <c r="B530" s="240" t="s">
        <v>653</v>
      </c>
      <c r="C530" s="247" t="s">
        <v>654</v>
      </c>
      <c r="D530" s="241" t="s">
        <v>171</v>
      </c>
      <c r="E530" s="242">
        <v>12</v>
      </c>
      <c r="F530" s="243"/>
      <c r="G530" s="244">
        <f>ROUND(E530*F530,2)</f>
        <v>0</v>
      </c>
      <c r="H530" s="225">
        <v>30.8</v>
      </c>
      <c r="I530" s="224">
        <f>ROUND(E530*H530,2)</f>
        <v>369.6</v>
      </c>
      <c r="J530" s="225">
        <v>0</v>
      </c>
      <c r="K530" s="224">
        <f>ROUND(E530*J530,2)</f>
        <v>0</v>
      </c>
      <c r="L530" s="224">
        <v>15</v>
      </c>
      <c r="M530" s="224">
        <f>G530*(1+L530/100)</f>
        <v>0</v>
      </c>
      <c r="N530" s="224">
        <v>5.0000000000000002E-5</v>
      </c>
      <c r="O530" s="224">
        <f>ROUND(E530*N530,2)</f>
        <v>0</v>
      </c>
      <c r="P530" s="224">
        <v>0</v>
      </c>
      <c r="Q530" s="224">
        <f>ROUND(E530*P530,2)</f>
        <v>0</v>
      </c>
      <c r="R530" s="224" t="s">
        <v>193</v>
      </c>
      <c r="S530" s="224" t="s">
        <v>164</v>
      </c>
      <c r="T530" s="224" t="s">
        <v>164</v>
      </c>
      <c r="U530" s="224">
        <v>0</v>
      </c>
      <c r="V530" s="224">
        <f>ROUND(E530*U530,2)</f>
        <v>0</v>
      </c>
      <c r="W530" s="224"/>
      <c r="X530" s="224" t="s">
        <v>189</v>
      </c>
      <c r="Y530" s="205"/>
      <c r="Z530" s="205"/>
      <c r="AA530" s="205"/>
      <c r="AB530" s="205"/>
      <c r="AC530" s="205"/>
      <c r="AD530" s="205"/>
      <c r="AE530" s="205"/>
      <c r="AF530" s="205"/>
      <c r="AG530" s="205" t="s">
        <v>190</v>
      </c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</row>
    <row r="531" spans="1:60" outlineLevel="1" x14ac:dyDescent="0.25">
      <c r="A531" s="239">
        <v>184</v>
      </c>
      <c r="B531" s="240" t="s">
        <v>655</v>
      </c>
      <c r="C531" s="247" t="s">
        <v>656</v>
      </c>
      <c r="D531" s="241" t="s">
        <v>171</v>
      </c>
      <c r="E531" s="242">
        <v>1</v>
      </c>
      <c r="F531" s="243"/>
      <c r="G531" s="244">
        <f>ROUND(E531*F531,2)</f>
        <v>0</v>
      </c>
      <c r="H531" s="225">
        <v>42.3</v>
      </c>
      <c r="I531" s="224">
        <f>ROUND(E531*H531,2)</f>
        <v>42.3</v>
      </c>
      <c r="J531" s="225">
        <v>0</v>
      </c>
      <c r="K531" s="224">
        <f>ROUND(E531*J531,2)</f>
        <v>0</v>
      </c>
      <c r="L531" s="224">
        <v>15</v>
      </c>
      <c r="M531" s="224">
        <f>G531*(1+L531/100)</f>
        <v>0</v>
      </c>
      <c r="N531" s="224">
        <v>0</v>
      </c>
      <c r="O531" s="224">
        <f>ROUND(E531*N531,2)</f>
        <v>0</v>
      </c>
      <c r="P531" s="224">
        <v>0</v>
      </c>
      <c r="Q531" s="224">
        <f>ROUND(E531*P531,2)</f>
        <v>0</v>
      </c>
      <c r="R531" s="224" t="s">
        <v>193</v>
      </c>
      <c r="S531" s="224" t="s">
        <v>164</v>
      </c>
      <c r="T531" s="224" t="s">
        <v>164</v>
      </c>
      <c r="U531" s="224">
        <v>0</v>
      </c>
      <c r="V531" s="224">
        <f>ROUND(E531*U531,2)</f>
        <v>0</v>
      </c>
      <c r="W531" s="224"/>
      <c r="X531" s="224" t="s">
        <v>189</v>
      </c>
      <c r="Y531" s="205"/>
      <c r="Z531" s="205"/>
      <c r="AA531" s="205"/>
      <c r="AB531" s="205"/>
      <c r="AC531" s="205"/>
      <c r="AD531" s="205"/>
      <c r="AE531" s="205"/>
      <c r="AF531" s="205"/>
      <c r="AG531" s="205" t="s">
        <v>190</v>
      </c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</row>
    <row r="532" spans="1:60" outlineLevel="1" x14ac:dyDescent="0.25">
      <c r="A532" s="239">
        <v>185</v>
      </c>
      <c r="B532" s="240" t="s">
        <v>657</v>
      </c>
      <c r="C532" s="247" t="s">
        <v>658</v>
      </c>
      <c r="D532" s="241" t="s">
        <v>171</v>
      </c>
      <c r="E532" s="242">
        <v>28</v>
      </c>
      <c r="F532" s="243"/>
      <c r="G532" s="244">
        <f>ROUND(E532*F532,2)</f>
        <v>0</v>
      </c>
      <c r="H532" s="225">
        <v>13</v>
      </c>
      <c r="I532" s="224">
        <f>ROUND(E532*H532,2)</f>
        <v>364</v>
      </c>
      <c r="J532" s="225">
        <v>0</v>
      </c>
      <c r="K532" s="224">
        <f>ROUND(E532*J532,2)</f>
        <v>0</v>
      </c>
      <c r="L532" s="224">
        <v>15</v>
      </c>
      <c r="M532" s="224">
        <f>G532*(1+L532/100)</f>
        <v>0</v>
      </c>
      <c r="N532" s="224">
        <v>4.0000000000000003E-5</v>
      </c>
      <c r="O532" s="224">
        <f>ROUND(E532*N532,2)</f>
        <v>0</v>
      </c>
      <c r="P532" s="224">
        <v>0</v>
      </c>
      <c r="Q532" s="224">
        <f>ROUND(E532*P532,2)</f>
        <v>0</v>
      </c>
      <c r="R532" s="224" t="s">
        <v>193</v>
      </c>
      <c r="S532" s="224" t="s">
        <v>164</v>
      </c>
      <c r="T532" s="224" t="s">
        <v>164</v>
      </c>
      <c r="U532" s="224">
        <v>0</v>
      </c>
      <c r="V532" s="224">
        <f>ROUND(E532*U532,2)</f>
        <v>0</v>
      </c>
      <c r="W532" s="224"/>
      <c r="X532" s="224" t="s">
        <v>189</v>
      </c>
      <c r="Y532" s="205"/>
      <c r="Z532" s="205"/>
      <c r="AA532" s="205"/>
      <c r="AB532" s="205"/>
      <c r="AC532" s="205"/>
      <c r="AD532" s="205"/>
      <c r="AE532" s="205"/>
      <c r="AF532" s="205"/>
      <c r="AG532" s="205" t="s">
        <v>190</v>
      </c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</row>
    <row r="533" spans="1:60" outlineLevel="1" x14ac:dyDescent="0.25">
      <c r="A533" s="239">
        <v>186</v>
      </c>
      <c r="B533" s="240" t="s">
        <v>659</v>
      </c>
      <c r="C533" s="247" t="s">
        <v>660</v>
      </c>
      <c r="D533" s="241" t="s">
        <v>171</v>
      </c>
      <c r="E533" s="242">
        <v>7</v>
      </c>
      <c r="F533" s="243"/>
      <c r="G533" s="244">
        <f>ROUND(E533*F533,2)</f>
        <v>0</v>
      </c>
      <c r="H533" s="225">
        <v>1043</v>
      </c>
      <c r="I533" s="224">
        <f>ROUND(E533*H533,2)</f>
        <v>7301</v>
      </c>
      <c r="J533" s="225">
        <v>0</v>
      </c>
      <c r="K533" s="224">
        <f>ROUND(E533*J533,2)</f>
        <v>0</v>
      </c>
      <c r="L533" s="224">
        <v>15</v>
      </c>
      <c r="M533" s="224">
        <f>G533*(1+L533/100)</f>
        <v>0</v>
      </c>
      <c r="N533" s="224">
        <v>4.0000000000000001E-3</v>
      </c>
      <c r="O533" s="224">
        <f>ROUND(E533*N533,2)</f>
        <v>0.03</v>
      </c>
      <c r="P533" s="224">
        <v>0</v>
      </c>
      <c r="Q533" s="224">
        <f>ROUND(E533*P533,2)</f>
        <v>0</v>
      </c>
      <c r="R533" s="224" t="s">
        <v>193</v>
      </c>
      <c r="S533" s="224" t="s">
        <v>164</v>
      </c>
      <c r="T533" s="224" t="s">
        <v>164</v>
      </c>
      <c r="U533" s="224">
        <v>0</v>
      </c>
      <c r="V533" s="224">
        <f>ROUND(E533*U533,2)</f>
        <v>0</v>
      </c>
      <c r="W533" s="224"/>
      <c r="X533" s="224" t="s">
        <v>189</v>
      </c>
      <c r="Y533" s="205"/>
      <c r="Z533" s="205"/>
      <c r="AA533" s="205"/>
      <c r="AB533" s="205"/>
      <c r="AC533" s="205"/>
      <c r="AD533" s="205"/>
      <c r="AE533" s="205"/>
      <c r="AF533" s="205"/>
      <c r="AG533" s="205" t="s">
        <v>190</v>
      </c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</row>
    <row r="534" spans="1:60" outlineLevel="1" x14ac:dyDescent="0.25">
      <c r="A534" s="239">
        <v>187</v>
      </c>
      <c r="B534" s="240" t="s">
        <v>661</v>
      </c>
      <c r="C534" s="247" t="s">
        <v>662</v>
      </c>
      <c r="D534" s="241" t="s">
        <v>171</v>
      </c>
      <c r="E534" s="242">
        <v>3</v>
      </c>
      <c r="F534" s="243"/>
      <c r="G534" s="244">
        <f>ROUND(E534*F534,2)</f>
        <v>0</v>
      </c>
      <c r="H534" s="225">
        <v>990</v>
      </c>
      <c r="I534" s="224">
        <f>ROUND(E534*H534,2)</f>
        <v>2970</v>
      </c>
      <c r="J534" s="225">
        <v>0</v>
      </c>
      <c r="K534" s="224">
        <f>ROUND(E534*J534,2)</f>
        <v>0</v>
      </c>
      <c r="L534" s="224">
        <v>15</v>
      </c>
      <c r="M534" s="224">
        <f>G534*(1+L534/100)</f>
        <v>0</v>
      </c>
      <c r="N534" s="224">
        <v>4.0000000000000001E-3</v>
      </c>
      <c r="O534" s="224">
        <f>ROUND(E534*N534,2)</f>
        <v>0.01</v>
      </c>
      <c r="P534" s="224">
        <v>0</v>
      </c>
      <c r="Q534" s="224">
        <f>ROUND(E534*P534,2)</f>
        <v>0</v>
      </c>
      <c r="R534" s="224"/>
      <c r="S534" s="224" t="s">
        <v>139</v>
      </c>
      <c r="T534" s="224" t="s">
        <v>140</v>
      </c>
      <c r="U534" s="224">
        <v>0</v>
      </c>
      <c r="V534" s="224">
        <f>ROUND(E534*U534,2)</f>
        <v>0</v>
      </c>
      <c r="W534" s="224"/>
      <c r="X534" s="224" t="s">
        <v>189</v>
      </c>
      <c r="Y534" s="205"/>
      <c r="Z534" s="205"/>
      <c r="AA534" s="205"/>
      <c r="AB534" s="205"/>
      <c r="AC534" s="205"/>
      <c r="AD534" s="205"/>
      <c r="AE534" s="205"/>
      <c r="AF534" s="205"/>
      <c r="AG534" s="205" t="s">
        <v>190</v>
      </c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</row>
    <row r="535" spans="1:60" outlineLevel="1" x14ac:dyDescent="0.25">
      <c r="A535" s="239">
        <v>188</v>
      </c>
      <c r="B535" s="240" t="s">
        <v>663</v>
      </c>
      <c r="C535" s="247" t="s">
        <v>664</v>
      </c>
      <c r="D535" s="241" t="s">
        <v>171</v>
      </c>
      <c r="E535" s="242">
        <v>1</v>
      </c>
      <c r="F535" s="243"/>
      <c r="G535" s="244">
        <f>ROUND(E535*F535,2)</f>
        <v>0</v>
      </c>
      <c r="H535" s="225">
        <v>978</v>
      </c>
      <c r="I535" s="224">
        <f>ROUND(E535*H535,2)</f>
        <v>978</v>
      </c>
      <c r="J535" s="225">
        <v>0</v>
      </c>
      <c r="K535" s="224">
        <f>ROUND(E535*J535,2)</f>
        <v>0</v>
      </c>
      <c r="L535" s="224">
        <v>15</v>
      </c>
      <c r="M535" s="224">
        <f>G535*(1+L535/100)</f>
        <v>0</v>
      </c>
      <c r="N535" s="224">
        <v>2.63E-2</v>
      </c>
      <c r="O535" s="224">
        <f>ROUND(E535*N535,2)</f>
        <v>0.03</v>
      </c>
      <c r="P535" s="224">
        <v>0</v>
      </c>
      <c r="Q535" s="224">
        <f>ROUND(E535*P535,2)</f>
        <v>0</v>
      </c>
      <c r="R535" s="224"/>
      <c r="S535" s="224" t="s">
        <v>139</v>
      </c>
      <c r="T535" s="224" t="s">
        <v>140</v>
      </c>
      <c r="U535" s="224">
        <v>0</v>
      </c>
      <c r="V535" s="224">
        <f>ROUND(E535*U535,2)</f>
        <v>0</v>
      </c>
      <c r="W535" s="224"/>
      <c r="X535" s="224" t="s">
        <v>189</v>
      </c>
      <c r="Y535" s="205"/>
      <c r="Z535" s="205"/>
      <c r="AA535" s="205"/>
      <c r="AB535" s="205"/>
      <c r="AC535" s="205"/>
      <c r="AD535" s="205"/>
      <c r="AE535" s="205"/>
      <c r="AF535" s="205"/>
      <c r="AG535" s="205" t="s">
        <v>190</v>
      </c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</row>
    <row r="536" spans="1:60" outlineLevel="1" x14ac:dyDescent="0.25">
      <c r="A536" s="239">
        <v>189</v>
      </c>
      <c r="B536" s="240" t="s">
        <v>665</v>
      </c>
      <c r="C536" s="247" t="s">
        <v>666</v>
      </c>
      <c r="D536" s="241" t="s">
        <v>171</v>
      </c>
      <c r="E536" s="242">
        <v>2</v>
      </c>
      <c r="F536" s="243"/>
      <c r="G536" s="244">
        <f>ROUND(E536*F536,2)</f>
        <v>0</v>
      </c>
      <c r="H536" s="225">
        <v>167.5</v>
      </c>
      <c r="I536" s="224">
        <f>ROUND(E536*H536,2)</f>
        <v>335</v>
      </c>
      <c r="J536" s="225">
        <v>0</v>
      </c>
      <c r="K536" s="224">
        <f>ROUND(E536*J536,2)</f>
        <v>0</v>
      </c>
      <c r="L536" s="224">
        <v>15</v>
      </c>
      <c r="M536" s="224">
        <f>G536*(1+L536/100)</f>
        <v>0</v>
      </c>
      <c r="N536" s="224">
        <v>1.8000000000000001E-4</v>
      </c>
      <c r="O536" s="224">
        <f>ROUND(E536*N536,2)</f>
        <v>0</v>
      </c>
      <c r="P536" s="224">
        <v>0</v>
      </c>
      <c r="Q536" s="224">
        <f>ROUND(E536*P536,2)</f>
        <v>0</v>
      </c>
      <c r="R536" s="224" t="s">
        <v>193</v>
      </c>
      <c r="S536" s="224" t="s">
        <v>164</v>
      </c>
      <c r="T536" s="224" t="s">
        <v>164</v>
      </c>
      <c r="U536" s="224">
        <v>0</v>
      </c>
      <c r="V536" s="224">
        <f>ROUND(E536*U536,2)</f>
        <v>0</v>
      </c>
      <c r="W536" s="224"/>
      <c r="X536" s="224" t="s">
        <v>189</v>
      </c>
      <c r="Y536" s="205"/>
      <c r="Z536" s="205"/>
      <c r="AA536" s="205"/>
      <c r="AB536" s="205"/>
      <c r="AC536" s="205"/>
      <c r="AD536" s="205"/>
      <c r="AE536" s="205"/>
      <c r="AF536" s="205"/>
      <c r="AG536" s="205" t="s">
        <v>190</v>
      </c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</row>
    <row r="537" spans="1:60" outlineLevel="1" x14ac:dyDescent="0.25">
      <c r="A537" s="239">
        <v>190</v>
      </c>
      <c r="B537" s="240" t="s">
        <v>667</v>
      </c>
      <c r="C537" s="247" t="s">
        <v>668</v>
      </c>
      <c r="D537" s="241" t="s">
        <v>171</v>
      </c>
      <c r="E537" s="242">
        <v>3</v>
      </c>
      <c r="F537" s="243"/>
      <c r="G537" s="244">
        <f>ROUND(E537*F537,2)</f>
        <v>0</v>
      </c>
      <c r="H537" s="225">
        <v>199.5</v>
      </c>
      <c r="I537" s="224">
        <f>ROUND(E537*H537,2)</f>
        <v>598.5</v>
      </c>
      <c r="J537" s="225">
        <v>0</v>
      </c>
      <c r="K537" s="224">
        <f>ROUND(E537*J537,2)</f>
        <v>0</v>
      </c>
      <c r="L537" s="224">
        <v>15</v>
      </c>
      <c r="M537" s="224">
        <f>G537*(1+L537/100)</f>
        <v>0</v>
      </c>
      <c r="N537" s="224">
        <v>1.8000000000000001E-4</v>
      </c>
      <c r="O537" s="224">
        <f>ROUND(E537*N537,2)</f>
        <v>0</v>
      </c>
      <c r="P537" s="224">
        <v>0</v>
      </c>
      <c r="Q537" s="224">
        <f>ROUND(E537*P537,2)</f>
        <v>0</v>
      </c>
      <c r="R537" s="224" t="s">
        <v>193</v>
      </c>
      <c r="S537" s="224" t="s">
        <v>164</v>
      </c>
      <c r="T537" s="224" t="s">
        <v>164</v>
      </c>
      <c r="U537" s="224">
        <v>0</v>
      </c>
      <c r="V537" s="224">
        <f>ROUND(E537*U537,2)</f>
        <v>0</v>
      </c>
      <c r="W537" s="224"/>
      <c r="X537" s="224" t="s">
        <v>189</v>
      </c>
      <c r="Y537" s="205"/>
      <c r="Z537" s="205"/>
      <c r="AA537" s="205"/>
      <c r="AB537" s="205"/>
      <c r="AC537" s="205"/>
      <c r="AD537" s="205"/>
      <c r="AE537" s="205"/>
      <c r="AF537" s="205"/>
      <c r="AG537" s="205" t="s">
        <v>190</v>
      </c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</row>
    <row r="538" spans="1:60" outlineLevel="1" x14ac:dyDescent="0.25">
      <c r="A538" s="239">
        <v>191</v>
      </c>
      <c r="B538" s="240" t="s">
        <v>669</v>
      </c>
      <c r="C538" s="247" t="s">
        <v>670</v>
      </c>
      <c r="D538" s="241" t="s">
        <v>171</v>
      </c>
      <c r="E538" s="242">
        <v>2</v>
      </c>
      <c r="F538" s="243"/>
      <c r="G538" s="244">
        <f>ROUND(E538*F538,2)</f>
        <v>0</v>
      </c>
      <c r="H538" s="225">
        <v>145</v>
      </c>
      <c r="I538" s="224">
        <f>ROUND(E538*H538,2)</f>
        <v>290</v>
      </c>
      <c r="J538" s="225">
        <v>0</v>
      </c>
      <c r="K538" s="224">
        <f>ROUND(E538*J538,2)</f>
        <v>0</v>
      </c>
      <c r="L538" s="224">
        <v>15</v>
      </c>
      <c r="M538" s="224">
        <f>G538*(1+L538/100)</f>
        <v>0</v>
      </c>
      <c r="N538" s="224">
        <v>1.8000000000000001E-4</v>
      </c>
      <c r="O538" s="224">
        <f>ROUND(E538*N538,2)</f>
        <v>0</v>
      </c>
      <c r="P538" s="224">
        <v>0</v>
      </c>
      <c r="Q538" s="224">
        <f>ROUND(E538*P538,2)</f>
        <v>0</v>
      </c>
      <c r="R538" s="224" t="s">
        <v>193</v>
      </c>
      <c r="S538" s="224" t="s">
        <v>164</v>
      </c>
      <c r="T538" s="224" t="s">
        <v>164</v>
      </c>
      <c r="U538" s="224">
        <v>0</v>
      </c>
      <c r="V538" s="224">
        <f>ROUND(E538*U538,2)</f>
        <v>0</v>
      </c>
      <c r="W538" s="224"/>
      <c r="X538" s="224" t="s">
        <v>189</v>
      </c>
      <c r="Y538" s="205"/>
      <c r="Z538" s="205"/>
      <c r="AA538" s="205"/>
      <c r="AB538" s="205"/>
      <c r="AC538" s="205"/>
      <c r="AD538" s="205"/>
      <c r="AE538" s="205"/>
      <c r="AF538" s="205"/>
      <c r="AG538" s="205" t="s">
        <v>190</v>
      </c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</row>
    <row r="539" spans="1:60" outlineLevel="1" x14ac:dyDescent="0.25">
      <c r="A539" s="239">
        <v>192</v>
      </c>
      <c r="B539" s="240" t="s">
        <v>671</v>
      </c>
      <c r="C539" s="247" t="s">
        <v>672</v>
      </c>
      <c r="D539" s="241" t="s">
        <v>171</v>
      </c>
      <c r="E539" s="242">
        <v>1</v>
      </c>
      <c r="F539" s="243"/>
      <c r="G539" s="244">
        <f>ROUND(E539*F539,2)</f>
        <v>0</v>
      </c>
      <c r="H539" s="225">
        <v>378</v>
      </c>
      <c r="I539" s="224">
        <f>ROUND(E539*H539,2)</f>
        <v>378</v>
      </c>
      <c r="J539" s="225">
        <v>0</v>
      </c>
      <c r="K539" s="224">
        <f>ROUND(E539*J539,2)</f>
        <v>0</v>
      </c>
      <c r="L539" s="224">
        <v>15</v>
      </c>
      <c r="M539" s="224">
        <f>G539*(1+L539/100)</f>
        <v>0</v>
      </c>
      <c r="N539" s="224">
        <v>4.0000000000000002E-4</v>
      </c>
      <c r="O539" s="224">
        <f>ROUND(E539*N539,2)</f>
        <v>0</v>
      </c>
      <c r="P539" s="224">
        <v>0</v>
      </c>
      <c r="Q539" s="224">
        <f>ROUND(E539*P539,2)</f>
        <v>0</v>
      </c>
      <c r="R539" s="224" t="s">
        <v>193</v>
      </c>
      <c r="S539" s="224" t="s">
        <v>164</v>
      </c>
      <c r="T539" s="224" t="s">
        <v>164</v>
      </c>
      <c r="U539" s="224">
        <v>0</v>
      </c>
      <c r="V539" s="224">
        <f>ROUND(E539*U539,2)</f>
        <v>0</v>
      </c>
      <c r="W539" s="224"/>
      <c r="X539" s="224" t="s">
        <v>189</v>
      </c>
      <c r="Y539" s="205"/>
      <c r="Z539" s="205"/>
      <c r="AA539" s="205"/>
      <c r="AB539" s="205"/>
      <c r="AC539" s="205"/>
      <c r="AD539" s="205"/>
      <c r="AE539" s="205"/>
      <c r="AF539" s="205"/>
      <c r="AG539" s="205" t="s">
        <v>190</v>
      </c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</row>
    <row r="540" spans="1:60" outlineLevel="1" x14ac:dyDescent="0.25">
      <c r="A540" s="239">
        <v>193</v>
      </c>
      <c r="B540" s="240" t="s">
        <v>673</v>
      </c>
      <c r="C540" s="247" t="s">
        <v>674</v>
      </c>
      <c r="D540" s="241" t="s">
        <v>171</v>
      </c>
      <c r="E540" s="242">
        <v>1</v>
      </c>
      <c r="F540" s="243"/>
      <c r="G540" s="244">
        <f>ROUND(E540*F540,2)</f>
        <v>0</v>
      </c>
      <c r="H540" s="225">
        <v>885</v>
      </c>
      <c r="I540" s="224">
        <f>ROUND(E540*H540,2)</f>
        <v>885</v>
      </c>
      <c r="J540" s="225">
        <v>0</v>
      </c>
      <c r="K540" s="224">
        <f>ROUND(E540*J540,2)</f>
        <v>0</v>
      </c>
      <c r="L540" s="224">
        <v>15</v>
      </c>
      <c r="M540" s="224">
        <f>G540*(1+L540/100)</f>
        <v>0</v>
      </c>
      <c r="N540" s="224">
        <v>5.0000000000000001E-4</v>
      </c>
      <c r="O540" s="224">
        <f>ROUND(E540*N540,2)</f>
        <v>0</v>
      </c>
      <c r="P540" s="224">
        <v>0</v>
      </c>
      <c r="Q540" s="224">
        <f>ROUND(E540*P540,2)</f>
        <v>0</v>
      </c>
      <c r="R540" s="224" t="s">
        <v>193</v>
      </c>
      <c r="S540" s="224" t="s">
        <v>164</v>
      </c>
      <c r="T540" s="224" t="s">
        <v>164</v>
      </c>
      <c r="U540" s="224">
        <v>0</v>
      </c>
      <c r="V540" s="224">
        <f>ROUND(E540*U540,2)</f>
        <v>0</v>
      </c>
      <c r="W540" s="224"/>
      <c r="X540" s="224" t="s">
        <v>189</v>
      </c>
      <c r="Y540" s="205"/>
      <c r="Z540" s="205"/>
      <c r="AA540" s="205"/>
      <c r="AB540" s="205"/>
      <c r="AC540" s="205"/>
      <c r="AD540" s="205"/>
      <c r="AE540" s="205"/>
      <c r="AF540" s="205"/>
      <c r="AG540" s="205" t="s">
        <v>190</v>
      </c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</row>
    <row r="541" spans="1:60" outlineLevel="1" x14ac:dyDescent="0.25">
      <c r="A541" s="239">
        <v>194</v>
      </c>
      <c r="B541" s="240" t="s">
        <v>675</v>
      </c>
      <c r="C541" s="247" t="s">
        <v>676</v>
      </c>
      <c r="D541" s="241" t="s">
        <v>677</v>
      </c>
      <c r="E541" s="242">
        <v>30</v>
      </c>
      <c r="F541" s="243"/>
      <c r="G541" s="244">
        <f>ROUND(E541*F541,2)</f>
        <v>0</v>
      </c>
      <c r="H541" s="225">
        <v>12</v>
      </c>
      <c r="I541" s="224">
        <f>ROUND(E541*H541,2)</f>
        <v>360</v>
      </c>
      <c r="J541" s="225">
        <v>0</v>
      </c>
      <c r="K541" s="224">
        <f>ROUND(E541*J541,2)</f>
        <v>0</v>
      </c>
      <c r="L541" s="224">
        <v>15</v>
      </c>
      <c r="M541" s="224">
        <f>G541*(1+L541/100)</f>
        <v>0</v>
      </c>
      <c r="N541" s="224">
        <v>1</v>
      </c>
      <c r="O541" s="224">
        <f>ROUND(E541*N541,2)</f>
        <v>30</v>
      </c>
      <c r="P541" s="224">
        <v>0</v>
      </c>
      <c r="Q541" s="224">
        <f>ROUND(E541*P541,2)</f>
        <v>0</v>
      </c>
      <c r="R541" s="224" t="s">
        <v>193</v>
      </c>
      <c r="S541" s="224" t="s">
        <v>164</v>
      </c>
      <c r="T541" s="224" t="s">
        <v>140</v>
      </c>
      <c r="U541" s="224">
        <v>0</v>
      </c>
      <c r="V541" s="224">
        <f>ROUND(E541*U541,2)</f>
        <v>0</v>
      </c>
      <c r="W541" s="224"/>
      <c r="X541" s="224" t="s">
        <v>189</v>
      </c>
      <c r="Y541" s="205"/>
      <c r="Z541" s="205"/>
      <c r="AA541" s="205"/>
      <c r="AB541" s="205"/>
      <c r="AC541" s="205"/>
      <c r="AD541" s="205"/>
      <c r="AE541" s="205"/>
      <c r="AF541" s="205"/>
      <c r="AG541" s="205" t="s">
        <v>190</v>
      </c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</row>
    <row r="542" spans="1:60" x14ac:dyDescent="0.25">
      <c r="A542" s="227" t="s">
        <v>134</v>
      </c>
      <c r="B542" s="228" t="s">
        <v>102</v>
      </c>
      <c r="C542" s="246" t="s">
        <v>103</v>
      </c>
      <c r="D542" s="229"/>
      <c r="E542" s="230"/>
      <c r="F542" s="231"/>
      <c r="G542" s="232">
        <f>SUMIF(AG543:AG546,"&lt;&gt;NOR",G543:G546)</f>
        <v>0</v>
      </c>
      <c r="H542" s="226"/>
      <c r="I542" s="226">
        <f>SUM(I543:I546)</f>
        <v>302.14</v>
      </c>
      <c r="J542" s="226"/>
      <c r="K542" s="226">
        <f>SUM(K543:K546)</f>
        <v>569.36</v>
      </c>
      <c r="L542" s="226"/>
      <c r="M542" s="226">
        <f>SUM(M543:M546)</f>
        <v>0</v>
      </c>
      <c r="N542" s="226"/>
      <c r="O542" s="226">
        <f>SUM(O543:O546)</f>
        <v>0</v>
      </c>
      <c r="P542" s="226"/>
      <c r="Q542" s="226">
        <f>SUM(Q543:Q546)</f>
        <v>0</v>
      </c>
      <c r="R542" s="226"/>
      <c r="S542" s="226"/>
      <c r="T542" s="226"/>
      <c r="U542" s="226"/>
      <c r="V542" s="226">
        <f>SUM(V543:V546)</f>
        <v>1.1499999999999999</v>
      </c>
      <c r="W542" s="226"/>
      <c r="X542" s="226"/>
      <c r="AG542" t="s">
        <v>135</v>
      </c>
    </row>
    <row r="543" spans="1:60" outlineLevel="1" x14ac:dyDescent="0.25">
      <c r="A543" s="239">
        <v>195</v>
      </c>
      <c r="B543" s="240" t="s">
        <v>678</v>
      </c>
      <c r="C543" s="247" t="s">
        <v>679</v>
      </c>
      <c r="D543" s="241" t="s">
        <v>171</v>
      </c>
      <c r="E543" s="242">
        <v>2</v>
      </c>
      <c r="F543" s="243"/>
      <c r="G543" s="244">
        <f>ROUND(E543*F543,2)</f>
        <v>0</v>
      </c>
      <c r="H543" s="225">
        <v>75.069999999999993</v>
      </c>
      <c r="I543" s="224">
        <f>ROUND(E543*H543,2)</f>
        <v>150.13999999999999</v>
      </c>
      <c r="J543" s="225">
        <v>116.43</v>
      </c>
      <c r="K543" s="224">
        <f>ROUND(E543*J543,2)</f>
        <v>232.86</v>
      </c>
      <c r="L543" s="224">
        <v>15</v>
      </c>
      <c r="M543" s="224">
        <f>G543*(1+L543/100)</f>
        <v>0</v>
      </c>
      <c r="N543" s="224">
        <v>0</v>
      </c>
      <c r="O543" s="224">
        <f>ROUND(E543*N543,2)</f>
        <v>0</v>
      </c>
      <c r="P543" s="224">
        <v>0</v>
      </c>
      <c r="Q543" s="224">
        <f>ROUND(E543*P543,2)</f>
        <v>0</v>
      </c>
      <c r="R543" s="224"/>
      <c r="S543" s="224" t="s">
        <v>164</v>
      </c>
      <c r="T543" s="224" t="s">
        <v>164</v>
      </c>
      <c r="U543" s="224">
        <v>0.23599999999999999</v>
      </c>
      <c r="V543" s="224">
        <f>ROUND(E543*U543,2)</f>
        <v>0.47</v>
      </c>
      <c r="W543" s="224"/>
      <c r="X543" s="224" t="s">
        <v>165</v>
      </c>
      <c r="Y543" s="205"/>
      <c r="Z543" s="205"/>
      <c r="AA543" s="205"/>
      <c r="AB543" s="205"/>
      <c r="AC543" s="205"/>
      <c r="AD543" s="205"/>
      <c r="AE543" s="205"/>
      <c r="AF543" s="205"/>
      <c r="AG543" s="205" t="s">
        <v>166</v>
      </c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</row>
    <row r="544" spans="1:60" outlineLevel="1" x14ac:dyDescent="0.25">
      <c r="A544" s="239">
        <v>196</v>
      </c>
      <c r="B544" s="240" t="s">
        <v>680</v>
      </c>
      <c r="C544" s="247" t="s">
        <v>681</v>
      </c>
      <c r="D544" s="241" t="s">
        <v>171</v>
      </c>
      <c r="E544" s="242">
        <v>1</v>
      </c>
      <c r="F544" s="243"/>
      <c r="G544" s="244">
        <f>ROUND(E544*F544,2)</f>
        <v>0</v>
      </c>
      <c r="H544" s="225">
        <v>0</v>
      </c>
      <c r="I544" s="224">
        <f>ROUND(E544*H544,2)</f>
        <v>0</v>
      </c>
      <c r="J544" s="225">
        <v>237</v>
      </c>
      <c r="K544" s="224">
        <f>ROUND(E544*J544,2)</f>
        <v>237</v>
      </c>
      <c r="L544" s="224">
        <v>15</v>
      </c>
      <c r="M544" s="224">
        <f>G544*(1+L544/100)</f>
        <v>0</v>
      </c>
      <c r="N544" s="224">
        <v>0</v>
      </c>
      <c r="O544" s="224">
        <f>ROUND(E544*N544,2)</f>
        <v>0</v>
      </c>
      <c r="P544" s="224">
        <v>0</v>
      </c>
      <c r="Q544" s="224">
        <f>ROUND(E544*P544,2)</f>
        <v>0</v>
      </c>
      <c r="R544" s="224"/>
      <c r="S544" s="224" t="s">
        <v>164</v>
      </c>
      <c r="T544" s="224" t="s">
        <v>164</v>
      </c>
      <c r="U544" s="224">
        <v>0.48</v>
      </c>
      <c r="V544" s="224">
        <f>ROUND(E544*U544,2)</f>
        <v>0.48</v>
      </c>
      <c r="W544" s="224"/>
      <c r="X544" s="224" t="s">
        <v>165</v>
      </c>
      <c r="Y544" s="205"/>
      <c r="Z544" s="205"/>
      <c r="AA544" s="205"/>
      <c r="AB544" s="205"/>
      <c r="AC544" s="205"/>
      <c r="AD544" s="205"/>
      <c r="AE544" s="205"/>
      <c r="AF544" s="205"/>
      <c r="AG544" s="205" t="s">
        <v>166</v>
      </c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</row>
    <row r="545" spans="1:60" outlineLevel="1" x14ac:dyDescent="0.25">
      <c r="A545" s="239">
        <v>197</v>
      </c>
      <c r="B545" s="240" t="s">
        <v>682</v>
      </c>
      <c r="C545" s="247" t="s">
        <v>683</v>
      </c>
      <c r="D545" s="241" t="s">
        <v>171</v>
      </c>
      <c r="E545" s="242">
        <v>1</v>
      </c>
      <c r="F545" s="243"/>
      <c r="G545" s="244">
        <f>ROUND(E545*F545,2)</f>
        <v>0</v>
      </c>
      <c r="H545" s="225">
        <v>0</v>
      </c>
      <c r="I545" s="224">
        <f>ROUND(E545*H545,2)</f>
        <v>0</v>
      </c>
      <c r="J545" s="225">
        <v>99.5</v>
      </c>
      <c r="K545" s="224">
        <f>ROUND(E545*J545,2)</f>
        <v>99.5</v>
      </c>
      <c r="L545" s="224">
        <v>15</v>
      </c>
      <c r="M545" s="224">
        <f>G545*(1+L545/100)</f>
        <v>0</v>
      </c>
      <c r="N545" s="224">
        <v>0</v>
      </c>
      <c r="O545" s="224">
        <f>ROUND(E545*N545,2)</f>
        <v>0</v>
      </c>
      <c r="P545" s="224">
        <v>0</v>
      </c>
      <c r="Q545" s="224">
        <f>ROUND(E545*P545,2)</f>
        <v>0</v>
      </c>
      <c r="R545" s="224"/>
      <c r="S545" s="224" t="s">
        <v>164</v>
      </c>
      <c r="T545" s="224" t="s">
        <v>164</v>
      </c>
      <c r="U545" s="224">
        <v>0.20166999999999999</v>
      </c>
      <c r="V545" s="224">
        <f>ROUND(E545*U545,2)</f>
        <v>0.2</v>
      </c>
      <c r="W545" s="224"/>
      <c r="X545" s="224" t="s">
        <v>165</v>
      </c>
      <c r="Y545" s="205"/>
      <c r="Z545" s="205"/>
      <c r="AA545" s="205"/>
      <c r="AB545" s="205"/>
      <c r="AC545" s="205"/>
      <c r="AD545" s="205"/>
      <c r="AE545" s="205"/>
      <c r="AF545" s="205"/>
      <c r="AG545" s="205" t="s">
        <v>166</v>
      </c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</row>
    <row r="546" spans="1:60" outlineLevel="1" x14ac:dyDescent="0.25">
      <c r="A546" s="239">
        <v>198</v>
      </c>
      <c r="B546" s="240" t="s">
        <v>684</v>
      </c>
      <c r="C546" s="247" t="s">
        <v>685</v>
      </c>
      <c r="D546" s="241" t="s">
        <v>171</v>
      </c>
      <c r="E546" s="242">
        <v>1</v>
      </c>
      <c r="F546" s="243"/>
      <c r="G546" s="244">
        <f>ROUND(E546*F546,2)</f>
        <v>0</v>
      </c>
      <c r="H546" s="225">
        <v>152</v>
      </c>
      <c r="I546" s="224">
        <f>ROUND(E546*H546,2)</f>
        <v>152</v>
      </c>
      <c r="J546" s="225">
        <v>0</v>
      </c>
      <c r="K546" s="224">
        <f>ROUND(E546*J546,2)</f>
        <v>0</v>
      </c>
      <c r="L546" s="224">
        <v>15</v>
      </c>
      <c r="M546" s="224">
        <f>G546*(1+L546/100)</f>
        <v>0</v>
      </c>
      <c r="N546" s="224">
        <v>1.0000000000000001E-5</v>
      </c>
      <c r="O546" s="224">
        <f>ROUND(E546*N546,2)</f>
        <v>0</v>
      </c>
      <c r="P546" s="224">
        <v>0</v>
      </c>
      <c r="Q546" s="224">
        <f>ROUND(E546*P546,2)</f>
        <v>0</v>
      </c>
      <c r="R546" s="224" t="s">
        <v>193</v>
      </c>
      <c r="S546" s="224" t="s">
        <v>164</v>
      </c>
      <c r="T546" s="224" t="s">
        <v>164</v>
      </c>
      <c r="U546" s="224">
        <v>0</v>
      </c>
      <c r="V546" s="224">
        <f>ROUND(E546*U546,2)</f>
        <v>0</v>
      </c>
      <c r="W546" s="224"/>
      <c r="X546" s="224" t="s">
        <v>189</v>
      </c>
      <c r="Y546" s="205"/>
      <c r="Z546" s="205"/>
      <c r="AA546" s="205"/>
      <c r="AB546" s="205"/>
      <c r="AC546" s="205"/>
      <c r="AD546" s="205"/>
      <c r="AE546" s="205"/>
      <c r="AF546" s="205"/>
      <c r="AG546" s="205" t="s">
        <v>190</v>
      </c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</row>
    <row r="547" spans="1:60" x14ac:dyDescent="0.25">
      <c r="A547" s="227" t="s">
        <v>134</v>
      </c>
      <c r="B547" s="228" t="s">
        <v>104</v>
      </c>
      <c r="C547" s="246" t="s">
        <v>105</v>
      </c>
      <c r="D547" s="229"/>
      <c r="E547" s="230"/>
      <c r="F547" s="231"/>
      <c r="G547" s="232">
        <f>SUMIF(AG548:AG556,"&lt;&gt;NOR",G548:G556)</f>
        <v>0</v>
      </c>
      <c r="H547" s="226"/>
      <c r="I547" s="226">
        <f>SUM(I548:I556)</f>
        <v>0</v>
      </c>
      <c r="J547" s="226"/>
      <c r="K547" s="226">
        <f>SUM(K548:K556)</f>
        <v>11316.83</v>
      </c>
      <c r="L547" s="226"/>
      <c r="M547" s="226">
        <f>SUM(M548:M556)</f>
        <v>0</v>
      </c>
      <c r="N547" s="226"/>
      <c r="O547" s="226">
        <f>SUM(O548:O556)</f>
        <v>0</v>
      </c>
      <c r="P547" s="226"/>
      <c r="Q547" s="226">
        <f>SUM(Q548:Q556)</f>
        <v>0</v>
      </c>
      <c r="R547" s="226"/>
      <c r="S547" s="226"/>
      <c r="T547" s="226"/>
      <c r="U547" s="226"/>
      <c r="V547" s="226">
        <f>SUM(V548:V556)</f>
        <v>22.229999999999997</v>
      </c>
      <c r="W547" s="226"/>
      <c r="X547" s="226"/>
      <c r="AG547" t="s">
        <v>135</v>
      </c>
    </row>
    <row r="548" spans="1:60" outlineLevel="1" x14ac:dyDescent="0.25">
      <c r="A548" s="239">
        <v>199</v>
      </c>
      <c r="B548" s="240" t="s">
        <v>686</v>
      </c>
      <c r="C548" s="247" t="s">
        <v>687</v>
      </c>
      <c r="D548" s="241" t="s">
        <v>688</v>
      </c>
      <c r="E548" s="242">
        <v>3</v>
      </c>
      <c r="F548" s="243"/>
      <c r="G548" s="244">
        <f>ROUND(E548*F548,2)</f>
        <v>0</v>
      </c>
      <c r="H548" s="225">
        <v>0</v>
      </c>
      <c r="I548" s="224">
        <f>ROUND(E548*H548,2)</f>
        <v>0</v>
      </c>
      <c r="J548" s="225">
        <v>49.7</v>
      </c>
      <c r="K548" s="224">
        <f>ROUND(E548*J548,2)</f>
        <v>149.1</v>
      </c>
      <c r="L548" s="224">
        <v>15</v>
      </c>
      <c r="M548" s="224">
        <f>G548*(1+L548/100)</f>
        <v>0</v>
      </c>
      <c r="N548" s="224">
        <v>0</v>
      </c>
      <c r="O548" s="224">
        <f>ROUND(E548*N548,2)</f>
        <v>0</v>
      </c>
      <c r="P548" s="224">
        <v>0</v>
      </c>
      <c r="Q548" s="224">
        <f>ROUND(E548*P548,2)</f>
        <v>0</v>
      </c>
      <c r="R548" s="224"/>
      <c r="S548" s="224" t="s">
        <v>164</v>
      </c>
      <c r="T548" s="224" t="s">
        <v>164</v>
      </c>
      <c r="U548" s="224">
        <v>0</v>
      </c>
      <c r="V548" s="224">
        <f>ROUND(E548*U548,2)</f>
        <v>0</v>
      </c>
      <c r="W548" s="224"/>
      <c r="X548" s="224" t="s">
        <v>165</v>
      </c>
      <c r="Y548" s="205"/>
      <c r="Z548" s="205"/>
      <c r="AA548" s="205"/>
      <c r="AB548" s="205"/>
      <c r="AC548" s="205"/>
      <c r="AD548" s="205"/>
      <c r="AE548" s="205"/>
      <c r="AF548" s="205"/>
      <c r="AG548" s="205" t="s">
        <v>166</v>
      </c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</row>
    <row r="549" spans="1:60" outlineLevel="1" x14ac:dyDescent="0.25">
      <c r="A549" s="239">
        <v>200</v>
      </c>
      <c r="B549" s="240" t="s">
        <v>689</v>
      </c>
      <c r="C549" s="247" t="s">
        <v>690</v>
      </c>
      <c r="D549" s="241" t="s">
        <v>290</v>
      </c>
      <c r="E549" s="242">
        <v>4.4533699999999996</v>
      </c>
      <c r="F549" s="243"/>
      <c r="G549" s="244">
        <f>ROUND(E549*F549,2)</f>
        <v>0</v>
      </c>
      <c r="H549" s="225">
        <v>0</v>
      </c>
      <c r="I549" s="224">
        <f>ROUND(E549*H549,2)</f>
        <v>0</v>
      </c>
      <c r="J549" s="225">
        <v>168.5</v>
      </c>
      <c r="K549" s="224">
        <f>ROUND(E549*J549,2)</f>
        <v>750.39</v>
      </c>
      <c r="L549" s="224">
        <v>15</v>
      </c>
      <c r="M549" s="224">
        <f>G549*(1+L549/100)</f>
        <v>0</v>
      </c>
      <c r="N549" s="224">
        <v>0</v>
      </c>
      <c r="O549" s="224">
        <f>ROUND(E549*N549,2)</f>
        <v>0</v>
      </c>
      <c r="P549" s="224">
        <v>0</v>
      </c>
      <c r="Q549" s="224">
        <f>ROUND(E549*P549,2)</f>
        <v>0</v>
      </c>
      <c r="R549" s="224"/>
      <c r="S549" s="224" t="s">
        <v>164</v>
      </c>
      <c r="T549" s="224" t="s">
        <v>164</v>
      </c>
      <c r="U549" s="224">
        <v>0.27700000000000002</v>
      </c>
      <c r="V549" s="224">
        <f>ROUND(E549*U549,2)</f>
        <v>1.23</v>
      </c>
      <c r="W549" s="224"/>
      <c r="X549" s="224" t="s">
        <v>691</v>
      </c>
      <c r="Y549" s="205"/>
      <c r="Z549" s="205"/>
      <c r="AA549" s="205"/>
      <c r="AB549" s="205"/>
      <c r="AC549" s="205"/>
      <c r="AD549" s="205"/>
      <c r="AE549" s="205"/>
      <c r="AF549" s="205"/>
      <c r="AG549" s="205" t="s">
        <v>692</v>
      </c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</row>
    <row r="550" spans="1:60" outlineLevel="1" x14ac:dyDescent="0.25">
      <c r="A550" s="239">
        <v>201</v>
      </c>
      <c r="B550" s="240" t="s">
        <v>693</v>
      </c>
      <c r="C550" s="247" t="s">
        <v>694</v>
      </c>
      <c r="D550" s="241" t="s">
        <v>290</v>
      </c>
      <c r="E550" s="242">
        <v>4.4533699999999996</v>
      </c>
      <c r="F550" s="243"/>
      <c r="G550" s="244">
        <f>ROUND(E550*F550,2)</f>
        <v>0</v>
      </c>
      <c r="H550" s="225">
        <v>0</v>
      </c>
      <c r="I550" s="224">
        <f>ROUND(E550*H550,2)</f>
        <v>0</v>
      </c>
      <c r="J550" s="225">
        <v>706</v>
      </c>
      <c r="K550" s="224">
        <f>ROUND(E550*J550,2)</f>
        <v>3144.08</v>
      </c>
      <c r="L550" s="224">
        <v>15</v>
      </c>
      <c r="M550" s="224">
        <f>G550*(1+L550/100)</f>
        <v>0</v>
      </c>
      <c r="N550" s="224">
        <v>0</v>
      </c>
      <c r="O550" s="224">
        <f>ROUND(E550*N550,2)</f>
        <v>0</v>
      </c>
      <c r="P550" s="224">
        <v>0</v>
      </c>
      <c r="Q550" s="224">
        <f>ROUND(E550*P550,2)</f>
        <v>0</v>
      </c>
      <c r="R550" s="224"/>
      <c r="S550" s="224" t="s">
        <v>164</v>
      </c>
      <c r="T550" s="224" t="s">
        <v>164</v>
      </c>
      <c r="U550" s="224">
        <v>2.0089999999999999</v>
      </c>
      <c r="V550" s="224">
        <f>ROUND(E550*U550,2)</f>
        <v>8.9499999999999993</v>
      </c>
      <c r="W550" s="224"/>
      <c r="X550" s="224" t="s">
        <v>691</v>
      </c>
      <c r="Y550" s="205"/>
      <c r="Z550" s="205"/>
      <c r="AA550" s="205"/>
      <c r="AB550" s="205"/>
      <c r="AC550" s="205"/>
      <c r="AD550" s="205"/>
      <c r="AE550" s="205"/>
      <c r="AF550" s="205"/>
      <c r="AG550" s="205" t="s">
        <v>692</v>
      </c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5"/>
      <c r="BB550" s="205"/>
      <c r="BC550" s="205"/>
      <c r="BD550" s="205"/>
      <c r="BE550" s="205"/>
      <c r="BF550" s="205"/>
      <c r="BG550" s="205"/>
      <c r="BH550" s="205"/>
    </row>
    <row r="551" spans="1:60" outlineLevel="1" x14ac:dyDescent="0.25">
      <c r="A551" s="239">
        <v>202</v>
      </c>
      <c r="B551" s="240" t="s">
        <v>695</v>
      </c>
      <c r="C551" s="247" t="s">
        <v>696</v>
      </c>
      <c r="D551" s="241" t="s">
        <v>290</v>
      </c>
      <c r="E551" s="242">
        <v>4.4533699999999996</v>
      </c>
      <c r="F551" s="243"/>
      <c r="G551" s="244">
        <f>ROUND(E551*F551,2)</f>
        <v>0</v>
      </c>
      <c r="H551" s="225">
        <v>0</v>
      </c>
      <c r="I551" s="224">
        <f>ROUND(E551*H551,2)</f>
        <v>0</v>
      </c>
      <c r="J551" s="225">
        <v>337</v>
      </c>
      <c r="K551" s="224">
        <f>ROUND(E551*J551,2)</f>
        <v>1500.79</v>
      </c>
      <c r="L551" s="224">
        <v>15</v>
      </c>
      <c r="M551" s="224">
        <f>G551*(1+L551/100)</f>
        <v>0</v>
      </c>
      <c r="N551" s="224">
        <v>0</v>
      </c>
      <c r="O551" s="224">
        <f>ROUND(E551*N551,2)</f>
        <v>0</v>
      </c>
      <c r="P551" s="224">
        <v>0</v>
      </c>
      <c r="Q551" s="224">
        <f>ROUND(E551*P551,2)</f>
        <v>0</v>
      </c>
      <c r="R551" s="224"/>
      <c r="S551" s="224" t="s">
        <v>164</v>
      </c>
      <c r="T551" s="224" t="s">
        <v>164</v>
      </c>
      <c r="U551" s="224">
        <v>0.95899999999999996</v>
      </c>
      <c r="V551" s="224">
        <f>ROUND(E551*U551,2)</f>
        <v>4.2699999999999996</v>
      </c>
      <c r="W551" s="224"/>
      <c r="X551" s="224" t="s">
        <v>691</v>
      </c>
      <c r="Y551" s="205"/>
      <c r="Z551" s="205"/>
      <c r="AA551" s="205"/>
      <c r="AB551" s="205"/>
      <c r="AC551" s="205"/>
      <c r="AD551" s="205"/>
      <c r="AE551" s="205"/>
      <c r="AF551" s="205"/>
      <c r="AG551" s="205" t="s">
        <v>692</v>
      </c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</row>
    <row r="552" spans="1:60" outlineLevel="1" x14ac:dyDescent="0.25">
      <c r="A552" s="239">
        <v>203</v>
      </c>
      <c r="B552" s="240" t="s">
        <v>697</v>
      </c>
      <c r="C552" s="247" t="s">
        <v>698</v>
      </c>
      <c r="D552" s="241" t="s">
        <v>290</v>
      </c>
      <c r="E552" s="242">
        <v>4.4533699999999996</v>
      </c>
      <c r="F552" s="243"/>
      <c r="G552" s="244">
        <f>ROUND(E552*F552,2)</f>
        <v>0</v>
      </c>
      <c r="H552" s="225">
        <v>0</v>
      </c>
      <c r="I552" s="224">
        <f>ROUND(E552*H552,2)</f>
        <v>0</v>
      </c>
      <c r="J552" s="225">
        <v>234.5</v>
      </c>
      <c r="K552" s="224">
        <f>ROUND(E552*J552,2)</f>
        <v>1044.32</v>
      </c>
      <c r="L552" s="224">
        <v>15</v>
      </c>
      <c r="M552" s="224">
        <f>G552*(1+L552/100)</f>
        <v>0</v>
      </c>
      <c r="N552" s="224">
        <v>0</v>
      </c>
      <c r="O552" s="224">
        <f>ROUND(E552*N552,2)</f>
        <v>0</v>
      </c>
      <c r="P552" s="224">
        <v>0</v>
      </c>
      <c r="Q552" s="224">
        <f>ROUND(E552*P552,2)</f>
        <v>0</v>
      </c>
      <c r="R552" s="224"/>
      <c r="S552" s="224" t="s">
        <v>164</v>
      </c>
      <c r="T552" s="224" t="s">
        <v>164</v>
      </c>
      <c r="U552" s="224">
        <v>0.49</v>
      </c>
      <c r="V552" s="224">
        <f>ROUND(E552*U552,2)</f>
        <v>2.1800000000000002</v>
      </c>
      <c r="W552" s="224"/>
      <c r="X552" s="224" t="s">
        <v>691</v>
      </c>
      <c r="Y552" s="205"/>
      <c r="Z552" s="205"/>
      <c r="AA552" s="205"/>
      <c r="AB552" s="205"/>
      <c r="AC552" s="205"/>
      <c r="AD552" s="205"/>
      <c r="AE552" s="205"/>
      <c r="AF552" s="205"/>
      <c r="AG552" s="205" t="s">
        <v>692</v>
      </c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</row>
    <row r="553" spans="1:60" outlineLevel="1" x14ac:dyDescent="0.25">
      <c r="A553" s="239">
        <v>204</v>
      </c>
      <c r="B553" s="240" t="s">
        <v>699</v>
      </c>
      <c r="C553" s="247" t="s">
        <v>700</v>
      </c>
      <c r="D553" s="241" t="s">
        <v>290</v>
      </c>
      <c r="E553" s="242">
        <v>89.067400000000006</v>
      </c>
      <c r="F553" s="243"/>
      <c r="G553" s="244">
        <f>ROUND(E553*F553,2)</f>
        <v>0</v>
      </c>
      <c r="H553" s="225">
        <v>0</v>
      </c>
      <c r="I553" s="224">
        <f>ROUND(E553*H553,2)</f>
        <v>0</v>
      </c>
      <c r="J553" s="225">
        <v>16</v>
      </c>
      <c r="K553" s="224">
        <f>ROUND(E553*J553,2)</f>
        <v>1425.08</v>
      </c>
      <c r="L553" s="224">
        <v>15</v>
      </c>
      <c r="M553" s="224">
        <f>G553*(1+L553/100)</f>
        <v>0</v>
      </c>
      <c r="N553" s="224">
        <v>0</v>
      </c>
      <c r="O553" s="224">
        <f>ROUND(E553*N553,2)</f>
        <v>0</v>
      </c>
      <c r="P553" s="224">
        <v>0</v>
      </c>
      <c r="Q553" s="224">
        <f>ROUND(E553*P553,2)</f>
        <v>0</v>
      </c>
      <c r="R553" s="224"/>
      <c r="S553" s="224" t="s">
        <v>164</v>
      </c>
      <c r="T553" s="224" t="s">
        <v>164</v>
      </c>
      <c r="U553" s="224">
        <v>0</v>
      </c>
      <c r="V553" s="224">
        <f>ROUND(E553*U553,2)</f>
        <v>0</v>
      </c>
      <c r="W553" s="224"/>
      <c r="X553" s="224" t="s">
        <v>691</v>
      </c>
      <c r="Y553" s="205"/>
      <c r="Z553" s="205"/>
      <c r="AA553" s="205"/>
      <c r="AB553" s="205"/>
      <c r="AC553" s="205"/>
      <c r="AD553" s="205"/>
      <c r="AE553" s="205"/>
      <c r="AF553" s="205"/>
      <c r="AG553" s="205" t="s">
        <v>692</v>
      </c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</row>
    <row r="554" spans="1:60" outlineLevel="1" x14ac:dyDescent="0.25">
      <c r="A554" s="239">
        <v>205</v>
      </c>
      <c r="B554" s="240" t="s">
        <v>701</v>
      </c>
      <c r="C554" s="247" t="s">
        <v>702</v>
      </c>
      <c r="D554" s="241" t="s">
        <v>290</v>
      </c>
      <c r="E554" s="242">
        <v>4.4533699999999996</v>
      </c>
      <c r="F554" s="243"/>
      <c r="G554" s="244">
        <f>ROUND(E554*F554,2)</f>
        <v>0</v>
      </c>
      <c r="H554" s="225">
        <v>0</v>
      </c>
      <c r="I554" s="224">
        <f>ROUND(E554*H554,2)</f>
        <v>0</v>
      </c>
      <c r="J554" s="225">
        <v>331</v>
      </c>
      <c r="K554" s="224">
        <f>ROUND(E554*J554,2)</f>
        <v>1474.07</v>
      </c>
      <c r="L554" s="224">
        <v>15</v>
      </c>
      <c r="M554" s="224">
        <f>G554*(1+L554/100)</f>
        <v>0</v>
      </c>
      <c r="N554" s="224">
        <v>0</v>
      </c>
      <c r="O554" s="224">
        <f>ROUND(E554*N554,2)</f>
        <v>0</v>
      </c>
      <c r="P554" s="224">
        <v>0</v>
      </c>
      <c r="Q554" s="224">
        <f>ROUND(E554*P554,2)</f>
        <v>0</v>
      </c>
      <c r="R554" s="224"/>
      <c r="S554" s="224" t="s">
        <v>164</v>
      </c>
      <c r="T554" s="224" t="s">
        <v>164</v>
      </c>
      <c r="U554" s="224">
        <v>0.94199999999999995</v>
      </c>
      <c r="V554" s="224">
        <f>ROUND(E554*U554,2)</f>
        <v>4.2</v>
      </c>
      <c r="W554" s="224"/>
      <c r="X554" s="224" t="s">
        <v>691</v>
      </c>
      <c r="Y554" s="205"/>
      <c r="Z554" s="205"/>
      <c r="AA554" s="205"/>
      <c r="AB554" s="205"/>
      <c r="AC554" s="205"/>
      <c r="AD554" s="205"/>
      <c r="AE554" s="205"/>
      <c r="AF554" s="205"/>
      <c r="AG554" s="205" t="s">
        <v>692</v>
      </c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</row>
    <row r="555" spans="1:60" outlineLevel="1" x14ac:dyDescent="0.25">
      <c r="A555" s="239">
        <v>206</v>
      </c>
      <c r="B555" s="240" t="s">
        <v>703</v>
      </c>
      <c r="C555" s="247" t="s">
        <v>704</v>
      </c>
      <c r="D555" s="241" t="s">
        <v>290</v>
      </c>
      <c r="E555" s="242">
        <v>13.360110000000001</v>
      </c>
      <c r="F555" s="243"/>
      <c r="G555" s="244">
        <f>ROUND(E555*F555,2)</f>
        <v>0</v>
      </c>
      <c r="H555" s="225">
        <v>0</v>
      </c>
      <c r="I555" s="224">
        <f>ROUND(E555*H555,2)</f>
        <v>0</v>
      </c>
      <c r="J555" s="225">
        <v>36.9</v>
      </c>
      <c r="K555" s="224">
        <f>ROUND(E555*J555,2)</f>
        <v>492.99</v>
      </c>
      <c r="L555" s="224">
        <v>15</v>
      </c>
      <c r="M555" s="224">
        <f>G555*(1+L555/100)</f>
        <v>0</v>
      </c>
      <c r="N555" s="224">
        <v>0</v>
      </c>
      <c r="O555" s="224">
        <f>ROUND(E555*N555,2)</f>
        <v>0</v>
      </c>
      <c r="P555" s="224">
        <v>0</v>
      </c>
      <c r="Q555" s="224">
        <f>ROUND(E555*P555,2)</f>
        <v>0</v>
      </c>
      <c r="R555" s="224"/>
      <c r="S555" s="224" t="s">
        <v>164</v>
      </c>
      <c r="T555" s="224" t="s">
        <v>164</v>
      </c>
      <c r="U555" s="224">
        <v>0.105</v>
      </c>
      <c r="V555" s="224">
        <f>ROUND(E555*U555,2)</f>
        <v>1.4</v>
      </c>
      <c r="W555" s="224"/>
      <c r="X555" s="224" t="s">
        <v>691</v>
      </c>
      <c r="Y555" s="205"/>
      <c r="Z555" s="205"/>
      <c r="AA555" s="205"/>
      <c r="AB555" s="205"/>
      <c r="AC555" s="205"/>
      <c r="AD555" s="205"/>
      <c r="AE555" s="205"/>
      <c r="AF555" s="205"/>
      <c r="AG555" s="205" t="s">
        <v>692</v>
      </c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</row>
    <row r="556" spans="1:60" outlineLevel="1" x14ac:dyDescent="0.25">
      <c r="A556" s="233">
        <v>207</v>
      </c>
      <c r="B556" s="234" t="s">
        <v>705</v>
      </c>
      <c r="C556" s="248" t="s">
        <v>706</v>
      </c>
      <c r="D556" s="235" t="s">
        <v>290</v>
      </c>
      <c r="E556" s="236">
        <v>4.4533699999999996</v>
      </c>
      <c r="F556" s="237"/>
      <c r="G556" s="238">
        <f>ROUND(E556*F556,2)</f>
        <v>0</v>
      </c>
      <c r="H556" s="225">
        <v>0</v>
      </c>
      <c r="I556" s="224">
        <f>ROUND(E556*H556,2)</f>
        <v>0</v>
      </c>
      <c r="J556" s="225">
        <v>300</v>
      </c>
      <c r="K556" s="224">
        <f>ROUND(E556*J556,2)</f>
        <v>1336.01</v>
      </c>
      <c r="L556" s="224">
        <v>15</v>
      </c>
      <c r="M556" s="224">
        <f>G556*(1+L556/100)</f>
        <v>0</v>
      </c>
      <c r="N556" s="224">
        <v>0</v>
      </c>
      <c r="O556" s="224">
        <f>ROUND(E556*N556,2)</f>
        <v>0</v>
      </c>
      <c r="P556" s="224">
        <v>0</v>
      </c>
      <c r="Q556" s="224">
        <f>ROUND(E556*P556,2)</f>
        <v>0</v>
      </c>
      <c r="R556" s="224"/>
      <c r="S556" s="224" t="s">
        <v>707</v>
      </c>
      <c r="T556" s="224" t="s">
        <v>707</v>
      </c>
      <c r="U556" s="224">
        <v>0</v>
      </c>
      <c r="V556" s="224">
        <f>ROUND(E556*U556,2)</f>
        <v>0</v>
      </c>
      <c r="W556" s="224"/>
      <c r="X556" s="224" t="s">
        <v>691</v>
      </c>
      <c r="Y556" s="205"/>
      <c r="Z556" s="205"/>
      <c r="AA556" s="205"/>
      <c r="AB556" s="205"/>
      <c r="AC556" s="205"/>
      <c r="AD556" s="205"/>
      <c r="AE556" s="205"/>
      <c r="AF556" s="205"/>
      <c r="AG556" s="205" t="s">
        <v>692</v>
      </c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</row>
    <row r="557" spans="1:60" x14ac:dyDescent="0.25">
      <c r="A557" s="3"/>
      <c r="B557" s="4"/>
      <c r="C557" s="249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AE557">
        <v>15</v>
      </c>
      <c r="AF557">
        <v>21</v>
      </c>
      <c r="AG557" t="s">
        <v>121</v>
      </c>
    </row>
    <row r="558" spans="1:60" x14ac:dyDescent="0.25">
      <c r="A558" s="208"/>
      <c r="B558" s="209" t="s">
        <v>31</v>
      </c>
      <c r="C558" s="250"/>
      <c r="D558" s="210"/>
      <c r="E558" s="211"/>
      <c r="F558" s="211"/>
      <c r="G558" s="245">
        <f>G8+G25+G31+G80+G93+G106+G154+G156+G167+G169+G179+G186+G196+G227+G233+G260+G264+G296+G330+G366+G395+G406+G503+G507+G542+G547</f>
        <v>0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AE558">
        <f>SUMIF(L7:L556,AE557,G7:G556)</f>
        <v>0</v>
      </c>
      <c r="AF558">
        <f>SUMIF(L7:L556,AF557,G7:G556)</f>
        <v>0</v>
      </c>
      <c r="AG558" t="s">
        <v>157</v>
      </c>
    </row>
    <row r="559" spans="1:60" x14ac:dyDescent="0.25">
      <c r="A559" s="3"/>
      <c r="B559" s="4"/>
      <c r="C559" s="249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60" x14ac:dyDescent="0.25">
      <c r="A560" s="3"/>
      <c r="B560" s="4"/>
      <c r="C560" s="249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33" x14ac:dyDescent="0.25">
      <c r="A561" s="212" t="s">
        <v>158</v>
      </c>
      <c r="B561" s="212"/>
      <c r="C561" s="251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33" x14ac:dyDescent="0.25">
      <c r="A562" s="213"/>
      <c r="B562" s="214"/>
      <c r="C562" s="252"/>
      <c r="D562" s="214"/>
      <c r="E562" s="214"/>
      <c r="F562" s="214"/>
      <c r="G562" s="21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AG562" t="s">
        <v>159</v>
      </c>
    </row>
    <row r="563" spans="1:33" x14ac:dyDescent="0.25">
      <c r="A563" s="216"/>
      <c r="B563" s="217"/>
      <c r="C563" s="253"/>
      <c r="D563" s="217"/>
      <c r="E563" s="217"/>
      <c r="F563" s="217"/>
      <c r="G563" s="21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33" x14ac:dyDescent="0.25">
      <c r="A564" s="216"/>
      <c r="B564" s="217"/>
      <c r="C564" s="253"/>
      <c r="D564" s="217"/>
      <c r="E564" s="217"/>
      <c r="F564" s="217"/>
      <c r="G564" s="21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33" x14ac:dyDescent="0.25">
      <c r="A565" s="216"/>
      <c r="B565" s="217"/>
      <c r="C565" s="253"/>
      <c r="D565" s="217"/>
      <c r="E565" s="217"/>
      <c r="F565" s="217"/>
      <c r="G565" s="21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33" x14ac:dyDescent="0.25">
      <c r="A566" s="219"/>
      <c r="B566" s="220"/>
      <c r="C566" s="254"/>
      <c r="D566" s="220"/>
      <c r="E566" s="220"/>
      <c r="F566" s="220"/>
      <c r="G566" s="22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33" x14ac:dyDescent="0.25">
      <c r="A567" s="3"/>
      <c r="B567" s="4"/>
      <c r="C567" s="249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33" x14ac:dyDescent="0.25">
      <c r="C568" s="255"/>
      <c r="D568" s="10"/>
      <c r="AG568" t="s">
        <v>160</v>
      </c>
    </row>
    <row r="569" spans="1:33" x14ac:dyDescent="0.25">
      <c r="D569" s="10"/>
    </row>
    <row r="570" spans="1:33" x14ac:dyDescent="0.25">
      <c r="D570" s="10"/>
    </row>
    <row r="571" spans="1:33" x14ac:dyDescent="0.25">
      <c r="D571" s="10"/>
    </row>
    <row r="572" spans="1:33" x14ac:dyDescent="0.25">
      <c r="D572" s="10"/>
    </row>
    <row r="573" spans="1:33" x14ac:dyDescent="0.25">
      <c r="D573" s="10"/>
    </row>
    <row r="574" spans="1:33" x14ac:dyDescent="0.25">
      <c r="D574" s="10"/>
    </row>
    <row r="575" spans="1:33" x14ac:dyDescent="0.25">
      <c r="D575" s="10"/>
    </row>
    <row r="576" spans="1:33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61:C561"/>
    <mergeCell ref="A562:G56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ADCE-29AF-427D-9023-53DD1EED59AB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109</v>
      </c>
    </row>
    <row r="2" spans="1:60" ht="25.05" customHeight="1" x14ac:dyDescent="0.25">
      <c r="A2" s="191" t="s">
        <v>8</v>
      </c>
      <c r="B2" s="49"/>
      <c r="C2" s="194" t="s">
        <v>785</v>
      </c>
      <c r="D2" s="192"/>
      <c r="E2" s="192"/>
      <c r="F2" s="192"/>
      <c r="G2" s="193"/>
      <c r="AG2" t="s">
        <v>110</v>
      </c>
    </row>
    <row r="3" spans="1:60" ht="25.05" customHeight="1" x14ac:dyDescent="0.25">
      <c r="A3" s="191" t="s">
        <v>9</v>
      </c>
      <c r="B3" s="49"/>
      <c r="C3" s="194" t="s">
        <v>45</v>
      </c>
      <c r="D3" s="192"/>
      <c r="E3" s="192"/>
      <c r="F3" s="192"/>
      <c r="G3" s="193"/>
      <c r="AC3" s="170" t="s">
        <v>110</v>
      </c>
      <c r="AG3" t="s">
        <v>111</v>
      </c>
    </row>
    <row r="4" spans="1:60" ht="25.05" customHeight="1" x14ac:dyDescent="0.25">
      <c r="A4" s="195" t="s">
        <v>10</v>
      </c>
      <c r="B4" s="196"/>
      <c r="C4" s="197" t="s">
        <v>48</v>
      </c>
      <c r="D4" s="198"/>
      <c r="E4" s="198"/>
      <c r="F4" s="198"/>
      <c r="G4" s="199"/>
      <c r="AG4" t="s">
        <v>112</v>
      </c>
    </row>
    <row r="5" spans="1:60" x14ac:dyDescent="0.25">
      <c r="D5" s="10"/>
    </row>
    <row r="6" spans="1:60" ht="39.6" x14ac:dyDescent="0.25">
      <c r="A6" s="201" t="s">
        <v>113</v>
      </c>
      <c r="B6" s="203" t="s">
        <v>114</v>
      </c>
      <c r="C6" s="203" t="s">
        <v>115</v>
      </c>
      <c r="D6" s="202" t="s">
        <v>116</v>
      </c>
      <c r="E6" s="201" t="s">
        <v>117</v>
      </c>
      <c r="F6" s="200" t="s">
        <v>118</v>
      </c>
      <c r="G6" s="201" t="s">
        <v>31</v>
      </c>
      <c r="H6" s="204" t="s">
        <v>32</v>
      </c>
      <c r="I6" s="204" t="s">
        <v>119</v>
      </c>
      <c r="J6" s="204" t="s">
        <v>33</v>
      </c>
      <c r="K6" s="204" t="s">
        <v>120</v>
      </c>
      <c r="L6" s="204" t="s">
        <v>121</v>
      </c>
      <c r="M6" s="204" t="s">
        <v>122</v>
      </c>
      <c r="N6" s="204" t="s">
        <v>123</v>
      </c>
      <c r="O6" s="204" t="s">
        <v>124</v>
      </c>
      <c r="P6" s="204" t="s">
        <v>125</v>
      </c>
      <c r="Q6" s="204" t="s">
        <v>126</v>
      </c>
      <c r="R6" s="204" t="s">
        <v>127</v>
      </c>
      <c r="S6" s="204" t="s">
        <v>128</v>
      </c>
      <c r="T6" s="204" t="s">
        <v>129</v>
      </c>
      <c r="U6" s="204" t="s">
        <v>130</v>
      </c>
      <c r="V6" s="204" t="s">
        <v>131</v>
      </c>
      <c r="W6" s="204" t="s">
        <v>132</v>
      </c>
      <c r="X6" s="204" t="s">
        <v>133</v>
      </c>
    </row>
    <row r="7" spans="1:60" hidden="1" x14ac:dyDescent="0.25">
      <c r="A7" s="3"/>
      <c r="B7" s="4"/>
      <c r="C7" s="4"/>
      <c r="D7" s="6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7" t="s">
        <v>134</v>
      </c>
      <c r="B8" s="228" t="s">
        <v>54</v>
      </c>
      <c r="C8" s="246" t="s">
        <v>55</v>
      </c>
      <c r="D8" s="229"/>
      <c r="E8" s="230"/>
      <c r="F8" s="231"/>
      <c r="G8" s="232">
        <f>SUMIF(AG9:AG20,"&lt;&gt;NOR",G9:G20)</f>
        <v>0</v>
      </c>
      <c r="H8" s="226"/>
      <c r="I8" s="226">
        <f>SUM(I9:I20)</f>
        <v>3192.5600000000004</v>
      </c>
      <c r="J8" s="226"/>
      <c r="K8" s="226">
        <f>SUM(K9:K20)</f>
        <v>4041.42</v>
      </c>
      <c r="L8" s="226"/>
      <c r="M8" s="226">
        <f>SUM(M9:M20)</f>
        <v>0</v>
      </c>
      <c r="N8" s="226"/>
      <c r="O8" s="226">
        <f>SUM(O9:O20)</f>
        <v>0.28000000000000003</v>
      </c>
      <c r="P8" s="226"/>
      <c r="Q8" s="226">
        <f>SUM(Q9:Q20)</f>
        <v>0</v>
      </c>
      <c r="R8" s="226"/>
      <c r="S8" s="226"/>
      <c r="T8" s="226"/>
      <c r="U8" s="226"/>
      <c r="V8" s="226">
        <f>SUM(V9:V20)</f>
        <v>4.95</v>
      </c>
      <c r="W8" s="226"/>
      <c r="X8" s="226"/>
      <c r="AG8" t="s">
        <v>135</v>
      </c>
    </row>
    <row r="9" spans="1:60" outlineLevel="1" x14ac:dyDescent="0.25">
      <c r="A9" s="233">
        <v>1</v>
      </c>
      <c r="B9" s="234" t="s">
        <v>161</v>
      </c>
      <c r="C9" s="248" t="s">
        <v>162</v>
      </c>
      <c r="D9" s="235" t="s">
        <v>163</v>
      </c>
      <c r="E9" s="236">
        <v>0.12</v>
      </c>
      <c r="F9" s="237"/>
      <c r="G9" s="238">
        <f>ROUND(E9*F9,2)</f>
        <v>0</v>
      </c>
      <c r="H9" s="225">
        <v>4853.74</v>
      </c>
      <c r="I9" s="224">
        <f>ROUND(E9*H9,2)</f>
        <v>582.45000000000005</v>
      </c>
      <c r="J9" s="225">
        <v>1431.26</v>
      </c>
      <c r="K9" s="224">
        <f>ROUND(E9*J9,2)</f>
        <v>171.75</v>
      </c>
      <c r="L9" s="224">
        <v>15</v>
      </c>
      <c r="M9" s="224">
        <f>G9*(1+L9/100)</f>
        <v>0</v>
      </c>
      <c r="N9" s="224">
        <v>0.76182000000000005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164</v>
      </c>
      <c r="T9" s="224" t="s">
        <v>164</v>
      </c>
      <c r="U9" s="224">
        <v>3.08188</v>
      </c>
      <c r="V9" s="224">
        <f>ROUND(E9*U9,2)</f>
        <v>0.37</v>
      </c>
      <c r="W9" s="224"/>
      <c r="X9" s="22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166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60" t="s">
        <v>167</v>
      </c>
      <c r="D10" s="256"/>
      <c r="E10" s="257">
        <v>0.12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168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39">
        <v>2</v>
      </c>
      <c r="B11" s="240" t="s">
        <v>169</v>
      </c>
      <c r="C11" s="247" t="s">
        <v>170</v>
      </c>
      <c r="D11" s="241" t="s">
        <v>171</v>
      </c>
      <c r="E11" s="242">
        <v>1</v>
      </c>
      <c r="F11" s="243"/>
      <c r="G11" s="244">
        <f>ROUND(E11*F11,2)</f>
        <v>0</v>
      </c>
      <c r="H11" s="225">
        <v>7.79</v>
      </c>
      <c r="I11" s="224">
        <f>ROUND(E11*H11,2)</f>
        <v>7.79</v>
      </c>
      <c r="J11" s="225">
        <v>473.71</v>
      </c>
      <c r="K11" s="224">
        <f>ROUND(E11*J11,2)</f>
        <v>473.71</v>
      </c>
      <c r="L11" s="224">
        <v>15</v>
      </c>
      <c r="M11" s="224">
        <f>G11*(1+L11/100)</f>
        <v>0</v>
      </c>
      <c r="N11" s="224">
        <v>1.6000000000000001E-4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164</v>
      </c>
      <c r="T11" s="224" t="s">
        <v>164</v>
      </c>
      <c r="U11" s="224">
        <v>0.94</v>
      </c>
      <c r="V11" s="224">
        <f>ROUND(E11*U11,2)</f>
        <v>0.94</v>
      </c>
      <c r="W11" s="224"/>
      <c r="X11" s="22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166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39">
        <v>3</v>
      </c>
      <c r="B12" s="240" t="s">
        <v>172</v>
      </c>
      <c r="C12" s="247" t="s">
        <v>173</v>
      </c>
      <c r="D12" s="241" t="s">
        <v>171</v>
      </c>
      <c r="E12" s="242">
        <v>1</v>
      </c>
      <c r="F12" s="243"/>
      <c r="G12" s="244">
        <f>ROUND(E12*F12,2)</f>
        <v>0</v>
      </c>
      <c r="H12" s="225">
        <v>11.69</v>
      </c>
      <c r="I12" s="224">
        <f>ROUND(E12*H12,2)</f>
        <v>11.69</v>
      </c>
      <c r="J12" s="225">
        <v>524.30999999999995</v>
      </c>
      <c r="K12" s="224">
        <f>ROUND(E12*J12,2)</f>
        <v>524.30999999999995</v>
      </c>
      <c r="L12" s="224">
        <v>15</v>
      </c>
      <c r="M12" s="224">
        <f>G12*(1+L12/100)</f>
        <v>0</v>
      </c>
      <c r="N12" s="224">
        <v>2.4000000000000001E-4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164</v>
      </c>
      <c r="T12" s="224" t="s">
        <v>164</v>
      </c>
      <c r="U12" s="224">
        <v>1.04</v>
      </c>
      <c r="V12" s="224">
        <f>ROUND(E12*U12,2)</f>
        <v>1.04</v>
      </c>
      <c r="W12" s="224"/>
      <c r="X12" s="22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166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33">
        <v>4</v>
      </c>
      <c r="B13" s="234" t="s">
        <v>174</v>
      </c>
      <c r="C13" s="248" t="s">
        <v>175</v>
      </c>
      <c r="D13" s="235" t="s">
        <v>176</v>
      </c>
      <c r="E13" s="236">
        <v>4</v>
      </c>
      <c r="F13" s="237"/>
      <c r="G13" s="238">
        <f>ROUND(E13*F13,2)</f>
        <v>0</v>
      </c>
      <c r="H13" s="225">
        <v>24.99</v>
      </c>
      <c r="I13" s="224">
        <f>ROUND(E13*H13,2)</f>
        <v>99.96</v>
      </c>
      <c r="J13" s="225">
        <v>108.51</v>
      </c>
      <c r="K13" s="224">
        <f>ROUND(E13*J13,2)</f>
        <v>434.04</v>
      </c>
      <c r="L13" s="224">
        <v>15</v>
      </c>
      <c r="M13" s="224">
        <f>G13*(1+L13/100)</f>
        <v>0</v>
      </c>
      <c r="N13" s="224">
        <v>1.0200000000000001E-3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164</v>
      </c>
      <c r="T13" s="224" t="s">
        <v>164</v>
      </c>
      <c r="U13" s="224">
        <v>0.223</v>
      </c>
      <c r="V13" s="224">
        <f>ROUND(E13*U13,2)</f>
        <v>0.89</v>
      </c>
      <c r="W13" s="224"/>
      <c r="X13" s="22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166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22"/>
      <c r="B14" s="223"/>
      <c r="C14" s="260" t="s">
        <v>177</v>
      </c>
      <c r="D14" s="256"/>
      <c r="E14" s="257">
        <v>4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05"/>
      <c r="Z14" s="205"/>
      <c r="AA14" s="205"/>
      <c r="AB14" s="205"/>
      <c r="AC14" s="205"/>
      <c r="AD14" s="205"/>
      <c r="AE14" s="205"/>
      <c r="AF14" s="205"/>
      <c r="AG14" s="205" t="s">
        <v>168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33">
        <v>5</v>
      </c>
      <c r="B15" s="234" t="s">
        <v>178</v>
      </c>
      <c r="C15" s="248" t="s">
        <v>179</v>
      </c>
      <c r="D15" s="235" t="s">
        <v>180</v>
      </c>
      <c r="E15" s="236">
        <v>2.2000000000000002</v>
      </c>
      <c r="F15" s="237"/>
      <c r="G15" s="238">
        <f>ROUND(E15*F15,2)</f>
        <v>0</v>
      </c>
      <c r="H15" s="225">
        <v>473.03</v>
      </c>
      <c r="I15" s="224">
        <f>ROUND(E15*H15,2)</f>
        <v>1040.67</v>
      </c>
      <c r="J15" s="225">
        <v>371.97</v>
      </c>
      <c r="K15" s="224">
        <f>ROUND(E15*J15,2)</f>
        <v>818.33</v>
      </c>
      <c r="L15" s="224">
        <v>15</v>
      </c>
      <c r="M15" s="224">
        <f>G15*(1+L15/100)</f>
        <v>0</v>
      </c>
      <c r="N15" s="224">
        <v>7.392E-2</v>
      </c>
      <c r="O15" s="224">
        <f>ROUND(E15*N15,2)</f>
        <v>0.16</v>
      </c>
      <c r="P15" s="224">
        <v>0</v>
      </c>
      <c r="Q15" s="224">
        <f>ROUND(E15*P15,2)</f>
        <v>0</v>
      </c>
      <c r="R15" s="224"/>
      <c r="S15" s="224" t="s">
        <v>164</v>
      </c>
      <c r="T15" s="224" t="s">
        <v>164</v>
      </c>
      <c r="U15" s="224">
        <v>0.77700000000000002</v>
      </c>
      <c r="V15" s="224">
        <f>ROUND(E15*U15,2)</f>
        <v>1.71</v>
      </c>
      <c r="W15" s="224"/>
      <c r="X15" s="22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166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22"/>
      <c r="B16" s="223"/>
      <c r="C16" s="260" t="s">
        <v>181</v>
      </c>
      <c r="D16" s="256"/>
      <c r="E16" s="257">
        <v>2.2000000000000002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05"/>
      <c r="Z16" s="205"/>
      <c r="AA16" s="205"/>
      <c r="AB16" s="205"/>
      <c r="AC16" s="205"/>
      <c r="AD16" s="205"/>
      <c r="AE16" s="205"/>
      <c r="AF16" s="205"/>
      <c r="AG16" s="205" t="s">
        <v>168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39">
        <v>6</v>
      </c>
      <c r="B17" s="240" t="s">
        <v>46</v>
      </c>
      <c r="C17" s="247" t="s">
        <v>187</v>
      </c>
      <c r="D17" s="241" t="s">
        <v>188</v>
      </c>
      <c r="E17" s="242">
        <v>1</v>
      </c>
      <c r="F17" s="243"/>
      <c r="G17" s="244">
        <f>ROUND(E17*F17,2)</f>
        <v>0</v>
      </c>
      <c r="H17" s="225">
        <v>1346</v>
      </c>
      <c r="I17" s="224">
        <f>ROUND(E17*H17,2)</f>
        <v>1346</v>
      </c>
      <c r="J17" s="225">
        <v>0</v>
      </c>
      <c r="K17" s="224">
        <f>ROUND(E17*J17,2)</f>
        <v>0</v>
      </c>
      <c r="L17" s="224">
        <v>15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139</v>
      </c>
      <c r="T17" s="224" t="s">
        <v>140</v>
      </c>
      <c r="U17" s="224">
        <v>0</v>
      </c>
      <c r="V17" s="224">
        <f>ROUND(E17*U17,2)</f>
        <v>0</v>
      </c>
      <c r="W17" s="224"/>
      <c r="X17" s="224" t="s">
        <v>189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190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39">
        <v>7</v>
      </c>
      <c r="B18" s="240" t="s">
        <v>191</v>
      </c>
      <c r="C18" s="247" t="s">
        <v>192</v>
      </c>
      <c r="D18" s="241" t="s">
        <v>171</v>
      </c>
      <c r="E18" s="242">
        <v>1</v>
      </c>
      <c r="F18" s="243"/>
      <c r="G18" s="244">
        <f>ROUND(E18*F18,2)</f>
        <v>0</v>
      </c>
      <c r="H18" s="225">
        <v>104</v>
      </c>
      <c r="I18" s="224">
        <f>ROUND(E18*H18,2)</f>
        <v>104</v>
      </c>
      <c r="J18" s="225">
        <v>0</v>
      </c>
      <c r="K18" s="224">
        <f>ROUND(E18*J18,2)</f>
        <v>0</v>
      </c>
      <c r="L18" s="224">
        <v>15</v>
      </c>
      <c r="M18" s="224">
        <f>G18*(1+L18/100)</f>
        <v>0</v>
      </c>
      <c r="N18" s="224">
        <v>5.9999999999999995E-4</v>
      </c>
      <c r="O18" s="224">
        <f>ROUND(E18*N18,2)</f>
        <v>0</v>
      </c>
      <c r="P18" s="224">
        <v>0</v>
      </c>
      <c r="Q18" s="224">
        <f>ROUND(E18*P18,2)</f>
        <v>0</v>
      </c>
      <c r="R18" s="224" t="s">
        <v>193</v>
      </c>
      <c r="S18" s="224" t="s">
        <v>164</v>
      </c>
      <c r="T18" s="224" t="s">
        <v>164</v>
      </c>
      <c r="U18" s="224">
        <v>0</v>
      </c>
      <c r="V18" s="224">
        <f>ROUND(E18*U18,2)</f>
        <v>0</v>
      </c>
      <c r="W18" s="224"/>
      <c r="X18" s="224" t="s">
        <v>189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190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0.399999999999999" outlineLevel="1" x14ac:dyDescent="0.25">
      <c r="A19" s="233">
        <v>8</v>
      </c>
      <c r="B19" s="234" t="s">
        <v>194</v>
      </c>
      <c r="C19" s="248" t="s">
        <v>195</v>
      </c>
      <c r="D19" s="235" t="s">
        <v>180</v>
      </c>
      <c r="E19" s="236">
        <v>2.34</v>
      </c>
      <c r="F19" s="237"/>
      <c r="G19" s="238">
        <f>ROUND(E19*F19,2)</f>
        <v>0</v>
      </c>
      <c r="H19" s="225">
        <v>0</v>
      </c>
      <c r="I19" s="224">
        <f>ROUND(E19*H19,2)</f>
        <v>0</v>
      </c>
      <c r="J19" s="225">
        <v>692</v>
      </c>
      <c r="K19" s="224">
        <f>ROUND(E19*J19,2)</f>
        <v>1619.28</v>
      </c>
      <c r="L19" s="224">
        <v>15</v>
      </c>
      <c r="M19" s="224">
        <f>G19*(1+L19/100)</f>
        <v>0</v>
      </c>
      <c r="N19" s="224">
        <v>1.1469999999999999E-2</v>
      </c>
      <c r="O19" s="224">
        <f>ROUND(E19*N19,2)</f>
        <v>0.03</v>
      </c>
      <c r="P19" s="224">
        <v>0</v>
      </c>
      <c r="Q19" s="224">
        <f>ROUND(E19*P19,2)</f>
        <v>0</v>
      </c>
      <c r="R19" s="224"/>
      <c r="S19" s="224" t="s">
        <v>164</v>
      </c>
      <c r="T19" s="224" t="s">
        <v>164</v>
      </c>
      <c r="U19" s="224">
        <v>0</v>
      </c>
      <c r="V19" s="224">
        <f>ROUND(E19*U19,2)</f>
        <v>0</v>
      </c>
      <c r="W19" s="224"/>
      <c r="X19" s="224" t="s">
        <v>196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197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22"/>
      <c r="B20" s="223"/>
      <c r="C20" s="260" t="s">
        <v>708</v>
      </c>
      <c r="D20" s="256"/>
      <c r="E20" s="257">
        <v>2.34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05"/>
      <c r="Z20" s="205"/>
      <c r="AA20" s="205"/>
      <c r="AB20" s="205"/>
      <c r="AC20" s="205"/>
      <c r="AD20" s="205"/>
      <c r="AE20" s="205"/>
      <c r="AF20" s="205"/>
      <c r="AG20" s="205" t="s">
        <v>168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x14ac:dyDescent="0.25">
      <c r="A21" s="227" t="s">
        <v>134</v>
      </c>
      <c r="B21" s="228" t="s">
        <v>58</v>
      </c>
      <c r="C21" s="246" t="s">
        <v>59</v>
      </c>
      <c r="D21" s="229"/>
      <c r="E21" s="230"/>
      <c r="F21" s="231"/>
      <c r="G21" s="232">
        <f>SUMIF(AG22:AG65,"&lt;&gt;NOR",G22:G65)</f>
        <v>0</v>
      </c>
      <c r="H21" s="226"/>
      <c r="I21" s="226">
        <f>SUM(I22:I65)</f>
        <v>3065.7499999999995</v>
      </c>
      <c r="J21" s="226"/>
      <c r="K21" s="226">
        <f>SUM(K22:K65)</f>
        <v>23358.13</v>
      </c>
      <c r="L21" s="226"/>
      <c r="M21" s="226">
        <f>SUM(M22:M65)</f>
        <v>0</v>
      </c>
      <c r="N21" s="226"/>
      <c r="O21" s="226">
        <f>SUM(O22:O65)</f>
        <v>1.89</v>
      </c>
      <c r="P21" s="226"/>
      <c r="Q21" s="226">
        <f>SUM(Q22:Q65)</f>
        <v>0</v>
      </c>
      <c r="R21" s="226"/>
      <c r="S21" s="226"/>
      <c r="T21" s="226"/>
      <c r="U21" s="226"/>
      <c r="V21" s="226">
        <f>SUM(V22:V65)</f>
        <v>46.589999999999996</v>
      </c>
      <c r="W21" s="226"/>
      <c r="X21" s="226"/>
      <c r="AG21" t="s">
        <v>135</v>
      </c>
    </row>
    <row r="22" spans="1:60" outlineLevel="1" x14ac:dyDescent="0.25">
      <c r="A22" s="233">
        <v>9</v>
      </c>
      <c r="B22" s="234" t="s">
        <v>203</v>
      </c>
      <c r="C22" s="248" t="s">
        <v>204</v>
      </c>
      <c r="D22" s="235" t="s">
        <v>180</v>
      </c>
      <c r="E22" s="236">
        <v>3.3</v>
      </c>
      <c r="F22" s="237"/>
      <c r="G22" s="238">
        <f>ROUND(E22*F22,2)</f>
        <v>0</v>
      </c>
      <c r="H22" s="225">
        <v>28.71</v>
      </c>
      <c r="I22" s="224">
        <f>ROUND(E22*H22,2)</f>
        <v>94.74</v>
      </c>
      <c r="J22" s="225">
        <v>119.79</v>
      </c>
      <c r="K22" s="224">
        <f>ROUND(E22*J22,2)</f>
        <v>395.31</v>
      </c>
      <c r="L22" s="224">
        <v>15</v>
      </c>
      <c r="M22" s="224">
        <f>G22*(1+L22/100)</f>
        <v>0</v>
      </c>
      <c r="N22" s="224">
        <v>4.8999999999999998E-3</v>
      </c>
      <c r="O22" s="224">
        <f>ROUND(E22*N22,2)</f>
        <v>0.02</v>
      </c>
      <c r="P22" s="224">
        <v>0</v>
      </c>
      <c r="Q22" s="224">
        <f>ROUND(E22*P22,2)</f>
        <v>0</v>
      </c>
      <c r="R22" s="224"/>
      <c r="S22" s="224" t="s">
        <v>164</v>
      </c>
      <c r="T22" s="224" t="s">
        <v>164</v>
      </c>
      <c r="U22" s="224">
        <v>0.25</v>
      </c>
      <c r="V22" s="224">
        <f>ROUND(E22*U22,2)</f>
        <v>0.83</v>
      </c>
      <c r="W22" s="224"/>
      <c r="X22" s="22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166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22"/>
      <c r="B23" s="223"/>
      <c r="C23" s="260" t="s">
        <v>205</v>
      </c>
      <c r="D23" s="256"/>
      <c r="E23" s="257">
        <v>1.76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05"/>
      <c r="Z23" s="205"/>
      <c r="AA23" s="205"/>
      <c r="AB23" s="205"/>
      <c r="AC23" s="205"/>
      <c r="AD23" s="205"/>
      <c r="AE23" s="205"/>
      <c r="AF23" s="205"/>
      <c r="AG23" s="205" t="s">
        <v>168</v>
      </c>
      <c r="AH23" s="205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60" t="s">
        <v>709</v>
      </c>
      <c r="D24" s="256"/>
      <c r="E24" s="257">
        <v>1.38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168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5">
      <c r="A25" s="222"/>
      <c r="B25" s="223"/>
      <c r="C25" s="260" t="s">
        <v>207</v>
      </c>
      <c r="D25" s="256"/>
      <c r="E25" s="257">
        <v>0.16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05"/>
      <c r="Z25" s="205"/>
      <c r="AA25" s="205"/>
      <c r="AB25" s="205"/>
      <c r="AC25" s="205"/>
      <c r="AD25" s="205"/>
      <c r="AE25" s="205"/>
      <c r="AF25" s="205"/>
      <c r="AG25" s="205" t="s">
        <v>168</v>
      </c>
      <c r="AH25" s="205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33">
        <v>10</v>
      </c>
      <c r="B26" s="234" t="s">
        <v>208</v>
      </c>
      <c r="C26" s="248" t="s">
        <v>209</v>
      </c>
      <c r="D26" s="235" t="s">
        <v>180</v>
      </c>
      <c r="E26" s="236">
        <v>9.7200000000000006</v>
      </c>
      <c r="F26" s="237"/>
      <c r="G26" s="238">
        <f>ROUND(E26*F26,2)</f>
        <v>0</v>
      </c>
      <c r="H26" s="225">
        <v>14.53</v>
      </c>
      <c r="I26" s="224">
        <f>ROUND(E26*H26,2)</f>
        <v>141.22999999999999</v>
      </c>
      <c r="J26" s="225">
        <v>34.369999999999997</v>
      </c>
      <c r="K26" s="224">
        <f>ROUND(E26*J26,2)</f>
        <v>334.08</v>
      </c>
      <c r="L26" s="224">
        <v>15</v>
      </c>
      <c r="M26" s="224">
        <f>G26*(1+L26/100)</f>
        <v>0</v>
      </c>
      <c r="N26" s="224">
        <v>4.0000000000000003E-5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164</v>
      </c>
      <c r="T26" s="224" t="s">
        <v>164</v>
      </c>
      <c r="U26" s="224">
        <v>7.8E-2</v>
      </c>
      <c r="V26" s="224">
        <f>ROUND(E26*U26,2)</f>
        <v>0.76</v>
      </c>
      <c r="W26" s="224"/>
      <c r="X26" s="22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166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22"/>
      <c r="B27" s="223"/>
      <c r="C27" s="260" t="s">
        <v>710</v>
      </c>
      <c r="D27" s="256"/>
      <c r="E27" s="257">
        <v>4.8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05"/>
      <c r="Z27" s="205"/>
      <c r="AA27" s="205"/>
      <c r="AB27" s="205"/>
      <c r="AC27" s="205"/>
      <c r="AD27" s="205"/>
      <c r="AE27" s="205"/>
      <c r="AF27" s="205"/>
      <c r="AG27" s="205" t="s">
        <v>168</v>
      </c>
      <c r="AH27" s="205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22"/>
      <c r="B28" s="223"/>
      <c r="C28" s="260" t="s">
        <v>211</v>
      </c>
      <c r="D28" s="256"/>
      <c r="E28" s="257">
        <v>4.92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168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33">
        <v>11</v>
      </c>
      <c r="B29" s="234" t="s">
        <v>212</v>
      </c>
      <c r="C29" s="248" t="s">
        <v>711</v>
      </c>
      <c r="D29" s="235" t="s">
        <v>180</v>
      </c>
      <c r="E29" s="236">
        <v>38.06</v>
      </c>
      <c r="F29" s="237"/>
      <c r="G29" s="238">
        <f>ROUND(E29*F29,2)</f>
        <v>0</v>
      </c>
      <c r="H29" s="225">
        <v>16.05</v>
      </c>
      <c r="I29" s="224">
        <f>ROUND(E29*H29,2)</f>
        <v>610.86</v>
      </c>
      <c r="J29" s="225">
        <v>96.45</v>
      </c>
      <c r="K29" s="224">
        <f>ROUND(E29*J29,2)</f>
        <v>3670.89</v>
      </c>
      <c r="L29" s="224">
        <v>15</v>
      </c>
      <c r="M29" s="224">
        <f>G29*(1+L29/100)</f>
        <v>0</v>
      </c>
      <c r="N29" s="224">
        <v>6.0899999999999999E-3</v>
      </c>
      <c r="O29" s="224">
        <f>ROUND(E29*N29,2)</f>
        <v>0.23</v>
      </c>
      <c r="P29" s="224">
        <v>0</v>
      </c>
      <c r="Q29" s="224">
        <f>ROUND(E29*P29,2)</f>
        <v>0</v>
      </c>
      <c r="R29" s="224"/>
      <c r="S29" s="224" t="s">
        <v>164</v>
      </c>
      <c r="T29" s="224" t="s">
        <v>164</v>
      </c>
      <c r="U29" s="224">
        <v>0.19273999999999999</v>
      </c>
      <c r="V29" s="224">
        <f>ROUND(E29*U29,2)</f>
        <v>7.34</v>
      </c>
      <c r="W29" s="224"/>
      <c r="X29" s="22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166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22"/>
      <c r="B30" s="223"/>
      <c r="C30" s="260" t="s">
        <v>712</v>
      </c>
      <c r="D30" s="256"/>
      <c r="E30" s="257">
        <v>1.08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168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22"/>
      <c r="B31" s="223"/>
      <c r="C31" s="260" t="s">
        <v>713</v>
      </c>
      <c r="D31" s="256"/>
      <c r="E31" s="257">
        <v>11.7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05"/>
      <c r="Z31" s="205"/>
      <c r="AA31" s="205"/>
      <c r="AB31" s="205"/>
      <c r="AC31" s="205"/>
      <c r="AD31" s="205"/>
      <c r="AE31" s="205"/>
      <c r="AF31" s="205"/>
      <c r="AG31" s="205" t="s">
        <v>168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22"/>
      <c r="B32" s="223"/>
      <c r="C32" s="260" t="s">
        <v>714</v>
      </c>
      <c r="D32" s="256"/>
      <c r="E32" s="257">
        <v>17.16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05"/>
      <c r="Z32" s="205"/>
      <c r="AA32" s="205"/>
      <c r="AB32" s="205"/>
      <c r="AC32" s="205"/>
      <c r="AD32" s="205"/>
      <c r="AE32" s="205"/>
      <c r="AF32" s="205"/>
      <c r="AG32" s="205" t="s">
        <v>168</v>
      </c>
      <c r="AH32" s="205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22"/>
      <c r="B33" s="223"/>
      <c r="C33" s="260" t="s">
        <v>715</v>
      </c>
      <c r="D33" s="256"/>
      <c r="E33" s="257">
        <v>8.1199999999999992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168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33">
        <v>12</v>
      </c>
      <c r="B34" s="234" t="s">
        <v>716</v>
      </c>
      <c r="C34" s="248" t="s">
        <v>717</v>
      </c>
      <c r="D34" s="235" t="s">
        <v>180</v>
      </c>
      <c r="E34" s="236">
        <v>140.78</v>
      </c>
      <c r="F34" s="237"/>
      <c r="G34" s="238">
        <f>ROUND(E34*F34,2)</f>
        <v>0</v>
      </c>
      <c r="H34" s="225">
        <v>5.25</v>
      </c>
      <c r="I34" s="224">
        <f>ROUND(E34*H34,2)</f>
        <v>739.1</v>
      </c>
      <c r="J34" s="225">
        <v>87.05</v>
      </c>
      <c r="K34" s="224">
        <f>ROUND(E34*J34,2)</f>
        <v>12254.9</v>
      </c>
      <c r="L34" s="224">
        <v>15</v>
      </c>
      <c r="M34" s="224">
        <f>G34*(1+L34/100)</f>
        <v>0</v>
      </c>
      <c r="N34" s="224">
        <v>5.4299999999999999E-3</v>
      </c>
      <c r="O34" s="224">
        <f>ROUND(E34*N34,2)</f>
        <v>0.76</v>
      </c>
      <c r="P34" s="224">
        <v>0</v>
      </c>
      <c r="Q34" s="224">
        <f>ROUND(E34*P34,2)</f>
        <v>0</v>
      </c>
      <c r="R34" s="224"/>
      <c r="S34" s="224" t="s">
        <v>164</v>
      </c>
      <c r="T34" s="224" t="s">
        <v>164</v>
      </c>
      <c r="U34" s="224">
        <v>0.16941999999999999</v>
      </c>
      <c r="V34" s="224">
        <f>ROUND(E34*U34,2)</f>
        <v>23.85</v>
      </c>
      <c r="W34" s="224"/>
      <c r="X34" s="224" t="s">
        <v>165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166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60" t="s">
        <v>718</v>
      </c>
      <c r="D35" s="256"/>
      <c r="E35" s="257">
        <v>38.479999999999997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168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22"/>
      <c r="B36" s="223"/>
      <c r="C36" s="260" t="s">
        <v>222</v>
      </c>
      <c r="D36" s="256"/>
      <c r="E36" s="257">
        <v>-4.8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05"/>
      <c r="Z36" s="205"/>
      <c r="AA36" s="205"/>
      <c r="AB36" s="205"/>
      <c r="AC36" s="205"/>
      <c r="AD36" s="205"/>
      <c r="AE36" s="205"/>
      <c r="AF36" s="205"/>
      <c r="AG36" s="205" t="s">
        <v>168</v>
      </c>
      <c r="AH36" s="205">
        <v>0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2"/>
      <c r="B37" s="223"/>
      <c r="C37" s="260" t="s">
        <v>223</v>
      </c>
      <c r="D37" s="256"/>
      <c r="E37" s="257">
        <v>-3.6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05"/>
      <c r="Z37" s="205"/>
      <c r="AA37" s="205"/>
      <c r="AB37" s="205"/>
      <c r="AC37" s="205"/>
      <c r="AD37" s="205"/>
      <c r="AE37" s="205"/>
      <c r="AF37" s="205"/>
      <c r="AG37" s="205" t="s">
        <v>168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60" t="s">
        <v>719</v>
      </c>
      <c r="D38" s="256"/>
      <c r="E38" s="257">
        <v>10.92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168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5">
      <c r="A39" s="222"/>
      <c r="B39" s="223"/>
      <c r="C39" s="260" t="s">
        <v>226</v>
      </c>
      <c r="D39" s="256"/>
      <c r="E39" s="257">
        <v>-1.2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05"/>
      <c r="Z39" s="205"/>
      <c r="AA39" s="205"/>
      <c r="AB39" s="205"/>
      <c r="AC39" s="205"/>
      <c r="AD39" s="205"/>
      <c r="AE39" s="205"/>
      <c r="AF39" s="205"/>
      <c r="AG39" s="205" t="s">
        <v>168</v>
      </c>
      <c r="AH39" s="205">
        <v>0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2"/>
      <c r="B40" s="223"/>
      <c r="C40" s="260" t="s">
        <v>720</v>
      </c>
      <c r="D40" s="256"/>
      <c r="E40" s="257">
        <v>35.880000000000003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168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60" t="s">
        <v>236</v>
      </c>
      <c r="D41" s="256"/>
      <c r="E41" s="257">
        <v>-1.6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168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22"/>
      <c r="B42" s="223"/>
      <c r="C42" s="260" t="s">
        <v>228</v>
      </c>
      <c r="D42" s="256"/>
      <c r="E42" s="257">
        <v>-2.4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168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22"/>
      <c r="B43" s="223"/>
      <c r="C43" s="260" t="s">
        <v>721</v>
      </c>
      <c r="D43" s="256"/>
      <c r="E43" s="257">
        <v>44.2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168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5">
      <c r="A44" s="222"/>
      <c r="B44" s="223"/>
      <c r="C44" s="260" t="s">
        <v>230</v>
      </c>
      <c r="D44" s="256"/>
      <c r="E44" s="257">
        <v>-3.2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05"/>
      <c r="Z44" s="205"/>
      <c r="AA44" s="205"/>
      <c r="AB44" s="205"/>
      <c r="AC44" s="205"/>
      <c r="AD44" s="205"/>
      <c r="AE44" s="205"/>
      <c r="AF44" s="205"/>
      <c r="AG44" s="205" t="s">
        <v>168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5">
      <c r="A45" s="222"/>
      <c r="B45" s="223"/>
      <c r="C45" s="260" t="s">
        <v>231</v>
      </c>
      <c r="D45" s="256"/>
      <c r="E45" s="257">
        <v>-4.92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05"/>
      <c r="Z45" s="205"/>
      <c r="AA45" s="205"/>
      <c r="AB45" s="205"/>
      <c r="AC45" s="205"/>
      <c r="AD45" s="205"/>
      <c r="AE45" s="205"/>
      <c r="AF45" s="205"/>
      <c r="AG45" s="205" t="s">
        <v>168</v>
      </c>
      <c r="AH45" s="205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22"/>
      <c r="B46" s="223"/>
      <c r="C46" s="260" t="s">
        <v>722</v>
      </c>
      <c r="D46" s="256"/>
      <c r="E46" s="257">
        <v>8.58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05"/>
      <c r="Z46" s="205"/>
      <c r="AA46" s="205"/>
      <c r="AB46" s="205"/>
      <c r="AC46" s="205"/>
      <c r="AD46" s="205"/>
      <c r="AE46" s="205"/>
      <c r="AF46" s="205"/>
      <c r="AG46" s="205" t="s">
        <v>168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60" t="s">
        <v>226</v>
      </c>
      <c r="D47" s="256"/>
      <c r="E47" s="257">
        <v>-1.2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168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60" t="s">
        <v>723</v>
      </c>
      <c r="D48" s="256"/>
      <c r="E48" s="257">
        <v>29.64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168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5">
      <c r="A49" s="222"/>
      <c r="B49" s="223"/>
      <c r="C49" s="260" t="s">
        <v>236</v>
      </c>
      <c r="D49" s="256"/>
      <c r="E49" s="257">
        <v>-1.6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05"/>
      <c r="Z49" s="205"/>
      <c r="AA49" s="205"/>
      <c r="AB49" s="205"/>
      <c r="AC49" s="205"/>
      <c r="AD49" s="205"/>
      <c r="AE49" s="205"/>
      <c r="AF49" s="205"/>
      <c r="AG49" s="205" t="s">
        <v>168</v>
      </c>
      <c r="AH49" s="205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5">
      <c r="A50" s="222"/>
      <c r="B50" s="223"/>
      <c r="C50" s="260" t="s">
        <v>228</v>
      </c>
      <c r="D50" s="256"/>
      <c r="E50" s="257">
        <v>-2.4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05"/>
      <c r="Z50" s="205"/>
      <c r="AA50" s="205"/>
      <c r="AB50" s="205"/>
      <c r="AC50" s="205"/>
      <c r="AD50" s="205"/>
      <c r="AE50" s="205"/>
      <c r="AF50" s="205"/>
      <c r="AG50" s="205" t="s">
        <v>168</v>
      </c>
      <c r="AH50" s="205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33">
        <v>13</v>
      </c>
      <c r="B51" s="234" t="s">
        <v>237</v>
      </c>
      <c r="C51" s="248" t="s">
        <v>238</v>
      </c>
      <c r="D51" s="235" t="s">
        <v>180</v>
      </c>
      <c r="E51" s="236">
        <v>0.81</v>
      </c>
      <c r="F51" s="237"/>
      <c r="G51" s="238">
        <f>ROUND(E51*F51,2)</f>
        <v>0</v>
      </c>
      <c r="H51" s="225">
        <v>164.95</v>
      </c>
      <c r="I51" s="224">
        <f>ROUND(E51*H51,2)</f>
        <v>133.61000000000001</v>
      </c>
      <c r="J51" s="225">
        <v>930.05</v>
      </c>
      <c r="K51" s="224">
        <f>ROUND(E51*J51,2)</f>
        <v>753.34</v>
      </c>
      <c r="L51" s="224">
        <v>15</v>
      </c>
      <c r="M51" s="224">
        <f>G51*(1+L51/100)</f>
        <v>0</v>
      </c>
      <c r="N51" s="224">
        <v>5.8500000000000003E-2</v>
      </c>
      <c r="O51" s="224">
        <f>ROUND(E51*N51,2)</f>
        <v>0.05</v>
      </c>
      <c r="P51" s="224">
        <v>0</v>
      </c>
      <c r="Q51" s="224">
        <f>ROUND(E51*P51,2)</f>
        <v>0</v>
      </c>
      <c r="R51" s="224"/>
      <c r="S51" s="224" t="s">
        <v>164</v>
      </c>
      <c r="T51" s="224" t="s">
        <v>164</v>
      </c>
      <c r="U51" s="224">
        <v>1.86904</v>
      </c>
      <c r="V51" s="224">
        <f>ROUND(E51*U51,2)</f>
        <v>1.51</v>
      </c>
      <c r="W51" s="224"/>
      <c r="X51" s="22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166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5">
      <c r="A52" s="222"/>
      <c r="B52" s="223"/>
      <c r="C52" s="260" t="s">
        <v>239</v>
      </c>
      <c r="D52" s="256"/>
      <c r="E52" s="257">
        <v>0.21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05"/>
      <c r="Z52" s="205"/>
      <c r="AA52" s="205"/>
      <c r="AB52" s="205"/>
      <c r="AC52" s="205"/>
      <c r="AD52" s="205"/>
      <c r="AE52" s="205"/>
      <c r="AF52" s="205"/>
      <c r="AG52" s="205" t="s">
        <v>168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5">
      <c r="A53" s="222"/>
      <c r="B53" s="223"/>
      <c r="C53" s="260" t="s">
        <v>240</v>
      </c>
      <c r="D53" s="256"/>
      <c r="E53" s="257">
        <v>0.15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05"/>
      <c r="Z53" s="205"/>
      <c r="AA53" s="205"/>
      <c r="AB53" s="205"/>
      <c r="AC53" s="205"/>
      <c r="AD53" s="205"/>
      <c r="AE53" s="205"/>
      <c r="AF53" s="205"/>
      <c r="AG53" s="205" t="s">
        <v>168</v>
      </c>
      <c r="AH53" s="205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5">
      <c r="A54" s="222"/>
      <c r="B54" s="223"/>
      <c r="C54" s="260" t="s">
        <v>724</v>
      </c>
      <c r="D54" s="256"/>
      <c r="E54" s="257">
        <v>0.45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168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5">
      <c r="A55" s="233">
        <v>14</v>
      </c>
      <c r="B55" s="234" t="s">
        <v>242</v>
      </c>
      <c r="C55" s="248" t="s">
        <v>243</v>
      </c>
      <c r="D55" s="235" t="s">
        <v>180</v>
      </c>
      <c r="E55" s="236">
        <v>18</v>
      </c>
      <c r="F55" s="237"/>
      <c r="G55" s="238">
        <f>ROUND(E55*F55,2)</f>
        <v>0</v>
      </c>
      <c r="H55" s="225">
        <v>51.96</v>
      </c>
      <c r="I55" s="224">
        <f>ROUND(E55*H55,2)</f>
        <v>935.28</v>
      </c>
      <c r="J55" s="225">
        <v>292.54000000000002</v>
      </c>
      <c r="K55" s="224">
        <f>ROUND(E55*J55,2)</f>
        <v>5265.72</v>
      </c>
      <c r="L55" s="224">
        <v>15</v>
      </c>
      <c r="M55" s="224">
        <f>G55*(1+L55/100)</f>
        <v>0</v>
      </c>
      <c r="N55" s="224">
        <v>4.5580000000000002E-2</v>
      </c>
      <c r="O55" s="224">
        <f>ROUND(E55*N55,2)</f>
        <v>0.82</v>
      </c>
      <c r="P55" s="224">
        <v>0</v>
      </c>
      <c r="Q55" s="224">
        <f>ROUND(E55*P55,2)</f>
        <v>0</v>
      </c>
      <c r="R55" s="224"/>
      <c r="S55" s="224" t="s">
        <v>164</v>
      </c>
      <c r="T55" s="224" t="s">
        <v>164</v>
      </c>
      <c r="U55" s="224">
        <v>0.60799999999999998</v>
      </c>
      <c r="V55" s="224">
        <f>ROUND(E55*U55,2)</f>
        <v>10.94</v>
      </c>
      <c r="W55" s="224"/>
      <c r="X55" s="224" t="s">
        <v>165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166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22"/>
      <c r="B56" s="223"/>
      <c r="C56" s="260" t="s">
        <v>725</v>
      </c>
      <c r="D56" s="256"/>
      <c r="E56" s="257">
        <v>16.399999999999999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05"/>
      <c r="Z56" s="205"/>
      <c r="AA56" s="205"/>
      <c r="AB56" s="205"/>
      <c r="AC56" s="205"/>
      <c r="AD56" s="205"/>
      <c r="AE56" s="205"/>
      <c r="AF56" s="205"/>
      <c r="AG56" s="205" t="s">
        <v>168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5">
      <c r="A57" s="222"/>
      <c r="B57" s="223"/>
      <c r="C57" s="260" t="s">
        <v>226</v>
      </c>
      <c r="D57" s="256"/>
      <c r="E57" s="257">
        <v>-1.2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05"/>
      <c r="Z57" s="205"/>
      <c r="AA57" s="205"/>
      <c r="AB57" s="205"/>
      <c r="AC57" s="205"/>
      <c r="AD57" s="205"/>
      <c r="AE57" s="205"/>
      <c r="AF57" s="205"/>
      <c r="AG57" s="205" t="s">
        <v>168</v>
      </c>
      <c r="AH57" s="205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5">
      <c r="A58" s="222"/>
      <c r="B58" s="223"/>
      <c r="C58" s="260" t="s">
        <v>245</v>
      </c>
      <c r="D58" s="256"/>
      <c r="E58" s="257">
        <v>2.8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05"/>
      <c r="Z58" s="205"/>
      <c r="AA58" s="205"/>
      <c r="AB58" s="205"/>
      <c r="AC58" s="205"/>
      <c r="AD58" s="205"/>
      <c r="AE58" s="205"/>
      <c r="AF58" s="205"/>
      <c r="AG58" s="205" t="s">
        <v>168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ht="20.399999999999999" outlineLevel="1" x14ac:dyDescent="0.25">
      <c r="A59" s="233">
        <v>15</v>
      </c>
      <c r="B59" s="234" t="s">
        <v>246</v>
      </c>
      <c r="C59" s="248" t="s">
        <v>247</v>
      </c>
      <c r="D59" s="235" t="s">
        <v>180</v>
      </c>
      <c r="E59" s="236">
        <v>2.94</v>
      </c>
      <c r="F59" s="237"/>
      <c r="G59" s="238">
        <f>ROUND(E59*F59,2)</f>
        <v>0</v>
      </c>
      <c r="H59" s="225">
        <v>92.82</v>
      </c>
      <c r="I59" s="224">
        <f>ROUND(E59*H59,2)</f>
        <v>272.89</v>
      </c>
      <c r="J59" s="225">
        <v>186.18</v>
      </c>
      <c r="K59" s="224">
        <f>ROUND(E59*J59,2)</f>
        <v>547.37</v>
      </c>
      <c r="L59" s="224">
        <v>15</v>
      </c>
      <c r="M59" s="224">
        <f>G59*(1+L59/100)</f>
        <v>0</v>
      </c>
      <c r="N59" s="224">
        <v>3.6099999999999999E-3</v>
      </c>
      <c r="O59" s="224">
        <f>ROUND(E59*N59,2)</f>
        <v>0.01</v>
      </c>
      <c r="P59" s="224">
        <v>0</v>
      </c>
      <c r="Q59" s="224">
        <f>ROUND(E59*P59,2)</f>
        <v>0</v>
      </c>
      <c r="R59" s="224"/>
      <c r="S59" s="224" t="s">
        <v>164</v>
      </c>
      <c r="T59" s="224" t="s">
        <v>164</v>
      </c>
      <c r="U59" s="224">
        <v>0.36199999999999999</v>
      </c>
      <c r="V59" s="224">
        <f>ROUND(E59*U59,2)</f>
        <v>1.06</v>
      </c>
      <c r="W59" s="224"/>
      <c r="X59" s="224" t="s">
        <v>165</v>
      </c>
      <c r="Y59" s="205"/>
      <c r="Z59" s="205"/>
      <c r="AA59" s="205"/>
      <c r="AB59" s="205"/>
      <c r="AC59" s="205"/>
      <c r="AD59" s="205"/>
      <c r="AE59" s="205"/>
      <c r="AF59" s="205"/>
      <c r="AG59" s="205" t="s">
        <v>166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5">
      <c r="A60" s="222"/>
      <c r="B60" s="223"/>
      <c r="C60" s="260" t="s">
        <v>248</v>
      </c>
      <c r="D60" s="256"/>
      <c r="E60" s="257">
        <v>1.47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05"/>
      <c r="Z60" s="205"/>
      <c r="AA60" s="205"/>
      <c r="AB60" s="205"/>
      <c r="AC60" s="205"/>
      <c r="AD60" s="205"/>
      <c r="AE60" s="205"/>
      <c r="AF60" s="205"/>
      <c r="AG60" s="205" t="s">
        <v>168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5">
      <c r="A61" s="222"/>
      <c r="B61" s="223"/>
      <c r="C61" s="260" t="s">
        <v>249</v>
      </c>
      <c r="D61" s="256"/>
      <c r="E61" s="257">
        <v>1.47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05"/>
      <c r="Z61" s="205"/>
      <c r="AA61" s="205"/>
      <c r="AB61" s="205"/>
      <c r="AC61" s="205"/>
      <c r="AD61" s="205"/>
      <c r="AE61" s="205"/>
      <c r="AF61" s="205"/>
      <c r="AG61" s="205" t="s">
        <v>168</v>
      </c>
      <c r="AH61" s="205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33">
        <v>16</v>
      </c>
      <c r="B62" s="234" t="s">
        <v>250</v>
      </c>
      <c r="C62" s="248" t="s">
        <v>251</v>
      </c>
      <c r="D62" s="235" t="s">
        <v>180</v>
      </c>
      <c r="E62" s="236">
        <v>3.3</v>
      </c>
      <c r="F62" s="237"/>
      <c r="G62" s="238">
        <f>ROUND(E62*F62,2)</f>
        <v>0</v>
      </c>
      <c r="H62" s="225">
        <v>41.83</v>
      </c>
      <c r="I62" s="224">
        <f>ROUND(E62*H62,2)</f>
        <v>138.04</v>
      </c>
      <c r="J62" s="225">
        <v>41.37</v>
      </c>
      <c r="K62" s="224">
        <f>ROUND(E62*J62,2)</f>
        <v>136.52000000000001</v>
      </c>
      <c r="L62" s="224">
        <v>15</v>
      </c>
      <c r="M62" s="224">
        <f>G62*(1+L62/100)</f>
        <v>0</v>
      </c>
      <c r="N62" s="224">
        <v>2.5999999999999998E-4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164</v>
      </c>
      <c r="T62" s="224" t="s">
        <v>164</v>
      </c>
      <c r="U62" s="224">
        <v>0.09</v>
      </c>
      <c r="V62" s="224">
        <f>ROUND(E62*U62,2)</f>
        <v>0.3</v>
      </c>
      <c r="W62" s="224"/>
      <c r="X62" s="224" t="s">
        <v>165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166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5">
      <c r="A63" s="222"/>
      <c r="B63" s="223"/>
      <c r="C63" s="260" t="s">
        <v>205</v>
      </c>
      <c r="D63" s="256"/>
      <c r="E63" s="257">
        <v>1.76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05"/>
      <c r="Z63" s="205"/>
      <c r="AA63" s="205"/>
      <c r="AB63" s="205"/>
      <c r="AC63" s="205"/>
      <c r="AD63" s="205"/>
      <c r="AE63" s="205"/>
      <c r="AF63" s="205"/>
      <c r="AG63" s="205" t="s">
        <v>168</v>
      </c>
      <c r="AH63" s="205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22"/>
      <c r="B64" s="223"/>
      <c r="C64" s="260" t="s">
        <v>709</v>
      </c>
      <c r="D64" s="256"/>
      <c r="E64" s="257">
        <v>1.38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168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22"/>
      <c r="B65" s="223"/>
      <c r="C65" s="260" t="s">
        <v>207</v>
      </c>
      <c r="D65" s="256"/>
      <c r="E65" s="257">
        <v>0.16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05"/>
      <c r="Z65" s="205"/>
      <c r="AA65" s="205"/>
      <c r="AB65" s="205"/>
      <c r="AC65" s="205"/>
      <c r="AD65" s="205"/>
      <c r="AE65" s="205"/>
      <c r="AF65" s="205"/>
      <c r="AG65" s="205" t="s">
        <v>168</v>
      </c>
      <c r="AH65" s="205">
        <v>0</v>
      </c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x14ac:dyDescent="0.25">
      <c r="A66" s="227" t="s">
        <v>134</v>
      </c>
      <c r="B66" s="228" t="s">
        <v>60</v>
      </c>
      <c r="C66" s="246" t="s">
        <v>61</v>
      </c>
      <c r="D66" s="229"/>
      <c r="E66" s="230"/>
      <c r="F66" s="231"/>
      <c r="G66" s="232">
        <f>SUMIF(AG67:AG78,"&lt;&gt;NOR",G67:G78)</f>
        <v>0</v>
      </c>
      <c r="H66" s="226"/>
      <c r="I66" s="226">
        <f>SUM(I67:I78)</f>
        <v>2247.94</v>
      </c>
      <c r="J66" s="226"/>
      <c r="K66" s="226">
        <f>SUM(K67:K78)</f>
        <v>1433.2300000000002</v>
      </c>
      <c r="L66" s="226"/>
      <c r="M66" s="226">
        <f>SUM(M67:M78)</f>
        <v>0</v>
      </c>
      <c r="N66" s="226"/>
      <c r="O66" s="226">
        <f>SUM(O67:O78)</f>
        <v>0.11</v>
      </c>
      <c r="P66" s="226"/>
      <c r="Q66" s="226">
        <f>SUM(Q67:Q78)</f>
        <v>0</v>
      </c>
      <c r="R66" s="226"/>
      <c r="S66" s="226"/>
      <c r="T66" s="226"/>
      <c r="U66" s="226"/>
      <c r="V66" s="226">
        <f>SUM(V67:V78)</f>
        <v>3.04</v>
      </c>
      <c r="W66" s="226"/>
      <c r="X66" s="226"/>
      <c r="AG66" t="s">
        <v>135</v>
      </c>
    </row>
    <row r="67" spans="1:60" outlineLevel="1" x14ac:dyDescent="0.25">
      <c r="A67" s="233">
        <v>17</v>
      </c>
      <c r="B67" s="234" t="s">
        <v>250</v>
      </c>
      <c r="C67" s="248" t="s">
        <v>251</v>
      </c>
      <c r="D67" s="235" t="s">
        <v>180</v>
      </c>
      <c r="E67" s="236">
        <v>6.36</v>
      </c>
      <c r="F67" s="237"/>
      <c r="G67" s="238">
        <f>ROUND(E67*F67,2)</f>
        <v>0</v>
      </c>
      <c r="H67" s="225">
        <v>41.83</v>
      </c>
      <c r="I67" s="224">
        <f>ROUND(E67*H67,2)</f>
        <v>266.04000000000002</v>
      </c>
      <c r="J67" s="225">
        <v>41.37</v>
      </c>
      <c r="K67" s="224">
        <f>ROUND(E67*J67,2)</f>
        <v>263.11</v>
      </c>
      <c r="L67" s="224">
        <v>15</v>
      </c>
      <c r="M67" s="224">
        <f>G67*(1+L67/100)</f>
        <v>0</v>
      </c>
      <c r="N67" s="224">
        <v>2.5999999999999998E-4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164</v>
      </c>
      <c r="T67" s="224" t="s">
        <v>164</v>
      </c>
      <c r="U67" s="224">
        <v>0.09</v>
      </c>
      <c r="V67" s="224">
        <f>ROUND(E67*U67,2)</f>
        <v>0.56999999999999995</v>
      </c>
      <c r="W67" s="224"/>
      <c r="X67" s="224" t="s">
        <v>165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166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5">
      <c r="A68" s="222"/>
      <c r="B68" s="223"/>
      <c r="C68" s="260" t="s">
        <v>712</v>
      </c>
      <c r="D68" s="256"/>
      <c r="E68" s="257">
        <v>1.08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05"/>
      <c r="Z68" s="205"/>
      <c r="AA68" s="205"/>
      <c r="AB68" s="205"/>
      <c r="AC68" s="205"/>
      <c r="AD68" s="205"/>
      <c r="AE68" s="205"/>
      <c r="AF68" s="205"/>
      <c r="AG68" s="205" t="s">
        <v>168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5">
      <c r="A69" s="222"/>
      <c r="B69" s="223"/>
      <c r="C69" s="260" t="s">
        <v>726</v>
      </c>
      <c r="D69" s="256"/>
      <c r="E69" s="257">
        <v>4.2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05"/>
      <c r="Z69" s="205"/>
      <c r="AA69" s="205"/>
      <c r="AB69" s="205"/>
      <c r="AC69" s="205"/>
      <c r="AD69" s="205"/>
      <c r="AE69" s="205"/>
      <c r="AF69" s="205"/>
      <c r="AG69" s="205" t="s">
        <v>168</v>
      </c>
      <c r="AH69" s="205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22"/>
      <c r="B70" s="223"/>
      <c r="C70" s="260" t="s">
        <v>727</v>
      </c>
      <c r="D70" s="256"/>
      <c r="E70" s="257">
        <v>1.08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168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5">
      <c r="A71" s="233">
        <v>18</v>
      </c>
      <c r="B71" s="234" t="s">
        <v>252</v>
      </c>
      <c r="C71" s="248" t="s">
        <v>253</v>
      </c>
      <c r="D71" s="235" t="s">
        <v>180</v>
      </c>
      <c r="E71" s="236">
        <v>6.36</v>
      </c>
      <c r="F71" s="237"/>
      <c r="G71" s="238">
        <f>ROUND(E71*F71,2)</f>
        <v>0</v>
      </c>
      <c r="H71" s="225">
        <v>311.62</v>
      </c>
      <c r="I71" s="224">
        <f>ROUND(E71*H71,2)</f>
        <v>1981.9</v>
      </c>
      <c r="J71" s="225">
        <v>176.88</v>
      </c>
      <c r="K71" s="224">
        <f>ROUND(E71*J71,2)</f>
        <v>1124.96</v>
      </c>
      <c r="L71" s="224">
        <v>15</v>
      </c>
      <c r="M71" s="224">
        <f>G71*(1+L71/100)</f>
        <v>0</v>
      </c>
      <c r="N71" s="224">
        <v>1.806E-2</v>
      </c>
      <c r="O71" s="224">
        <f>ROUND(E71*N71,2)</f>
        <v>0.11</v>
      </c>
      <c r="P71" s="224">
        <v>0</v>
      </c>
      <c r="Q71" s="224">
        <f>ROUND(E71*P71,2)</f>
        <v>0</v>
      </c>
      <c r="R71" s="224"/>
      <c r="S71" s="224" t="s">
        <v>164</v>
      </c>
      <c r="T71" s="224" t="s">
        <v>164</v>
      </c>
      <c r="U71" s="224">
        <v>0.372</v>
      </c>
      <c r="V71" s="224">
        <f>ROUND(E71*U71,2)</f>
        <v>2.37</v>
      </c>
      <c r="W71" s="224"/>
      <c r="X71" s="224" t="s">
        <v>165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166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22"/>
      <c r="B72" s="223"/>
      <c r="C72" s="260" t="s">
        <v>712</v>
      </c>
      <c r="D72" s="256"/>
      <c r="E72" s="257">
        <v>1.08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05"/>
      <c r="Z72" s="205"/>
      <c r="AA72" s="205"/>
      <c r="AB72" s="205"/>
      <c r="AC72" s="205"/>
      <c r="AD72" s="205"/>
      <c r="AE72" s="205"/>
      <c r="AF72" s="205"/>
      <c r="AG72" s="205" t="s">
        <v>168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5">
      <c r="A73" s="222"/>
      <c r="B73" s="223"/>
      <c r="C73" s="260" t="s">
        <v>726</v>
      </c>
      <c r="D73" s="256"/>
      <c r="E73" s="257">
        <v>4.2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05"/>
      <c r="Z73" s="205"/>
      <c r="AA73" s="205"/>
      <c r="AB73" s="205"/>
      <c r="AC73" s="205"/>
      <c r="AD73" s="205"/>
      <c r="AE73" s="205"/>
      <c r="AF73" s="205"/>
      <c r="AG73" s="205" t="s">
        <v>168</v>
      </c>
      <c r="AH73" s="205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5">
      <c r="A74" s="222"/>
      <c r="B74" s="223"/>
      <c r="C74" s="260" t="s">
        <v>727</v>
      </c>
      <c r="D74" s="256"/>
      <c r="E74" s="257">
        <v>1.08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05"/>
      <c r="Z74" s="205"/>
      <c r="AA74" s="205"/>
      <c r="AB74" s="205"/>
      <c r="AC74" s="205"/>
      <c r="AD74" s="205"/>
      <c r="AE74" s="205"/>
      <c r="AF74" s="205"/>
      <c r="AG74" s="205" t="s">
        <v>168</v>
      </c>
      <c r="AH74" s="205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33">
        <v>19</v>
      </c>
      <c r="B75" s="234" t="s">
        <v>728</v>
      </c>
      <c r="C75" s="248" t="s">
        <v>729</v>
      </c>
      <c r="D75" s="235" t="s">
        <v>180</v>
      </c>
      <c r="E75" s="236">
        <v>6.36</v>
      </c>
      <c r="F75" s="237"/>
      <c r="G75" s="238">
        <f>ROUND(E75*F75,2)</f>
        <v>0</v>
      </c>
      <c r="H75" s="225">
        <v>0</v>
      </c>
      <c r="I75" s="224">
        <f>ROUND(E75*H75,2)</f>
        <v>0</v>
      </c>
      <c r="J75" s="225">
        <v>7.1</v>
      </c>
      <c r="K75" s="224">
        <f>ROUND(E75*J75,2)</f>
        <v>45.16</v>
      </c>
      <c r="L75" s="224">
        <v>15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139</v>
      </c>
      <c r="T75" s="224" t="s">
        <v>164</v>
      </c>
      <c r="U75" s="224">
        <v>1.6E-2</v>
      </c>
      <c r="V75" s="224">
        <f>ROUND(E75*U75,2)</f>
        <v>0.1</v>
      </c>
      <c r="W75" s="224"/>
      <c r="X75" s="224" t="s">
        <v>165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166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5">
      <c r="A76" s="222"/>
      <c r="B76" s="223"/>
      <c r="C76" s="260" t="s">
        <v>712</v>
      </c>
      <c r="D76" s="256"/>
      <c r="E76" s="257">
        <v>1.08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05"/>
      <c r="Z76" s="205"/>
      <c r="AA76" s="205"/>
      <c r="AB76" s="205"/>
      <c r="AC76" s="205"/>
      <c r="AD76" s="205"/>
      <c r="AE76" s="205"/>
      <c r="AF76" s="205"/>
      <c r="AG76" s="205" t="s">
        <v>168</v>
      </c>
      <c r="AH76" s="205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5">
      <c r="A77" s="222"/>
      <c r="B77" s="223"/>
      <c r="C77" s="260" t="s">
        <v>726</v>
      </c>
      <c r="D77" s="256"/>
      <c r="E77" s="257">
        <v>4.2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05"/>
      <c r="Z77" s="205"/>
      <c r="AA77" s="205"/>
      <c r="AB77" s="205"/>
      <c r="AC77" s="205"/>
      <c r="AD77" s="205"/>
      <c r="AE77" s="205"/>
      <c r="AF77" s="205"/>
      <c r="AG77" s="205" t="s">
        <v>168</v>
      </c>
      <c r="AH77" s="205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5">
      <c r="A78" s="222"/>
      <c r="B78" s="223"/>
      <c r="C78" s="260" t="s">
        <v>727</v>
      </c>
      <c r="D78" s="256"/>
      <c r="E78" s="257">
        <v>1.08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05"/>
      <c r="Z78" s="205"/>
      <c r="AA78" s="205"/>
      <c r="AB78" s="205"/>
      <c r="AC78" s="205"/>
      <c r="AD78" s="205"/>
      <c r="AE78" s="205"/>
      <c r="AF78" s="205"/>
      <c r="AG78" s="205" t="s">
        <v>168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ht="26.4" x14ac:dyDescent="0.25">
      <c r="A79" s="227" t="s">
        <v>134</v>
      </c>
      <c r="B79" s="228" t="s">
        <v>62</v>
      </c>
      <c r="C79" s="246" t="s">
        <v>63</v>
      </c>
      <c r="D79" s="229"/>
      <c r="E79" s="230"/>
      <c r="F79" s="231"/>
      <c r="G79" s="232">
        <f>SUMIF(AG80:AG90,"&lt;&gt;NOR",G80:G90)</f>
        <v>0</v>
      </c>
      <c r="H79" s="226"/>
      <c r="I79" s="226">
        <f>SUM(I80:I90)</f>
        <v>89.07</v>
      </c>
      <c r="J79" s="226"/>
      <c r="K79" s="226">
        <f>SUM(K80:K90)</f>
        <v>6769.13</v>
      </c>
      <c r="L79" s="226"/>
      <c r="M79" s="226">
        <f>SUM(M80:M90)</f>
        <v>0</v>
      </c>
      <c r="N79" s="226"/>
      <c r="O79" s="226">
        <f>SUM(O80:O90)</f>
        <v>0</v>
      </c>
      <c r="P79" s="226"/>
      <c r="Q79" s="226">
        <f>SUM(Q80:Q90)</f>
        <v>0</v>
      </c>
      <c r="R79" s="226"/>
      <c r="S79" s="226"/>
      <c r="T79" s="226"/>
      <c r="U79" s="226"/>
      <c r="V79" s="226">
        <f>SUM(V80:V90)</f>
        <v>17.09</v>
      </c>
      <c r="W79" s="226"/>
      <c r="X79" s="226"/>
      <c r="AG79" t="s">
        <v>135</v>
      </c>
    </row>
    <row r="80" spans="1:60" outlineLevel="1" x14ac:dyDescent="0.25">
      <c r="A80" s="233">
        <v>20</v>
      </c>
      <c r="B80" s="234" t="s">
        <v>254</v>
      </c>
      <c r="C80" s="248" t="s">
        <v>255</v>
      </c>
      <c r="D80" s="235" t="s">
        <v>180</v>
      </c>
      <c r="E80" s="236">
        <v>51.4</v>
      </c>
      <c r="F80" s="237"/>
      <c r="G80" s="238">
        <f>ROUND(E80*F80,2)</f>
        <v>0</v>
      </c>
      <c r="H80" s="225">
        <v>1.54</v>
      </c>
      <c r="I80" s="224">
        <f>ROUND(E80*H80,2)</f>
        <v>79.16</v>
      </c>
      <c r="J80" s="225">
        <v>121.96</v>
      </c>
      <c r="K80" s="224">
        <f>ROUND(E80*J80,2)</f>
        <v>6268.74</v>
      </c>
      <c r="L80" s="224">
        <v>15</v>
      </c>
      <c r="M80" s="224">
        <f>G80*(1+L80/100)</f>
        <v>0</v>
      </c>
      <c r="N80" s="224">
        <v>4.0000000000000003E-5</v>
      </c>
      <c r="O80" s="224">
        <f>ROUND(E80*N80,2)</f>
        <v>0</v>
      </c>
      <c r="P80" s="224">
        <v>0</v>
      </c>
      <c r="Q80" s="224">
        <f>ROUND(E80*P80,2)</f>
        <v>0</v>
      </c>
      <c r="R80" s="224"/>
      <c r="S80" s="224" t="s">
        <v>164</v>
      </c>
      <c r="T80" s="224" t="s">
        <v>164</v>
      </c>
      <c r="U80" s="224">
        <v>0.308</v>
      </c>
      <c r="V80" s="224">
        <f>ROUND(E80*U80,2)</f>
        <v>15.83</v>
      </c>
      <c r="W80" s="224"/>
      <c r="X80" s="224" t="s">
        <v>165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166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5">
      <c r="A81" s="222"/>
      <c r="B81" s="223"/>
      <c r="C81" s="260" t="s">
        <v>712</v>
      </c>
      <c r="D81" s="256"/>
      <c r="E81" s="257">
        <v>1.08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05"/>
      <c r="Z81" s="205"/>
      <c r="AA81" s="205"/>
      <c r="AB81" s="205"/>
      <c r="AC81" s="205"/>
      <c r="AD81" s="205"/>
      <c r="AE81" s="205"/>
      <c r="AF81" s="205"/>
      <c r="AG81" s="205" t="s">
        <v>168</v>
      </c>
      <c r="AH81" s="205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5">
      <c r="A82" s="222"/>
      <c r="B82" s="223"/>
      <c r="C82" s="260" t="s">
        <v>713</v>
      </c>
      <c r="D82" s="256"/>
      <c r="E82" s="257">
        <v>11.7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05"/>
      <c r="Z82" s="205"/>
      <c r="AA82" s="205"/>
      <c r="AB82" s="205"/>
      <c r="AC82" s="205"/>
      <c r="AD82" s="205"/>
      <c r="AE82" s="205"/>
      <c r="AF82" s="205"/>
      <c r="AG82" s="205" t="s">
        <v>168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5">
      <c r="A83" s="222"/>
      <c r="B83" s="223"/>
      <c r="C83" s="260" t="s">
        <v>714</v>
      </c>
      <c r="D83" s="256"/>
      <c r="E83" s="257">
        <v>17.16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05"/>
      <c r="Z83" s="205"/>
      <c r="AA83" s="205"/>
      <c r="AB83" s="205"/>
      <c r="AC83" s="205"/>
      <c r="AD83" s="205"/>
      <c r="AE83" s="205"/>
      <c r="AF83" s="205"/>
      <c r="AG83" s="205" t="s">
        <v>168</v>
      </c>
      <c r="AH83" s="205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5">
      <c r="A84" s="222"/>
      <c r="B84" s="223"/>
      <c r="C84" s="260" t="s">
        <v>715</v>
      </c>
      <c r="D84" s="256"/>
      <c r="E84" s="257">
        <v>8.1199999999999992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05"/>
      <c r="Z84" s="205"/>
      <c r="AA84" s="205"/>
      <c r="AB84" s="205"/>
      <c r="AC84" s="205"/>
      <c r="AD84" s="205"/>
      <c r="AE84" s="205"/>
      <c r="AF84" s="205"/>
      <c r="AG84" s="205" t="s">
        <v>168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5">
      <c r="A85" s="222"/>
      <c r="B85" s="223"/>
      <c r="C85" s="260" t="s">
        <v>730</v>
      </c>
      <c r="D85" s="256"/>
      <c r="E85" s="257">
        <v>8.06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05"/>
      <c r="Z85" s="205"/>
      <c r="AA85" s="205"/>
      <c r="AB85" s="205"/>
      <c r="AC85" s="205"/>
      <c r="AD85" s="205"/>
      <c r="AE85" s="205"/>
      <c r="AF85" s="205"/>
      <c r="AG85" s="205" t="s">
        <v>168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5">
      <c r="A86" s="222"/>
      <c r="B86" s="223"/>
      <c r="C86" s="260" t="s">
        <v>726</v>
      </c>
      <c r="D86" s="256"/>
      <c r="E86" s="257">
        <v>4.2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05"/>
      <c r="Z86" s="205"/>
      <c r="AA86" s="205"/>
      <c r="AB86" s="205"/>
      <c r="AC86" s="205"/>
      <c r="AD86" s="205"/>
      <c r="AE86" s="205"/>
      <c r="AF86" s="205"/>
      <c r="AG86" s="205" t="s">
        <v>168</v>
      </c>
      <c r="AH86" s="205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5">
      <c r="A87" s="222"/>
      <c r="B87" s="223"/>
      <c r="C87" s="260" t="s">
        <v>727</v>
      </c>
      <c r="D87" s="256"/>
      <c r="E87" s="257">
        <v>1.08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05"/>
      <c r="Z87" s="205"/>
      <c r="AA87" s="205"/>
      <c r="AB87" s="205"/>
      <c r="AC87" s="205"/>
      <c r="AD87" s="205"/>
      <c r="AE87" s="205"/>
      <c r="AF87" s="205"/>
      <c r="AG87" s="205" t="s">
        <v>168</v>
      </c>
      <c r="AH87" s="205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5">
      <c r="A88" s="233">
        <v>21</v>
      </c>
      <c r="B88" s="234" t="s">
        <v>256</v>
      </c>
      <c r="C88" s="248" t="s">
        <v>257</v>
      </c>
      <c r="D88" s="235" t="s">
        <v>180</v>
      </c>
      <c r="E88" s="236">
        <v>9.7200000000000006</v>
      </c>
      <c r="F88" s="237"/>
      <c r="G88" s="238">
        <f>ROUND(E88*F88,2)</f>
        <v>0</v>
      </c>
      <c r="H88" s="225">
        <v>1.02</v>
      </c>
      <c r="I88" s="224">
        <f>ROUND(E88*H88,2)</f>
        <v>9.91</v>
      </c>
      <c r="J88" s="225">
        <v>51.48</v>
      </c>
      <c r="K88" s="224">
        <f>ROUND(E88*J88,2)</f>
        <v>500.39</v>
      </c>
      <c r="L88" s="224">
        <v>15</v>
      </c>
      <c r="M88" s="224">
        <f>G88*(1+L88/100)</f>
        <v>0</v>
      </c>
      <c r="N88" s="224">
        <v>1.0000000000000001E-5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164</v>
      </c>
      <c r="T88" s="224" t="s">
        <v>164</v>
      </c>
      <c r="U88" s="224">
        <v>0.13</v>
      </c>
      <c r="V88" s="224">
        <f>ROUND(E88*U88,2)</f>
        <v>1.26</v>
      </c>
      <c r="W88" s="224"/>
      <c r="X88" s="224" t="s">
        <v>165</v>
      </c>
      <c r="Y88" s="205"/>
      <c r="Z88" s="205"/>
      <c r="AA88" s="205"/>
      <c r="AB88" s="205"/>
      <c r="AC88" s="205"/>
      <c r="AD88" s="205"/>
      <c r="AE88" s="205"/>
      <c r="AF88" s="205"/>
      <c r="AG88" s="205" t="s">
        <v>166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5">
      <c r="A89" s="222"/>
      <c r="B89" s="223"/>
      <c r="C89" s="260" t="s">
        <v>710</v>
      </c>
      <c r="D89" s="256"/>
      <c r="E89" s="257">
        <v>4.8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05"/>
      <c r="Z89" s="205"/>
      <c r="AA89" s="205"/>
      <c r="AB89" s="205"/>
      <c r="AC89" s="205"/>
      <c r="AD89" s="205"/>
      <c r="AE89" s="205"/>
      <c r="AF89" s="205"/>
      <c r="AG89" s="205" t="s">
        <v>168</v>
      </c>
      <c r="AH89" s="205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5">
      <c r="A90" s="222"/>
      <c r="B90" s="223"/>
      <c r="C90" s="260" t="s">
        <v>211</v>
      </c>
      <c r="D90" s="256"/>
      <c r="E90" s="257">
        <v>4.92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05"/>
      <c r="Z90" s="205"/>
      <c r="AA90" s="205"/>
      <c r="AB90" s="205"/>
      <c r="AC90" s="205"/>
      <c r="AD90" s="205"/>
      <c r="AE90" s="205"/>
      <c r="AF90" s="205"/>
      <c r="AG90" s="205" t="s">
        <v>168</v>
      </c>
      <c r="AH90" s="205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x14ac:dyDescent="0.25">
      <c r="A91" s="227" t="s">
        <v>134</v>
      </c>
      <c r="B91" s="228" t="s">
        <v>64</v>
      </c>
      <c r="C91" s="246" t="s">
        <v>65</v>
      </c>
      <c r="D91" s="229"/>
      <c r="E91" s="230"/>
      <c r="F91" s="231"/>
      <c r="G91" s="232">
        <f>SUMIF(AG92:AG133,"&lt;&gt;NOR",G92:G133)</f>
        <v>0</v>
      </c>
      <c r="H91" s="226"/>
      <c r="I91" s="226">
        <f>SUM(I92:I133)</f>
        <v>300.44</v>
      </c>
      <c r="J91" s="226"/>
      <c r="K91" s="226">
        <f>SUM(K92:K133)</f>
        <v>9343.57</v>
      </c>
      <c r="L91" s="226"/>
      <c r="M91" s="226">
        <f>SUM(M92:M133)</f>
        <v>0</v>
      </c>
      <c r="N91" s="226"/>
      <c r="O91" s="226">
        <f>SUM(O92:O133)</f>
        <v>0.02</v>
      </c>
      <c r="P91" s="226"/>
      <c r="Q91" s="226">
        <f>SUM(Q92:Q133)</f>
        <v>2.1799999999999997</v>
      </c>
      <c r="R91" s="226"/>
      <c r="S91" s="226"/>
      <c r="T91" s="226"/>
      <c r="U91" s="226"/>
      <c r="V91" s="226">
        <f>SUM(V92:V133)</f>
        <v>12.78</v>
      </c>
      <c r="W91" s="226"/>
      <c r="X91" s="226"/>
      <c r="AG91" t="s">
        <v>135</v>
      </c>
    </row>
    <row r="92" spans="1:60" outlineLevel="1" x14ac:dyDescent="0.25">
      <c r="A92" s="233">
        <v>22</v>
      </c>
      <c r="B92" s="234" t="s">
        <v>258</v>
      </c>
      <c r="C92" s="248" t="s">
        <v>259</v>
      </c>
      <c r="D92" s="235" t="s">
        <v>180</v>
      </c>
      <c r="E92" s="236">
        <v>5.28</v>
      </c>
      <c r="F92" s="237"/>
      <c r="G92" s="238">
        <f>ROUND(E92*F92,2)</f>
        <v>0</v>
      </c>
      <c r="H92" s="225">
        <v>0</v>
      </c>
      <c r="I92" s="224">
        <f>ROUND(E92*H92,2)</f>
        <v>0</v>
      </c>
      <c r="J92" s="225">
        <v>59.5</v>
      </c>
      <c r="K92" s="224">
        <f>ROUND(E92*J92,2)</f>
        <v>314.16000000000003</v>
      </c>
      <c r="L92" s="224">
        <v>15</v>
      </c>
      <c r="M92" s="224">
        <f>G92*(1+L92/100)</f>
        <v>0</v>
      </c>
      <c r="N92" s="224">
        <v>0</v>
      </c>
      <c r="O92" s="224">
        <f>ROUND(E92*N92,2)</f>
        <v>0</v>
      </c>
      <c r="P92" s="224">
        <v>1.75E-3</v>
      </c>
      <c r="Q92" s="224">
        <f>ROUND(E92*P92,2)</f>
        <v>0.01</v>
      </c>
      <c r="R92" s="224"/>
      <c r="S92" s="224" t="s">
        <v>164</v>
      </c>
      <c r="T92" s="224" t="s">
        <v>164</v>
      </c>
      <c r="U92" s="224">
        <v>0.16500000000000001</v>
      </c>
      <c r="V92" s="224">
        <f>ROUND(E92*U92,2)</f>
        <v>0.87</v>
      </c>
      <c r="W92" s="224"/>
      <c r="X92" s="224" t="s">
        <v>165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166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5">
      <c r="A93" s="222"/>
      <c r="B93" s="223"/>
      <c r="C93" s="260" t="s">
        <v>731</v>
      </c>
      <c r="D93" s="256"/>
      <c r="E93" s="257">
        <v>4.2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05"/>
      <c r="Z93" s="205"/>
      <c r="AA93" s="205"/>
      <c r="AB93" s="205"/>
      <c r="AC93" s="205"/>
      <c r="AD93" s="205"/>
      <c r="AE93" s="205"/>
      <c r="AF93" s="205"/>
      <c r="AG93" s="205" t="s">
        <v>168</v>
      </c>
      <c r="AH93" s="205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5">
      <c r="A94" s="222"/>
      <c r="B94" s="223"/>
      <c r="C94" s="260" t="s">
        <v>727</v>
      </c>
      <c r="D94" s="256"/>
      <c r="E94" s="257">
        <v>1.08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05"/>
      <c r="Z94" s="205"/>
      <c r="AA94" s="205"/>
      <c r="AB94" s="205"/>
      <c r="AC94" s="205"/>
      <c r="AD94" s="205"/>
      <c r="AE94" s="205"/>
      <c r="AF94" s="205"/>
      <c r="AG94" s="205" t="s">
        <v>168</v>
      </c>
      <c r="AH94" s="205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5">
      <c r="A95" s="233">
        <v>23</v>
      </c>
      <c r="B95" s="234" t="s">
        <v>260</v>
      </c>
      <c r="C95" s="248" t="s">
        <v>261</v>
      </c>
      <c r="D95" s="235" t="s">
        <v>180</v>
      </c>
      <c r="E95" s="236">
        <v>5.28</v>
      </c>
      <c r="F95" s="237"/>
      <c r="G95" s="238">
        <f>ROUND(E95*F95,2)</f>
        <v>0</v>
      </c>
      <c r="H95" s="225">
        <v>0</v>
      </c>
      <c r="I95" s="224">
        <f>ROUND(E95*H95,2)</f>
        <v>0</v>
      </c>
      <c r="J95" s="225">
        <v>67.3</v>
      </c>
      <c r="K95" s="224">
        <f>ROUND(E95*J95,2)</f>
        <v>355.34</v>
      </c>
      <c r="L95" s="224">
        <v>15</v>
      </c>
      <c r="M95" s="224">
        <f>G95*(1+L95/100)</f>
        <v>0</v>
      </c>
      <c r="N95" s="224">
        <v>0</v>
      </c>
      <c r="O95" s="224">
        <f>ROUND(E95*N95,2)</f>
        <v>0</v>
      </c>
      <c r="P95" s="224">
        <v>0.02</v>
      </c>
      <c r="Q95" s="224">
        <f>ROUND(E95*P95,2)</f>
        <v>0.11</v>
      </c>
      <c r="R95" s="224"/>
      <c r="S95" s="224" t="s">
        <v>164</v>
      </c>
      <c r="T95" s="224" t="s">
        <v>164</v>
      </c>
      <c r="U95" s="224">
        <v>0.14699999999999999</v>
      </c>
      <c r="V95" s="224">
        <f>ROUND(E95*U95,2)</f>
        <v>0.78</v>
      </c>
      <c r="W95" s="224"/>
      <c r="X95" s="224" t="s">
        <v>165</v>
      </c>
      <c r="Y95" s="205"/>
      <c r="Z95" s="205"/>
      <c r="AA95" s="205"/>
      <c r="AB95" s="205"/>
      <c r="AC95" s="205"/>
      <c r="AD95" s="205"/>
      <c r="AE95" s="205"/>
      <c r="AF95" s="205"/>
      <c r="AG95" s="205" t="s">
        <v>166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5">
      <c r="A96" s="222"/>
      <c r="B96" s="223"/>
      <c r="C96" s="260" t="s">
        <v>726</v>
      </c>
      <c r="D96" s="256"/>
      <c r="E96" s="257">
        <v>4.2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05"/>
      <c r="Z96" s="205"/>
      <c r="AA96" s="205"/>
      <c r="AB96" s="205"/>
      <c r="AC96" s="205"/>
      <c r="AD96" s="205"/>
      <c r="AE96" s="205"/>
      <c r="AF96" s="205"/>
      <c r="AG96" s="205" t="s">
        <v>168</v>
      </c>
      <c r="AH96" s="205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5">
      <c r="A97" s="222"/>
      <c r="B97" s="223"/>
      <c r="C97" s="260" t="s">
        <v>727</v>
      </c>
      <c r="D97" s="256"/>
      <c r="E97" s="257">
        <v>1.08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05"/>
      <c r="Z97" s="205"/>
      <c r="AA97" s="205"/>
      <c r="AB97" s="205"/>
      <c r="AC97" s="205"/>
      <c r="AD97" s="205"/>
      <c r="AE97" s="205"/>
      <c r="AF97" s="205"/>
      <c r="AG97" s="205" t="s">
        <v>168</v>
      </c>
      <c r="AH97" s="205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5">
      <c r="A98" s="233">
        <v>24</v>
      </c>
      <c r="B98" s="234" t="s">
        <v>262</v>
      </c>
      <c r="C98" s="248" t="s">
        <v>263</v>
      </c>
      <c r="D98" s="235" t="s">
        <v>176</v>
      </c>
      <c r="E98" s="236">
        <v>3.6</v>
      </c>
      <c r="F98" s="237"/>
      <c r="G98" s="238">
        <f>ROUND(E98*F98,2)</f>
        <v>0</v>
      </c>
      <c r="H98" s="225">
        <v>0</v>
      </c>
      <c r="I98" s="224">
        <f>ROUND(E98*H98,2)</f>
        <v>0</v>
      </c>
      <c r="J98" s="225">
        <v>27</v>
      </c>
      <c r="K98" s="224">
        <f>ROUND(E98*J98,2)</f>
        <v>97.2</v>
      </c>
      <c r="L98" s="224">
        <v>15</v>
      </c>
      <c r="M98" s="224">
        <f>G98*(1+L98/100)</f>
        <v>0</v>
      </c>
      <c r="N98" s="224">
        <v>0</v>
      </c>
      <c r="O98" s="224">
        <f>ROUND(E98*N98,2)</f>
        <v>0</v>
      </c>
      <c r="P98" s="224">
        <v>4.0000000000000002E-4</v>
      </c>
      <c r="Q98" s="224">
        <f>ROUND(E98*P98,2)</f>
        <v>0</v>
      </c>
      <c r="R98" s="224"/>
      <c r="S98" s="224" t="s">
        <v>164</v>
      </c>
      <c r="T98" s="224" t="s">
        <v>164</v>
      </c>
      <c r="U98" s="224">
        <v>7.0000000000000007E-2</v>
      </c>
      <c r="V98" s="224">
        <f>ROUND(E98*U98,2)</f>
        <v>0.25</v>
      </c>
      <c r="W98" s="224"/>
      <c r="X98" s="224" t="s">
        <v>165</v>
      </c>
      <c r="Y98" s="205"/>
      <c r="Z98" s="205"/>
      <c r="AA98" s="205"/>
      <c r="AB98" s="205"/>
      <c r="AC98" s="205"/>
      <c r="AD98" s="205"/>
      <c r="AE98" s="205"/>
      <c r="AF98" s="205"/>
      <c r="AG98" s="205" t="s">
        <v>166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5">
      <c r="A99" s="222"/>
      <c r="B99" s="223"/>
      <c r="C99" s="260" t="s">
        <v>732</v>
      </c>
      <c r="D99" s="256"/>
      <c r="E99" s="257">
        <v>3.6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05"/>
      <c r="Z99" s="205"/>
      <c r="AA99" s="205"/>
      <c r="AB99" s="205"/>
      <c r="AC99" s="205"/>
      <c r="AD99" s="205"/>
      <c r="AE99" s="205"/>
      <c r="AF99" s="205"/>
      <c r="AG99" s="205" t="s">
        <v>168</v>
      </c>
      <c r="AH99" s="205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5">
      <c r="A100" s="239">
        <v>25</v>
      </c>
      <c r="B100" s="240" t="s">
        <v>265</v>
      </c>
      <c r="C100" s="247" t="s">
        <v>266</v>
      </c>
      <c r="D100" s="241" t="s">
        <v>171</v>
      </c>
      <c r="E100" s="242">
        <v>8</v>
      </c>
      <c r="F100" s="243"/>
      <c r="G100" s="244">
        <f>ROUND(E100*F100,2)</f>
        <v>0</v>
      </c>
      <c r="H100" s="225">
        <v>0</v>
      </c>
      <c r="I100" s="224">
        <f>ROUND(E100*H100,2)</f>
        <v>0</v>
      </c>
      <c r="J100" s="225">
        <v>17.600000000000001</v>
      </c>
      <c r="K100" s="224">
        <f>ROUND(E100*J100,2)</f>
        <v>140.80000000000001</v>
      </c>
      <c r="L100" s="224">
        <v>15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164</v>
      </c>
      <c r="T100" s="224" t="s">
        <v>164</v>
      </c>
      <c r="U100" s="224">
        <v>0.05</v>
      </c>
      <c r="V100" s="224">
        <f>ROUND(E100*U100,2)</f>
        <v>0.4</v>
      </c>
      <c r="W100" s="224"/>
      <c r="X100" s="224" t="s">
        <v>165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166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5">
      <c r="A101" s="233">
        <v>26</v>
      </c>
      <c r="B101" s="234" t="s">
        <v>267</v>
      </c>
      <c r="C101" s="248" t="s">
        <v>268</v>
      </c>
      <c r="D101" s="235" t="s">
        <v>180</v>
      </c>
      <c r="E101" s="236">
        <v>1.2</v>
      </c>
      <c r="F101" s="237"/>
      <c r="G101" s="238">
        <f>ROUND(E101*F101,2)</f>
        <v>0</v>
      </c>
      <c r="H101" s="225">
        <v>31.09</v>
      </c>
      <c r="I101" s="224">
        <f>ROUND(E101*H101,2)</f>
        <v>37.31</v>
      </c>
      <c r="J101" s="225">
        <v>367.41</v>
      </c>
      <c r="K101" s="224">
        <f>ROUND(E101*J101,2)</f>
        <v>440.89</v>
      </c>
      <c r="L101" s="224">
        <v>15</v>
      </c>
      <c r="M101" s="224">
        <f>G101*(1+L101/100)</f>
        <v>0</v>
      </c>
      <c r="N101" s="224">
        <v>1.17E-3</v>
      </c>
      <c r="O101" s="224">
        <f>ROUND(E101*N101,2)</f>
        <v>0</v>
      </c>
      <c r="P101" s="224">
        <v>7.5999999999999998E-2</v>
      </c>
      <c r="Q101" s="224">
        <f>ROUND(E101*P101,2)</f>
        <v>0.09</v>
      </c>
      <c r="R101" s="224"/>
      <c r="S101" s="224" t="s">
        <v>164</v>
      </c>
      <c r="T101" s="224" t="s">
        <v>164</v>
      </c>
      <c r="U101" s="224">
        <v>0.93899999999999995</v>
      </c>
      <c r="V101" s="224">
        <f>ROUND(E101*U101,2)</f>
        <v>1.1299999999999999</v>
      </c>
      <c r="W101" s="224"/>
      <c r="X101" s="224" t="s">
        <v>165</v>
      </c>
      <c r="Y101" s="205"/>
      <c r="Z101" s="205"/>
      <c r="AA101" s="205"/>
      <c r="AB101" s="205"/>
      <c r="AC101" s="205"/>
      <c r="AD101" s="205"/>
      <c r="AE101" s="205"/>
      <c r="AF101" s="205"/>
      <c r="AG101" s="205" t="s">
        <v>166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5">
      <c r="A102" s="222"/>
      <c r="B102" s="223"/>
      <c r="C102" s="260" t="s">
        <v>269</v>
      </c>
      <c r="D102" s="256"/>
      <c r="E102" s="257">
        <v>1.2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168</v>
      </c>
      <c r="AH102" s="205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5">
      <c r="A103" s="239">
        <v>27</v>
      </c>
      <c r="B103" s="240" t="s">
        <v>270</v>
      </c>
      <c r="C103" s="247" t="s">
        <v>271</v>
      </c>
      <c r="D103" s="241" t="s">
        <v>176</v>
      </c>
      <c r="E103" s="242">
        <v>3</v>
      </c>
      <c r="F103" s="243"/>
      <c r="G103" s="244">
        <f>ROUND(E103*F103,2)</f>
        <v>0</v>
      </c>
      <c r="H103" s="225">
        <v>13.06</v>
      </c>
      <c r="I103" s="224">
        <f>ROUND(E103*H103,2)</f>
        <v>39.18</v>
      </c>
      <c r="J103" s="225">
        <v>99.94</v>
      </c>
      <c r="K103" s="224">
        <f>ROUND(E103*J103,2)</f>
        <v>299.82</v>
      </c>
      <c r="L103" s="224">
        <v>15</v>
      </c>
      <c r="M103" s="224">
        <f>G103*(1+L103/100)</f>
        <v>0</v>
      </c>
      <c r="N103" s="224">
        <v>4.8999999999999998E-4</v>
      </c>
      <c r="O103" s="224">
        <f>ROUND(E103*N103,2)</f>
        <v>0</v>
      </c>
      <c r="P103" s="224">
        <v>6.0000000000000001E-3</v>
      </c>
      <c r="Q103" s="224">
        <f>ROUND(E103*P103,2)</f>
        <v>0.02</v>
      </c>
      <c r="R103" s="224"/>
      <c r="S103" s="224" t="s">
        <v>164</v>
      </c>
      <c r="T103" s="224" t="s">
        <v>164</v>
      </c>
      <c r="U103" s="224">
        <v>0.27400000000000002</v>
      </c>
      <c r="V103" s="224">
        <f>ROUND(E103*U103,2)</f>
        <v>0.82</v>
      </c>
      <c r="W103" s="224"/>
      <c r="X103" s="224" t="s">
        <v>165</v>
      </c>
      <c r="Y103" s="205"/>
      <c r="Z103" s="205"/>
      <c r="AA103" s="205"/>
      <c r="AB103" s="205"/>
      <c r="AC103" s="205"/>
      <c r="AD103" s="205"/>
      <c r="AE103" s="205"/>
      <c r="AF103" s="205"/>
      <c r="AG103" s="205" t="s">
        <v>166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5">
      <c r="A104" s="239">
        <v>28</v>
      </c>
      <c r="B104" s="240" t="s">
        <v>272</v>
      </c>
      <c r="C104" s="247" t="s">
        <v>273</v>
      </c>
      <c r="D104" s="241" t="s">
        <v>176</v>
      </c>
      <c r="E104" s="242">
        <v>1.5</v>
      </c>
      <c r="F104" s="243"/>
      <c r="G104" s="244">
        <f>ROUND(E104*F104,2)</f>
        <v>0</v>
      </c>
      <c r="H104" s="225">
        <v>13.06</v>
      </c>
      <c r="I104" s="224">
        <f>ROUND(E104*H104,2)</f>
        <v>19.59</v>
      </c>
      <c r="J104" s="225">
        <v>151.94</v>
      </c>
      <c r="K104" s="224">
        <f>ROUND(E104*J104,2)</f>
        <v>227.91</v>
      </c>
      <c r="L104" s="224">
        <v>15</v>
      </c>
      <c r="M104" s="224">
        <f>G104*(1+L104/100)</f>
        <v>0</v>
      </c>
      <c r="N104" s="224">
        <v>4.8999999999999998E-4</v>
      </c>
      <c r="O104" s="224">
        <f>ROUND(E104*N104,2)</f>
        <v>0</v>
      </c>
      <c r="P104" s="224">
        <v>2.7E-2</v>
      </c>
      <c r="Q104" s="224">
        <f>ROUND(E104*P104,2)</f>
        <v>0.04</v>
      </c>
      <c r="R104" s="224"/>
      <c r="S104" s="224" t="s">
        <v>164</v>
      </c>
      <c r="T104" s="224" t="s">
        <v>164</v>
      </c>
      <c r="U104" s="224">
        <v>0.42199999999999999</v>
      </c>
      <c r="V104" s="224">
        <f>ROUND(E104*U104,2)</f>
        <v>0.63</v>
      </c>
      <c r="W104" s="224"/>
      <c r="X104" s="224" t="s">
        <v>165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166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5">
      <c r="A105" s="239">
        <v>29</v>
      </c>
      <c r="B105" s="240" t="s">
        <v>276</v>
      </c>
      <c r="C105" s="247" t="s">
        <v>277</v>
      </c>
      <c r="D105" s="241" t="s">
        <v>176</v>
      </c>
      <c r="E105" s="242">
        <v>15</v>
      </c>
      <c r="F105" s="243"/>
      <c r="G105" s="244">
        <f>ROUND(E105*F105,2)</f>
        <v>0</v>
      </c>
      <c r="H105" s="225">
        <v>13.06</v>
      </c>
      <c r="I105" s="224">
        <f>ROUND(E105*H105,2)</f>
        <v>195.9</v>
      </c>
      <c r="J105" s="225">
        <v>42.54</v>
      </c>
      <c r="K105" s="224">
        <f>ROUND(E105*J105,2)</f>
        <v>638.1</v>
      </c>
      <c r="L105" s="224">
        <v>15</v>
      </c>
      <c r="M105" s="224">
        <f>G105*(1+L105/100)</f>
        <v>0</v>
      </c>
      <c r="N105" s="224">
        <v>4.8999999999999998E-4</v>
      </c>
      <c r="O105" s="224">
        <f>ROUND(E105*N105,2)</f>
        <v>0.01</v>
      </c>
      <c r="P105" s="224">
        <v>1E-3</v>
      </c>
      <c r="Q105" s="224">
        <f>ROUND(E105*P105,2)</f>
        <v>0.02</v>
      </c>
      <c r="R105" s="224"/>
      <c r="S105" s="224" t="s">
        <v>164</v>
      </c>
      <c r="T105" s="224" t="s">
        <v>164</v>
      </c>
      <c r="U105" s="224">
        <v>0.111</v>
      </c>
      <c r="V105" s="224">
        <f>ROUND(E105*U105,2)</f>
        <v>1.67</v>
      </c>
      <c r="W105" s="224"/>
      <c r="X105" s="224" t="s">
        <v>165</v>
      </c>
      <c r="Y105" s="205"/>
      <c r="Z105" s="205"/>
      <c r="AA105" s="205"/>
      <c r="AB105" s="205"/>
      <c r="AC105" s="205"/>
      <c r="AD105" s="205"/>
      <c r="AE105" s="205"/>
      <c r="AF105" s="205"/>
      <c r="AG105" s="205" t="s">
        <v>166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5">
      <c r="A106" s="233">
        <v>30</v>
      </c>
      <c r="B106" s="234" t="s">
        <v>278</v>
      </c>
      <c r="C106" s="248" t="s">
        <v>279</v>
      </c>
      <c r="D106" s="235" t="s">
        <v>180</v>
      </c>
      <c r="E106" s="236">
        <v>38.06</v>
      </c>
      <c r="F106" s="237"/>
      <c r="G106" s="238">
        <f>ROUND(E106*F106,2)</f>
        <v>0</v>
      </c>
      <c r="H106" s="225">
        <v>0</v>
      </c>
      <c r="I106" s="224">
        <f>ROUND(E106*H106,2)</f>
        <v>0</v>
      </c>
      <c r="J106" s="225">
        <v>10.5</v>
      </c>
      <c r="K106" s="224">
        <f>ROUND(E106*J106,2)</f>
        <v>399.63</v>
      </c>
      <c r="L106" s="224">
        <v>15</v>
      </c>
      <c r="M106" s="224">
        <f>G106*(1+L106/100)</f>
        <v>0</v>
      </c>
      <c r="N106" s="224">
        <v>0</v>
      </c>
      <c r="O106" s="224">
        <f>ROUND(E106*N106,2)</f>
        <v>0</v>
      </c>
      <c r="P106" s="224">
        <v>4.0000000000000001E-3</v>
      </c>
      <c r="Q106" s="224">
        <f>ROUND(E106*P106,2)</f>
        <v>0.15</v>
      </c>
      <c r="R106" s="224"/>
      <c r="S106" s="224" t="s">
        <v>164</v>
      </c>
      <c r="T106" s="224" t="s">
        <v>164</v>
      </c>
      <c r="U106" s="224">
        <v>0.03</v>
      </c>
      <c r="V106" s="224">
        <f>ROUND(E106*U106,2)</f>
        <v>1.1399999999999999</v>
      </c>
      <c r="W106" s="224"/>
      <c r="X106" s="224" t="s">
        <v>165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166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5">
      <c r="A107" s="222"/>
      <c r="B107" s="223"/>
      <c r="C107" s="260" t="s">
        <v>712</v>
      </c>
      <c r="D107" s="256"/>
      <c r="E107" s="257">
        <v>1.08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05"/>
      <c r="Z107" s="205"/>
      <c r="AA107" s="205"/>
      <c r="AB107" s="205"/>
      <c r="AC107" s="205"/>
      <c r="AD107" s="205"/>
      <c r="AE107" s="205"/>
      <c r="AF107" s="205"/>
      <c r="AG107" s="205" t="s">
        <v>168</v>
      </c>
      <c r="AH107" s="205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5">
      <c r="A108" s="222"/>
      <c r="B108" s="223"/>
      <c r="C108" s="260" t="s">
        <v>713</v>
      </c>
      <c r="D108" s="256"/>
      <c r="E108" s="257">
        <v>11.7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168</v>
      </c>
      <c r="AH108" s="205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5">
      <c r="A109" s="222"/>
      <c r="B109" s="223"/>
      <c r="C109" s="260" t="s">
        <v>714</v>
      </c>
      <c r="D109" s="256"/>
      <c r="E109" s="257">
        <v>17.16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168</v>
      </c>
      <c r="AH109" s="205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5">
      <c r="A110" s="222"/>
      <c r="B110" s="223"/>
      <c r="C110" s="260" t="s">
        <v>715</v>
      </c>
      <c r="D110" s="256"/>
      <c r="E110" s="257">
        <v>8.1199999999999992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168</v>
      </c>
      <c r="AH110" s="205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5">
      <c r="A111" s="233">
        <v>31</v>
      </c>
      <c r="B111" s="234" t="s">
        <v>733</v>
      </c>
      <c r="C111" s="248" t="s">
        <v>734</v>
      </c>
      <c r="D111" s="235" t="s">
        <v>180</v>
      </c>
      <c r="E111" s="236">
        <v>140.78</v>
      </c>
      <c r="F111" s="237"/>
      <c r="G111" s="238">
        <f>ROUND(E111*F111,2)</f>
        <v>0</v>
      </c>
      <c r="H111" s="225">
        <v>0</v>
      </c>
      <c r="I111" s="224">
        <f>ROUND(E111*H111,2)</f>
        <v>0</v>
      </c>
      <c r="J111" s="225">
        <v>10.5</v>
      </c>
      <c r="K111" s="224">
        <f>ROUND(E111*J111,2)</f>
        <v>1478.19</v>
      </c>
      <c r="L111" s="224">
        <v>15</v>
      </c>
      <c r="M111" s="224">
        <f>G111*(1+L111/100)</f>
        <v>0</v>
      </c>
      <c r="N111" s="224">
        <v>0</v>
      </c>
      <c r="O111" s="224">
        <f>ROUND(E111*N111,2)</f>
        <v>0</v>
      </c>
      <c r="P111" s="224">
        <v>4.0000000000000001E-3</v>
      </c>
      <c r="Q111" s="224">
        <f>ROUND(E111*P111,2)</f>
        <v>0.56000000000000005</v>
      </c>
      <c r="R111" s="224"/>
      <c r="S111" s="224" t="s">
        <v>164</v>
      </c>
      <c r="T111" s="224" t="s">
        <v>164</v>
      </c>
      <c r="U111" s="224">
        <v>0.03</v>
      </c>
      <c r="V111" s="224">
        <f>ROUND(E111*U111,2)</f>
        <v>4.22</v>
      </c>
      <c r="W111" s="224"/>
      <c r="X111" s="224" t="s">
        <v>165</v>
      </c>
      <c r="Y111" s="205"/>
      <c r="Z111" s="205"/>
      <c r="AA111" s="205"/>
      <c r="AB111" s="205"/>
      <c r="AC111" s="205"/>
      <c r="AD111" s="205"/>
      <c r="AE111" s="205"/>
      <c r="AF111" s="205"/>
      <c r="AG111" s="205" t="s">
        <v>166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5">
      <c r="A112" s="222"/>
      <c r="B112" s="223"/>
      <c r="C112" s="260" t="s">
        <v>718</v>
      </c>
      <c r="D112" s="256"/>
      <c r="E112" s="257">
        <v>38.479999999999997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168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5">
      <c r="A113" s="222"/>
      <c r="B113" s="223"/>
      <c r="C113" s="260" t="s">
        <v>222</v>
      </c>
      <c r="D113" s="256"/>
      <c r="E113" s="257">
        <v>-4.8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168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5">
      <c r="A114" s="222"/>
      <c r="B114" s="223"/>
      <c r="C114" s="260" t="s">
        <v>223</v>
      </c>
      <c r="D114" s="256"/>
      <c r="E114" s="257">
        <v>-3.6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05"/>
      <c r="Z114" s="205"/>
      <c r="AA114" s="205"/>
      <c r="AB114" s="205"/>
      <c r="AC114" s="205"/>
      <c r="AD114" s="205"/>
      <c r="AE114" s="205"/>
      <c r="AF114" s="205"/>
      <c r="AG114" s="205" t="s">
        <v>168</v>
      </c>
      <c r="AH114" s="205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5">
      <c r="A115" s="222"/>
      <c r="B115" s="223"/>
      <c r="C115" s="260" t="s">
        <v>719</v>
      </c>
      <c r="D115" s="256"/>
      <c r="E115" s="257">
        <v>10.92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05"/>
      <c r="Z115" s="205"/>
      <c r="AA115" s="205"/>
      <c r="AB115" s="205"/>
      <c r="AC115" s="205"/>
      <c r="AD115" s="205"/>
      <c r="AE115" s="205"/>
      <c r="AF115" s="205"/>
      <c r="AG115" s="205" t="s">
        <v>168</v>
      </c>
      <c r="AH115" s="205">
        <v>0</v>
      </c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 x14ac:dyDescent="0.25">
      <c r="A116" s="222"/>
      <c r="B116" s="223"/>
      <c r="C116" s="260" t="s">
        <v>226</v>
      </c>
      <c r="D116" s="256"/>
      <c r="E116" s="257">
        <v>-1.2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05"/>
      <c r="Z116" s="205"/>
      <c r="AA116" s="205"/>
      <c r="AB116" s="205"/>
      <c r="AC116" s="205"/>
      <c r="AD116" s="205"/>
      <c r="AE116" s="205"/>
      <c r="AF116" s="205"/>
      <c r="AG116" s="205" t="s">
        <v>168</v>
      </c>
      <c r="AH116" s="205">
        <v>0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5">
      <c r="A117" s="222"/>
      <c r="B117" s="223"/>
      <c r="C117" s="260" t="s">
        <v>720</v>
      </c>
      <c r="D117" s="256"/>
      <c r="E117" s="257">
        <v>35.880000000000003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05"/>
      <c r="Z117" s="205"/>
      <c r="AA117" s="205"/>
      <c r="AB117" s="205"/>
      <c r="AC117" s="205"/>
      <c r="AD117" s="205"/>
      <c r="AE117" s="205"/>
      <c r="AF117" s="205"/>
      <c r="AG117" s="205" t="s">
        <v>168</v>
      </c>
      <c r="AH117" s="205">
        <v>0</v>
      </c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5">
      <c r="A118" s="222"/>
      <c r="B118" s="223"/>
      <c r="C118" s="260" t="s">
        <v>236</v>
      </c>
      <c r="D118" s="256"/>
      <c r="E118" s="257">
        <v>-1.6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168</v>
      </c>
      <c r="AH118" s="205">
        <v>0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5">
      <c r="A119" s="222"/>
      <c r="B119" s="223"/>
      <c r="C119" s="260" t="s">
        <v>228</v>
      </c>
      <c r="D119" s="256"/>
      <c r="E119" s="257">
        <v>-2.4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05"/>
      <c r="Z119" s="205"/>
      <c r="AA119" s="205"/>
      <c r="AB119" s="205"/>
      <c r="AC119" s="205"/>
      <c r="AD119" s="205"/>
      <c r="AE119" s="205"/>
      <c r="AF119" s="205"/>
      <c r="AG119" s="205" t="s">
        <v>168</v>
      </c>
      <c r="AH119" s="205">
        <v>0</v>
      </c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5">
      <c r="A120" s="222"/>
      <c r="B120" s="223"/>
      <c r="C120" s="260" t="s">
        <v>721</v>
      </c>
      <c r="D120" s="256"/>
      <c r="E120" s="257">
        <v>44.2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168</v>
      </c>
      <c r="AH120" s="205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5">
      <c r="A121" s="222"/>
      <c r="B121" s="223"/>
      <c r="C121" s="260" t="s">
        <v>230</v>
      </c>
      <c r="D121" s="256"/>
      <c r="E121" s="257">
        <v>-3.2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05"/>
      <c r="Z121" s="205"/>
      <c r="AA121" s="205"/>
      <c r="AB121" s="205"/>
      <c r="AC121" s="205"/>
      <c r="AD121" s="205"/>
      <c r="AE121" s="205"/>
      <c r="AF121" s="205"/>
      <c r="AG121" s="205" t="s">
        <v>168</v>
      </c>
      <c r="AH121" s="205">
        <v>0</v>
      </c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5">
      <c r="A122" s="222"/>
      <c r="B122" s="223"/>
      <c r="C122" s="260" t="s">
        <v>231</v>
      </c>
      <c r="D122" s="256"/>
      <c r="E122" s="257">
        <v>-4.92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05"/>
      <c r="Z122" s="205"/>
      <c r="AA122" s="205"/>
      <c r="AB122" s="205"/>
      <c r="AC122" s="205"/>
      <c r="AD122" s="205"/>
      <c r="AE122" s="205"/>
      <c r="AF122" s="205"/>
      <c r="AG122" s="205" t="s">
        <v>168</v>
      </c>
      <c r="AH122" s="205">
        <v>0</v>
      </c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5">
      <c r="A123" s="222"/>
      <c r="B123" s="223"/>
      <c r="C123" s="260" t="s">
        <v>722</v>
      </c>
      <c r="D123" s="256"/>
      <c r="E123" s="257">
        <v>8.58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05"/>
      <c r="Z123" s="205"/>
      <c r="AA123" s="205"/>
      <c r="AB123" s="205"/>
      <c r="AC123" s="205"/>
      <c r="AD123" s="205"/>
      <c r="AE123" s="205"/>
      <c r="AF123" s="205"/>
      <c r="AG123" s="205" t="s">
        <v>168</v>
      </c>
      <c r="AH123" s="205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5">
      <c r="A124" s="222"/>
      <c r="B124" s="223"/>
      <c r="C124" s="260" t="s">
        <v>226</v>
      </c>
      <c r="D124" s="256"/>
      <c r="E124" s="257">
        <v>-1.2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168</v>
      </c>
      <c r="AH124" s="205">
        <v>0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5">
      <c r="A125" s="222"/>
      <c r="B125" s="223"/>
      <c r="C125" s="260" t="s">
        <v>723</v>
      </c>
      <c r="D125" s="256"/>
      <c r="E125" s="257">
        <v>29.64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168</v>
      </c>
      <c r="AH125" s="205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5">
      <c r="A126" s="222"/>
      <c r="B126" s="223"/>
      <c r="C126" s="260" t="s">
        <v>236</v>
      </c>
      <c r="D126" s="256"/>
      <c r="E126" s="257">
        <v>-1.6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168</v>
      </c>
      <c r="AH126" s="205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5">
      <c r="A127" s="222"/>
      <c r="B127" s="223"/>
      <c r="C127" s="260" t="s">
        <v>228</v>
      </c>
      <c r="D127" s="256"/>
      <c r="E127" s="257">
        <v>-2.4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168</v>
      </c>
      <c r="AH127" s="205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ht="20.399999999999999" outlineLevel="1" x14ac:dyDescent="0.25">
      <c r="A128" s="239">
        <v>32</v>
      </c>
      <c r="B128" s="240" t="s">
        <v>282</v>
      </c>
      <c r="C128" s="247" t="s">
        <v>283</v>
      </c>
      <c r="D128" s="241" t="s">
        <v>171</v>
      </c>
      <c r="E128" s="242">
        <v>2</v>
      </c>
      <c r="F128" s="243"/>
      <c r="G128" s="244">
        <f>ROUND(E128*F128,2)</f>
        <v>0</v>
      </c>
      <c r="H128" s="225">
        <v>4.2300000000000004</v>
      </c>
      <c r="I128" s="224">
        <f>ROUND(E128*H128,2)</f>
        <v>8.4600000000000009</v>
      </c>
      <c r="J128" s="225">
        <v>193.77</v>
      </c>
      <c r="K128" s="224">
        <f>ROUND(E128*J128,2)</f>
        <v>387.54</v>
      </c>
      <c r="L128" s="224">
        <v>15</v>
      </c>
      <c r="M128" s="224">
        <f>G128*(1+L128/100)</f>
        <v>0</v>
      </c>
      <c r="N128" s="224">
        <v>3.6700000000000001E-3</v>
      </c>
      <c r="O128" s="224">
        <f>ROUND(E128*N128,2)</f>
        <v>0.01</v>
      </c>
      <c r="P128" s="224">
        <v>0</v>
      </c>
      <c r="Q128" s="224">
        <f>ROUND(E128*P128,2)</f>
        <v>0</v>
      </c>
      <c r="R128" s="224"/>
      <c r="S128" s="224" t="s">
        <v>164</v>
      </c>
      <c r="T128" s="224" t="s">
        <v>164</v>
      </c>
      <c r="U128" s="224">
        <v>0.433</v>
      </c>
      <c r="V128" s="224">
        <f>ROUND(E128*U128,2)</f>
        <v>0.87</v>
      </c>
      <c r="W128" s="224"/>
      <c r="X128" s="224" t="s">
        <v>165</v>
      </c>
      <c r="Y128" s="205"/>
      <c r="Z128" s="205"/>
      <c r="AA128" s="205"/>
      <c r="AB128" s="205"/>
      <c r="AC128" s="205"/>
      <c r="AD128" s="205"/>
      <c r="AE128" s="205"/>
      <c r="AF128" s="205"/>
      <c r="AG128" s="205" t="s">
        <v>166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ht="20.399999999999999" outlineLevel="1" x14ac:dyDescent="0.25">
      <c r="A129" s="233">
        <v>33</v>
      </c>
      <c r="B129" s="234" t="s">
        <v>284</v>
      </c>
      <c r="C129" s="248" t="s">
        <v>285</v>
      </c>
      <c r="D129" s="235" t="s">
        <v>180</v>
      </c>
      <c r="E129" s="236">
        <v>19.38</v>
      </c>
      <c r="F129" s="237"/>
      <c r="G129" s="238">
        <f>ROUND(E129*F129,2)</f>
        <v>0</v>
      </c>
      <c r="H129" s="225">
        <v>0</v>
      </c>
      <c r="I129" s="224">
        <f>ROUND(E129*H129,2)</f>
        <v>0</v>
      </c>
      <c r="J129" s="225">
        <v>235.5</v>
      </c>
      <c r="K129" s="224">
        <f>ROUND(E129*J129,2)</f>
        <v>4563.99</v>
      </c>
      <c r="L129" s="224">
        <v>15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6.0999999999999999E-2</v>
      </c>
      <c r="Q129" s="224">
        <f>ROUND(E129*P129,2)</f>
        <v>1.18</v>
      </c>
      <c r="R129" s="224"/>
      <c r="S129" s="224" t="s">
        <v>164</v>
      </c>
      <c r="T129" s="224" t="s">
        <v>164</v>
      </c>
      <c r="U129" s="224">
        <v>0</v>
      </c>
      <c r="V129" s="224">
        <f>ROUND(E129*U129,2)</f>
        <v>0</v>
      </c>
      <c r="W129" s="224"/>
      <c r="X129" s="224" t="s">
        <v>196</v>
      </c>
      <c r="Y129" s="205"/>
      <c r="Z129" s="205"/>
      <c r="AA129" s="205"/>
      <c r="AB129" s="205"/>
      <c r="AC129" s="205"/>
      <c r="AD129" s="205"/>
      <c r="AE129" s="205"/>
      <c r="AF129" s="205"/>
      <c r="AG129" s="205" t="s">
        <v>197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5">
      <c r="A130" s="222"/>
      <c r="B130" s="223"/>
      <c r="C130" s="260" t="s">
        <v>725</v>
      </c>
      <c r="D130" s="256"/>
      <c r="E130" s="257">
        <v>16.399999999999999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168</v>
      </c>
      <c r="AH130" s="205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5">
      <c r="A131" s="222"/>
      <c r="B131" s="223"/>
      <c r="C131" s="260" t="s">
        <v>226</v>
      </c>
      <c r="D131" s="256"/>
      <c r="E131" s="257">
        <v>-1.2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05"/>
      <c r="Z131" s="205"/>
      <c r="AA131" s="205"/>
      <c r="AB131" s="205"/>
      <c r="AC131" s="205"/>
      <c r="AD131" s="205"/>
      <c r="AE131" s="205"/>
      <c r="AF131" s="205"/>
      <c r="AG131" s="205" t="s">
        <v>168</v>
      </c>
      <c r="AH131" s="205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5">
      <c r="A132" s="222"/>
      <c r="B132" s="223"/>
      <c r="C132" s="260" t="s">
        <v>735</v>
      </c>
      <c r="D132" s="256"/>
      <c r="E132" s="257">
        <v>1.38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168</v>
      </c>
      <c r="AH132" s="205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5">
      <c r="A133" s="222"/>
      <c r="B133" s="223"/>
      <c r="C133" s="260" t="s">
        <v>287</v>
      </c>
      <c r="D133" s="256"/>
      <c r="E133" s="257">
        <v>2.8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168</v>
      </c>
      <c r="AH133" s="205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x14ac:dyDescent="0.25">
      <c r="A134" s="227" t="s">
        <v>134</v>
      </c>
      <c r="B134" s="228" t="s">
        <v>66</v>
      </c>
      <c r="C134" s="246" t="s">
        <v>67</v>
      </c>
      <c r="D134" s="229"/>
      <c r="E134" s="230"/>
      <c r="F134" s="231"/>
      <c r="G134" s="232">
        <f>SUMIF(AG135:AG135,"&lt;&gt;NOR",G135:G135)</f>
        <v>0</v>
      </c>
      <c r="H134" s="226"/>
      <c r="I134" s="226">
        <f>SUM(I135:I135)</f>
        <v>0</v>
      </c>
      <c r="J134" s="226"/>
      <c r="K134" s="226">
        <f>SUM(K135:K135)</f>
        <v>904.01</v>
      </c>
      <c r="L134" s="226"/>
      <c r="M134" s="226">
        <f>SUM(M135:M135)</f>
        <v>0</v>
      </c>
      <c r="N134" s="226"/>
      <c r="O134" s="226">
        <f>SUM(O135:O135)</f>
        <v>0</v>
      </c>
      <c r="P134" s="226"/>
      <c r="Q134" s="226">
        <f>SUM(Q135:Q135)</f>
        <v>0</v>
      </c>
      <c r="R134" s="226"/>
      <c r="S134" s="226"/>
      <c r="T134" s="226"/>
      <c r="U134" s="226"/>
      <c r="V134" s="226">
        <f>SUM(V135:V135)</f>
        <v>2.17</v>
      </c>
      <c r="W134" s="226"/>
      <c r="X134" s="226"/>
      <c r="AG134" t="s">
        <v>135</v>
      </c>
    </row>
    <row r="135" spans="1:60" outlineLevel="1" x14ac:dyDescent="0.25">
      <c r="A135" s="239">
        <v>34</v>
      </c>
      <c r="B135" s="240" t="s">
        <v>288</v>
      </c>
      <c r="C135" s="247" t="s">
        <v>289</v>
      </c>
      <c r="D135" s="241" t="s">
        <v>290</v>
      </c>
      <c r="E135" s="242">
        <v>2.31501</v>
      </c>
      <c r="F135" s="243"/>
      <c r="G135" s="244">
        <f>ROUND(E135*F135,2)</f>
        <v>0</v>
      </c>
      <c r="H135" s="225">
        <v>0</v>
      </c>
      <c r="I135" s="224">
        <f>ROUND(E135*H135,2)</f>
        <v>0</v>
      </c>
      <c r="J135" s="225">
        <v>390.5</v>
      </c>
      <c r="K135" s="224">
        <f>ROUND(E135*J135,2)</f>
        <v>904.01</v>
      </c>
      <c r="L135" s="224">
        <v>15</v>
      </c>
      <c r="M135" s="224">
        <f>G135*(1+L135/100)</f>
        <v>0</v>
      </c>
      <c r="N135" s="224">
        <v>0</v>
      </c>
      <c r="O135" s="224">
        <f>ROUND(E135*N135,2)</f>
        <v>0</v>
      </c>
      <c r="P135" s="224">
        <v>0</v>
      </c>
      <c r="Q135" s="224">
        <f>ROUND(E135*P135,2)</f>
        <v>0</v>
      </c>
      <c r="R135" s="224"/>
      <c r="S135" s="224" t="s">
        <v>164</v>
      </c>
      <c r="T135" s="224" t="s">
        <v>164</v>
      </c>
      <c r="U135" s="224">
        <v>0.9385</v>
      </c>
      <c r="V135" s="224">
        <f>ROUND(E135*U135,2)</f>
        <v>2.17</v>
      </c>
      <c r="W135" s="224"/>
      <c r="X135" s="224" t="s">
        <v>291</v>
      </c>
      <c r="Y135" s="205"/>
      <c r="Z135" s="205"/>
      <c r="AA135" s="205"/>
      <c r="AB135" s="205"/>
      <c r="AC135" s="205"/>
      <c r="AD135" s="205"/>
      <c r="AE135" s="205"/>
      <c r="AF135" s="205"/>
      <c r="AG135" s="205" t="s">
        <v>292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x14ac:dyDescent="0.25">
      <c r="A136" s="227" t="s">
        <v>134</v>
      </c>
      <c r="B136" s="228" t="s">
        <v>68</v>
      </c>
      <c r="C136" s="246" t="s">
        <v>69</v>
      </c>
      <c r="D136" s="229"/>
      <c r="E136" s="230"/>
      <c r="F136" s="231"/>
      <c r="G136" s="232">
        <f>SUMIF(AG137:AG146,"&lt;&gt;NOR",G137:G146)</f>
        <v>0</v>
      </c>
      <c r="H136" s="226"/>
      <c r="I136" s="226">
        <f>SUM(I137:I146)</f>
        <v>4585.91</v>
      </c>
      <c r="J136" s="226"/>
      <c r="K136" s="226">
        <f>SUM(K137:K146)</f>
        <v>3083.21</v>
      </c>
      <c r="L136" s="226"/>
      <c r="M136" s="226">
        <f>SUM(M137:M146)</f>
        <v>0</v>
      </c>
      <c r="N136" s="226"/>
      <c r="O136" s="226">
        <f>SUM(O137:O146)</f>
        <v>0.04</v>
      </c>
      <c r="P136" s="226"/>
      <c r="Q136" s="226">
        <f>SUM(Q137:Q146)</f>
        <v>0</v>
      </c>
      <c r="R136" s="226"/>
      <c r="S136" s="226"/>
      <c r="T136" s="226"/>
      <c r="U136" s="226"/>
      <c r="V136" s="226">
        <f>SUM(V137:V146)</f>
        <v>5.56</v>
      </c>
      <c r="W136" s="226"/>
      <c r="X136" s="226"/>
      <c r="AG136" t="s">
        <v>135</v>
      </c>
    </row>
    <row r="137" spans="1:60" outlineLevel="1" x14ac:dyDescent="0.25">
      <c r="A137" s="233">
        <v>35</v>
      </c>
      <c r="B137" s="234" t="s">
        <v>293</v>
      </c>
      <c r="C137" s="248" t="s">
        <v>294</v>
      </c>
      <c r="D137" s="235" t="s">
        <v>180</v>
      </c>
      <c r="E137" s="236">
        <v>10.85</v>
      </c>
      <c r="F137" s="237"/>
      <c r="G137" s="238">
        <f>ROUND(E137*F137,2)</f>
        <v>0</v>
      </c>
      <c r="H137" s="225">
        <v>318.92</v>
      </c>
      <c r="I137" s="224">
        <f>ROUND(E137*H137,2)</f>
        <v>3460.28</v>
      </c>
      <c r="J137" s="225">
        <v>194.08</v>
      </c>
      <c r="K137" s="224">
        <f>ROUND(E137*J137,2)</f>
        <v>2105.77</v>
      </c>
      <c r="L137" s="224">
        <v>15</v>
      </c>
      <c r="M137" s="224">
        <f>G137*(1+L137/100)</f>
        <v>0</v>
      </c>
      <c r="N137" s="224">
        <v>3.6800000000000001E-3</v>
      </c>
      <c r="O137" s="224">
        <f>ROUND(E137*N137,2)</f>
        <v>0.04</v>
      </c>
      <c r="P137" s="224">
        <v>0</v>
      </c>
      <c r="Q137" s="224">
        <f>ROUND(E137*P137,2)</f>
        <v>0</v>
      </c>
      <c r="R137" s="224"/>
      <c r="S137" s="224" t="s">
        <v>164</v>
      </c>
      <c r="T137" s="224" t="s">
        <v>164</v>
      </c>
      <c r="U137" s="224">
        <v>0.38500000000000001</v>
      </c>
      <c r="V137" s="224">
        <f>ROUND(E137*U137,2)</f>
        <v>4.18</v>
      </c>
      <c r="W137" s="224"/>
      <c r="X137" s="224" t="s">
        <v>165</v>
      </c>
      <c r="Y137" s="205"/>
      <c r="Z137" s="205"/>
      <c r="AA137" s="205"/>
      <c r="AB137" s="205"/>
      <c r="AC137" s="205"/>
      <c r="AD137" s="205"/>
      <c r="AE137" s="205"/>
      <c r="AF137" s="205"/>
      <c r="AG137" s="205" t="s">
        <v>166</v>
      </c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5">
      <c r="A138" s="222"/>
      <c r="B138" s="223"/>
      <c r="C138" s="260" t="s">
        <v>731</v>
      </c>
      <c r="D138" s="256"/>
      <c r="E138" s="257">
        <v>4.2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168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 x14ac:dyDescent="0.25">
      <c r="A139" s="222"/>
      <c r="B139" s="223"/>
      <c r="C139" s="260" t="s">
        <v>736</v>
      </c>
      <c r="D139" s="256"/>
      <c r="E139" s="257">
        <v>0.76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168</v>
      </c>
      <c r="AH139" s="205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5">
      <c r="A140" s="222"/>
      <c r="B140" s="223"/>
      <c r="C140" s="260" t="s">
        <v>296</v>
      </c>
      <c r="D140" s="256"/>
      <c r="E140" s="257">
        <v>5.89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168</v>
      </c>
      <c r="AH140" s="205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5">
      <c r="A141" s="233">
        <v>36</v>
      </c>
      <c r="B141" s="234" t="s">
        <v>297</v>
      </c>
      <c r="C141" s="248" t="s">
        <v>298</v>
      </c>
      <c r="D141" s="235" t="s">
        <v>176</v>
      </c>
      <c r="E141" s="236">
        <v>12.5</v>
      </c>
      <c r="F141" s="237"/>
      <c r="G141" s="238">
        <f>ROUND(E141*F141,2)</f>
        <v>0</v>
      </c>
      <c r="H141" s="225">
        <v>90.05</v>
      </c>
      <c r="I141" s="224">
        <f>ROUND(E141*H141,2)</f>
        <v>1125.6300000000001</v>
      </c>
      <c r="J141" s="225">
        <v>55.45</v>
      </c>
      <c r="K141" s="224">
        <f>ROUND(E141*J141,2)</f>
        <v>693.13</v>
      </c>
      <c r="L141" s="224">
        <v>15</v>
      </c>
      <c r="M141" s="224">
        <f>G141*(1+L141/100)</f>
        <v>0</v>
      </c>
      <c r="N141" s="224">
        <v>3.2000000000000003E-4</v>
      </c>
      <c r="O141" s="224">
        <f>ROUND(E141*N141,2)</f>
        <v>0</v>
      </c>
      <c r="P141" s="224">
        <v>0</v>
      </c>
      <c r="Q141" s="224">
        <f>ROUND(E141*P141,2)</f>
        <v>0</v>
      </c>
      <c r="R141" s="224"/>
      <c r="S141" s="224" t="s">
        <v>164</v>
      </c>
      <c r="T141" s="224" t="s">
        <v>164</v>
      </c>
      <c r="U141" s="224">
        <v>0.11</v>
      </c>
      <c r="V141" s="224">
        <f>ROUND(E141*U141,2)</f>
        <v>1.38</v>
      </c>
      <c r="W141" s="224"/>
      <c r="X141" s="224" t="s">
        <v>165</v>
      </c>
      <c r="Y141" s="205"/>
      <c r="Z141" s="205"/>
      <c r="AA141" s="205"/>
      <c r="AB141" s="205"/>
      <c r="AC141" s="205"/>
      <c r="AD141" s="205"/>
      <c r="AE141" s="205"/>
      <c r="AF141" s="205"/>
      <c r="AG141" s="205" t="s">
        <v>166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5">
      <c r="A142" s="222"/>
      <c r="B142" s="223"/>
      <c r="C142" s="260" t="s">
        <v>737</v>
      </c>
      <c r="D142" s="256"/>
      <c r="E142" s="257">
        <v>7.6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168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5">
      <c r="A143" s="222"/>
      <c r="B143" s="223"/>
      <c r="C143" s="260" t="s">
        <v>300</v>
      </c>
      <c r="D143" s="256"/>
      <c r="E143" s="257">
        <v>1.2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168</v>
      </c>
      <c r="AH143" s="205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outlineLevel="1" x14ac:dyDescent="0.25">
      <c r="A144" s="222"/>
      <c r="B144" s="223"/>
      <c r="C144" s="260" t="s">
        <v>301</v>
      </c>
      <c r="D144" s="256"/>
      <c r="E144" s="257">
        <v>1.4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168</v>
      </c>
      <c r="AH144" s="205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outlineLevel="1" x14ac:dyDescent="0.25">
      <c r="A145" s="222"/>
      <c r="B145" s="223"/>
      <c r="C145" s="260" t="s">
        <v>302</v>
      </c>
      <c r="D145" s="256"/>
      <c r="E145" s="257">
        <v>2.2999999999999998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05"/>
      <c r="Z145" s="205"/>
      <c r="AA145" s="205"/>
      <c r="AB145" s="205"/>
      <c r="AC145" s="205"/>
      <c r="AD145" s="205"/>
      <c r="AE145" s="205"/>
      <c r="AF145" s="205"/>
      <c r="AG145" s="205" t="s">
        <v>168</v>
      </c>
      <c r="AH145" s="205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outlineLevel="1" x14ac:dyDescent="0.25">
      <c r="A146" s="239">
        <v>37</v>
      </c>
      <c r="B146" s="240" t="s">
        <v>303</v>
      </c>
      <c r="C146" s="247" t="s">
        <v>304</v>
      </c>
      <c r="D146" s="241" t="s">
        <v>0</v>
      </c>
      <c r="E146" s="242">
        <v>73.847999999999999</v>
      </c>
      <c r="F146" s="243"/>
      <c r="G146" s="244">
        <f>ROUND(E146*F146,2)</f>
        <v>0</v>
      </c>
      <c r="H146" s="225">
        <v>0</v>
      </c>
      <c r="I146" s="224">
        <f>ROUND(E146*H146,2)</f>
        <v>0</v>
      </c>
      <c r="J146" s="225">
        <v>3.85</v>
      </c>
      <c r="K146" s="224">
        <f>ROUND(E146*J146,2)</f>
        <v>284.31</v>
      </c>
      <c r="L146" s="224">
        <v>15</v>
      </c>
      <c r="M146" s="224">
        <f>G146*(1+L146/100)</f>
        <v>0</v>
      </c>
      <c r="N146" s="224">
        <v>0</v>
      </c>
      <c r="O146" s="224">
        <f>ROUND(E146*N146,2)</f>
        <v>0</v>
      </c>
      <c r="P146" s="224">
        <v>0</v>
      </c>
      <c r="Q146" s="224">
        <f>ROUND(E146*P146,2)</f>
        <v>0</v>
      </c>
      <c r="R146" s="224"/>
      <c r="S146" s="224" t="s">
        <v>164</v>
      </c>
      <c r="T146" s="224" t="s">
        <v>164</v>
      </c>
      <c r="U146" s="224">
        <v>0</v>
      </c>
      <c r="V146" s="224">
        <f>ROUND(E146*U146,2)</f>
        <v>0</v>
      </c>
      <c r="W146" s="224"/>
      <c r="X146" s="224" t="s">
        <v>291</v>
      </c>
      <c r="Y146" s="205"/>
      <c r="Z146" s="205"/>
      <c r="AA146" s="205"/>
      <c r="AB146" s="205"/>
      <c r="AC146" s="205"/>
      <c r="AD146" s="205"/>
      <c r="AE146" s="205"/>
      <c r="AF146" s="205"/>
      <c r="AG146" s="205" t="s">
        <v>292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x14ac:dyDescent="0.25">
      <c r="A147" s="227" t="s">
        <v>134</v>
      </c>
      <c r="B147" s="228" t="s">
        <v>70</v>
      </c>
      <c r="C147" s="246" t="s">
        <v>71</v>
      </c>
      <c r="D147" s="229"/>
      <c r="E147" s="230"/>
      <c r="F147" s="231"/>
      <c r="G147" s="232">
        <f>SUMIF(AG148:AG148,"&lt;&gt;NOR",G148:G148)</f>
        <v>0</v>
      </c>
      <c r="H147" s="226"/>
      <c r="I147" s="226">
        <f>SUM(I148:I148)</f>
        <v>0</v>
      </c>
      <c r="J147" s="226"/>
      <c r="K147" s="226">
        <f>SUM(K148:K148)</f>
        <v>1500</v>
      </c>
      <c r="L147" s="226"/>
      <c r="M147" s="226">
        <f>SUM(M148:M148)</f>
        <v>0</v>
      </c>
      <c r="N147" s="226"/>
      <c r="O147" s="226">
        <f>SUM(O148:O148)</f>
        <v>0</v>
      </c>
      <c r="P147" s="226"/>
      <c r="Q147" s="226">
        <f>SUM(Q148:Q148)</f>
        <v>0</v>
      </c>
      <c r="R147" s="226"/>
      <c r="S147" s="226"/>
      <c r="T147" s="226"/>
      <c r="U147" s="226"/>
      <c r="V147" s="226">
        <f>SUM(V148:V148)</f>
        <v>0.16</v>
      </c>
      <c r="W147" s="226"/>
      <c r="X147" s="226"/>
      <c r="AG147" t="s">
        <v>135</v>
      </c>
    </row>
    <row r="148" spans="1:60" outlineLevel="1" x14ac:dyDescent="0.25">
      <c r="A148" s="239">
        <v>38</v>
      </c>
      <c r="B148" s="240" t="s">
        <v>305</v>
      </c>
      <c r="C148" s="247" t="s">
        <v>306</v>
      </c>
      <c r="D148" s="241" t="s">
        <v>307</v>
      </c>
      <c r="E148" s="242">
        <v>1</v>
      </c>
      <c r="F148" s="243"/>
      <c r="G148" s="244">
        <f>ROUND(E148*F148,2)</f>
        <v>0</v>
      </c>
      <c r="H148" s="225">
        <v>0</v>
      </c>
      <c r="I148" s="224">
        <f>ROUND(E148*H148,2)</f>
        <v>0</v>
      </c>
      <c r="J148" s="225">
        <v>1500</v>
      </c>
      <c r="K148" s="224">
        <f>ROUND(E148*J148,2)</f>
        <v>1500</v>
      </c>
      <c r="L148" s="224">
        <v>15</v>
      </c>
      <c r="M148" s="224">
        <f>G148*(1+L148/100)</f>
        <v>0</v>
      </c>
      <c r="N148" s="224">
        <v>0</v>
      </c>
      <c r="O148" s="224">
        <f>ROUND(E148*N148,2)</f>
        <v>0</v>
      </c>
      <c r="P148" s="224">
        <v>0</v>
      </c>
      <c r="Q148" s="224">
        <f>ROUND(E148*P148,2)</f>
        <v>0</v>
      </c>
      <c r="R148" s="224"/>
      <c r="S148" s="224" t="s">
        <v>139</v>
      </c>
      <c r="T148" s="224" t="s">
        <v>140</v>
      </c>
      <c r="U148" s="224">
        <v>0.157</v>
      </c>
      <c r="V148" s="224">
        <f>ROUND(E148*U148,2)</f>
        <v>0.16</v>
      </c>
      <c r="W148" s="224"/>
      <c r="X148" s="224" t="s">
        <v>165</v>
      </c>
      <c r="Y148" s="205"/>
      <c r="Z148" s="205"/>
      <c r="AA148" s="205"/>
      <c r="AB148" s="205"/>
      <c r="AC148" s="205"/>
      <c r="AD148" s="205"/>
      <c r="AE148" s="205"/>
      <c r="AF148" s="205"/>
      <c r="AG148" s="205" t="s">
        <v>166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x14ac:dyDescent="0.25">
      <c r="A149" s="227" t="s">
        <v>134</v>
      </c>
      <c r="B149" s="228" t="s">
        <v>72</v>
      </c>
      <c r="C149" s="246" t="s">
        <v>73</v>
      </c>
      <c r="D149" s="229"/>
      <c r="E149" s="230"/>
      <c r="F149" s="231"/>
      <c r="G149" s="232">
        <f>SUMIF(AG150:AG158,"&lt;&gt;NOR",G150:G158)</f>
        <v>0</v>
      </c>
      <c r="H149" s="226"/>
      <c r="I149" s="226">
        <f>SUM(I150:I158)</f>
        <v>1492.9599999999998</v>
      </c>
      <c r="J149" s="226"/>
      <c r="K149" s="226">
        <f>SUM(K150:K158)</f>
        <v>4896.74</v>
      </c>
      <c r="L149" s="226"/>
      <c r="M149" s="226">
        <f>SUM(M150:M158)</f>
        <v>0</v>
      </c>
      <c r="N149" s="226"/>
      <c r="O149" s="226">
        <f>SUM(O150:O158)</f>
        <v>0</v>
      </c>
      <c r="P149" s="226"/>
      <c r="Q149" s="226">
        <f>SUM(Q150:Q158)</f>
        <v>0</v>
      </c>
      <c r="R149" s="226"/>
      <c r="S149" s="226"/>
      <c r="T149" s="226"/>
      <c r="U149" s="226"/>
      <c r="V149" s="226">
        <f>SUM(V150:V158)</f>
        <v>5.89</v>
      </c>
      <c r="W149" s="226"/>
      <c r="X149" s="226"/>
      <c r="AG149" t="s">
        <v>135</v>
      </c>
    </row>
    <row r="150" spans="1:60" outlineLevel="1" x14ac:dyDescent="0.25">
      <c r="A150" s="233">
        <v>39</v>
      </c>
      <c r="B150" s="234" t="s">
        <v>308</v>
      </c>
      <c r="C150" s="248" t="s">
        <v>309</v>
      </c>
      <c r="D150" s="235" t="s">
        <v>176</v>
      </c>
      <c r="E150" s="236">
        <v>0.7</v>
      </c>
      <c r="F150" s="237"/>
      <c r="G150" s="238">
        <f>ROUND(E150*F150,2)</f>
        <v>0</v>
      </c>
      <c r="H150" s="225">
        <v>283.7</v>
      </c>
      <c r="I150" s="224">
        <f>ROUND(E150*H150,2)</f>
        <v>198.59</v>
      </c>
      <c r="J150" s="225">
        <v>591.29999999999995</v>
      </c>
      <c r="K150" s="224">
        <f>ROUND(E150*J150,2)</f>
        <v>413.91</v>
      </c>
      <c r="L150" s="224">
        <v>15</v>
      </c>
      <c r="M150" s="224">
        <f>G150*(1+L150/100)</f>
        <v>0</v>
      </c>
      <c r="N150" s="224">
        <v>1.5200000000000001E-3</v>
      </c>
      <c r="O150" s="224">
        <f>ROUND(E150*N150,2)</f>
        <v>0</v>
      </c>
      <c r="P150" s="224">
        <v>0</v>
      </c>
      <c r="Q150" s="224">
        <f>ROUND(E150*P150,2)</f>
        <v>0</v>
      </c>
      <c r="R150" s="224"/>
      <c r="S150" s="224" t="s">
        <v>164</v>
      </c>
      <c r="T150" s="224" t="s">
        <v>164</v>
      </c>
      <c r="U150" s="224">
        <v>1.173</v>
      </c>
      <c r="V150" s="224">
        <f>ROUND(E150*U150,2)</f>
        <v>0.82</v>
      </c>
      <c r="W150" s="224"/>
      <c r="X150" s="224" t="s">
        <v>165</v>
      </c>
      <c r="Y150" s="205"/>
      <c r="Z150" s="205"/>
      <c r="AA150" s="205"/>
      <c r="AB150" s="205"/>
      <c r="AC150" s="205"/>
      <c r="AD150" s="205"/>
      <c r="AE150" s="205"/>
      <c r="AF150" s="205"/>
      <c r="AG150" s="205" t="s">
        <v>166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5">
      <c r="A151" s="222"/>
      <c r="B151" s="223"/>
      <c r="C151" s="260" t="s">
        <v>310</v>
      </c>
      <c r="D151" s="256"/>
      <c r="E151" s="257">
        <v>0.7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05"/>
      <c r="Z151" s="205"/>
      <c r="AA151" s="205"/>
      <c r="AB151" s="205"/>
      <c r="AC151" s="205"/>
      <c r="AD151" s="205"/>
      <c r="AE151" s="205"/>
      <c r="AF151" s="205"/>
      <c r="AG151" s="205" t="s">
        <v>168</v>
      </c>
      <c r="AH151" s="205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5">
      <c r="A152" s="239">
        <v>40</v>
      </c>
      <c r="B152" s="240" t="s">
        <v>311</v>
      </c>
      <c r="C152" s="247" t="s">
        <v>312</v>
      </c>
      <c r="D152" s="241" t="s">
        <v>176</v>
      </c>
      <c r="E152" s="242">
        <v>7</v>
      </c>
      <c r="F152" s="243"/>
      <c r="G152" s="244">
        <f>ROUND(E152*F152,2)</f>
        <v>0</v>
      </c>
      <c r="H152" s="225">
        <v>184.91</v>
      </c>
      <c r="I152" s="224">
        <f>ROUND(E152*H152,2)</f>
        <v>1294.3699999999999</v>
      </c>
      <c r="J152" s="225">
        <v>266.08999999999997</v>
      </c>
      <c r="K152" s="224">
        <f>ROUND(E152*J152,2)</f>
        <v>1862.63</v>
      </c>
      <c r="L152" s="224">
        <v>15</v>
      </c>
      <c r="M152" s="224">
        <f>G152*(1+L152/100)</f>
        <v>0</v>
      </c>
      <c r="N152" s="224">
        <v>5.1999999999999995E-4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164</v>
      </c>
      <c r="T152" s="224" t="s">
        <v>164</v>
      </c>
      <c r="U152" s="224">
        <v>0.52900000000000003</v>
      </c>
      <c r="V152" s="224">
        <f>ROUND(E152*U152,2)</f>
        <v>3.7</v>
      </c>
      <c r="W152" s="224"/>
      <c r="X152" s="224" t="s">
        <v>165</v>
      </c>
      <c r="Y152" s="205"/>
      <c r="Z152" s="205"/>
      <c r="AA152" s="205"/>
      <c r="AB152" s="205"/>
      <c r="AC152" s="205"/>
      <c r="AD152" s="205"/>
      <c r="AE152" s="205"/>
      <c r="AF152" s="205"/>
      <c r="AG152" s="205" t="s">
        <v>166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5">
      <c r="A153" s="239">
        <v>41</v>
      </c>
      <c r="B153" s="240" t="s">
        <v>313</v>
      </c>
      <c r="C153" s="247" t="s">
        <v>314</v>
      </c>
      <c r="D153" s="241" t="s">
        <v>171</v>
      </c>
      <c r="E153" s="242">
        <v>2</v>
      </c>
      <c r="F153" s="243"/>
      <c r="G153" s="244">
        <f>ROUND(E153*F153,2)</f>
        <v>0</v>
      </c>
      <c r="H153" s="225">
        <v>0</v>
      </c>
      <c r="I153" s="224">
        <f>ROUND(E153*H153,2)</f>
        <v>0</v>
      </c>
      <c r="J153" s="225">
        <v>79.2</v>
      </c>
      <c r="K153" s="224">
        <f>ROUND(E153*J153,2)</f>
        <v>158.4</v>
      </c>
      <c r="L153" s="224">
        <v>15</v>
      </c>
      <c r="M153" s="224">
        <f>G153*(1+L153/100)</f>
        <v>0</v>
      </c>
      <c r="N153" s="224">
        <v>0</v>
      </c>
      <c r="O153" s="224">
        <f>ROUND(E153*N153,2)</f>
        <v>0</v>
      </c>
      <c r="P153" s="224">
        <v>0</v>
      </c>
      <c r="Q153" s="224">
        <f>ROUND(E153*P153,2)</f>
        <v>0</v>
      </c>
      <c r="R153" s="224"/>
      <c r="S153" s="224" t="s">
        <v>164</v>
      </c>
      <c r="T153" s="224" t="s">
        <v>164</v>
      </c>
      <c r="U153" s="224">
        <v>0.157</v>
      </c>
      <c r="V153" s="224">
        <f>ROUND(E153*U153,2)</f>
        <v>0.31</v>
      </c>
      <c r="W153" s="224"/>
      <c r="X153" s="224" t="s">
        <v>165</v>
      </c>
      <c r="Y153" s="205"/>
      <c r="Z153" s="205"/>
      <c r="AA153" s="205"/>
      <c r="AB153" s="205"/>
      <c r="AC153" s="205"/>
      <c r="AD153" s="205"/>
      <c r="AE153" s="205"/>
      <c r="AF153" s="205"/>
      <c r="AG153" s="205" t="s">
        <v>166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outlineLevel="1" x14ac:dyDescent="0.25">
      <c r="A154" s="239">
        <v>42</v>
      </c>
      <c r="B154" s="240" t="s">
        <v>315</v>
      </c>
      <c r="C154" s="247" t="s">
        <v>316</v>
      </c>
      <c r="D154" s="241" t="s">
        <v>171</v>
      </c>
      <c r="E154" s="242">
        <v>2</v>
      </c>
      <c r="F154" s="243"/>
      <c r="G154" s="244">
        <f>ROUND(E154*F154,2)</f>
        <v>0</v>
      </c>
      <c r="H154" s="225">
        <v>0</v>
      </c>
      <c r="I154" s="224">
        <f>ROUND(E154*H154,2)</f>
        <v>0</v>
      </c>
      <c r="J154" s="225">
        <v>87.7</v>
      </c>
      <c r="K154" s="224">
        <f>ROUND(E154*J154,2)</f>
        <v>175.4</v>
      </c>
      <c r="L154" s="224">
        <v>15</v>
      </c>
      <c r="M154" s="224">
        <f>G154*(1+L154/100)</f>
        <v>0</v>
      </c>
      <c r="N154" s="224">
        <v>0</v>
      </c>
      <c r="O154" s="224">
        <f>ROUND(E154*N154,2)</f>
        <v>0</v>
      </c>
      <c r="P154" s="224">
        <v>0</v>
      </c>
      <c r="Q154" s="224">
        <f>ROUND(E154*P154,2)</f>
        <v>0</v>
      </c>
      <c r="R154" s="224"/>
      <c r="S154" s="224" t="s">
        <v>164</v>
      </c>
      <c r="T154" s="224" t="s">
        <v>164</v>
      </c>
      <c r="U154" s="224">
        <v>0.17399999999999999</v>
      </c>
      <c r="V154" s="224">
        <f>ROUND(E154*U154,2)</f>
        <v>0.35</v>
      </c>
      <c r="W154" s="224"/>
      <c r="X154" s="224" t="s">
        <v>165</v>
      </c>
      <c r="Y154" s="205"/>
      <c r="Z154" s="205"/>
      <c r="AA154" s="205"/>
      <c r="AB154" s="205"/>
      <c r="AC154" s="205"/>
      <c r="AD154" s="205"/>
      <c r="AE154" s="205"/>
      <c r="AF154" s="205"/>
      <c r="AG154" s="205" t="s">
        <v>166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 x14ac:dyDescent="0.25">
      <c r="A155" s="239">
        <v>43</v>
      </c>
      <c r="B155" s="240" t="s">
        <v>317</v>
      </c>
      <c r="C155" s="247" t="s">
        <v>318</v>
      </c>
      <c r="D155" s="241" t="s">
        <v>171</v>
      </c>
      <c r="E155" s="242">
        <v>1</v>
      </c>
      <c r="F155" s="243"/>
      <c r="G155" s="244">
        <f>ROUND(E155*F155,2)</f>
        <v>0</v>
      </c>
      <c r="H155" s="225">
        <v>0</v>
      </c>
      <c r="I155" s="224">
        <f>ROUND(E155*H155,2)</f>
        <v>0</v>
      </c>
      <c r="J155" s="225">
        <v>130.5</v>
      </c>
      <c r="K155" s="224">
        <f>ROUND(E155*J155,2)</f>
        <v>130.5</v>
      </c>
      <c r="L155" s="224">
        <v>15</v>
      </c>
      <c r="M155" s="224">
        <f>G155*(1+L155/100)</f>
        <v>0</v>
      </c>
      <c r="N155" s="224">
        <v>0</v>
      </c>
      <c r="O155" s="224">
        <f>ROUND(E155*N155,2)</f>
        <v>0</v>
      </c>
      <c r="P155" s="224">
        <v>0</v>
      </c>
      <c r="Q155" s="224">
        <f>ROUND(E155*P155,2)</f>
        <v>0</v>
      </c>
      <c r="R155" s="224"/>
      <c r="S155" s="224" t="s">
        <v>164</v>
      </c>
      <c r="T155" s="224" t="s">
        <v>164</v>
      </c>
      <c r="U155" s="224">
        <v>0.25900000000000001</v>
      </c>
      <c r="V155" s="224">
        <f>ROUND(E155*U155,2)</f>
        <v>0.26</v>
      </c>
      <c r="W155" s="224"/>
      <c r="X155" s="224" t="s">
        <v>165</v>
      </c>
      <c r="Y155" s="205"/>
      <c r="Z155" s="205"/>
      <c r="AA155" s="205"/>
      <c r="AB155" s="205"/>
      <c r="AC155" s="205"/>
      <c r="AD155" s="205"/>
      <c r="AE155" s="205"/>
      <c r="AF155" s="205"/>
      <c r="AG155" s="205" t="s">
        <v>166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5">
      <c r="A156" s="239">
        <v>44</v>
      </c>
      <c r="B156" s="240" t="s">
        <v>319</v>
      </c>
      <c r="C156" s="247" t="s">
        <v>320</v>
      </c>
      <c r="D156" s="241" t="s">
        <v>171</v>
      </c>
      <c r="E156" s="242">
        <v>1</v>
      </c>
      <c r="F156" s="243"/>
      <c r="G156" s="244">
        <f>ROUND(E156*F156,2)</f>
        <v>0</v>
      </c>
      <c r="H156" s="225">
        <v>0</v>
      </c>
      <c r="I156" s="224">
        <f>ROUND(E156*H156,2)</f>
        <v>0</v>
      </c>
      <c r="J156" s="225">
        <v>246</v>
      </c>
      <c r="K156" s="224">
        <f>ROUND(E156*J156,2)</f>
        <v>246</v>
      </c>
      <c r="L156" s="224">
        <v>15</v>
      </c>
      <c r="M156" s="224">
        <f>G156*(1+L156/100)</f>
        <v>0</v>
      </c>
      <c r="N156" s="224">
        <v>0</v>
      </c>
      <c r="O156" s="224">
        <f>ROUND(E156*N156,2)</f>
        <v>0</v>
      </c>
      <c r="P156" s="224">
        <v>0</v>
      </c>
      <c r="Q156" s="224">
        <f>ROUND(E156*P156,2)</f>
        <v>0</v>
      </c>
      <c r="R156" s="224"/>
      <c r="S156" s="224" t="s">
        <v>164</v>
      </c>
      <c r="T156" s="224" t="s">
        <v>164</v>
      </c>
      <c r="U156" s="224">
        <v>0.45</v>
      </c>
      <c r="V156" s="224">
        <f>ROUND(E156*U156,2)</f>
        <v>0.45</v>
      </c>
      <c r="W156" s="224"/>
      <c r="X156" s="224" t="s">
        <v>165</v>
      </c>
      <c r="Y156" s="205"/>
      <c r="Z156" s="205"/>
      <c r="AA156" s="205"/>
      <c r="AB156" s="205"/>
      <c r="AC156" s="205"/>
      <c r="AD156" s="205"/>
      <c r="AE156" s="205"/>
      <c r="AF156" s="205"/>
      <c r="AG156" s="205" t="s">
        <v>166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 x14ac:dyDescent="0.25">
      <c r="A157" s="239">
        <v>45</v>
      </c>
      <c r="B157" s="240" t="s">
        <v>321</v>
      </c>
      <c r="C157" s="247" t="s">
        <v>322</v>
      </c>
      <c r="D157" s="241" t="s">
        <v>323</v>
      </c>
      <c r="E157" s="242">
        <v>4</v>
      </c>
      <c r="F157" s="243"/>
      <c r="G157" s="244">
        <f>ROUND(E157*F157,2)</f>
        <v>0</v>
      </c>
      <c r="H157" s="225">
        <v>0</v>
      </c>
      <c r="I157" s="224">
        <f>ROUND(E157*H157,2)</f>
        <v>0</v>
      </c>
      <c r="J157" s="225">
        <v>450</v>
      </c>
      <c r="K157" s="224">
        <f>ROUND(E157*J157,2)</f>
        <v>1800</v>
      </c>
      <c r="L157" s="224">
        <v>15</v>
      </c>
      <c r="M157" s="224">
        <f>G157*(1+L157/100)</f>
        <v>0</v>
      </c>
      <c r="N157" s="224">
        <v>0</v>
      </c>
      <c r="O157" s="224">
        <f>ROUND(E157*N157,2)</f>
        <v>0</v>
      </c>
      <c r="P157" s="224">
        <v>0</v>
      </c>
      <c r="Q157" s="224">
        <f>ROUND(E157*P157,2)</f>
        <v>0</v>
      </c>
      <c r="R157" s="224"/>
      <c r="S157" s="224" t="s">
        <v>139</v>
      </c>
      <c r="T157" s="224" t="s">
        <v>140</v>
      </c>
      <c r="U157" s="224">
        <v>0</v>
      </c>
      <c r="V157" s="224">
        <f>ROUND(E157*U157,2)</f>
        <v>0</v>
      </c>
      <c r="W157" s="224"/>
      <c r="X157" s="224" t="s">
        <v>165</v>
      </c>
      <c r="Y157" s="205"/>
      <c r="Z157" s="205"/>
      <c r="AA157" s="205"/>
      <c r="AB157" s="205"/>
      <c r="AC157" s="205"/>
      <c r="AD157" s="205"/>
      <c r="AE157" s="205"/>
      <c r="AF157" s="205"/>
      <c r="AG157" s="205" t="s">
        <v>166</v>
      </c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5">
      <c r="A158" s="239">
        <v>46</v>
      </c>
      <c r="B158" s="240" t="s">
        <v>324</v>
      </c>
      <c r="C158" s="247" t="s">
        <v>325</v>
      </c>
      <c r="D158" s="241" t="s">
        <v>0</v>
      </c>
      <c r="E158" s="242">
        <v>62.798000000000002</v>
      </c>
      <c r="F158" s="243"/>
      <c r="G158" s="244">
        <f>ROUND(E158*F158,2)</f>
        <v>0</v>
      </c>
      <c r="H158" s="225">
        <v>0</v>
      </c>
      <c r="I158" s="224">
        <f>ROUND(E158*H158,2)</f>
        <v>0</v>
      </c>
      <c r="J158" s="225">
        <v>1.75</v>
      </c>
      <c r="K158" s="224">
        <f>ROUND(E158*J158,2)</f>
        <v>109.9</v>
      </c>
      <c r="L158" s="224">
        <v>15</v>
      </c>
      <c r="M158" s="224">
        <f>G158*(1+L158/100)</f>
        <v>0</v>
      </c>
      <c r="N158" s="224">
        <v>0</v>
      </c>
      <c r="O158" s="224">
        <f>ROUND(E158*N158,2)</f>
        <v>0</v>
      </c>
      <c r="P158" s="224">
        <v>0</v>
      </c>
      <c r="Q158" s="224">
        <f>ROUND(E158*P158,2)</f>
        <v>0</v>
      </c>
      <c r="R158" s="224"/>
      <c r="S158" s="224" t="s">
        <v>164</v>
      </c>
      <c r="T158" s="224" t="s">
        <v>164</v>
      </c>
      <c r="U158" s="224">
        <v>0</v>
      </c>
      <c r="V158" s="224">
        <f>ROUND(E158*U158,2)</f>
        <v>0</v>
      </c>
      <c r="W158" s="224"/>
      <c r="X158" s="224" t="s">
        <v>291</v>
      </c>
      <c r="Y158" s="205"/>
      <c r="Z158" s="205"/>
      <c r="AA158" s="205"/>
      <c r="AB158" s="205"/>
      <c r="AC158" s="205"/>
      <c r="AD158" s="205"/>
      <c r="AE158" s="205"/>
      <c r="AF158" s="205"/>
      <c r="AG158" s="205" t="s">
        <v>292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x14ac:dyDescent="0.25">
      <c r="A159" s="227" t="s">
        <v>134</v>
      </c>
      <c r="B159" s="228" t="s">
        <v>74</v>
      </c>
      <c r="C159" s="246" t="s">
        <v>75</v>
      </c>
      <c r="D159" s="229"/>
      <c r="E159" s="230"/>
      <c r="F159" s="231"/>
      <c r="G159" s="232">
        <f>SUMIF(AG160:AG165,"&lt;&gt;NOR",G160:G165)</f>
        <v>0</v>
      </c>
      <c r="H159" s="226"/>
      <c r="I159" s="226">
        <f>SUM(I160:I165)</f>
        <v>2509.27</v>
      </c>
      <c r="J159" s="226"/>
      <c r="K159" s="226">
        <f>SUM(K160:K165)</f>
        <v>5748.55</v>
      </c>
      <c r="L159" s="226"/>
      <c r="M159" s="226">
        <f>SUM(M160:M165)</f>
        <v>0</v>
      </c>
      <c r="N159" s="226"/>
      <c r="O159" s="226">
        <f>SUM(O160:O165)</f>
        <v>0.06</v>
      </c>
      <c r="P159" s="226"/>
      <c r="Q159" s="226">
        <f>SUM(Q160:Q165)</f>
        <v>0</v>
      </c>
      <c r="R159" s="226"/>
      <c r="S159" s="226"/>
      <c r="T159" s="226"/>
      <c r="U159" s="226"/>
      <c r="V159" s="226">
        <f>SUM(V160:V165)</f>
        <v>12.14</v>
      </c>
      <c r="W159" s="226"/>
      <c r="X159" s="226"/>
      <c r="AG159" t="s">
        <v>135</v>
      </c>
    </row>
    <row r="160" spans="1:60" outlineLevel="1" x14ac:dyDescent="0.25">
      <c r="A160" s="239">
        <v>47</v>
      </c>
      <c r="B160" s="240" t="s">
        <v>326</v>
      </c>
      <c r="C160" s="247" t="s">
        <v>327</v>
      </c>
      <c r="D160" s="241" t="s">
        <v>176</v>
      </c>
      <c r="E160" s="242">
        <v>14</v>
      </c>
      <c r="F160" s="243"/>
      <c r="G160" s="244">
        <f>ROUND(E160*F160,2)</f>
        <v>0</v>
      </c>
      <c r="H160" s="225">
        <v>78.180000000000007</v>
      </c>
      <c r="I160" s="224">
        <f>ROUND(E160*H160,2)</f>
        <v>1094.52</v>
      </c>
      <c r="J160" s="225">
        <v>257.82</v>
      </c>
      <c r="K160" s="224">
        <f>ROUND(E160*J160,2)</f>
        <v>3609.48</v>
      </c>
      <c r="L160" s="224">
        <v>15</v>
      </c>
      <c r="M160" s="224">
        <f>G160*(1+L160/100)</f>
        <v>0</v>
      </c>
      <c r="N160" s="224">
        <v>3.9899999999999996E-3</v>
      </c>
      <c r="O160" s="224">
        <f>ROUND(E160*N160,2)</f>
        <v>0.06</v>
      </c>
      <c r="P160" s="224">
        <v>0</v>
      </c>
      <c r="Q160" s="224">
        <f>ROUND(E160*P160,2)</f>
        <v>0</v>
      </c>
      <c r="R160" s="224"/>
      <c r="S160" s="224" t="s">
        <v>164</v>
      </c>
      <c r="T160" s="224" t="s">
        <v>164</v>
      </c>
      <c r="U160" s="224">
        <v>0.54290000000000005</v>
      </c>
      <c r="V160" s="224">
        <f>ROUND(E160*U160,2)</f>
        <v>7.6</v>
      </c>
      <c r="W160" s="224"/>
      <c r="X160" s="224" t="s">
        <v>165</v>
      </c>
      <c r="Y160" s="205"/>
      <c r="Z160" s="205"/>
      <c r="AA160" s="205"/>
      <c r="AB160" s="205"/>
      <c r="AC160" s="205"/>
      <c r="AD160" s="205"/>
      <c r="AE160" s="205"/>
      <c r="AF160" s="205"/>
      <c r="AG160" s="205" t="s">
        <v>166</v>
      </c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ht="20.399999999999999" outlineLevel="1" x14ac:dyDescent="0.25">
      <c r="A161" s="239">
        <v>48</v>
      </c>
      <c r="B161" s="240" t="s">
        <v>328</v>
      </c>
      <c r="C161" s="247" t="s">
        <v>329</v>
      </c>
      <c r="D161" s="241" t="s">
        <v>176</v>
      </c>
      <c r="E161" s="242">
        <v>14</v>
      </c>
      <c r="F161" s="243"/>
      <c r="G161" s="244">
        <f>ROUND(E161*F161,2)</f>
        <v>0</v>
      </c>
      <c r="H161" s="225">
        <v>27.39</v>
      </c>
      <c r="I161" s="224">
        <f>ROUND(E161*H161,2)</f>
        <v>383.46</v>
      </c>
      <c r="J161" s="225">
        <v>59.31</v>
      </c>
      <c r="K161" s="224">
        <f>ROUND(E161*J161,2)</f>
        <v>830.34</v>
      </c>
      <c r="L161" s="224">
        <v>15</v>
      </c>
      <c r="M161" s="224">
        <f>G161*(1+L161/100)</f>
        <v>0</v>
      </c>
      <c r="N161" s="224">
        <v>4.0000000000000003E-5</v>
      </c>
      <c r="O161" s="224">
        <f>ROUND(E161*N161,2)</f>
        <v>0</v>
      </c>
      <c r="P161" s="224">
        <v>0</v>
      </c>
      <c r="Q161" s="224">
        <f>ROUND(E161*P161,2)</f>
        <v>0</v>
      </c>
      <c r="R161" s="224"/>
      <c r="S161" s="224" t="s">
        <v>164</v>
      </c>
      <c r="T161" s="224" t="s">
        <v>164</v>
      </c>
      <c r="U161" s="224">
        <v>0.129</v>
      </c>
      <c r="V161" s="224">
        <f>ROUND(E161*U161,2)</f>
        <v>1.81</v>
      </c>
      <c r="W161" s="224"/>
      <c r="X161" s="224" t="s">
        <v>165</v>
      </c>
      <c r="Y161" s="205"/>
      <c r="Z161" s="205"/>
      <c r="AA161" s="205"/>
      <c r="AB161" s="205"/>
      <c r="AC161" s="205"/>
      <c r="AD161" s="205"/>
      <c r="AE161" s="205"/>
      <c r="AF161" s="205"/>
      <c r="AG161" s="205" t="s">
        <v>166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5">
      <c r="A162" s="239">
        <v>49</v>
      </c>
      <c r="B162" s="240" t="s">
        <v>330</v>
      </c>
      <c r="C162" s="247" t="s">
        <v>331</v>
      </c>
      <c r="D162" s="241" t="s">
        <v>171</v>
      </c>
      <c r="E162" s="242">
        <v>3</v>
      </c>
      <c r="F162" s="243"/>
      <c r="G162" s="244">
        <f>ROUND(E162*F162,2)</f>
        <v>0</v>
      </c>
      <c r="H162" s="225">
        <v>112.43</v>
      </c>
      <c r="I162" s="224">
        <f>ROUND(E162*H162,2)</f>
        <v>337.29</v>
      </c>
      <c r="J162" s="225">
        <v>118.57</v>
      </c>
      <c r="K162" s="224">
        <f>ROUND(E162*J162,2)</f>
        <v>355.71</v>
      </c>
      <c r="L162" s="224">
        <v>15</v>
      </c>
      <c r="M162" s="224">
        <f>G162*(1+L162/100)</f>
        <v>0</v>
      </c>
      <c r="N162" s="224">
        <v>6.3000000000000003E-4</v>
      </c>
      <c r="O162" s="224">
        <f>ROUND(E162*N162,2)</f>
        <v>0</v>
      </c>
      <c r="P162" s="224">
        <v>0</v>
      </c>
      <c r="Q162" s="224">
        <f>ROUND(E162*P162,2)</f>
        <v>0</v>
      </c>
      <c r="R162" s="224"/>
      <c r="S162" s="224" t="s">
        <v>164</v>
      </c>
      <c r="T162" s="224" t="s">
        <v>164</v>
      </c>
      <c r="U162" s="224">
        <v>0.27200000000000002</v>
      </c>
      <c r="V162" s="224">
        <f>ROUND(E162*U162,2)</f>
        <v>0.82</v>
      </c>
      <c r="W162" s="224"/>
      <c r="X162" s="224" t="s">
        <v>165</v>
      </c>
      <c r="Y162" s="205"/>
      <c r="Z162" s="205"/>
      <c r="AA162" s="205"/>
      <c r="AB162" s="205"/>
      <c r="AC162" s="205"/>
      <c r="AD162" s="205"/>
      <c r="AE162" s="205"/>
      <c r="AF162" s="205"/>
      <c r="AG162" s="205" t="s">
        <v>166</v>
      </c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5">
      <c r="A163" s="239">
        <v>50</v>
      </c>
      <c r="B163" s="240" t="s">
        <v>332</v>
      </c>
      <c r="C163" s="247" t="s">
        <v>333</v>
      </c>
      <c r="D163" s="241" t="s">
        <v>334</v>
      </c>
      <c r="E163" s="242">
        <v>3</v>
      </c>
      <c r="F163" s="243"/>
      <c r="G163" s="244">
        <f>ROUND(E163*F163,2)</f>
        <v>0</v>
      </c>
      <c r="H163" s="225">
        <v>230.12</v>
      </c>
      <c r="I163" s="224">
        <f>ROUND(E163*H163,2)</f>
        <v>690.36</v>
      </c>
      <c r="J163" s="225">
        <v>235.38</v>
      </c>
      <c r="K163" s="224">
        <f>ROUND(E163*J163,2)</f>
        <v>706.14</v>
      </c>
      <c r="L163" s="224">
        <v>15</v>
      </c>
      <c r="M163" s="224">
        <f>G163*(1+L163/100)</f>
        <v>0</v>
      </c>
      <c r="N163" s="224">
        <v>1.48E-3</v>
      </c>
      <c r="O163" s="224">
        <f>ROUND(E163*N163,2)</f>
        <v>0</v>
      </c>
      <c r="P163" s="224">
        <v>0</v>
      </c>
      <c r="Q163" s="224">
        <f>ROUND(E163*P163,2)</f>
        <v>0</v>
      </c>
      <c r="R163" s="224"/>
      <c r="S163" s="224" t="s">
        <v>164</v>
      </c>
      <c r="T163" s="224" t="s">
        <v>164</v>
      </c>
      <c r="U163" s="224">
        <v>0.54</v>
      </c>
      <c r="V163" s="224">
        <f>ROUND(E163*U163,2)</f>
        <v>1.62</v>
      </c>
      <c r="W163" s="224"/>
      <c r="X163" s="224" t="s">
        <v>165</v>
      </c>
      <c r="Y163" s="205"/>
      <c r="Z163" s="205"/>
      <c r="AA163" s="205"/>
      <c r="AB163" s="205"/>
      <c r="AC163" s="205"/>
      <c r="AD163" s="205"/>
      <c r="AE163" s="205"/>
      <c r="AF163" s="205"/>
      <c r="AG163" s="205" t="s">
        <v>166</v>
      </c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outlineLevel="1" x14ac:dyDescent="0.25">
      <c r="A164" s="239">
        <v>51</v>
      </c>
      <c r="B164" s="240" t="s">
        <v>335</v>
      </c>
      <c r="C164" s="247" t="s">
        <v>336</v>
      </c>
      <c r="D164" s="241" t="s">
        <v>176</v>
      </c>
      <c r="E164" s="242">
        <v>14</v>
      </c>
      <c r="F164" s="243"/>
      <c r="G164" s="244">
        <f>ROUND(E164*F164,2)</f>
        <v>0</v>
      </c>
      <c r="H164" s="225">
        <v>0.26</v>
      </c>
      <c r="I164" s="224">
        <f>ROUND(E164*H164,2)</f>
        <v>3.64</v>
      </c>
      <c r="J164" s="225">
        <v>10.64</v>
      </c>
      <c r="K164" s="224">
        <f>ROUND(E164*J164,2)</f>
        <v>148.96</v>
      </c>
      <c r="L164" s="224">
        <v>15</v>
      </c>
      <c r="M164" s="224">
        <f>G164*(1+L164/100)</f>
        <v>0</v>
      </c>
      <c r="N164" s="224">
        <v>0</v>
      </c>
      <c r="O164" s="224">
        <f>ROUND(E164*N164,2)</f>
        <v>0</v>
      </c>
      <c r="P164" s="224">
        <v>0</v>
      </c>
      <c r="Q164" s="224">
        <f>ROUND(E164*P164,2)</f>
        <v>0</v>
      </c>
      <c r="R164" s="224"/>
      <c r="S164" s="224" t="s">
        <v>164</v>
      </c>
      <c r="T164" s="224" t="s">
        <v>164</v>
      </c>
      <c r="U164" s="224">
        <v>2.1000000000000001E-2</v>
      </c>
      <c r="V164" s="224">
        <f>ROUND(E164*U164,2)</f>
        <v>0.28999999999999998</v>
      </c>
      <c r="W164" s="224"/>
      <c r="X164" s="224" t="s">
        <v>165</v>
      </c>
      <c r="Y164" s="205"/>
      <c r="Z164" s="205"/>
      <c r="AA164" s="205"/>
      <c r="AB164" s="205"/>
      <c r="AC164" s="205"/>
      <c r="AD164" s="205"/>
      <c r="AE164" s="205"/>
      <c r="AF164" s="205"/>
      <c r="AG164" s="205" t="s">
        <v>166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 x14ac:dyDescent="0.25">
      <c r="A165" s="239">
        <v>52</v>
      </c>
      <c r="B165" s="240" t="s">
        <v>337</v>
      </c>
      <c r="C165" s="247" t="s">
        <v>338</v>
      </c>
      <c r="D165" s="241" t="s">
        <v>0</v>
      </c>
      <c r="E165" s="242">
        <v>81.599000000000004</v>
      </c>
      <c r="F165" s="243"/>
      <c r="G165" s="244">
        <f>ROUND(E165*F165,2)</f>
        <v>0</v>
      </c>
      <c r="H165" s="225">
        <v>0</v>
      </c>
      <c r="I165" s="224">
        <f>ROUND(E165*H165,2)</f>
        <v>0</v>
      </c>
      <c r="J165" s="225">
        <v>1.2</v>
      </c>
      <c r="K165" s="224">
        <f>ROUND(E165*J165,2)</f>
        <v>97.92</v>
      </c>
      <c r="L165" s="224">
        <v>15</v>
      </c>
      <c r="M165" s="224">
        <f>G165*(1+L165/100)</f>
        <v>0</v>
      </c>
      <c r="N165" s="224">
        <v>0</v>
      </c>
      <c r="O165" s="224">
        <f>ROUND(E165*N165,2)</f>
        <v>0</v>
      </c>
      <c r="P165" s="224">
        <v>0</v>
      </c>
      <c r="Q165" s="224">
        <f>ROUND(E165*P165,2)</f>
        <v>0</v>
      </c>
      <c r="R165" s="224"/>
      <c r="S165" s="224" t="s">
        <v>164</v>
      </c>
      <c r="T165" s="224" t="s">
        <v>164</v>
      </c>
      <c r="U165" s="224">
        <v>0</v>
      </c>
      <c r="V165" s="224">
        <f>ROUND(E165*U165,2)</f>
        <v>0</v>
      </c>
      <c r="W165" s="224"/>
      <c r="X165" s="224" t="s">
        <v>291</v>
      </c>
      <c r="Y165" s="205"/>
      <c r="Z165" s="205"/>
      <c r="AA165" s="205"/>
      <c r="AB165" s="205"/>
      <c r="AC165" s="205"/>
      <c r="AD165" s="205"/>
      <c r="AE165" s="205"/>
      <c r="AF165" s="205"/>
      <c r="AG165" s="205" t="s">
        <v>292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x14ac:dyDescent="0.25">
      <c r="A166" s="227" t="s">
        <v>134</v>
      </c>
      <c r="B166" s="228" t="s">
        <v>76</v>
      </c>
      <c r="C166" s="246" t="s">
        <v>77</v>
      </c>
      <c r="D166" s="229"/>
      <c r="E166" s="230"/>
      <c r="F166" s="231"/>
      <c r="G166" s="232">
        <f>SUMIF(AG167:AG175,"&lt;&gt;NOR",G167:G175)</f>
        <v>0</v>
      </c>
      <c r="H166" s="226"/>
      <c r="I166" s="226">
        <f>SUM(I167:I175)</f>
        <v>4415.17</v>
      </c>
      <c r="J166" s="226"/>
      <c r="K166" s="226">
        <f>SUM(K167:K175)</f>
        <v>5350.12</v>
      </c>
      <c r="L166" s="226"/>
      <c r="M166" s="226">
        <f>SUM(M167:M175)</f>
        <v>0</v>
      </c>
      <c r="N166" s="226"/>
      <c r="O166" s="226">
        <f>SUM(O167:O175)</f>
        <v>0</v>
      </c>
      <c r="P166" s="226"/>
      <c r="Q166" s="226">
        <f>SUM(Q167:Q175)</f>
        <v>0</v>
      </c>
      <c r="R166" s="226"/>
      <c r="S166" s="226"/>
      <c r="T166" s="226"/>
      <c r="U166" s="226"/>
      <c r="V166" s="226">
        <f>SUM(V167:V175)</f>
        <v>4.1900000000000004</v>
      </c>
      <c r="W166" s="226"/>
      <c r="X166" s="226"/>
      <c r="AG166" t="s">
        <v>135</v>
      </c>
    </row>
    <row r="167" spans="1:60" ht="20.399999999999999" outlineLevel="1" x14ac:dyDescent="0.25">
      <c r="A167" s="239">
        <v>53</v>
      </c>
      <c r="B167" s="240" t="s">
        <v>339</v>
      </c>
      <c r="C167" s="247" t="s">
        <v>340</v>
      </c>
      <c r="D167" s="241" t="s">
        <v>341</v>
      </c>
      <c r="E167" s="242">
        <v>1</v>
      </c>
      <c r="F167" s="243"/>
      <c r="G167" s="244">
        <f>ROUND(E167*F167,2)</f>
        <v>0</v>
      </c>
      <c r="H167" s="225">
        <v>899.7</v>
      </c>
      <c r="I167" s="224">
        <f>ROUND(E167*H167,2)</f>
        <v>899.7</v>
      </c>
      <c r="J167" s="225">
        <v>952.3</v>
      </c>
      <c r="K167" s="224">
        <f>ROUND(E167*J167,2)</f>
        <v>952.3</v>
      </c>
      <c r="L167" s="224">
        <v>15</v>
      </c>
      <c r="M167" s="224">
        <f>G167*(1+L167/100)</f>
        <v>0</v>
      </c>
      <c r="N167" s="224">
        <v>3.2499999999999999E-3</v>
      </c>
      <c r="O167" s="224">
        <f>ROUND(E167*N167,2)</f>
        <v>0</v>
      </c>
      <c r="P167" s="224">
        <v>0</v>
      </c>
      <c r="Q167" s="224">
        <f>ROUND(E167*P167,2)</f>
        <v>0</v>
      </c>
      <c r="R167" s="224"/>
      <c r="S167" s="224" t="s">
        <v>164</v>
      </c>
      <c r="T167" s="224" t="s">
        <v>164</v>
      </c>
      <c r="U167" s="224">
        <v>1.78</v>
      </c>
      <c r="V167" s="224">
        <f>ROUND(E167*U167,2)</f>
        <v>1.78</v>
      </c>
      <c r="W167" s="224"/>
      <c r="X167" s="224" t="s">
        <v>165</v>
      </c>
      <c r="Y167" s="205"/>
      <c r="Z167" s="205"/>
      <c r="AA167" s="205"/>
      <c r="AB167" s="205"/>
      <c r="AC167" s="205"/>
      <c r="AD167" s="205"/>
      <c r="AE167" s="205"/>
      <c r="AF167" s="205"/>
      <c r="AG167" s="205" t="s">
        <v>166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 x14ac:dyDescent="0.25">
      <c r="A168" s="239">
        <v>54</v>
      </c>
      <c r="B168" s="240" t="s">
        <v>342</v>
      </c>
      <c r="C168" s="247" t="s">
        <v>343</v>
      </c>
      <c r="D168" s="241" t="s">
        <v>341</v>
      </c>
      <c r="E168" s="242">
        <v>1</v>
      </c>
      <c r="F168" s="243"/>
      <c r="G168" s="244">
        <f>ROUND(E168*F168,2)</f>
        <v>0</v>
      </c>
      <c r="H168" s="225">
        <v>32.549999999999997</v>
      </c>
      <c r="I168" s="224">
        <f>ROUND(E168*H168,2)</f>
        <v>32.549999999999997</v>
      </c>
      <c r="J168" s="225">
        <v>431.45</v>
      </c>
      <c r="K168" s="224">
        <f>ROUND(E168*J168,2)</f>
        <v>431.45</v>
      </c>
      <c r="L168" s="224">
        <v>15</v>
      </c>
      <c r="M168" s="224">
        <f>G168*(1+L168/100)</f>
        <v>0</v>
      </c>
      <c r="N168" s="224">
        <v>1.8000000000000001E-4</v>
      </c>
      <c r="O168" s="224">
        <f>ROUND(E168*N168,2)</f>
        <v>0</v>
      </c>
      <c r="P168" s="224">
        <v>0</v>
      </c>
      <c r="Q168" s="224">
        <f>ROUND(E168*P168,2)</f>
        <v>0</v>
      </c>
      <c r="R168" s="224"/>
      <c r="S168" s="224" t="s">
        <v>164</v>
      </c>
      <c r="T168" s="224" t="s">
        <v>164</v>
      </c>
      <c r="U168" s="224">
        <v>0.83799999999999997</v>
      </c>
      <c r="V168" s="224">
        <f>ROUND(E168*U168,2)</f>
        <v>0.84</v>
      </c>
      <c r="W168" s="224"/>
      <c r="X168" s="224" t="s">
        <v>165</v>
      </c>
      <c r="Y168" s="205"/>
      <c r="Z168" s="205"/>
      <c r="AA168" s="205"/>
      <c r="AB168" s="205"/>
      <c r="AC168" s="205"/>
      <c r="AD168" s="205"/>
      <c r="AE168" s="205"/>
      <c r="AF168" s="205"/>
      <c r="AG168" s="205" t="s">
        <v>166</v>
      </c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outlineLevel="1" x14ac:dyDescent="0.25">
      <c r="A169" s="239">
        <v>55</v>
      </c>
      <c r="B169" s="240" t="s">
        <v>344</v>
      </c>
      <c r="C169" s="247" t="s">
        <v>345</v>
      </c>
      <c r="D169" s="241" t="s">
        <v>176</v>
      </c>
      <c r="E169" s="242">
        <v>2</v>
      </c>
      <c r="F169" s="243"/>
      <c r="G169" s="244">
        <f>ROUND(E169*F169,2)</f>
        <v>0</v>
      </c>
      <c r="H169" s="225">
        <v>265.29000000000002</v>
      </c>
      <c r="I169" s="224">
        <f>ROUND(E169*H169,2)</f>
        <v>530.58000000000004</v>
      </c>
      <c r="J169" s="225">
        <v>166.71</v>
      </c>
      <c r="K169" s="224">
        <f>ROUND(E169*J169,2)</f>
        <v>333.42</v>
      </c>
      <c r="L169" s="224">
        <v>15</v>
      </c>
      <c r="M169" s="224">
        <f>G169*(1+L169/100)</f>
        <v>0</v>
      </c>
      <c r="N169" s="224">
        <v>7.9000000000000001E-4</v>
      </c>
      <c r="O169" s="224">
        <f>ROUND(E169*N169,2)</f>
        <v>0</v>
      </c>
      <c r="P169" s="224">
        <v>0</v>
      </c>
      <c r="Q169" s="224">
        <f>ROUND(E169*P169,2)</f>
        <v>0</v>
      </c>
      <c r="R169" s="224"/>
      <c r="S169" s="224" t="s">
        <v>164</v>
      </c>
      <c r="T169" s="224" t="s">
        <v>164</v>
      </c>
      <c r="U169" s="224">
        <v>0.30869000000000002</v>
      </c>
      <c r="V169" s="224">
        <f>ROUND(E169*U169,2)</f>
        <v>0.62</v>
      </c>
      <c r="W169" s="224"/>
      <c r="X169" s="224" t="s">
        <v>165</v>
      </c>
      <c r="Y169" s="205"/>
      <c r="Z169" s="205"/>
      <c r="AA169" s="205"/>
      <c r="AB169" s="205"/>
      <c r="AC169" s="205"/>
      <c r="AD169" s="205"/>
      <c r="AE169" s="205"/>
      <c r="AF169" s="205"/>
      <c r="AG169" s="205" t="s">
        <v>166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5">
      <c r="A170" s="239">
        <v>56</v>
      </c>
      <c r="B170" s="240" t="s">
        <v>346</v>
      </c>
      <c r="C170" s="247" t="s">
        <v>347</v>
      </c>
      <c r="D170" s="241" t="s">
        <v>171</v>
      </c>
      <c r="E170" s="242">
        <v>1</v>
      </c>
      <c r="F170" s="243"/>
      <c r="G170" s="244">
        <f>ROUND(E170*F170,2)</f>
        <v>0</v>
      </c>
      <c r="H170" s="225">
        <v>126.47</v>
      </c>
      <c r="I170" s="224">
        <f>ROUND(E170*H170,2)</f>
        <v>126.47</v>
      </c>
      <c r="J170" s="225">
        <v>234.03</v>
      </c>
      <c r="K170" s="224">
        <f>ROUND(E170*J170,2)</f>
        <v>234.03</v>
      </c>
      <c r="L170" s="224">
        <v>15</v>
      </c>
      <c r="M170" s="224">
        <f>G170*(1+L170/100)</f>
        <v>0</v>
      </c>
      <c r="N170" s="224">
        <v>9.3000000000000005E-4</v>
      </c>
      <c r="O170" s="224">
        <f>ROUND(E170*N170,2)</f>
        <v>0</v>
      </c>
      <c r="P170" s="224">
        <v>0</v>
      </c>
      <c r="Q170" s="224">
        <f>ROUND(E170*P170,2)</f>
        <v>0</v>
      </c>
      <c r="R170" s="224"/>
      <c r="S170" s="224" t="s">
        <v>164</v>
      </c>
      <c r="T170" s="224" t="s">
        <v>164</v>
      </c>
      <c r="U170" s="224">
        <v>0.42399999999999999</v>
      </c>
      <c r="V170" s="224">
        <f>ROUND(E170*U170,2)</f>
        <v>0.42</v>
      </c>
      <c r="W170" s="224"/>
      <c r="X170" s="224" t="s">
        <v>165</v>
      </c>
      <c r="Y170" s="205"/>
      <c r="Z170" s="205"/>
      <c r="AA170" s="205"/>
      <c r="AB170" s="205"/>
      <c r="AC170" s="205"/>
      <c r="AD170" s="205"/>
      <c r="AE170" s="205"/>
      <c r="AF170" s="205"/>
      <c r="AG170" s="205" t="s">
        <v>166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5">
      <c r="A171" s="239">
        <v>57</v>
      </c>
      <c r="B171" s="240" t="s">
        <v>348</v>
      </c>
      <c r="C171" s="247" t="s">
        <v>349</v>
      </c>
      <c r="D171" s="241" t="s">
        <v>341</v>
      </c>
      <c r="E171" s="242">
        <v>1</v>
      </c>
      <c r="F171" s="243"/>
      <c r="G171" s="244">
        <f>ROUND(E171*F171,2)</f>
        <v>0</v>
      </c>
      <c r="H171" s="225">
        <v>1802.76</v>
      </c>
      <c r="I171" s="224">
        <f>ROUND(E171*H171,2)</f>
        <v>1802.76</v>
      </c>
      <c r="J171" s="225">
        <v>79.239999999999995</v>
      </c>
      <c r="K171" s="224">
        <f>ROUND(E171*J171,2)</f>
        <v>79.239999999999995</v>
      </c>
      <c r="L171" s="224">
        <v>15</v>
      </c>
      <c r="M171" s="224">
        <f>G171*(1+L171/100)</f>
        <v>0</v>
      </c>
      <c r="N171" s="224">
        <v>1E-3</v>
      </c>
      <c r="O171" s="224">
        <f>ROUND(E171*N171,2)</f>
        <v>0</v>
      </c>
      <c r="P171" s="224">
        <v>0</v>
      </c>
      <c r="Q171" s="224">
        <f>ROUND(E171*P171,2)</f>
        <v>0</v>
      </c>
      <c r="R171" s="224"/>
      <c r="S171" s="224" t="s">
        <v>164</v>
      </c>
      <c r="T171" s="224" t="s">
        <v>164</v>
      </c>
      <c r="U171" s="224">
        <v>0.14499999999999999</v>
      </c>
      <c r="V171" s="224">
        <f>ROUND(E171*U171,2)</f>
        <v>0.15</v>
      </c>
      <c r="W171" s="224"/>
      <c r="X171" s="224" t="s">
        <v>165</v>
      </c>
      <c r="Y171" s="205"/>
      <c r="Z171" s="205"/>
      <c r="AA171" s="205"/>
      <c r="AB171" s="205"/>
      <c r="AC171" s="205"/>
      <c r="AD171" s="205"/>
      <c r="AE171" s="205"/>
      <c r="AF171" s="205"/>
      <c r="AG171" s="205" t="s">
        <v>166</v>
      </c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5">
      <c r="A172" s="239">
        <v>58</v>
      </c>
      <c r="B172" s="240" t="s">
        <v>350</v>
      </c>
      <c r="C172" s="247" t="s">
        <v>351</v>
      </c>
      <c r="D172" s="241" t="s">
        <v>341</v>
      </c>
      <c r="E172" s="242">
        <v>1</v>
      </c>
      <c r="F172" s="243"/>
      <c r="G172" s="244">
        <f>ROUND(E172*F172,2)</f>
        <v>0</v>
      </c>
      <c r="H172" s="225">
        <v>740.83</v>
      </c>
      <c r="I172" s="224">
        <f>ROUND(E172*H172,2)</f>
        <v>740.83</v>
      </c>
      <c r="J172" s="225">
        <v>90.17</v>
      </c>
      <c r="K172" s="224">
        <f>ROUND(E172*J172,2)</f>
        <v>90.17</v>
      </c>
      <c r="L172" s="224">
        <v>15</v>
      </c>
      <c r="M172" s="224">
        <f>G172*(1+L172/100)</f>
        <v>0</v>
      </c>
      <c r="N172" s="224">
        <v>5.0000000000000001E-4</v>
      </c>
      <c r="O172" s="224">
        <f>ROUND(E172*N172,2)</f>
        <v>0</v>
      </c>
      <c r="P172" s="224">
        <v>0</v>
      </c>
      <c r="Q172" s="224">
        <f>ROUND(E172*P172,2)</f>
        <v>0</v>
      </c>
      <c r="R172" s="224"/>
      <c r="S172" s="224" t="s">
        <v>164</v>
      </c>
      <c r="T172" s="224" t="s">
        <v>164</v>
      </c>
      <c r="U172" s="224">
        <v>0.16500000000000001</v>
      </c>
      <c r="V172" s="224">
        <f>ROUND(E172*U172,2)</f>
        <v>0.17</v>
      </c>
      <c r="W172" s="224"/>
      <c r="X172" s="224" t="s">
        <v>165</v>
      </c>
      <c r="Y172" s="205"/>
      <c r="Z172" s="205"/>
      <c r="AA172" s="205"/>
      <c r="AB172" s="205"/>
      <c r="AC172" s="205"/>
      <c r="AD172" s="205"/>
      <c r="AE172" s="205"/>
      <c r="AF172" s="205"/>
      <c r="AG172" s="205" t="s">
        <v>166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5">
      <c r="A173" s="239">
        <v>59</v>
      </c>
      <c r="B173" s="240" t="s">
        <v>352</v>
      </c>
      <c r="C173" s="247" t="s">
        <v>353</v>
      </c>
      <c r="D173" s="241" t="s">
        <v>171</v>
      </c>
      <c r="E173" s="242">
        <v>1</v>
      </c>
      <c r="F173" s="243"/>
      <c r="G173" s="244">
        <f>ROUND(E173*F173,2)</f>
        <v>0</v>
      </c>
      <c r="H173" s="225">
        <v>282.27999999999997</v>
      </c>
      <c r="I173" s="224">
        <f>ROUND(E173*H173,2)</f>
        <v>282.27999999999997</v>
      </c>
      <c r="J173" s="225">
        <v>113.72</v>
      </c>
      <c r="K173" s="224">
        <f>ROUND(E173*J173,2)</f>
        <v>113.72</v>
      </c>
      <c r="L173" s="224">
        <v>15</v>
      </c>
      <c r="M173" s="224">
        <f>G173*(1+L173/100)</f>
        <v>0</v>
      </c>
      <c r="N173" s="224">
        <v>2.5000000000000001E-4</v>
      </c>
      <c r="O173" s="224">
        <f>ROUND(E173*N173,2)</f>
        <v>0</v>
      </c>
      <c r="P173" s="224">
        <v>0</v>
      </c>
      <c r="Q173" s="224">
        <f>ROUND(E173*P173,2)</f>
        <v>0</v>
      </c>
      <c r="R173" s="224"/>
      <c r="S173" s="224" t="s">
        <v>164</v>
      </c>
      <c r="T173" s="224" t="s">
        <v>164</v>
      </c>
      <c r="U173" s="224">
        <v>0.20599999999999999</v>
      </c>
      <c r="V173" s="224">
        <f>ROUND(E173*U173,2)</f>
        <v>0.21</v>
      </c>
      <c r="W173" s="224"/>
      <c r="X173" s="224" t="s">
        <v>165</v>
      </c>
      <c r="Y173" s="205"/>
      <c r="Z173" s="205"/>
      <c r="AA173" s="205"/>
      <c r="AB173" s="205"/>
      <c r="AC173" s="205"/>
      <c r="AD173" s="205"/>
      <c r="AE173" s="205"/>
      <c r="AF173" s="205"/>
      <c r="AG173" s="205" t="s">
        <v>166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5">
      <c r="A174" s="239">
        <v>60</v>
      </c>
      <c r="B174" s="240" t="s">
        <v>354</v>
      </c>
      <c r="C174" s="247" t="s">
        <v>355</v>
      </c>
      <c r="D174" s="241" t="s">
        <v>307</v>
      </c>
      <c r="E174" s="242">
        <v>1</v>
      </c>
      <c r="F174" s="243"/>
      <c r="G174" s="244">
        <f>ROUND(E174*F174,2)</f>
        <v>0</v>
      </c>
      <c r="H174" s="225">
        <v>0</v>
      </c>
      <c r="I174" s="224">
        <f>ROUND(E174*H174,2)</f>
        <v>0</v>
      </c>
      <c r="J174" s="225">
        <v>3000</v>
      </c>
      <c r="K174" s="224">
        <f>ROUND(E174*J174,2)</f>
        <v>3000</v>
      </c>
      <c r="L174" s="224">
        <v>15</v>
      </c>
      <c r="M174" s="224">
        <f>G174*(1+L174/100)</f>
        <v>0</v>
      </c>
      <c r="N174" s="224">
        <v>0</v>
      </c>
      <c r="O174" s="224">
        <f>ROUND(E174*N174,2)</f>
        <v>0</v>
      </c>
      <c r="P174" s="224">
        <v>0</v>
      </c>
      <c r="Q174" s="224">
        <f>ROUND(E174*P174,2)</f>
        <v>0</v>
      </c>
      <c r="R174" s="224"/>
      <c r="S174" s="224" t="s">
        <v>139</v>
      </c>
      <c r="T174" s="224" t="s">
        <v>140</v>
      </c>
      <c r="U174" s="224">
        <v>0</v>
      </c>
      <c r="V174" s="224">
        <f>ROUND(E174*U174,2)</f>
        <v>0</v>
      </c>
      <c r="W174" s="224"/>
      <c r="X174" s="224" t="s">
        <v>165</v>
      </c>
      <c r="Y174" s="205"/>
      <c r="Z174" s="205"/>
      <c r="AA174" s="205"/>
      <c r="AB174" s="205"/>
      <c r="AC174" s="205"/>
      <c r="AD174" s="205"/>
      <c r="AE174" s="205"/>
      <c r="AF174" s="205"/>
      <c r="AG174" s="205" t="s">
        <v>166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5">
      <c r="A175" s="239">
        <v>61</v>
      </c>
      <c r="B175" s="240" t="s">
        <v>356</v>
      </c>
      <c r="C175" s="247" t="s">
        <v>357</v>
      </c>
      <c r="D175" s="241" t="s">
        <v>0</v>
      </c>
      <c r="E175" s="242">
        <v>96.495000000000005</v>
      </c>
      <c r="F175" s="243"/>
      <c r="G175" s="244">
        <f>ROUND(E175*F175,2)</f>
        <v>0</v>
      </c>
      <c r="H175" s="225">
        <v>0</v>
      </c>
      <c r="I175" s="224">
        <f>ROUND(E175*H175,2)</f>
        <v>0</v>
      </c>
      <c r="J175" s="225">
        <v>1.2</v>
      </c>
      <c r="K175" s="224">
        <f>ROUND(E175*J175,2)</f>
        <v>115.79</v>
      </c>
      <c r="L175" s="224">
        <v>15</v>
      </c>
      <c r="M175" s="224">
        <f>G175*(1+L175/100)</f>
        <v>0</v>
      </c>
      <c r="N175" s="224">
        <v>0</v>
      </c>
      <c r="O175" s="224">
        <f>ROUND(E175*N175,2)</f>
        <v>0</v>
      </c>
      <c r="P175" s="224">
        <v>0</v>
      </c>
      <c r="Q175" s="224">
        <f>ROUND(E175*P175,2)</f>
        <v>0</v>
      </c>
      <c r="R175" s="224"/>
      <c r="S175" s="224" t="s">
        <v>164</v>
      </c>
      <c r="T175" s="224" t="s">
        <v>164</v>
      </c>
      <c r="U175" s="224">
        <v>0</v>
      </c>
      <c r="V175" s="224">
        <f>ROUND(E175*U175,2)</f>
        <v>0</v>
      </c>
      <c r="W175" s="224"/>
      <c r="X175" s="224" t="s">
        <v>291</v>
      </c>
      <c r="Y175" s="205"/>
      <c r="Z175" s="205"/>
      <c r="AA175" s="205"/>
      <c r="AB175" s="205"/>
      <c r="AC175" s="205"/>
      <c r="AD175" s="205"/>
      <c r="AE175" s="205"/>
      <c r="AF175" s="205"/>
      <c r="AG175" s="205" t="s">
        <v>292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x14ac:dyDescent="0.25">
      <c r="A176" s="227" t="s">
        <v>134</v>
      </c>
      <c r="B176" s="228" t="s">
        <v>78</v>
      </c>
      <c r="C176" s="246" t="s">
        <v>79</v>
      </c>
      <c r="D176" s="229"/>
      <c r="E176" s="230"/>
      <c r="F176" s="231"/>
      <c r="G176" s="232">
        <f>SUMIF(AG177:AG206,"&lt;&gt;NOR",G177:G206)</f>
        <v>0</v>
      </c>
      <c r="H176" s="226"/>
      <c r="I176" s="226">
        <f>SUM(I177:I206)</f>
        <v>22372.559999999998</v>
      </c>
      <c r="J176" s="226"/>
      <c r="K176" s="226">
        <f>SUM(K177:K206)</f>
        <v>7707.7500000000009</v>
      </c>
      <c r="L176" s="226"/>
      <c r="M176" s="226">
        <f>SUM(M177:M206)</f>
        <v>0</v>
      </c>
      <c r="N176" s="226"/>
      <c r="O176" s="226">
        <f>SUM(O177:O206)</f>
        <v>0.14000000000000001</v>
      </c>
      <c r="P176" s="226"/>
      <c r="Q176" s="226">
        <f>SUM(Q177:Q206)</f>
        <v>0.28000000000000003</v>
      </c>
      <c r="R176" s="226"/>
      <c r="S176" s="226"/>
      <c r="T176" s="226"/>
      <c r="U176" s="226"/>
      <c r="V176" s="226">
        <f>SUM(V177:V206)</f>
        <v>12.240000000000002</v>
      </c>
      <c r="W176" s="226"/>
      <c r="X176" s="226"/>
      <c r="AG176" t="s">
        <v>135</v>
      </c>
    </row>
    <row r="177" spans="1:60" ht="20.399999999999999" outlineLevel="1" x14ac:dyDescent="0.25">
      <c r="A177" s="239">
        <v>62</v>
      </c>
      <c r="B177" s="240" t="s">
        <v>358</v>
      </c>
      <c r="C177" s="247" t="s">
        <v>359</v>
      </c>
      <c r="D177" s="241" t="s">
        <v>341</v>
      </c>
      <c r="E177" s="242">
        <v>1</v>
      </c>
      <c r="F177" s="243"/>
      <c r="G177" s="244">
        <f>ROUND(E177*F177,2)</f>
        <v>0</v>
      </c>
      <c r="H177" s="225">
        <v>5865.31</v>
      </c>
      <c r="I177" s="224">
        <f>ROUND(E177*H177,2)</f>
        <v>5865.31</v>
      </c>
      <c r="J177" s="225">
        <v>819.69</v>
      </c>
      <c r="K177" s="224">
        <f>ROUND(E177*J177,2)</f>
        <v>819.69</v>
      </c>
      <c r="L177" s="224">
        <v>15</v>
      </c>
      <c r="M177" s="224">
        <f>G177*(1+L177/100)</f>
        <v>0</v>
      </c>
      <c r="N177" s="224">
        <v>2.8719999999999999E-2</v>
      </c>
      <c r="O177" s="224">
        <f>ROUND(E177*N177,2)</f>
        <v>0.03</v>
      </c>
      <c r="P177" s="224">
        <v>0</v>
      </c>
      <c r="Q177" s="224">
        <f>ROUND(E177*P177,2)</f>
        <v>0</v>
      </c>
      <c r="R177" s="224"/>
      <c r="S177" s="224" t="s">
        <v>164</v>
      </c>
      <c r="T177" s="224" t="s">
        <v>164</v>
      </c>
      <c r="U177" s="224">
        <v>1.5</v>
      </c>
      <c r="V177" s="224">
        <f>ROUND(E177*U177,2)</f>
        <v>1.5</v>
      </c>
      <c r="W177" s="224"/>
      <c r="X177" s="224" t="s">
        <v>165</v>
      </c>
      <c r="Y177" s="205"/>
      <c r="Z177" s="205"/>
      <c r="AA177" s="205"/>
      <c r="AB177" s="205"/>
      <c r="AC177" s="205"/>
      <c r="AD177" s="205"/>
      <c r="AE177" s="205"/>
      <c r="AF177" s="205"/>
      <c r="AG177" s="205" t="s">
        <v>166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5">
      <c r="A178" s="239">
        <v>63</v>
      </c>
      <c r="B178" s="240" t="s">
        <v>360</v>
      </c>
      <c r="C178" s="247" t="s">
        <v>361</v>
      </c>
      <c r="D178" s="241" t="s">
        <v>341</v>
      </c>
      <c r="E178" s="242">
        <v>1</v>
      </c>
      <c r="F178" s="243"/>
      <c r="G178" s="244">
        <f>ROUND(E178*F178,2)</f>
        <v>0</v>
      </c>
      <c r="H178" s="225">
        <v>563.53</v>
      </c>
      <c r="I178" s="224">
        <f>ROUND(E178*H178,2)</f>
        <v>563.53</v>
      </c>
      <c r="J178" s="225">
        <v>672.47</v>
      </c>
      <c r="K178" s="224">
        <f>ROUND(E178*J178,2)</f>
        <v>672.47</v>
      </c>
      <c r="L178" s="224">
        <v>15</v>
      </c>
      <c r="M178" s="224">
        <f>G178*(1+L178/100)</f>
        <v>0</v>
      </c>
      <c r="N178" s="224">
        <v>1.8600000000000001E-3</v>
      </c>
      <c r="O178" s="224">
        <f>ROUND(E178*N178,2)</f>
        <v>0</v>
      </c>
      <c r="P178" s="224">
        <v>0</v>
      </c>
      <c r="Q178" s="224">
        <f>ROUND(E178*P178,2)</f>
        <v>0</v>
      </c>
      <c r="R178" s="224"/>
      <c r="S178" s="224" t="s">
        <v>164</v>
      </c>
      <c r="T178" s="224" t="s">
        <v>164</v>
      </c>
      <c r="U178" s="224">
        <v>1.3340000000000001</v>
      </c>
      <c r="V178" s="224">
        <f>ROUND(E178*U178,2)</f>
        <v>1.33</v>
      </c>
      <c r="W178" s="224"/>
      <c r="X178" s="224" t="s">
        <v>165</v>
      </c>
      <c r="Y178" s="205"/>
      <c r="Z178" s="205"/>
      <c r="AA178" s="205"/>
      <c r="AB178" s="205"/>
      <c r="AC178" s="205"/>
      <c r="AD178" s="205"/>
      <c r="AE178" s="205"/>
      <c r="AF178" s="205"/>
      <c r="AG178" s="205" t="s">
        <v>166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5">
      <c r="A179" s="239">
        <v>64</v>
      </c>
      <c r="B179" s="240" t="s">
        <v>362</v>
      </c>
      <c r="C179" s="247" t="s">
        <v>363</v>
      </c>
      <c r="D179" s="241" t="s">
        <v>341</v>
      </c>
      <c r="E179" s="242">
        <v>1</v>
      </c>
      <c r="F179" s="243"/>
      <c r="G179" s="244">
        <f>ROUND(E179*F179,2)</f>
        <v>0</v>
      </c>
      <c r="H179" s="225">
        <v>99.75</v>
      </c>
      <c r="I179" s="224">
        <f>ROUND(E179*H179,2)</f>
        <v>99.75</v>
      </c>
      <c r="J179" s="225">
        <v>759.25</v>
      </c>
      <c r="K179" s="224">
        <f>ROUND(E179*J179,2)</f>
        <v>759.25</v>
      </c>
      <c r="L179" s="224">
        <v>15</v>
      </c>
      <c r="M179" s="224">
        <f>G179*(1+L179/100)</f>
        <v>0</v>
      </c>
      <c r="N179" s="224">
        <v>1.41E-3</v>
      </c>
      <c r="O179" s="224">
        <f>ROUND(E179*N179,2)</f>
        <v>0</v>
      </c>
      <c r="P179" s="224">
        <v>0</v>
      </c>
      <c r="Q179" s="224">
        <f>ROUND(E179*P179,2)</f>
        <v>0</v>
      </c>
      <c r="R179" s="224"/>
      <c r="S179" s="224" t="s">
        <v>164</v>
      </c>
      <c r="T179" s="224" t="s">
        <v>164</v>
      </c>
      <c r="U179" s="224">
        <v>1.575</v>
      </c>
      <c r="V179" s="224">
        <f>ROUND(E179*U179,2)</f>
        <v>1.58</v>
      </c>
      <c r="W179" s="224"/>
      <c r="X179" s="224" t="s">
        <v>165</v>
      </c>
      <c r="Y179" s="205"/>
      <c r="Z179" s="205"/>
      <c r="AA179" s="205"/>
      <c r="AB179" s="205"/>
      <c r="AC179" s="205"/>
      <c r="AD179" s="205"/>
      <c r="AE179" s="205"/>
      <c r="AF179" s="205"/>
      <c r="AG179" s="205" t="s">
        <v>166</v>
      </c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 x14ac:dyDescent="0.25">
      <c r="A180" s="239">
        <v>65</v>
      </c>
      <c r="B180" s="240" t="s">
        <v>364</v>
      </c>
      <c r="C180" s="247" t="s">
        <v>365</v>
      </c>
      <c r="D180" s="241" t="s">
        <v>341</v>
      </c>
      <c r="E180" s="242">
        <v>1</v>
      </c>
      <c r="F180" s="243"/>
      <c r="G180" s="244">
        <f>ROUND(E180*F180,2)</f>
        <v>0</v>
      </c>
      <c r="H180" s="225">
        <v>0</v>
      </c>
      <c r="I180" s="224">
        <f>ROUND(E180*H180,2)</f>
        <v>0</v>
      </c>
      <c r="J180" s="225">
        <v>455.5</v>
      </c>
      <c r="K180" s="224">
        <f>ROUND(E180*J180,2)</f>
        <v>455.5</v>
      </c>
      <c r="L180" s="224">
        <v>15</v>
      </c>
      <c r="M180" s="224">
        <f>G180*(1+L180/100)</f>
        <v>0</v>
      </c>
      <c r="N180" s="224">
        <v>0</v>
      </c>
      <c r="O180" s="224">
        <f>ROUND(E180*N180,2)</f>
        <v>0</v>
      </c>
      <c r="P180" s="224">
        <v>0.125</v>
      </c>
      <c r="Q180" s="224">
        <f>ROUND(E180*P180,2)</f>
        <v>0.13</v>
      </c>
      <c r="R180" s="224"/>
      <c r="S180" s="224" t="s">
        <v>164</v>
      </c>
      <c r="T180" s="224" t="s">
        <v>164</v>
      </c>
      <c r="U180" s="224">
        <v>1.1499999999999999</v>
      </c>
      <c r="V180" s="224">
        <f>ROUND(E180*U180,2)</f>
        <v>1.1499999999999999</v>
      </c>
      <c r="W180" s="224"/>
      <c r="X180" s="224" t="s">
        <v>165</v>
      </c>
      <c r="Y180" s="205"/>
      <c r="Z180" s="205"/>
      <c r="AA180" s="205"/>
      <c r="AB180" s="205"/>
      <c r="AC180" s="205"/>
      <c r="AD180" s="205"/>
      <c r="AE180" s="205"/>
      <c r="AF180" s="205"/>
      <c r="AG180" s="205" t="s">
        <v>166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 x14ac:dyDescent="0.25">
      <c r="A181" s="239">
        <v>66</v>
      </c>
      <c r="B181" s="240" t="s">
        <v>366</v>
      </c>
      <c r="C181" s="247" t="s">
        <v>367</v>
      </c>
      <c r="D181" s="241" t="s">
        <v>341</v>
      </c>
      <c r="E181" s="242">
        <v>2</v>
      </c>
      <c r="F181" s="243"/>
      <c r="G181" s="244">
        <f>ROUND(E181*F181,2)</f>
        <v>0</v>
      </c>
      <c r="H181" s="225">
        <v>23.85</v>
      </c>
      <c r="I181" s="224">
        <f>ROUND(E181*H181,2)</f>
        <v>47.7</v>
      </c>
      <c r="J181" s="225">
        <v>166.15</v>
      </c>
      <c r="K181" s="224">
        <f>ROUND(E181*J181,2)</f>
        <v>332.3</v>
      </c>
      <c r="L181" s="224">
        <v>15</v>
      </c>
      <c r="M181" s="224">
        <f>G181*(1+L181/100)</f>
        <v>0</v>
      </c>
      <c r="N181" s="224">
        <v>3.0000000000000001E-5</v>
      </c>
      <c r="O181" s="224">
        <f>ROUND(E181*N181,2)</f>
        <v>0</v>
      </c>
      <c r="P181" s="224">
        <v>0</v>
      </c>
      <c r="Q181" s="224">
        <f>ROUND(E181*P181,2)</f>
        <v>0</v>
      </c>
      <c r="R181" s="224"/>
      <c r="S181" s="224" t="s">
        <v>164</v>
      </c>
      <c r="T181" s="224" t="s">
        <v>164</v>
      </c>
      <c r="U181" s="224">
        <v>0.33</v>
      </c>
      <c r="V181" s="224">
        <f>ROUND(E181*U181,2)</f>
        <v>0.66</v>
      </c>
      <c r="W181" s="224"/>
      <c r="X181" s="224" t="s">
        <v>165</v>
      </c>
      <c r="Y181" s="205"/>
      <c r="Z181" s="205"/>
      <c r="AA181" s="205"/>
      <c r="AB181" s="205"/>
      <c r="AC181" s="205"/>
      <c r="AD181" s="205"/>
      <c r="AE181" s="205"/>
      <c r="AF181" s="205"/>
      <c r="AG181" s="205" t="s">
        <v>166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5">
      <c r="A182" s="239">
        <v>67</v>
      </c>
      <c r="B182" s="240" t="s">
        <v>368</v>
      </c>
      <c r="C182" s="247" t="s">
        <v>369</v>
      </c>
      <c r="D182" s="241" t="s">
        <v>341</v>
      </c>
      <c r="E182" s="242">
        <v>5</v>
      </c>
      <c r="F182" s="243"/>
      <c r="G182" s="244">
        <f>ROUND(E182*F182,2)</f>
        <v>0</v>
      </c>
      <c r="H182" s="225">
        <v>129.06</v>
      </c>
      <c r="I182" s="224">
        <f>ROUND(E182*H182,2)</f>
        <v>645.29999999999995</v>
      </c>
      <c r="J182" s="225">
        <v>114.44</v>
      </c>
      <c r="K182" s="224">
        <f>ROUND(E182*J182,2)</f>
        <v>572.20000000000005</v>
      </c>
      <c r="L182" s="224">
        <v>15</v>
      </c>
      <c r="M182" s="224">
        <f>G182*(1+L182/100)</f>
        <v>0</v>
      </c>
      <c r="N182" s="224">
        <v>1.7000000000000001E-4</v>
      </c>
      <c r="O182" s="224">
        <f>ROUND(E182*N182,2)</f>
        <v>0</v>
      </c>
      <c r="P182" s="224">
        <v>0</v>
      </c>
      <c r="Q182" s="224">
        <f>ROUND(E182*P182,2)</f>
        <v>0</v>
      </c>
      <c r="R182" s="224"/>
      <c r="S182" s="224" t="s">
        <v>164</v>
      </c>
      <c r="T182" s="224" t="s">
        <v>164</v>
      </c>
      <c r="U182" s="224">
        <v>0.22700000000000001</v>
      </c>
      <c r="V182" s="224">
        <f>ROUND(E182*U182,2)</f>
        <v>1.1399999999999999</v>
      </c>
      <c r="W182" s="224"/>
      <c r="X182" s="224" t="s">
        <v>165</v>
      </c>
      <c r="Y182" s="205"/>
      <c r="Z182" s="205"/>
      <c r="AA182" s="205"/>
      <c r="AB182" s="205"/>
      <c r="AC182" s="205"/>
      <c r="AD182" s="205"/>
      <c r="AE182" s="205"/>
      <c r="AF182" s="205"/>
      <c r="AG182" s="205" t="s">
        <v>166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5">
      <c r="A183" s="239">
        <v>68</v>
      </c>
      <c r="B183" s="240" t="s">
        <v>370</v>
      </c>
      <c r="C183" s="247" t="s">
        <v>371</v>
      </c>
      <c r="D183" s="241" t="s">
        <v>341</v>
      </c>
      <c r="E183" s="242">
        <v>2</v>
      </c>
      <c r="F183" s="243"/>
      <c r="G183" s="244">
        <f>ROUND(E183*F183,2)</f>
        <v>0</v>
      </c>
      <c r="H183" s="225">
        <v>196.5</v>
      </c>
      <c r="I183" s="224">
        <f>ROUND(E183*H183,2)</f>
        <v>393</v>
      </c>
      <c r="J183" s="225">
        <v>62.5</v>
      </c>
      <c r="K183" s="224">
        <f>ROUND(E183*J183,2)</f>
        <v>125</v>
      </c>
      <c r="L183" s="224">
        <v>15</v>
      </c>
      <c r="M183" s="224">
        <f>G183*(1+L183/100)</f>
        <v>0</v>
      </c>
      <c r="N183" s="224">
        <v>2.4000000000000001E-4</v>
      </c>
      <c r="O183" s="224">
        <f>ROUND(E183*N183,2)</f>
        <v>0</v>
      </c>
      <c r="P183" s="224">
        <v>0</v>
      </c>
      <c r="Q183" s="224">
        <f>ROUND(E183*P183,2)</f>
        <v>0</v>
      </c>
      <c r="R183" s="224"/>
      <c r="S183" s="224" t="s">
        <v>164</v>
      </c>
      <c r="T183" s="224" t="s">
        <v>164</v>
      </c>
      <c r="U183" s="224">
        <v>0.124</v>
      </c>
      <c r="V183" s="224">
        <f>ROUND(E183*U183,2)</f>
        <v>0.25</v>
      </c>
      <c r="W183" s="224"/>
      <c r="X183" s="224" t="s">
        <v>165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166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ht="20.399999999999999" outlineLevel="1" x14ac:dyDescent="0.25">
      <c r="A184" s="239">
        <v>69</v>
      </c>
      <c r="B184" s="240" t="s">
        <v>372</v>
      </c>
      <c r="C184" s="247" t="s">
        <v>373</v>
      </c>
      <c r="D184" s="241" t="s">
        <v>171</v>
      </c>
      <c r="E184" s="242">
        <v>1</v>
      </c>
      <c r="F184" s="243"/>
      <c r="G184" s="244">
        <f>ROUND(E184*F184,2)</f>
        <v>0</v>
      </c>
      <c r="H184" s="225">
        <v>1800.68</v>
      </c>
      <c r="I184" s="224">
        <f>ROUND(E184*H184,2)</f>
        <v>1800.68</v>
      </c>
      <c r="J184" s="225">
        <v>224.32</v>
      </c>
      <c r="K184" s="224">
        <f>ROUND(E184*J184,2)</f>
        <v>224.32</v>
      </c>
      <c r="L184" s="224">
        <v>15</v>
      </c>
      <c r="M184" s="224">
        <f>G184*(1+L184/100)</f>
        <v>0</v>
      </c>
      <c r="N184" s="224">
        <v>1.64E-3</v>
      </c>
      <c r="O184" s="224">
        <f>ROUND(E184*N184,2)</f>
        <v>0</v>
      </c>
      <c r="P184" s="224">
        <v>0</v>
      </c>
      <c r="Q184" s="224">
        <f>ROUND(E184*P184,2)</f>
        <v>0</v>
      </c>
      <c r="R184" s="224"/>
      <c r="S184" s="224" t="s">
        <v>164</v>
      </c>
      <c r="T184" s="224" t="s">
        <v>164</v>
      </c>
      <c r="U184" s="224">
        <v>0.44500000000000001</v>
      </c>
      <c r="V184" s="224">
        <f>ROUND(E184*U184,2)</f>
        <v>0.45</v>
      </c>
      <c r="W184" s="224"/>
      <c r="X184" s="224" t="s">
        <v>165</v>
      </c>
      <c r="Y184" s="205"/>
      <c r="Z184" s="205"/>
      <c r="AA184" s="205"/>
      <c r="AB184" s="205"/>
      <c r="AC184" s="205"/>
      <c r="AD184" s="205"/>
      <c r="AE184" s="205"/>
      <c r="AF184" s="205"/>
      <c r="AG184" s="205" t="s">
        <v>166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5">
      <c r="A185" s="239">
        <v>70</v>
      </c>
      <c r="B185" s="240" t="s">
        <v>374</v>
      </c>
      <c r="C185" s="247" t="s">
        <v>375</v>
      </c>
      <c r="D185" s="241" t="s">
        <v>171</v>
      </c>
      <c r="E185" s="242">
        <v>1</v>
      </c>
      <c r="F185" s="243"/>
      <c r="G185" s="244">
        <f>ROUND(E185*F185,2)</f>
        <v>0</v>
      </c>
      <c r="H185" s="225">
        <v>2120.5100000000002</v>
      </c>
      <c r="I185" s="224">
        <f>ROUND(E185*H185,2)</f>
        <v>2120.5100000000002</v>
      </c>
      <c r="J185" s="225">
        <v>244.49</v>
      </c>
      <c r="K185" s="224">
        <f>ROUND(E185*J185,2)</f>
        <v>244.49</v>
      </c>
      <c r="L185" s="224">
        <v>15</v>
      </c>
      <c r="M185" s="224">
        <f>G185*(1+L185/100)</f>
        <v>0</v>
      </c>
      <c r="N185" s="224">
        <v>8.4999999999999995E-4</v>
      </c>
      <c r="O185" s="224">
        <f>ROUND(E185*N185,2)</f>
        <v>0</v>
      </c>
      <c r="P185" s="224">
        <v>0</v>
      </c>
      <c r="Q185" s="224">
        <f>ROUND(E185*P185,2)</f>
        <v>0</v>
      </c>
      <c r="R185" s="224"/>
      <c r="S185" s="224" t="s">
        <v>164</v>
      </c>
      <c r="T185" s="224" t="s">
        <v>164</v>
      </c>
      <c r="U185" s="224">
        <v>0.48499999999999999</v>
      </c>
      <c r="V185" s="224">
        <f>ROUND(E185*U185,2)</f>
        <v>0.49</v>
      </c>
      <c r="W185" s="224"/>
      <c r="X185" s="224" t="s">
        <v>165</v>
      </c>
      <c r="Y185" s="205"/>
      <c r="Z185" s="205"/>
      <c r="AA185" s="205"/>
      <c r="AB185" s="205"/>
      <c r="AC185" s="205"/>
      <c r="AD185" s="205"/>
      <c r="AE185" s="205"/>
      <c r="AF185" s="205"/>
      <c r="AG185" s="205" t="s">
        <v>166</v>
      </c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 x14ac:dyDescent="0.25">
      <c r="A186" s="239">
        <v>71</v>
      </c>
      <c r="B186" s="240" t="s">
        <v>376</v>
      </c>
      <c r="C186" s="247" t="s">
        <v>377</v>
      </c>
      <c r="D186" s="241" t="s">
        <v>171</v>
      </c>
      <c r="E186" s="242">
        <v>2</v>
      </c>
      <c r="F186" s="243"/>
      <c r="G186" s="244">
        <f>ROUND(E186*F186,2)</f>
        <v>0</v>
      </c>
      <c r="H186" s="225">
        <v>7.11</v>
      </c>
      <c r="I186" s="224">
        <f>ROUND(E186*H186,2)</f>
        <v>14.22</v>
      </c>
      <c r="J186" s="225">
        <v>224.39</v>
      </c>
      <c r="K186" s="224">
        <f>ROUND(E186*J186,2)</f>
        <v>448.78</v>
      </c>
      <c r="L186" s="224">
        <v>15</v>
      </c>
      <c r="M186" s="224">
        <f>G186*(1+L186/100)</f>
        <v>0</v>
      </c>
      <c r="N186" s="224">
        <v>4.0000000000000003E-5</v>
      </c>
      <c r="O186" s="224">
        <f>ROUND(E186*N186,2)</f>
        <v>0</v>
      </c>
      <c r="P186" s="224">
        <v>0</v>
      </c>
      <c r="Q186" s="224">
        <f>ROUND(E186*P186,2)</f>
        <v>0</v>
      </c>
      <c r="R186" s="224"/>
      <c r="S186" s="224" t="s">
        <v>164</v>
      </c>
      <c r="T186" s="224" t="s">
        <v>164</v>
      </c>
      <c r="U186" s="224">
        <v>0.44500000000000001</v>
      </c>
      <c r="V186" s="224">
        <f>ROUND(E186*U186,2)</f>
        <v>0.89</v>
      </c>
      <c r="W186" s="224"/>
      <c r="X186" s="224" t="s">
        <v>165</v>
      </c>
      <c r="Y186" s="205"/>
      <c r="Z186" s="205"/>
      <c r="AA186" s="205"/>
      <c r="AB186" s="205"/>
      <c r="AC186" s="205"/>
      <c r="AD186" s="205"/>
      <c r="AE186" s="205"/>
      <c r="AF186" s="205"/>
      <c r="AG186" s="205" t="s">
        <v>166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 x14ac:dyDescent="0.25">
      <c r="A187" s="239">
        <v>72</v>
      </c>
      <c r="B187" s="240" t="s">
        <v>378</v>
      </c>
      <c r="C187" s="247" t="s">
        <v>379</v>
      </c>
      <c r="D187" s="241" t="s">
        <v>341</v>
      </c>
      <c r="E187" s="242">
        <v>2</v>
      </c>
      <c r="F187" s="243"/>
      <c r="G187" s="244">
        <f>ROUND(E187*F187,2)</f>
        <v>0</v>
      </c>
      <c r="H187" s="225">
        <v>0</v>
      </c>
      <c r="I187" s="224">
        <f>ROUND(E187*H187,2)</f>
        <v>0</v>
      </c>
      <c r="J187" s="225">
        <v>86</v>
      </c>
      <c r="K187" s="224">
        <f>ROUND(E187*J187,2)</f>
        <v>172</v>
      </c>
      <c r="L187" s="224">
        <v>15</v>
      </c>
      <c r="M187" s="224">
        <f>G187*(1+L187/100)</f>
        <v>0</v>
      </c>
      <c r="N187" s="224">
        <v>0</v>
      </c>
      <c r="O187" s="224">
        <f>ROUND(E187*N187,2)</f>
        <v>0</v>
      </c>
      <c r="P187" s="224">
        <v>1.56E-3</v>
      </c>
      <c r="Q187" s="224">
        <f>ROUND(E187*P187,2)</f>
        <v>0</v>
      </c>
      <c r="R187" s="224"/>
      <c r="S187" s="224" t="s">
        <v>164</v>
      </c>
      <c r="T187" s="224" t="s">
        <v>164</v>
      </c>
      <c r="U187" s="224">
        <v>0.217</v>
      </c>
      <c r="V187" s="224">
        <f>ROUND(E187*U187,2)</f>
        <v>0.43</v>
      </c>
      <c r="W187" s="224"/>
      <c r="X187" s="224" t="s">
        <v>165</v>
      </c>
      <c r="Y187" s="205"/>
      <c r="Z187" s="205"/>
      <c r="AA187" s="205"/>
      <c r="AB187" s="205"/>
      <c r="AC187" s="205"/>
      <c r="AD187" s="205"/>
      <c r="AE187" s="205"/>
      <c r="AF187" s="205"/>
      <c r="AG187" s="205" t="s">
        <v>166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5">
      <c r="A188" s="239">
        <v>73</v>
      </c>
      <c r="B188" s="240" t="s">
        <v>380</v>
      </c>
      <c r="C188" s="247" t="s">
        <v>381</v>
      </c>
      <c r="D188" s="241" t="s">
        <v>341</v>
      </c>
      <c r="E188" s="242">
        <v>1</v>
      </c>
      <c r="F188" s="243"/>
      <c r="G188" s="244">
        <f>ROUND(E188*F188,2)</f>
        <v>0</v>
      </c>
      <c r="H188" s="225">
        <v>0</v>
      </c>
      <c r="I188" s="224">
        <f>ROUND(E188*H188,2)</f>
        <v>0</v>
      </c>
      <c r="J188" s="225">
        <v>87.9</v>
      </c>
      <c r="K188" s="224">
        <f>ROUND(E188*J188,2)</f>
        <v>87.9</v>
      </c>
      <c r="L188" s="224">
        <v>15</v>
      </c>
      <c r="M188" s="224">
        <f>G188*(1+L188/100)</f>
        <v>0</v>
      </c>
      <c r="N188" s="224">
        <v>0</v>
      </c>
      <c r="O188" s="224">
        <f>ROUND(E188*N188,2)</f>
        <v>0</v>
      </c>
      <c r="P188" s="224">
        <v>8.5999999999999998E-4</v>
      </c>
      <c r="Q188" s="224">
        <f>ROUND(E188*P188,2)</f>
        <v>0</v>
      </c>
      <c r="R188" s="224"/>
      <c r="S188" s="224" t="s">
        <v>164</v>
      </c>
      <c r="T188" s="224" t="s">
        <v>164</v>
      </c>
      <c r="U188" s="224">
        <v>0.222</v>
      </c>
      <c r="V188" s="224">
        <f>ROUND(E188*U188,2)</f>
        <v>0.22</v>
      </c>
      <c r="W188" s="224"/>
      <c r="X188" s="224" t="s">
        <v>165</v>
      </c>
      <c r="Y188" s="205"/>
      <c r="Z188" s="205"/>
      <c r="AA188" s="205"/>
      <c r="AB188" s="205"/>
      <c r="AC188" s="205"/>
      <c r="AD188" s="205"/>
      <c r="AE188" s="205"/>
      <c r="AF188" s="205"/>
      <c r="AG188" s="205" t="s">
        <v>166</v>
      </c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ht="20.399999999999999" outlineLevel="1" x14ac:dyDescent="0.25">
      <c r="A189" s="239">
        <v>74</v>
      </c>
      <c r="B189" s="240" t="s">
        <v>382</v>
      </c>
      <c r="C189" s="247" t="s">
        <v>383</v>
      </c>
      <c r="D189" s="241" t="s">
        <v>171</v>
      </c>
      <c r="E189" s="242">
        <v>1</v>
      </c>
      <c r="F189" s="243"/>
      <c r="G189" s="244">
        <f>ROUND(E189*F189,2)</f>
        <v>0</v>
      </c>
      <c r="H189" s="225">
        <v>435.99</v>
      </c>
      <c r="I189" s="224">
        <f>ROUND(E189*H189,2)</f>
        <v>435.99</v>
      </c>
      <c r="J189" s="225">
        <v>124.01</v>
      </c>
      <c r="K189" s="224">
        <f>ROUND(E189*J189,2)</f>
        <v>124.01</v>
      </c>
      <c r="L189" s="224">
        <v>15</v>
      </c>
      <c r="M189" s="224">
        <f>G189*(1+L189/100)</f>
        <v>0</v>
      </c>
      <c r="N189" s="224">
        <v>2.0000000000000001E-4</v>
      </c>
      <c r="O189" s="224">
        <f>ROUND(E189*N189,2)</f>
        <v>0</v>
      </c>
      <c r="P189" s="224">
        <v>0</v>
      </c>
      <c r="Q189" s="224">
        <f>ROUND(E189*P189,2)</f>
        <v>0</v>
      </c>
      <c r="R189" s="224"/>
      <c r="S189" s="224" t="s">
        <v>164</v>
      </c>
      <c r="T189" s="224" t="s">
        <v>164</v>
      </c>
      <c r="U189" s="224">
        <v>0.246</v>
      </c>
      <c r="V189" s="224">
        <f>ROUND(E189*U189,2)</f>
        <v>0.25</v>
      </c>
      <c r="W189" s="224"/>
      <c r="X189" s="224" t="s">
        <v>165</v>
      </c>
      <c r="Y189" s="205"/>
      <c r="Z189" s="205"/>
      <c r="AA189" s="205"/>
      <c r="AB189" s="205"/>
      <c r="AC189" s="205"/>
      <c r="AD189" s="205"/>
      <c r="AE189" s="205"/>
      <c r="AF189" s="205"/>
      <c r="AG189" s="205" t="s">
        <v>166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ht="20.399999999999999" outlineLevel="1" x14ac:dyDescent="0.25">
      <c r="A190" s="239">
        <v>75</v>
      </c>
      <c r="B190" s="240" t="s">
        <v>384</v>
      </c>
      <c r="C190" s="247" t="s">
        <v>385</v>
      </c>
      <c r="D190" s="241" t="s">
        <v>171</v>
      </c>
      <c r="E190" s="242">
        <v>1</v>
      </c>
      <c r="F190" s="243"/>
      <c r="G190" s="244">
        <f>ROUND(E190*F190,2)</f>
        <v>0</v>
      </c>
      <c r="H190" s="225">
        <v>308.99</v>
      </c>
      <c r="I190" s="224">
        <f>ROUND(E190*H190,2)</f>
        <v>308.99</v>
      </c>
      <c r="J190" s="225">
        <v>124.01</v>
      </c>
      <c r="K190" s="224">
        <f>ROUND(E190*J190,2)</f>
        <v>124.01</v>
      </c>
      <c r="L190" s="224">
        <v>15</v>
      </c>
      <c r="M190" s="224">
        <f>G190*(1+L190/100)</f>
        <v>0</v>
      </c>
      <c r="N190" s="224">
        <v>9.0000000000000006E-5</v>
      </c>
      <c r="O190" s="224">
        <f>ROUND(E190*N190,2)</f>
        <v>0</v>
      </c>
      <c r="P190" s="224">
        <v>0</v>
      </c>
      <c r="Q190" s="224">
        <f>ROUND(E190*P190,2)</f>
        <v>0</v>
      </c>
      <c r="R190" s="224"/>
      <c r="S190" s="224" t="s">
        <v>164</v>
      </c>
      <c r="T190" s="224" t="s">
        <v>164</v>
      </c>
      <c r="U190" s="224">
        <v>0.246</v>
      </c>
      <c r="V190" s="224">
        <f>ROUND(E190*U190,2)</f>
        <v>0.25</v>
      </c>
      <c r="W190" s="224"/>
      <c r="X190" s="224" t="s">
        <v>165</v>
      </c>
      <c r="Y190" s="205"/>
      <c r="Z190" s="205"/>
      <c r="AA190" s="205"/>
      <c r="AB190" s="205"/>
      <c r="AC190" s="205"/>
      <c r="AD190" s="205"/>
      <c r="AE190" s="205"/>
      <c r="AF190" s="205"/>
      <c r="AG190" s="205" t="s">
        <v>166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 x14ac:dyDescent="0.25">
      <c r="A191" s="239">
        <v>76</v>
      </c>
      <c r="B191" s="240" t="s">
        <v>386</v>
      </c>
      <c r="C191" s="247" t="s">
        <v>387</v>
      </c>
      <c r="D191" s="241" t="s">
        <v>171</v>
      </c>
      <c r="E191" s="242">
        <v>1</v>
      </c>
      <c r="F191" s="243"/>
      <c r="G191" s="244">
        <f>ROUND(E191*F191,2)</f>
        <v>0</v>
      </c>
      <c r="H191" s="225">
        <v>358.49</v>
      </c>
      <c r="I191" s="224">
        <f>ROUND(E191*H191,2)</f>
        <v>358.49</v>
      </c>
      <c r="J191" s="225">
        <v>124.01</v>
      </c>
      <c r="K191" s="224">
        <f>ROUND(E191*J191,2)</f>
        <v>124.01</v>
      </c>
      <c r="L191" s="224">
        <v>15</v>
      </c>
      <c r="M191" s="224">
        <f>G191*(1+L191/100)</f>
        <v>0</v>
      </c>
      <c r="N191" s="224">
        <v>2.5999999999999998E-4</v>
      </c>
      <c r="O191" s="224">
        <f>ROUND(E191*N191,2)</f>
        <v>0</v>
      </c>
      <c r="P191" s="224">
        <v>0</v>
      </c>
      <c r="Q191" s="224">
        <f>ROUND(E191*P191,2)</f>
        <v>0</v>
      </c>
      <c r="R191" s="224"/>
      <c r="S191" s="224" t="s">
        <v>164</v>
      </c>
      <c r="T191" s="224" t="s">
        <v>164</v>
      </c>
      <c r="U191" s="224">
        <v>0.246</v>
      </c>
      <c r="V191" s="224">
        <f>ROUND(E191*U191,2)</f>
        <v>0.25</v>
      </c>
      <c r="W191" s="224"/>
      <c r="X191" s="224" t="s">
        <v>165</v>
      </c>
      <c r="Y191" s="205"/>
      <c r="Z191" s="205"/>
      <c r="AA191" s="205"/>
      <c r="AB191" s="205"/>
      <c r="AC191" s="205"/>
      <c r="AD191" s="205"/>
      <c r="AE191" s="205"/>
      <c r="AF191" s="205"/>
      <c r="AG191" s="205" t="s">
        <v>166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5">
      <c r="A192" s="239">
        <v>77</v>
      </c>
      <c r="B192" s="240" t="s">
        <v>388</v>
      </c>
      <c r="C192" s="247" t="s">
        <v>389</v>
      </c>
      <c r="D192" s="241" t="s">
        <v>171</v>
      </c>
      <c r="E192" s="242">
        <v>1</v>
      </c>
      <c r="F192" s="243"/>
      <c r="G192" s="244">
        <f>ROUND(E192*F192,2)</f>
        <v>0</v>
      </c>
      <c r="H192" s="225">
        <v>243.49</v>
      </c>
      <c r="I192" s="224">
        <f>ROUND(E192*H192,2)</f>
        <v>243.49</v>
      </c>
      <c r="J192" s="225">
        <v>124.01</v>
      </c>
      <c r="K192" s="224">
        <f>ROUND(E192*J192,2)</f>
        <v>124.01</v>
      </c>
      <c r="L192" s="224">
        <v>15</v>
      </c>
      <c r="M192" s="224">
        <f>G192*(1+L192/100)</f>
        <v>0</v>
      </c>
      <c r="N192" s="224">
        <v>2.0000000000000001E-4</v>
      </c>
      <c r="O192" s="224">
        <f>ROUND(E192*N192,2)</f>
        <v>0</v>
      </c>
      <c r="P192" s="224">
        <v>0</v>
      </c>
      <c r="Q192" s="224">
        <f>ROUND(E192*P192,2)</f>
        <v>0</v>
      </c>
      <c r="R192" s="224"/>
      <c r="S192" s="224" t="s">
        <v>164</v>
      </c>
      <c r="T192" s="224" t="s">
        <v>164</v>
      </c>
      <c r="U192" s="224">
        <v>0.246</v>
      </c>
      <c r="V192" s="224">
        <f>ROUND(E192*U192,2)</f>
        <v>0.25</v>
      </c>
      <c r="W192" s="224"/>
      <c r="X192" s="224" t="s">
        <v>165</v>
      </c>
      <c r="Y192" s="205"/>
      <c r="Z192" s="205"/>
      <c r="AA192" s="205"/>
      <c r="AB192" s="205"/>
      <c r="AC192" s="205"/>
      <c r="AD192" s="205"/>
      <c r="AE192" s="205"/>
      <c r="AF192" s="205"/>
      <c r="AG192" s="205" t="s">
        <v>166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outlineLevel="1" x14ac:dyDescent="0.25">
      <c r="A193" s="239">
        <v>78</v>
      </c>
      <c r="B193" s="240" t="s">
        <v>390</v>
      </c>
      <c r="C193" s="247" t="s">
        <v>391</v>
      </c>
      <c r="D193" s="241" t="s">
        <v>171</v>
      </c>
      <c r="E193" s="242">
        <v>1</v>
      </c>
      <c r="F193" s="243"/>
      <c r="G193" s="244">
        <f>ROUND(E193*F193,2)</f>
        <v>0</v>
      </c>
      <c r="H193" s="225">
        <v>2360.3200000000002</v>
      </c>
      <c r="I193" s="224">
        <f>ROUND(E193*H193,2)</f>
        <v>2360.3200000000002</v>
      </c>
      <c r="J193" s="225">
        <v>329.68</v>
      </c>
      <c r="K193" s="224">
        <f>ROUND(E193*J193,2)</f>
        <v>329.68</v>
      </c>
      <c r="L193" s="224">
        <v>15</v>
      </c>
      <c r="M193" s="224">
        <f>G193*(1+L193/100)</f>
        <v>0</v>
      </c>
      <c r="N193" s="224">
        <v>4.453E-2</v>
      </c>
      <c r="O193" s="224">
        <f>ROUND(E193*N193,2)</f>
        <v>0.04</v>
      </c>
      <c r="P193" s="224">
        <v>4.2529999999999998E-2</v>
      </c>
      <c r="Q193" s="224">
        <f>ROUND(E193*P193,2)</f>
        <v>0.04</v>
      </c>
      <c r="R193" s="224"/>
      <c r="S193" s="224" t="s">
        <v>164</v>
      </c>
      <c r="T193" s="224" t="s">
        <v>164</v>
      </c>
      <c r="U193" s="224">
        <v>0.65400000000000003</v>
      </c>
      <c r="V193" s="224">
        <f>ROUND(E193*U193,2)</f>
        <v>0.65</v>
      </c>
      <c r="W193" s="224"/>
      <c r="X193" s="224" t="s">
        <v>165</v>
      </c>
      <c r="Y193" s="205"/>
      <c r="Z193" s="205"/>
      <c r="AA193" s="205"/>
      <c r="AB193" s="205"/>
      <c r="AC193" s="205"/>
      <c r="AD193" s="205"/>
      <c r="AE193" s="205"/>
      <c r="AF193" s="205"/>
      <c r="AG193" s="205" t="s">
        <v>166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5">
      <c r="A194" s="233">
        <v>79</v>
      </c>
      <c r="B194" s="234" t="s">
        <v>392</v>
      </c>
      <c r="C194" s="248" t="s">
        <v>393</v>
      </c>
      <c r="D194" s="235" t="s">
        <v>180</v>
      </c>
      <c r="E194" s="236">
        <v>0.24</v>
      </c>
      <c r="F194" s="237"/>
      <c r="G194" s="238">
        <f>ROUND(E194*F194,2)</f>
        <v>0</v>
      </c>
      <c r="H194" s="225">
        <v>30.35</v>
      </c>
      <c r="I194" s="224">
        <f>ROUND(E194*H194,2)</f>
        <v>7.28</v>
      </c>
      <c r="J194" s="225">
        <v>1075.6500000000001</v>
      </c>
      <c r="K194" s="224">
        <f>ROUND(E194*J194,2)</f>
        <v>258.16000000000003</v>
      </c>
      <c r="L194" s="224">
        <v>15</v>
      </c>
      <c r="M194" s="224">
        <f>G194*(1+L194/100)</f>
        <v>0</v>
      </c>
      <c r="N194" s="224">
        <v>8.0000000000000007E-5</v>
      </c>
      <c r="O194" s="224">
        <f>ROUND(E194*N194,2)</f>
        <v>0</v>
      </c>
      <c r="P194" s="224">
        <v>0</v>
      </c>
      <c r="Q194" s="224">
        <f>ROUND(E194*P194,2)</f>
        <v>0</v>
      </c>
      <c r="R194" s="224"/>
      <c r="S194" s="224" t="s">
        <v>164</v>
      </c>
      <c r="T194" s="224" t="s">
        <v>164</v>
      </c>
      <c r="U194" s="224">
        <v>2.1</v>
      </c>
      <c r="V194" s="224">
        <f>ROUND(E194*U194,2)</f>
        <v>0.5</v>
      </c>
      <c r="W194" s="224"/>
      <c r="X194" s="224" t="s">
        <v>165</v>
      </c>
      <c r="Y194" s="205"/>
      <c r="Z194" s="205"/>
      <c r="AA194" s="205"/>
      <c r="AB194" s="205"/>
      <c r="AC194" s="205"/>
      <c r="AD194" s="205"/>
      <c r="AE194" s="205"/>
      <c r="AF194" s="205"/>
      <c r="AG194" s="205" t="s">
        <v>166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5">
      <c r="A195" s="222"/>
      <c r="B195" s="223"/>
      <c r="C195" s="260" t="s">
        <v>394</v>
      </c>
      <c r="D195" s="256"/>
      <c r="E195" s="257">
        <v>0.24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05"/>
      <c r="Z195" s="205"/>
      <c r="AA195" s="205"/>
      <c r="AB195" s="205"/>
      <c r="AC195" s="205"/>
      <c r="AD195" s="205"/>
      <c r="AE195" s="205"/>
      <c r="AF195" s="205"/>
      <c r="AG195" s="205" t="s">
        <v>168</v>
      </c>
      <c r="AH195" s="205">
        <v>0</v>
      </c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ht="20.399999999999999" outlineLevel="1" x14ac:dyDescent="0.25">
      <c r="A196" s="239">
        <v>80</v>
      </c>
      <c r="B196" s="240" t="s">
        <v>395</v>
      </c>
      <c r="C196" s="247" t="s">
        <v>396</v>
      </c>
      <c r="D196" s="241" t="s">
        <v>171</v>
      </c>
      <c r="E196" s="242">
        <v>1</v>
      </c>
      <c r="F196" s="243"/>
      <c r="G196" s="244">
        <f>ROUND(E196*F196,2)</f>
        <v>0</v>
      </c>
      <c r="H196" s="225">
        <v>1073</v>
      </c>
      <c r="I196" s="224">
        <f>ROUND(E196*H196,2)</f>
        <v>1073</v>
      </c>
      <c r="J196" s="225">
        <v>0</v>
      </c>
      <c r="K196" s="224">
        <f>ROUND(E196*J196,2)</f>
        <v>0</v>
      </c>
      <c r="L196" s="224">
        <v>15</v>
      </c>
      <c r="M196" s="224">
        <f>G196*(1+L196/100)</f>
        <v>0</v>
      </c>
      <c r="N196" s="224">
        <v>1.2999999999999999E-2</v>
      </c>
      <c r="O196" s="224">
        <f>ROUND(E196*N196,2)</f>
        <v>0.01</v>
      </c>
      <c r="P196" s="224">
        <v>0</v>
      </c>
      <c r="Q196" s="224">
        <f>ROUND(E196*P196,2)</f>
        <v>0</v>
      </c>
      <c r="R196" s="224"/>
      <c r="S196" s="224" t="s">
        <v>164</v>
      </c>
      <c r="T196" s="224" t="s">
        <v>164</v>
      </c>
      <c r="U196" s="224">
        <v>0</v>
      </c>
      <c r="V196" s="224">
        <f>ROUND(E196*U196,2)</f>
        <v>0</v>
      </c>
      <c r="W196" s="224"/>
      <c r="X196" s="224" t="s">
        <v>196</v>
      </c>
      <c r="Y196" s="205"/>
      <c r="Z196" s="205"/>
      <c r="AA196" s="205"/>
      <c r="AB196" s="205"/>
      <c r="AC196" s="205"/>
      <c r="AD196" s="205"/>
      <c r="AE196" s="205"/>
      <c r="AF196" s="205"/>
      <c r="AG196" s="205" t="s">
        <v>397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 x14ac:dyDescent="0.25">
      <c r="A197" s="239">
        <v>81</v>
      </c>
      <c r="B197" s="240" t="s">
        <v>398</v>
      </c>
      <c r="C197" s="247" t="s">
        <v>399</v>
      </c>
      <c r="D197" s="241" t="s">
        <v>171</v>
      </c>
      <c r="E197" s="242">
        <v>1</v>
      </c>
      <c r="F197" s="243"/>
      <c r="G197" s="244">
        <f>ROUND(E197*F197,2)</f>
        <v>0</v>
      </c>
      <c r="H197" s="225">
        <v>345</v>
      </c>
      <c r="I197" s="224">
        <f>ROUND(E197*H197,2)</f>
        <v>345</v>
      </c>
      <c r="J197" s="225">
        <v>0</v>
      </c>
      <c r="K197" s="224">
        <f>ROUND(E197*J197,2)</f>
        <v>0</v>
      </c>
      <c r="L197" s="224">
        <v>15</v>
      </c>
      <c r="M197" s="224">
        <f>G197*(1+L197/100)</f>
        <v>0</v>
      </c>
      <c r="N197" s="224">
        <v>8.9999999999999998E-4</v>
      </c>
      <c r="O197" s="224">
        <f>ROUND(E197*N197,2)</f>
        <v>0</v>
      </c>
      <c r="P197" s="224">
        <v>0</v>
      </c>
      <c r="Q197" s="224">
        <f>ROUND(E197*P197,2)</f>
        <v>0</v>
      </c>
      <c r="R197" s="224"/>
      <c r="S197" s="224" t="s">
        <v>139</v>
      </c>
      <c r="T197" s="224" t="s">
        <v>140</v>
      </c>
      <c r="U197" s="224">
        <v>0</v>
      </c>
      <c r="V197" s="224">
        <f>ROUND(E197*U197,2)</f>
        <v>0</v>
      </c>
      <c r="W197" s="224"/>
      <c r="X197" s="224" t="s">
        <v>189</v>
      </c>
      <c r="Y197" s="205"/>
      <c r="Z197" s="205"/>
      <c r="AA197" s="205"/>
      <c r="AB197" s="205"/>
      <c r="AC197" s="205"/>
      <c r="AD197" s="205"/>
      <c r="AE197" s="205"/>
      <c r="AF197" s="205"/>
      <c r="AG197" s="205" t="s">
        <v>190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ht="20.399999999999999" outlineLevel="1" x14ac:dyDescent="0.25">
      <c r="A198" s="239">
        <v>82</v>
      </c>
      <c r="B198" s="240" t="s">
        <v>400</v>
      </c>
      <c r="C198" s="247" t="s">
        <v>401</v>
      </c>
      <c r="D198" s="241" t="s">
        <v>171</v>
      </c>
      <c r="E198" s="242">
        <v>1</v>
      </c>
      <c r="F198" s="243"/>
      <c r="G198" s="244">
        <f>ROUND(E198*F198,2)</f>
        <v>0</v>
      </c>
      <c r="H198" s="225">
        <v>1670</v>
      </c>
      <c r="I198" s="224">
        <f>ROUND(E198*H198,2)</f>
        <v>1670</v>
      </c>
      <c r="J198" s="225">
        <v>0</v>
      </c>
      <c r="K198" s="224">
        <f>ROUND(E198*J198,2)</f>
        <v>0</v>
      </c>
      <c r="L198" s="224">
        <v>15</v>
      </c>
      <c r="M198" s="224">
        <f>G198*(1+L198/100)</f>
        <v>0</v>
      </c>
      <c r="N198" s="224">
        <v>8.0000000000000004E-4</v>
      </c>
      <c r="O198" s="224">
        <f>ROUND(E198*N198,2)</f>
        <v>0</v>
      </c>
      <c r="P198" s="224">
        <v>0</v>
      </c>
      <c r="Q198" s="224">
        <f>ROUND(E198*P198,2)</f>
        <v>0</v>
      </c>
      <c r="R198" s="224" t="s">
        <v>193</v>
      </c>
      <c r="S198" s="224" t="s">
        <v>164</v>
      </c>
      <c r="T198" s="224" t="s">
        <v>164</v>
      </c>
      <c r="U198" s="224">
        <v>0</v>
      </c>
      <c r="V198" s="224">
        <f>ROUND(E198*U198,2)</f>
        <v>0</v>
      </c>
      <c r="W198" s="224"/>
      <c r="X198" s="224" t="s">
        <v>189</v>
      </c>
      <c r="Y198" s="205"/>
      <c r="Z198" s="205"/>
      <c r="AA198" s="205"/>
      <c r="AB198" s="205"/>
      <c r="AC198" s="205"/>
      <c r="AD198" s="205"/>
      <c r="AE198" s="205"/>
      <c r="AF198" s="205"/>
      <c r="AG198" s="205" t="s">
        <v>190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5">
      <c r="A199" s="239">
        <v>83</v>
      </c>
      <c r="B199" s="240" t="s">
        <v>402</v>
      </c>
      <c r="C199" s="247" t="s">
        <v>403</v>
      </c>
      <c r="D199" s="241" t="s">
        <v>171</v>
      </c>
      <c r="E199" s="242">
        <v>1</v>
      </c>
      <c r="F199" s="243"/>
      <c r="G199" s="244">
        <f>ROUND(E199*F199,2)</f>
        <v>0</v>
      </c>
      <c r="H199" s="225">
        <v>480</v>
      </c>
      <c r="I199" s="224">
        <f>ROUND(E199*H199,2)</f>
        <v>480</v>
      </c>
      <c r="J199" s="225">
        <v>0</v>
      </c>
      <c r="K199" s="224">
        <f>ROUND(E199*J199,2)</f>
        <v>0</v>
      </c>
      <c r="L199" s="224">
        <v>15</v>
      </c>
      <c r="M199" s="224">
        <f>G199*(1+L199/100)</f>
        <v>0</v>
      </c>
      <c r="N199" s="224">
        <v>2E-3</v>
      </c>
      <c r="O199" s="224">
        <f>ROUND(E199*N199,2)</f>
        <v>0</v>
      </c>
      <c r="P199" s="224">
        <v>0</v>
      </c>
      <c r="Q199" s="224">
        <f>ROUND(E199*P199,2)</f>
        <v>0</v>
      </c>
      <c r="R199" s="224"/>
      <c r="S199" s="224" t="s">
        <v>139</v>
      </c>
      <c r="T199" s="224" t="s">
        <v>140</v>
      </c>
      <c r="U199" s="224">
        <v>0</v>
      </c>
      <c r="V199" s="224">
        <f>ROUND(E199*U199,2)</f>
        <v>0</v>
      </c>
      <c r="W199" s="224"/>
      <c r="X199" s="224" t="s">
        <v>189</v>
      </c>
      <c r="Y199" s="205"/>
      <c r="Z199" s="205"/>
      <c r="AA199" s="205"/>
      <c r="AB199" s="205"/>
      <c r="AC199" s="205"/>
      <c r="AD199" s="205"/>
      <c r="AE199" s="205"/>
      <c r="AF199" s="205"/>
      <c r="AG199" s="205" t="s">
        <v>190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5">
      <c r="A200" s="239">
        <v>84</v>
      </c>
      <c r="B200" s="240" t="s">
        <v>404</v>
      </c>
      <c r="C200" s="247" t="s">
        <v>405</v>
      </c>
      <c r="D200" s="241" t="s">
        <v>171</v>
      </c>
      <c r="E200" s="242">
        <v>1</v>
      </c>
      <c r="F200" s="243"/>
      <c r="G200" s="244">
        <f>ROUND(E200*F200,2)</f>
        <v>0</v>
      </c>
      <c r="H200" s="225">
        <v>2290</v>
      </c>
      <c r="I200" s="224">
        <f>ROUND(E200*H200,2)</f>
        <v>2290</v>
      </c>
      <c r="J200" s="225">
        <v>0</v>
      </c>
      <c r="K200" s="224">
        <f>ROUND(E200*J200,2)</f>
        <v>0</v>
      </c>
      <c r="L200" s="224">
        <v>15</v>
      </c>
      <c r="M200" s="224">
        <f>G200*(1+L200/100)</f>
        <v>0</v>
      </c>
      <c r="N200" s="224">
        <v>4.5999999999999999E-2</v>
      </c>
      <c r="O200" s="224">
        <f>ROUND(E200*N200,2)</f>
        <v>0.05</v>
      </c>
      <c r="P200" s="224">
        <v>0</v>
      </c>
      <c r="Q200" s="224">
        <f>ROUND(E200*P200,2)</f>
        <v>0</v>
      </c>
      <c r="R200" s="224" t="s">
        <v>193</v>
      </c>
      <c r="S200" s="224" t="s">
        <v>164</v>
      </c>
      <c r="T200" s="224" t="s">
        <v>164</v>
      </c>
      <c r="U200" s="224">
        <v>0</v>
      </c>
      <c r="V200" s="224">
        <f>ROUND(E200*U200,2)</f>
        <v>0</v>
      </c>
      <c r="W200" s="224"/>
      <c r="X200" s="224" t="s">
        <v>189</v>
      </c>
      <c r="Y200" s="205"/>
      <c r="Z200" s="205"/>
      <c r="AA200" s="205"/>
      <c r="AB200" s="205"/>
      <c r="AC200" s="205"/>
      <c r="AD200" s="205"/>
      <c r="AE200" s="205"/>
      <c r="AF200" s="205"/>
      <c r="AG200" s="205" t="s">
        <v>190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 x14ac:dyDescent="0.25">
      <c r="A201" s="239">
        <v>85</v>
      </c>
      <c r="B201" s="240" t="s">
        <v>406</v>
      </c>
      <c r="C201" s="247" t="s">
        <v>407</v>
      </c>
      <c r="D201" s="241" t="s">
        <v>188</v>
      </c>
      <c r="E201" s="242">
        <v>1</v>
      </c>
      <c r="F201" s="243"/>
      <c r="G201" s="244">
        <f>ROUND(E201*F201,2)</f>
        <v>0</v>
      </c>
      <c r="H201" s="225">
        <v>1250</v>
      </c>
      <c r="I201" s="224">
        <f>ROUND(E201*H201,2)</f>
        <v>1250</v>
      </c>
      <c r="J201" s="225">
        <v>0</v>
      </c>
      <c r="K201" s="224">
        <f>ROUND(E201*J201,2)</f>
        <v>0</v>
      </c>
      <c r="L201" s="224">
        <v>15</v>
      </c>
      <c r="M201" s="224">
        <f>G201*(1+L201/100)</f>
        <v>0</v>
      </c>
      <c r="N201" s="224">
        <v>0.01</v>
      </c>
      <c r="O201" s="224">
        <f>ROUND(E201*N201,2)</f>
        <v>0.01</v>
      </c>
      <c r="P201" s="224">
        <v>0</v>
      </c>
      <c r="Q201" s="224">
        <f>ROUND(E201*P201,2)</f>
        <v>0</v>
      </c>
      <c r="R201" s="224" t="s">
        <v>193</v>
      </c>
      <c r="S201" s="224" t="s">
        <v>164</v>
      </c>
      <c r="T201" s="224" t="s">
        <v>140</v>
      </c>
      <c r="U201" s="224">
        <v>0</v>
      </c>
      <c r="V201" s="224">
        <f>ROUND(E201*U201,2)</f>
        <v>0</v>
      </c>
      <c r="W201" s="224"/>
      <c r="X201" s="224" t="s">
        <v>189</v>
      </c>
      <c r="Y201" s="205"/>
      <c r="Z201" s="205"/>
      <c r="AA201" s="205"/>
      <c r="AB201" s="205"/>
      <c r="AC201" s="205"/>
      <c r="AD201" s="205"/>
      <c r="AE201" s="205"/>
      <c r="AF201" s="205"/>
      <c r="AG201" s="205" t="s">
        <v>190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5">
      <c r="A202" s="239">
        <v>86</v>
      </c>
      <c r="B202" s="240" t="s">
        <v>408</v>
      </c>
      <c r="C202" s="247" t="s">
        <v>409</v>
      </c>
      <c r="D202" s="241" t="s">
        <v>341</v>
      </c>
      <c r="E202" s="242">
        <v>1</v>
      </c>
      <c r="F202" s="243"/>
      <c r="G202" s="244">
        <f>ROUND(E202*F202,2)</f>
        <v>0</v>
      </c>
      <c r="H202" s="225">
        <v>0</v>
      </c>
      <c r="I202" s="224">
        <f>ROUND(E202*H202,2)</f>
        <v>0</v>
      </c>
      <c r="J202" s="225">
        <v>233.5</v>
      </c>
      <c r="K202" s="224">
        <f>ROUND(E202*J202,2)</f>
        <v>233.5</v>
      </c>
      <c r="L202" s="224">
        <v>15</v>
      </c>
      <c r="M202" s="224">
        <f>G202*(1+L202/100)</f>
        <v>0</v>
      </c>
      <c r="N202" s="224">
        <v>0</v>
      </c>
      <c r="O202" s="224">
        <f>ROUND(E202*N202,2)</f>
        <v>0</v>
      </c>
      <c r="P202" s="224">
        <v>1.933E-2</v>
      </c>
      <c r="Q202" s="224">
        <f>ROUND(E202*P202,2)</f>
        <v>0.02</v>
      </c>
      <c r="R202" s="224"/>
      <c r="S202" s="224" t="s">
        <v>164</v>
      </c>
      <c r="T202" s="224" t="s">
        <v>164</v>
      </c>
      <c r="U202" s="224">
        <v>0</v>
      </c>
      <c r="V202" s="224">
        <f>ROUND(E202*U202,2)</f>
        <v>0</v>
      </c>
      <c r="W202" s="224"/>
      <c r="X202" s="224" t="s">
        <v>196</v>
      </c>
      <c r="Y202" s="205"/>
      <c r="Z202" s="205"/>
      <c r="AA202" s="205"/>
      <c r="AB202" s="205"/>
      <c r="AC202" s="205"/>
      <c r="AD202" s="205"/>
      <c r="AE202" s="205"/>
      <c r="AF202" s="205"/>
      <c r="AG202" s="205" t="s">
        <v>197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5">
      <c r="A203" s="239">
        <v>87</v>
      </c>
      <c r="B203" s="240" t="s">
        <v>410</v>
      </c>
      <c r="C203" s="247" t="s">
        <v>411</v>
      </c>
      <c r="D203" s="241" t="s">
        <v>341</v>
      </c>
      <c r="E203" s="242">
        <v>1</v>
      </c>
      <c r="F203" s="243"/>
      <c r="G203" s="244">
        <f>ROUND(E203*F203,2)</f>
        <v>0</v>
      </c>
      <c r="H203" s="225">
        <v>0</v>
      </c>
      <c r="I203" s="224">
        <f>ROUND(E203*H203,2)</f>
        <v>0</v>
      </c>
      <c r="J203" s="225">
        <v>151.5</v>
      </c>
      <c r="K203" s="224">
        <f>ROUND(E203*J203,2)</f>
        <v>151.5</v>
      </c>
      <c r="L203" s="224">
        <v>15</v>
      </c>
      <c r="M203" s="224">
        <f>G203*(1+L203/100)</f>
        <v>0</v>
      </c>
      <c r="N203" s="224">
        <v>0</v>
      </c>
      <c r="O203" s="224">
        <f>ROUND(E203*N203,2)</f>
        <v>0</v>
      </c>
      <c r="P203" s="224">
        <v>1.9460000000000002E-2</v>
      </c>
      <c r="Q203" s="224">
        <f>ROUND(E203*P203,2)</f>
        <v>0.02</v>
      </c>
      <c r="R203" s="224"/>
      <c r="S203" s="224" t="s">
        <v>164</v>
      </c>
      <c r="T203" s="224" t="s">
        <v>164</v>
      </c>
      <c r="U203" s="224">
        <v>0</v>
      </c>
      <c r="V203" s="224">
        <f>ROUND(E203*U203,2)</f>
        <v>0</v>
      </c>
      <c r="W203" s="224"/>
      <c r="X203" s="224" t="s">
        <v>196</v>
      </c>
      <c r="Y203" s="205"/>
      <c r="Z203" s="205"/>
      <c r="AA203" s="205"/>
      <c r="AB203" s="205"/>
      <c r="AC203" s="205"/>
      <c r="AD203" s="205"/>
      <c r="AE203" s="205"/>
      <c r="AF203" s="205"/>
      <c r="AG203" s="205" t="s">
        <v>197</v>
      </c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5">
      <c r="A204" s="239">
        <v>88</v>
      </c>
      <c r="B204" s="240" t="s">
        <v>412</v>
      </c>
      <c r="C204" s="247" t="s">
        <v>738</v>
      </c>
      <c r="D204" s="241" t="s">
        <v>171</v>
      </c>
      <c r="E204" s="242">
        <v>1</v>
      </c>
      <c r="F204" s="243"/>
      <c r="G204" s="244">
        <f>ROUND(E204*F204,2)</f>
        <v>0</v>
      </c>
      <c r="H204" s="225">
        <v>0</v>
      </c>
      <c r="I204" s="224">
        <f>ROUND(E204*H204,2)</f>
        <v>0</v>
      </c>
      <c r="J204" s="225">
        <v>1112</v>
      </c>
      <c r="K204" s="224">
        <f>ROUND(E204*J204,2)</f>
        <v>1112</v>
      </c>
      <c r="L204" s="224">
        <v>15</v>
      </c>
      <c r="M204" s="224">
        <f>G204*(1+L204/100)</f>
        <v>0</v>
      </c>
      <c r="N204" s="224">
        <v>1.82E-3</v>
      </c>
      <c r="O204" s="224">
        <f>ROUND(E204*N204,2)</f>
        <v>0</v>
      </c>
      <c r="P204" s="224">
        <v>0</v>
      </c>
      <c r="Q204" s="224">
        <f>ROUND(E204*P204,2)</f>
        <v>0</v>
      </c>
      <c r="R204" s="224"/>
      <c r="S204" s="224" t="s">
        <v>164</v>
      </c>
      <c r="T204" s="224" t="s">
        <v>164</v>
      </c>
      <c r="U204" s="224">
        <v>0</v>
      </c>
      <c r="V204" s="224">
        <f>ROUND(E204*U204,2)</f>
        <v>0</v>
      </c>
      <c r="W204" s="224"/>
      <c r="X204" s="224" t="s">
        <v>196</v>
      </c>
      <c r="Y204" s="205"/>
      <c r="Z204" s="205"/>
      <c r="AA204" s="205"/>
      <c r="AB204" s="205"/>
      <c r="AC204" s="205"/>
      <c r="AD204" s="205"/>
      <c r="AE204" s="205"/>
      <c r="AF204" s="205"/>
      <c r="AG204" s="205" t="s">
        <v>197</v>
      </c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5">
      <c r="A205" s="239">
        <v>89</v>
      </c>
      <c r="B205" s="240" t="s">
        <v>414</v>
      </c>
      <c r="C205" s="247" t="s">
        <v>739</v>
      </c>
      <c r="D205" s="241" t="s">
        <v>341</v>
      </c>
      <c r="E205" s="242">
        <v>1</v>
      </c>
      <c r="F205" s="243"/>
      <c r="G205" s="244">
        <f>ROUND(E205*F205,2)</f>
        <v>0</v>
      </c>
      <c r="H205" s="225">
        <v>0</v>
      </c>
      <c r="I205" s="224">
        <f>ROUND(E205*H205,2)</f>
        <v>0</v>
      </c>
      <c r="J205" s="225">
        <v>123</v>
      </c>
      <c r="K205" s="224">
        <f>ROUND(E205*J205,2)</f>
        <v>123</v>
      </c>
      <c r="L205" s="224">
        <v>15</v>
      </c>
      <c r="M205" s="224">
        <f>G205*(1+L205/100)</f>
        <v>0</v>
      </c>
      <c r="N205" s="224">
        <v>0</v>
      </c>
      <c r="O205" s="224">
        <f>ROUND(E205*N205,2)</f>
        <v>0</v>
      </c>
      <c r="P205" s="224">
        <v>6.7000000000000004E-2</v>
      </c>
      <c r="Q205" s="224">
        <f>ROUND(E205*P205,2)</f>
        <v>7.0000000000000007E-2</v>
      </c>
      <c r="R205" s="224"/>
      <c r="S205" s="224" t="s">
        <v>164</v>
      </c>
      <c r="T205" s="224" t="s">
        <v>164</v>
      </c>
      <c r="U205" s="224">
        <v>0</v>
      </c>
      <c r="V205" s="224">
        <f>ROUND(E205*U205,2)</f>
        <v>0</v>
      </c>
      <c r="W205" s="224"/>
      <c r="X205" s="224" t="s">
        <v>196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197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5">
      <c r="A206" s="239">
        <v>90</v>
      </c>
      <c r="B206" s="240" t="s">
        <v>416</v>
      </c>
      <c r="C206" s="247" t="s">
        <v>417</v>
      </c>
      <c r="D206" s="241" t="s">
        <v>0</v>
      </c>
      <c r="E206" s="242">
        <v>299.90339999999998</v>
      </c>
      <c r="F206" s="243"/>
      <c r="G206" s="244">
        <f>ROUND(E206*F206,2)</f>
        <v>0</v>
      </c>
      <c r="H206" s="225">
        <v>0</v>
      </c>
      <c r="I206" s="224">
        <f>ROUND(E206*H206,2)</f>
        <v>0</v>
      </c>
      <c r="J206" s="225">
        <v>0.3</v>
      </c>
      <c r="K206" s="224">
        <f>ROUND(E206*J206,2)</f>
        <v>89.97</v>
      </c>
      <c r="L206" s="224">
        <v>15</v>
      </c>
      <c r="M206" s="224">
        <f>G206*(1+L206/100)</f>
        <v>0</v>
      </c>
      <c r="N206" s="224">
        <v>0</v>
      </c>
      <c r="O206" s="224">
        <f>ROUND(E206*N206,2)</f>
        <v>0</v>
      </c>
      <c r="P206" s="224">
        <v>0</v>
      </c>
      <c r="Q206" s="224">
        <f>ROUND(E206*P206,2)</f>
        <v>0</v>
      </c>
      <c r="R206" s="224"/>
      <c r="S206" s="224" t="s">
        <v>164</v>
      </c>
      <c r="T206" s="224" t="s">
        <v>164</v>
      </c>
      <c r="U206" s="224">
        <v>0</v>
      </c>
      <c r="V206" s="224">
        <f>ROUND(E206*U206,2)</f>
        <v>0</v>
      </c>
      <c r="W206" s="224"/>
      <c r="X206" s="224" t="s">
        <v>291</v>
      </c>
      <c r="Y206" s="205"/>
      <c r="Z206" s="205"/>
      <c r="AA206" s="205"/>
      <c r="AB206" s="205"/>
      <c r="AC206" s="205"/>
      <c r="AD206" s="205"/>
      <c r="AE206" s="205"/>
      <c r="AF206" s="205"/>
      <c r="AG206" s="205" t="s">
        <v>292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x14ac:dyDescent="0.25">
      <c r="A207" s="227" t="s">
        <v>134</v>
      </c>
      <c r="B207" s="228" t="s">
        <v>80</v>
      </c>
      <c r="C207" s="246" t="s">
        <v>81</v>
      </c>
      <c r="D207" s="229"/>
      <c r="E207" s="230"/>
      <c r="F207" s="231"/>
      <c r="G207" s="232">
        <f>SUMIF(AG208:AG213,"&lt;&gt;NOR",G208:G213)</f>
        <v>0</v>
      </c>
      <c r="H207" s="226"/>
      <c r="I207" s="226">
        <f>SUM(I208:I213)</f>
        <v>540</v>
      </c>
      <c r="J207" s="226"/>
      <c r="K207" s="226">
        <f>SUM(K208:K213)</f>
        <v>4833.3</v>
      </c>
      <c r="L207" s="226"/>
      <c r="M207" s="226">
        <f>SUM(M208:M213)</f>
        <v>0</v>
      </c>
      <c r="N207" s="226"/>
      <c r="O207" s="226">
        <f>SUM(O208:O213)</f>
        <v>0</v>
      </c>
      <c r="P207" s="226"/>
      <c r="Q207" s="226">
        <f>SUM(Q208:Q213)</f>
        <v>0.14000000000000001</v>
      </c>
      <c r="R207" s="226"/>
      <c r="S207" s="226"/>
      <c r="T207" s="226"/>
      <c r="U207" s="226"/>
      <c r="V207" s="226">
        <f>SUM(V208:V213)</f>
        <v>9.2199999999999989</v>
      </c>
      <c r="W207" s="226"/>
      <c r="X207" s="226"/>
      <c r="AG207" t="s">
        <v>135</v>
      </c>
    </row>
    <row r="208" spans="1:60" outlineLevel="1" x14ac:dyDescent="0.25">
      <c r="A208" s="239">
        <v>91</v>
      </c>
      <c r="B208" s="240" t="s">
        <v>418</v>
      </c>
      <c r="C208" s="247" t="s">
        <v>419</v>
      </c>
      <c r="D208" s="241" t="s">
        <v>171</v>
      </c>
      <c r="E208" s="242">
        <v>3</v>
      </c>
      <c r="F208" s="243"/>
      <c r="G208" s="244">
        <f>ROUND(E208*F208,2)</f>
        <v>0</v>
      </c>
      <c r="H208" s="225">
        <v>0</v>
      </c>
      <c r="I208" s="224">
        <f>ROUND(E208*H208,2)</f>
        <v>0</v>
      </c>
      <c r="J208" s="225">
        <v>344.5</v>
      </c>
      <c r="K208" s="224">
        <f>ROUND(E208*J208,2)</f>
        <v>1033.5</v>
      </c>
      <c r="L208" s="224">
        <v>15</v>
      </c>
      <c r="M208" s="224">
        <f>G208*(1+L208/100)</f>
        <v>0</v>
      </c>
      <c r="N208" s="224">
        <v>0</v>
      </c>
      <c r="O208" s="224">
        <f>ROUND(E208*N208,2)</f>
        <v>0</v>
      </c>
      <c r="P208" s="224">
        <v>0</v>
      </c>
      <c r="Q208" s="224">
        <f>ROUND(E208*P208,2)</f>
        <v>0</v>
      </c>
      <c r="R208" s="224"/>
      <c r="S208" s="224" t="s">
        <v>164</v>
      </c>
      <c r="T208" s="224" t="s">
        <v>164</v>
      </c>
      <c r="U208" s="224">
        <v>0.75</v>
      </c>
      <c r="V208" s="224">
        <f>ROUND(E208*U208,2)</f>
        <v>2.25</v>
      </c>
      <c r="W208" s="224"/>
      <c r="X208" s="224" t="s">
        <v>165</v>
      </c>
      <c r="Y208" s="205"/>
      <c r="Z208" s="205"/>
      <c r="AA208" s="205"/>
      <c r="AB208" s="205"/>
      <c r="AC208" s="205"/>
      <c r="AD208" s="205"/>
      <c r="AE208" s="205"/>
      <c r="AF208" s="205"/>
      <c r="AG208" s="205" t="s">
        <v>166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 x14ac:dyDescent="0.25">
      <c r="A209" s="239">
        <v>92</v>
      </c>
      <c r="B209" s="240" t="s">
        <v>740</v>
      </c>
      <c r="C209" s="247" t="s">
        <v>741</v>
      </c>
      <c r="D209" s="241" t="s">
        <v>171</v>
      </c>
      <c r="E209" s="242">
        <v>3</v>
      </c>
      <c r="F209" s="243"/>
      <c r="G209" s="244">
        <f>ROUND(E209*F209,2)</f>
        <v>0</v>
      </c>
      <c r="H209" s="225">
        <v>0</v>
      </c>
      <c r="I209" s="224">
        <f>ROUND(E209*H209,2)</f>
        <v>0</v>
      </c>
      <c r="J209" s="225">
        <v>224</v>
      </c>
      <c r="K209" s="224">
        <f>ROUND(E209*J209,2)</f>
        <v>672</v>
      </c>
      <c r="L209" s="224">
        <v>15</v>
      </c>
      <c r="M209" s="224">
        <f>G209*(1+L209/100)</f>
        <v>0</v>
      </c>
      <c r="N209" s="224">
        <v>0</v>
      </c>
      <c r="O209" s="224">
        <f>ROUND(E209*N209,2)</f>
        <v>0</v>
      </c>
      <c r="P209" s="224">
        <v>2E-3</v>
      </c>
      <c r="Q209" s="224">
        <f>ROUND(E209*P209,2)</f>
        <v>0.01</v>
      </c>
      <c r="R209" s="224"/>
      <c r="S209" s="224" t="s">
        <v>164</v>
      </c>
      <c r="T209" s="224" t="s">
        <v>164</v>
      </c>
      <c r="U209" s="224">
        <v>0.48749999999999999</v>
      </c>
      <c r="V209" s="224">
        <f>ROUND(E209*U209,2)</f>
        <v>1.46</v>
      </c>
      <c r="W209" s="224"/>
      <c r="X209" s="224" t="s">
        <v>165</v>
      </c>
      <c r="Y209" s="205"/>
      <c r="Z209" s="205"/>
      <c r="AA209" s="205"/>
      <c r="AB209" s="205"/>
      <c r="AC209" s="205"/>
      <c r="AD209" s="205"/>
      <c r="AE209" s="205"/>
      <c r="AF209" s="205"/>
      <c r="AG209" s="205" t="s">
        <v>166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outlineLevel="1" x14ac:dyDescent="0.25">
      <c r="A210" s="239">
        <v>93</v>
      </c>
      <c r="B210" s="240" t="s">
        <v>420</v>
      </c>
      <c r="C210" s="247" t="s">
        <v>421</v>
      </c>
      <c r="D210" s="241" t="s">
        <v>171</v>
      </c>
      <c r="E210" s="242">
        <v>1</v>
      </c>
      <c r="F210" s="243"/>
      <c r="G210" s="244">
        <f>ROUND(E210*F210,2)</f>
        <v>0</v>
      </c>
      <c r="H210" s="225">
        <v>0</v>
      </c>
      <c r="I210" s="224">
        <f>ROUND(E210*H210,2)</f>
        <v>0</v>
      </c>
      <c r="J210" s="225">
        <v>2300</v>
      </c>
      <c r="K210" s="224">
        <f>ROUND(E210*J210,2)</f>
        <v>2300</v>
      </c>
      <c r="L210" s="224">
        <v>15</v>
      </c>
      <c r="M210" s="224">
        <f>G210*(1+L210/100)</f>
        <v>0</v>
      </c>
      <c r="N210" s="224">
        <v>0</v>
      </c>
      <c r="O210" s="224">
        <f>ROUND(E210*N210,2)</f>
        <v>0</v>
      </c>
      <c r="P210" s="224">
        <v>0.12634999999999999</v>
      </c>
      <c r="Q210" s="224">
        <f>ROUND(E210*P210,2)</f>
        <v>0.13</v>
      </c>
      <c r="R210" s="224"/>
      <c r="S210" s="224" t="s">
        <v>164</v>
      </c>
      <c r="T210" s="224" t="s">
        <v>164</v>
      </c>
      <c r="U210" s="224">
        <v>5.0049999999999999</v>
      </c>
      <c r="V210" s="224">
        <f>ROUND(E210*U210,2)</f>
        <v>5.01</v>
      </c>
      <c r="W210" s="224"/>
      <c r="X210" s="224" t="s">
        <v>165</v>
      </c>
      <c r="Y210" s="205"/>
      <c r="Z210" s="205"/>
      <c r="AA210" s="205"/>
      <c r="AB210" s="205"/>
      <c r="AC210" s="205"/>
      <c r="AD210" s="205"/>
      <c r="AE210" s="205"/>
      <c r="AF210" s="205"/>
      <c r="AG210" s="205" t="s">
        <v>166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ht="20.399999999999999" outlineLevel="1" x14ac:dyDescent="0.25">
      <c r="A211" s="239">
        <v>94</v>
      </c>
      <c r="B211" s="240" t="s">
        <v>422</v>
      </c>
      <c r="C211" s="247" t="s">
        <v>423</v>
      </c>
      <c r="D211" s="241" t="s">
        <v>307</v>
      </c>
      <c r="E211" s="242">
        <v>1</v>
      </c>
      <c r="F211" s="243"/>
      <c r="G211" s="244">
        <f>ROUND(E211*F211,2)</f>
        <v>0</v>
      </c>
      <c r="H211" s="225">
        <v>0</v>
      </c>
      <c r="I211" s="224">
        <f>ROUND(E211*H211,2)</f>
        <v>0</v>
      </c>
      <c r="J211" s="225">
        <v>800</v>
      </c>
      <c r="K211" s="224">
        <f>ROUND(E211*J211,2)</f>
        <v>800</v>
      </c>
      <c r="L211" s="224">
        <v>15</v>
      </c>
      <c r="M211" s="224">
        <f>G211*(1+L211/100)</f>
        <v>0</v>
      </c>
      <c r="N211" s="224">
        <v>0</v>
      </c>
      <c r="O211" s="224">
        <f>ROUND(E211*N211,2)</f>
        <v>0</v>
      </c>
      <c r="P211" s="224">
        <v>0</v>
      </c>
      <c r="Q211" s="224">
        <f>ROUND(E211*P211,2)</f>
        <v>0</v>
      </c>
      <c r="R211" s="224"/>
      <c r="S211" s="224" t="s">
        <v>139</v>
      </c>
      <c r="T211" s="224" t="s">
        <v>140</v>
      </c>
      <c r="U211" s="224">
        <v>0.5</v>
      </c>
      <c r="V211" s="224">
        <f>ROUND(E211*U211,2)</f>
        <v>0.5</v>
      </c>
      <c r="W211" s="224"/>
      <c r="X211" s="224" t="s">
        <v>165</v>
      </c>
      <c r="Y211" s="205"/>
      <c r="Z211" s="205"/>
      <c r="AA211" s="205"/>
      <c r="AB211" s="205"/>
      <c r="AC211" s="205"/>
      <c r="AD211" s="205"/>
      <c r="AE211" s="205"/>
      <c r="AF211" s="205"/>
      <c r="AG211" s="205" t="s">
        <v>166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5">
      <c r="A212" s="239">
        <v>95</v>
      </c>
      <c r="B212" s="240" t="s">
        <v>424</v>
      </c>
      <c r="C212" s="247" t="s">
        <v>425</v>
      </c>
      <c r="D212" s="241" t="s">
        <v>171</v>
      </c>
      <c r="E212" s="242">
        <v>3</v>
      </c>
      <c r="F212" s="243"/>
      <c r="G212" s="244">
        <f>ROUND(E212*F212,2)</f>
        <v>0</v>
      </c>
      <c r="H212" s="225">
        <v>180</v>
      </c>
      <c r="I212" s="224">
        <f>ROUND(E212*H212,2)</f>
        <v>540</v>
      </c>
      <c r="J212" s="225">
        <v>0</v>
      </c>
      <c r="K212" s="224">
        <f>ROUND(E212*J212,2)</f>
        <v>0</v>
      </c>
      <c r="L212" s="224">
        <v>15</v>
      </c>
      <c r="M212" s="224">
        <f>G212*(1+L212/100)</f>
        <v>0</v>
      </c>
      <c r="N212" s="224">
        <v>8.0000000000000007E-5</v>
      </c>
      <c r="O212" s="224">
        <f>ROUND(E212*N212,2)</f>
        <v>0</v>
      </c>
      <c r="P212" s="224">
        <v>0</v>
      </c>
      <c r="Q212" s="224">
        <f>ROUND(E212*P212,2)</f>
        <v>0</v>
      </c>
      <c r="R212" s="224"/>
      <c r="S212" s="224" t="s">
        <v>139</v>
      </c>
      <c r="T212" s="224" t="s">
        <v>140</v>
      </c>
      <c r="U212" s="224">
        <v>0</v>
      </c>
      <c r="V212" s="224">
        <f>ROUND(E212*U212,2)</f>
        <v>0</v>
      </c>
      <c r="W212" s="224"/>
      <c r="X212" s="224" t="s">
        <v>189</v>
      </c>
      <c r="Y212" s="205"/>
      <c r="Z212" s="205"/>
      <c r="AA212" s="205"/>
      <c r="AB212" s="205"/>
      <c r="AC212" s="205"/>
      <c r="AD212" s="205"/>
      <c r="AE212" s="205"/>
      <c r="AF212" s="205"/>
      <c r="AG212" s="205" t="s">
        <v>190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5">
      <c r="A213" s="239">
        <v>96</v>
      </c>
      <c r="B213" s="240" t="s">
        <v>426</v>
      </c>
      <c r="C213" s="247" t="s">
        <v>427</v>
      </c>
      <c r="D213" s="241" t="s">
        <v>0</v>
      </c>
      <c r="E213" s="242">
        <v>53.454999999999998</v>
      </c>
      <c r="F213" s="243"/>
      <c r="G213" s="244">
        <f>ROUND(E213*F213,2)</f>
        <v>0</v>
      </c>
      <c r="H213" s="225">
        <v>0</v>
      </c>
      <c r="I213" s="224">
        <f>ROUND(E213*H213,2)</f>
        <v>0</v>
      </c>
      <c r="J213" s="225">
        <v>0.52</v>
      </c>
      <c r="K213" s="224">
        <f>ROUND(E213*J213,2)</f>
        <v>27.8</v>
      </c>
      <c r="L213" s="224">
        <v>15</v>
      </c>
      <c r="M213" s="224">
        <f>G213*(1+L213/100)</f>
        <v>0</v>
      </c>
      <c r="N213" s="224">
        <v>0</v>
      </c>
      <c r="O213" s="224">
        <f>ROUND(E213*N213,2)</f>
        <v>0</v>
      </c>
      <c r="P213" s="224">
        <v>0</v>
      </c>
      <c r="Q213" s="224">
        <f>ROUND(E213*P213,2)</f>
        <v>0</v>
      </c>
      <c r="R213" s="224"/>
      <c r="S213" s="224" t="s">
        <v>164</v>
      </c>
      <c r="T213" s="224" t="s">
        <v>164</v>
      </c>
      <c r="U213" s="224">
        <v>0</v>
      </c>
      <c r="V213" s="224">
        <f>ROUND(E213*U213,2)</f>
        <v>0</v>
      </c>
      <c r="W213" s="224"/>
      <c r="X213" s="224" t="s">
        <v>291</v>
      </c>
      <c r="Y213" s="205"/>
      <c r="Z213" s="205"/>
      <c r="AA213" s="205"/>
      <c r="AB213" s="205"/>
      <c r="AC213" s="205"/>
      <c r="AD213" s="205"/>
      <c r="AE213" s="205"/>
      <c r="AF213" s="205"/>
      <c r="AG213" s="205" t="s">
        <v>292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x14ac:dyDescent="0.25">
      <c r="A214" s="227" t="s">
        <v>134</v>
      </c>
      <c r="B214" s="228" t="s">
        <v>82</v>
      </c>
      <c r="C214" s="246" t="s">
        <v>83</v>
      </c>
      <c r="D214" s="229"/>
      <c r="E214" s="230"/>
      <c r="F214" s="231"/>
      <c r="G214" s="232">
        <f>SUMIF(AG215:AG236,"&lt;&gt;NOR",G215:G236)</f>
        <v>0</v>
      </c>
      <c r="H214" s="226"/>
      <c r="I214" s="226">
        <f>SUM(I215:I236)</f>
        <v>12450</v>
      </c>
      <c r="J214" s="226"/>
      <c r="K214" s="226">
        <f>SUM(K215:K236)</f>
        <v>49359.46</v>
      </c>
      <c r="L214" s="226"/>
      <c r="M214" s="226">
        <f>SUM(M215:M236)</f>
        <v>0</v>
      </c>
      <c r="N214" s="226"/>
      <c r="O214" s="226">
        <f>SUM(O215:O236)</f>
        <v>0</v>
      </c>
      <c r="P214" s="226"/>
      <c r="Q214" s="226">
        <f>SUM(Q215:Q236)</f>
        <v>0</v>
      </c>
      <c r="R214" s="226"/>
      <c r="S214" s="226"/>
      <c r="T214" s="226"/>
      <c r="U214" s="226"/>
      <c r="V214" s="226">
        <f>SUM(V215:V236)</f>
        <v>8.92</v>
      </c>
      <c r="W214" s="226"/>
      <c r="X214" s="226"/>
      <c r="AG214" t="s">
        <v>135</v>
      </c>
    </row>
    <row r="215" spans="1:60" outlineLevel="1" x14ac:dyDescent="0.25">
      <c r="A215" s="239">
        <v>97</v>
      </c>
      <c r="B215" s="240" t="s">
        <v>428</v>
      </c>
      <c r="C215" s="247" t="s">
        <v>429</v>
      </c>
      <c r="D215" s="241" t="s">
        <v>171</v>
      </c>
      <c r="E215" s="242">
        <v>6</v>
      </c>
      <c r="F215" s="243"/>
      <c r="G215" s="244">
        <f>ROUND(E215*F215,2)</f>
        <v>0</v>
      </c>
      <c r="H215" s="225">
        <v>0</v>
      </c>
      <c r="I215" s="224">
        <f>ROUND(E215*H215,2)</f>
        <v>0</v>
      </c>
      <c r="J215" s="225">
        <v>666</v>
      </c>
      <c r="K215" s="224">
        <f>ROUND(E215*J215,2)</f>
        <v>3996</v>
      </c>
      <c r="L215" s="224">
        <v>15</v>
      </c>
      <c r="M215" s="224">
        <f>G215*(1+L215/100)</f>
        <v>0</v>
      </c>
      <c r="N215" s="224">
        <v>0</v>
      </c>
      <c r="O215" s="224">
        <f>ROUND(E215*N215,2)</f>
        <v>0</v>
      </c>
      <c r="P215" s="224">
        <v>0</v>
      </c>
      <c r="Q215" s="224">
        <f>ROUND(E215*P215,2)</f>
        <v>0</v>
      </c>
      <c r="R215" s="224"/>
      <c r="S215" s="224" t="s">
        <v>164</v>
      </c>
      <c r="T215" s="224" t="s">
        <v>164</v>
      </c>
      <c r="U215" s="224">
        <v>1.45</v>
      </c>
      <c r="V215" s="224">
        <f>ROUND(E215*U215,2)</f>
        <v>8.6999999999999993</v>
      </c>
      <c r="W215" s="224"/>
      <c r="X215" s="224" t="s">
        <v>165</v>
      </c>
      <c r="Y215" s="205"/>
      <c r="Z215" s="205"/>
      <c r="AA215" s="205"/>
      <c r="AB215" s="205"/>
      <c r="AC215" s="205"/>
      <c r="AD215" s="205"/>
      <c r="AE215" s="205"/>
      <c r="AF215" s="205"/>
      <c r="AG215" s="205" t="s">
        <v>166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outlineLevel="1" x14ac:dyDescent="0.25">
      <c r="A216" s="239">
        <v>98</v>
      </c>
      <c r="B216" s="240" t="s">
        <v>432</v>
      </c>
      <c r="C216" s="247" t="s">
        <v>433</v>
      </c>
      <c r="D216" s="241" t="s">
        <v>171</v>
      </c>
      <c r="E216" s="242">
        <v>2</v>
      </c>
      <c r="F216" s="243"/>
      <c r="G216" s="244">
        <f>ROUND(E216*F216,2)</f>
        <v>0</v>
      </c>
      <c r="H216" s="225">
        <v>0</v>
      </c>
      <c r="I216" s="224">
        <f>ROUND(E216*H216,2)</f>
        <v>0</v>
      </c>
      <c r="J216" s="225">
        <v>50.6</v>
      </c>
      <c r="K216" s="224">
        <f>ROUND(E216*J216,2)</f>
        <v>101.2</v>
      </c>
      <c r="L216" s="224">
        <v>15</v>
      </c>
      <c r="M216" s="224">
        <f>G216*(1+L216/100)</f>
        <v>0</v>
      </c>
      <c r="N216" s="224">
        <v>0</v>
      </c>
      <c r="O216" s="224">
        <f>ROUND(E216*N216,2)</f>
        <v>0</v>
      </c>
      <c r="P216" s="224">
        <v>1.8E-3</v>
      </c>
      <c r="Q216" s="224">
        <f>ROUND(E216*P216,2)</f>
        <v>0</v>
      </c>
      <c r="R216" s="224"/>
      <c r="S216" s="224" t="s">
        <v>164</v>
      </c>
      <c r="T216" s="224" t="s">
        <v>164</v>
      </c>
      <c r="U216" s="224">
        <v>0.11</v>
      </c>
      <c r="V216" s="224">
        <f>ROUND(E216*U216,2)</f>
        <v>0.22</v>
      </c>
      <c r="W216" s="224"/>
      <c r="X216" s="224" t="s">
        <v>165</v>
      </c>
      <c r="Y216" s="205"/>
      <c r="Z216" s="205"/>
      <c r="AA216" s="205"/>
      <c r="AB216" s="205"/>
      <c r="AC216" s="205"/>
      <c r="AD216" s="205"/>
      <c r="AE216" s="205"/>
      <c r="AF216" s="205"/>
      <c r="AG216" s="205" t="s">
        <v>166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ht="40.799999999999997" outlineLevel="1" x14ac:dyDescent="0.25">
      <c r="A217" s="239">
        <v>99</v>
      </c>
      <c r="B217" s="240" t="s">
        <v>742</v>
      </c>
      <c r="C217" s="247" t="s">
        <v>743</v>
      </c>
      <c r="D217" s="241" t="s">
        <v>171</v>
      </c>
      <c r="E217" s="242">
        <v>1</v>
      </c>
      <c r="F217" s="243"/>
      <c r="G217" s="244">
        <f>ROUND(E217*F217,2)</f>
        <v>0</v>
      </c>
      <c r="H217" s="225">
        <v>0</v>
      </c>
      <c r="I217" s="224">
        <f>ROUND(E217*H217,2)</f>
        <v>0</v>
      </c>
      <c r="J217" s="225">
        <v>4980</v>
      </c>
      <c r="K217" s="224">
        <f>ROUND(E217*J217,2)</f>
        <v>4980</v>
      </c>
      <c r="L217" s="224">
        <v>15</v>
      </c>
      <c r="M217" s="224">
        <f>G217*(1+L217/100)</f>
        <v>0</v>
      </c>
      <c r="N217" s="224">
        <v>0</v>
      </c>
      <c r="O217" s="224">
        <f>ROUND(E217*N217,2)</f>
        <v>0</v>
      </c>
      <c r="P217" s="224">
        <v>0</v>
      </c>
      <c r="Q217" s="224">
        <f>ROUND(E217*P217,2)</f>
        <v>0</v>
      </c>
      <c r="R217" s="224"/>
      <c r="S217" s="224" t="s">
        <v>139</v>
      </c>
      <c r="T217" s="224" t="s">
        <v>140</v>
      </c>
      <c r="U217" s="224">
        <v>0</v>
      </c>
      <c r="V217" s="224">
        <f>ROUND(E217*U217,2)</f>
        <v>0</v>
      </c>
      <c r="W217" s="224"/>
      <c r="X217" s="224" t="s">
        <v>165</v>
      </c>
      <c r="Y217" s="205"/>
      <c r="Z217" s="205"/>
      <c r="AA217" s="205"/>
      <c r="AB217" s="205"/>
      <c r="AC217" s="205"/>
      <c r="AD217" s="205"/>
      <c r="AE217" s="205"/>
      <c r="AF217" s="205"/>
      <c r="AG217" s="205" t="s">
        <v>166</v>
      </c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ht="20.399999999999999" outlineLevel="1" x14ac:dyDescent="0.25">
      <c r="A218" s="239">
        <v>100</v>
      </c>
      <c r="B218" s="240" t="s">
        <v>436</v>
      </c>
      <c r="C218" s="247" t="s">
        <v>744</v>
      </c>
      <c r="D218" s="241" t="s">
        <v>171</v>
      </c>
      <c r="E218" s="242">
        <v>8</v>
      </c>
      <c r="F218" s="243"/>
      <c r="G218" s="244">
        <f>ROUND(E218*F218,2)</f>
        <v>0</v>
      </c>
      <c r="H218" s="225">
        <v>0</v>
      </c>
      <c r="I218" s="224">
        <f>ROUND(E218*H218,2)</f>
        <v>0</v>
      </c>
      <c r="J218" s="225">
        <v>350</v>
      </c>
      <c r="K218" s="224">
        <f>ROUND(E218*J218,2)</f>
        <v>2800</v>
      </c>
      <c r="L218" s="224">
        <v>15</v>
      </c>
      <c r="M218" s="224">
        <f>G218*(1+L218/100)</f>
        <v>0</v>
      </c>
      <c r="N218" s="224">
        <v>0</v>
      </c>
      <c r="O218" s="224">
        <f>ROUND(E218*N218,2)</f>
        <v>0</v>
      </c>
      <c r="P218" s="224">
        <v>0</v>
      </c>
      <c r="Q218" s="224">
        <f>ROUND(E218*P218,2)</f>
        <v>0</v>
      </c>
      <c r="R218" s="224"/>
      <c r="S218" s="224" t="s">
        <v>139</v>
      </c>
      <c r="T218" s="224" t="s">
        <v>140</v>
      </c>
      <c r="U218" s="224">
        <v>0</v>
      </c>
      <c r="V218" s="224">
        <f>ROUND(E218*U218,2)</f>
        <v>0</v>
      </c>
      <c r="W218" s="224"/>
      <c r="X218" s="224" t="s">
        <v>165</v>
      </c>
      <c r="Y218" s="205"/>
      <c r="Z218" s="205"/>
      <c r="AA218" s="205"/>
      <c r="AB218" s="205"/>
      <c r="AC218" s="205"/>
      <c r="AD218" s="205"/>
      <c r="AE218" s="205"/>
      <c r="AF218" s="205"/>
      <c r="AG218" s="205" t="s">
        <v>166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ht="40.799999999999997" outlineLevel="1" x14ac:dyDescent="0.25">
      <c r="A219" s="239">
        <v>101</v>
      </c>
      <c r="B219" s="240" t="s">
        <v>442</v>
      </c>
      <c r="C219" s="247" t="s">
        <v>443</v>
      </c>
      <c r="D219" s="241" t="s">
        <v>307</v>
      </c>
      <c r="E219" s="242">
        <v>1</v>
      </c>
      <c r="F219" s="243"/>
      <c r="G219" s="244">
        <f>ROUND(E219*F219,2)</f>
        <v>0</v>
      </c>
      <c r="H219" s="225">
        <v>12450</v>
      </c>
      <c r="I219" s="224">
        <f>ROUND(E219*H219,2)</f>
        <v>12450</v>
      </c>
      <c r="J219" s="225">
        <v>0</v>
      </c>
      <c r="K219" s="224">
        <f>ROUND(E219*J219,2)</f>
        <v>0</v>
      </c>
      <c r="L219" s="224">
        <v>15</v>
      </c>
      <c r="M219" s="224">
        <f>G219*(1+L219/100)</f>
        <v>0</v>
      </c>
      <c r="N219" s="224">
        <v>0</v>
      </c>
      <c r="O219" s="224">
        <f>ROUND(E219*N219,2)</f>
        <v>0</v>
      </c>
      <c r="P219" s="224">
        <v>0</v>
      </c>
      <c r="Q219" s="224">
        <f>ROUND(E219*P219,2)</f>
        <v>0</v>
      </c>
      <c r="R219" s="224"/>
      <c r="S219" s="224" t="s">
        <v>139</v>
      </c>
      <c r="T219" s="224" t="s">
        <v>140</v>
      </c>
      <c r="U219" s="224">
        <v>0</v>
      </c>
      <c r="V219" s="224">
        <f>ROUND(E219*U219,2)</f>
        <v>0</v>
      </c>
      <c r="W219" s="224"/>
      <c r="X219" s="224" t="s">
        <v>189</v>
      </c>
      <c r="Y219" s="205"/>
      <c r="Z219" s="205"/>
      <c r="AA219" s="205"/>
      <c r="AB219" s="205"/>
      <c r="AC219" s="205"/>
      <c r="AD219" s="205"/>
      <c r="AE219" s="205"/>
      <c r="AF219" s="205"/>
      <c r="AG219" s="205" t="s">
        <v>190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5">
      <c r="A220" s="239">
        <v>102</v>
      </c>
      <c r="B220" s="240" t="s">
        <v>444</v>
      </c>
      <c r="C220" s="247" t="s">
        <v>445</v>
      </c>
      <c r="D220" s="241" t="s">
        <v>171</v>
      </c>
      <c r="E220" s="242">
        <v>1</v>
      </c>
      <c r="F220" s="243"/>
      <c r="G220" s="244">
        <f>ROUND(E220*F220,2)</f>
        <v>0</v>
      </c>
      <c r="H220" s="225">
        <v>0</v>
      </c>
      <c r="I220" s="224">
        <f>ROUND(E220*H220,2)</f>
        <v>0</v>
      </c>
      <c r="J220" s="225">
        <v>1990</v>
      </c>
      <c r="K220" s="224">
        <f>ROUND(E220*J220,2)</f>
        <v>1990</v>
      </c>
      <c r="L220" s="224">
        <v>15</v>
      </c>
      <c r="M220" s="224">
        <f>G220*(1+L220/100)</f>
        <v>0</v>
      </c>
      <c r="N220" s="224">
        <v>0</v>
      </c>
      <c r="O220" s="224">
        <f>ROUND(E220*N220,2)</f>
        <v>0</v>
      </c>
      <c r="P220" s="224">
        <v>0</v>
      </c>
      <c r="Q220" s="224">
        <f>ROUND(E220*P220,2)</f>
        <v>0</v>
      </c>
      <c r="R220" s="224"/>
      <c r="S220" s="224" t="s">
        <v>139</v>
      </c>
      <c r="T220" s="224" t="s">
        <v>140</v>
      </c>
      <c r="U220" s="224">
        <v>0</v>
      </c>
      <c r="V220" s="224">
        <f>ROUND(E220*U220,2)</f>
        <v>0</v>
      </c>
      <c r="W220" s="224"/>
      <c r="X220" s="224" t="s">
        <v>196</v>
      </c>
      <c r="Y220" s="205"/>
      <c r="Z220" s="205"/>
      <c r="AA220" s="205"/>
      <c r="AB220" s="205"/>
      <c r="AC220" s="205"/>
      <c r="AD220" s="205"/>
      <c r="AE220" s="205"/>
      <c r="AF220" s="205"/>
      <c r="AG220" s="205" t="s">
        <v>197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ht="20.399999999999999" outlineLevel="1" x14ac:dyDescent="0.25">
      <c r="A221" s="239">
        <v>103</v>
      </c>
      <c r="B221" s="240" t="s">
        <v>446</v>
      </c>
      <c r="C221" s="247" t="s">
        <v>745</v>
      </c>
      <c r="D221" s="241" t="s">
        <v>307</v>
      </c>
      <c r="E221" s="242">
        <v>1</v>
      </c>
      <c r="F221" s="243"/>
      <c r="G221" s="244">
        <f>ROUND(E221*F221,2)</f>
        <v>0</v>
      </c>
      <c r="H221" s="225">
        <v>0</v>
      </c>
      <c r="I221" s="224">
        <f>ROUND(E221*H221,2)</f>
        <v>0</v>
      </c>
      <c r="J221" s="225">
        <v>1500</v>
      </c>
      <c r="K221" s="224">
        <f>ROUND(E221*J221,2)</f>
        <v>1500</v>
      </c>
      <c r="L221" s="224">
        <v>15</v>
      </c>
      <c r="M221" s="224">
        <f>G221*(1+L221/100)</f>
        <v>0</v>
      </c>
      <c r="N221" s="224">
        <v>0</v>
      </c>
      <c r="O221" s="224">
        <f>ROUND(E221*N221,2)</f>
        <v>0</v>
      </c>
      <c r="P221" s="224">
        <v>0</v>
      </c>
      <c r="Q221" s="224">
        <f>ROUND(E221*P221,2)</f>
        <v>0</v>
      </c>
      <c r="R221" s="224"/>
      <c r="S221" s="224" t="s">
        <v>139</v>
      </c>
      <c r="T221" s="224" t="s">
        <v>140</v>
      </c>
      <c r="U221" s="224">
        <v>0</v>
      </c>
      <c r="V221" s="224">
        <f>ROUND(E221*U221,2)</f>
        <v>0</v>
      </c>
      <c r="W221" s="224"/>
      <c r="X221" s="224" t="s">
        <v>196</v>
      </c>
      <c r="Y221" s="205"/>
      <c r="Z221" s="205"/>
      <c r="AA221" s="205"/>
      <c r="AB221" s="205"/>
      <c r="AC221" s="205"/>
      <c r="AD221" s="205"/>
      <c r="AE221" s="205"/>
      <c r="AF221" s="205"/>
      <c r="AG221" s="205" t="s">
        <v>197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ht="20.399999999999999" outlineLevel="1" x14ac:dyDescent="0.25">
      <c r="A222" s="233">
        <v>104</v>
      </c>
      <c r="B222" s="234" t="s">
        <v>450</v>
      </c>
      <c r="C222" s="248" t="s">
        <v>746</v>
      </c>
      <c r="D222" s="235" t="s">
        <v>176</v>
      </c>
      <c r="E222" s="236">
        <v>2.9</v>
      </c>
      <c r="F222" s="237"/>
      <c r="G222" s="238">
        <f>ROUND(E222*F222,2)</f>
        <v>0</v>
      </c>
      <c r="H222" s="225">
        <v>0</v>
      </c>
      <c r="I222" s="224">
        <f>ROUND(E222*H222,2)</f>
        <v>0</v>
      </c>
      <c r="J222" s="225">
        <v>11500</v>
      </c>
      <c r="K222" s="224">
        <f>ROUND(E222*J222,2)</f>
        <v>33350</v>
      </c>
      <c r="L222" s="224">
        <v>15</v>
      </c>
      <c r="M222" s="224">
        <f>G222*(1+L222/100)</f>
        <v>0</v>
      </c>
      <c r="N222" s="224">
        <v>0</v>
      </c>
      <c r="O222" s="224">
        <f>ROUND(E222*N222,2)</f>
        <v>0</v>
      </c>
      <c r="P222" s="224">
        <v>0</v>
      </c>
      <c r="Q222" s="224">
        <f>ROUND(E222*P222,2)</f>
        <v>0</v>
      </c>
      <c r="R222" s="224"/>
      <c r="S222" s="224" t="s">
        <v>139</v>
      </c>
      <c r="T222" s="224" t="s">
        <v>140</v>
      </c>
      <c r="U222" s="224">
        <v>0</v>
      </c>
      <c r="V222" s="224">
        <f>ROUND(E222*U222,2)</f>
        <v>0</v>
      </c>
      <c r="W222" s="224"/>
      <c r="X222" s="224" t="s">
        <v>196</v>
      </c>
      <c r="Y222" s="205"/>
      <c r="Z222" s="205"/>
      <c r="AA222" s="205"/>
      <c r="AB222" s="205"/>
      <c r="AC222" s="205"/>
      <c r="AD222" s="205"/>
      <c r="AE222" s="205"/>
      <c r="AF222" s="205"/>
      <c r="AG222" s="205" t="s">
        <v>197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outlineLevel="1" x14ac:dyDescent="0.25">
      <c r="A223" s="222"/>
      <c r="B223" s="223"/>
      <c r="C223" s="260" t="s">
        <v>747</v>
      </c>
      <c r="D223" s="256"/>
      <c r="E223" s="257">
        <v>2.9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05"/>
      <c r="Z223" s="205"/>
      <c r="AA223" s="205"/>
      <c r="AB223" s="205"/>
      <c r="AC223" s="205"/>
      <c r="AD223" s="205"/>
      <c r="AE223" s="205"/>
      <c r="AF223" s="205"/>
      <c r="AG223" s="205" t="s">
        <v>168</v>
      </c>
      <c r="AH223" s="205">
        <v>0</v>
      </c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outlineLevel="1" x14ac:dyDescent="0.25">
      <c r="A224" s="222"/>
      <c r="B224" s="223"/>
      <c r="C224" s="260" t="s">
        <v>453</v>
      </c>
      <c r="D224" s="256"/>
      <c r="E224" s="257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05"/>
      <c r="Z224" s="205"/>
      <c r="AA224" s="205"/>
      <c r="AB224" s="205"/>
      <c r="AC224" s="205"/>
      <c r="AD224" s="205"/>
      <c r="AE224" s="205"/>
      <c r="AF224" s="205"/>
      <c r="AG224" s="205" t="s">
        <v>168</v>
      </c>
      <c r="AH224" s="205">
        <v>0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5">
      <c r="A225" s="222"/>
      <c r="B225" s="223"/>
      <c r="C225" s="260" t="s">
        <v>454</v>
      </c>
      <c r="D225" s="256"/>
      <c r="E225" s="257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05"/>
      <c r="Z225" s="205"/>
      <c r="AA225" s="205"/>
      <c r="AB225" s="205"/>
      <c r="AC225" s="205"/>
      <c r="AD225" s="205"/>
      <c r="AE225" s="205"/>
      <c r="AF225" s="205"/>
      <c r="AG225" s="205" t="s">
        <v>168</v>
      </c>
      <c r="AH225" s="205">
        <v>0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ht="20.399999999999999" outlineLevel="1" x14ac:dyDescent="0.25">
      <c r="A226" s="222"/>
      <c r="B226" s="223"/>
      <c r="C226" s="260" t="s">
        <v>455</v>
      </c>
      <c r="D226" s="256"/>
      <c r="E226" s="257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05"/>
      <c r="Z226" s="205"/>
      <c r="AA226" s="205"/>
      <c r="AB226" s="205"/>
      <c r="AC226" s="205"/>
      <c r="AD226" s="205"/>
      <c r="AE226" s="205"/>
      <c r="AF226" s="205"/>
      <c r="AG226" s="205" t="s">
        <v>168</v>
      </c>
      <c r="AH226" s="205">
        <v>0</v>
      </c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 x14ac:dyDescent="0.25">
      <c r="A227" s="222"/>
      <c r="B227" s="223"/>
      <c r="C227" s="260" t="s">
        <v>456</v>
      </c>
      <c r="D227" s="256"/>
      <c r="E227" s="257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05"/>
      <c r="Z227" s="205"/>
      <c r="AA227" s="205"/>
      <c r="AB227" s="205"/>
      <c r="AC227" s="205"/>
      <c r="AD227" s="205"/>
      <c r="AE227" s="205"/>
      <c r="AF227" s="205"/>
      <c r="AG227" s="205" t="s">
        <v>168</v>
      </c>
      <c r="AH227" s="205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ht="20.399999999999999" outlineLevel="1" x14ac:dyDescent="0.25">
      <c r="A228" s="222"/>
      <c r="B228" s="223"/>
      <c r="C228" s="260" t="s">
        <v>457</v>
      </c>
      <c r="D228" s="256"/>
      <c r="E228" s="257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05"/>
      <c r="Z228" s="205"/>
      <c r="AA228" s="205"/>
      <c r="AB228" s="205"/>
      <c r="AC228" s="205"/>
      <c r="AD228" s="205"/>
      <c r="AE228" s="205"/>
      <c r="AF228" s="205"/>
      <c r="AG228" s="205" t="s">
        <v>168</v>
      </c>
      <c r="AH228" s="205">
        <v>0</v>
      </c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5">
      <c r="A229" s="222"/>
      <c r="B229" s="223"/>
      <c r="C229" s="260" t="s">
        <v>458</v>
      </c>
      <c r="D229" s="256"/>
      <c r="E229" s="257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05"/>
      <c r="Z229" s="205"/>
      <c r="AA229" s="205"/>
      <c r="AB229" s="205"/>
      <c r="AC229" s="205"/>
      <c r="AD229" s="205"/>
      <c r="AE229" s="205"/>
      <c r="AF229" s="205"/>
      <c r="AG229" s="205" t="s">
        <v>168</v>
      </c>
      <c r="AH229" s="205">
        <v>0</v>
      </c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 x14ac:dyDescent="0.25">
      <c r="A230" s="222"/>
      <c r="B230" s="223"/>
      <c r="C230" s="260" t="s">
        <v>459</v>
      </c>
      <c r="D230" s="256"/>
      <c r="E230" s="257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05"/>
      <c r="Z230" s="205"/>
      <c r="AA230" s="205"/>
      <c r="AB230" s="205"/>
      <c r="AC230" s="205"/>
      <c r="AD230" s="205"/>
      <c r="AE230" s="205"/>
      <c r="AF230" s="205"/>
      <c r="AG230" s="205" t="s">
        <v>168</v>
      </c>
      <c r="AH230" s="205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5">
      <c r="A231" s="222"/>
      <c r="B231" s="223"/>
      <c r="C231" s="260" t="s">
        <v>460</v>
      </c>
      <c r="D231" s="256"/>
      <c r="E231" s="257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05"/>
      <c r="Z231" s="205"/>
      <c r="AA231" s="205"/>
      <c r="AB231" s="205"/>
      <c r="AC231" s="205"/>
      <c r="AD231" s="205"/>
      <c r="AE231" s="205"/>
      <c r="AF231" s="205"/>
      <c r="AG231" s="205" t="s">
        <v>168</v>
      </c>
      <c r="AH231" s="205">
        <v>0</v>
      </c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outlineLevel="1" x14ac:dyDescent="0.25">
      <c r="A232" s="222"/>
      <c r="B232" s="223"/>
      <c r="C232" s="260" t="s">
        <v>461</v>
      </c>
      <c r="D232" s="256"/>
      <c r="E232" s="257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05"/>
      <c r="Z232" s="205"/>
      <c r="AA232" s="205"/>
      <c r="AB232" s="205"/>
      <c r="AC232" s="205"/>
      <c r="AD232" s="205"/>
      <c r="AE232" s="205"/>
      <c r="AF232" s="205"/>
      <c r="AG232" s="205" t="s">
        <v>168</v>
      </c>
      <c r="AH232" s="205">
        <v>0</v>
      </c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ht="20.399999999999999" outlineLevel="1" x14ac:dyDescent="0.25">
      <c r="A233" s="222"/>
      <c r="B233" s="223"/>
      <c r="C233" s="260" t="s">
        <v>462</v>
      </c>
      <c r="D233" s="256"/>
      <c r="E233" s="257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05"/>
      <c r="Z233" s="205"/>
      <c r="AA233" s="205"/>
      <c r="AB233" s="205"/>
      <c r="AC233" s="205"/>
      <c r="AD233" s="205"/>
      <c r="AE233" s="205"/>
      <c r="AF233" s="205"/>
      <c r="AG233" s="205" t="s">
        <v>168</v>
      </c>
      <c r="AH233" s="205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ht="20.399999999999999" outlineLevel="1" x14ac:dyDescent="0.25">
      <c r="A234" s="222"/>
      <c r="B234" s="223"/>
      <c r="C234" s="260" t="s">
        <v>463</v>
      </c>
      <c r="D234" s="256"/>
      <c r="E234" s="257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05"/>
      <c r="Z234" s="205"/>
      <c r="AA234" s="205"/>
      <c r="AB234" s="205"/>
      <c r="AC234" s="205"/>
      <c r="AD234" s="205"/>
      <c r="AE234" s="205"/>
      <c r="AF234" s="205"/>
      <c r="AG234" s="205" t="s">
        <v>168</v>
      </c>
      <c r="AH234" s="205">
        <v>0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5">
      <c r="A235" s="222"/>
      <c r="B235" s="223"/>
      <c r="C235" s="260" t="s">
        <v>464</v>
      </c>
      <c r="D235" s="256"/>
      <c r="E235" s="257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05"/>
      <c r="Z235" s="205"/>
      <c r="AA235" s="205"/>
      <c r="AB235" s="205"/>
      <c r="AC235" s="205"/>
      <c r="AD235" s="205"/>
      <c r="AE235" s="205"/>
      <c r="AF235" s="205"/>
      <c r="AG235" s="205" t="s">
        <v>168</v>
      </c>
      <c r="AH235" s="205">
        <v>0</v>
      </c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outlineLevel="1" x14ac:dyDescent="0.25">
      <c r="A236" s="239">
        <v>105</v>
      </c>
      <c r="B236" s="240" t="s">
        <v>465</v>
      </c>
      <c r="C236" s="247" t="s">
        <v>466</v>
      </c>
      <c r="D236" s="241" t="s">
        <v>0</v>
      </c>
      <c r="E236" s="242">
        <v>611.67200000000003</v>
      </c>
      <c r="F236" s="243"/>
      <c r="G236" s="244">
        <f>ROUND(E236*F236,2)</f>
        <v>0</v>
      </c>
      <c r="H236" s="225">
        <v>0</v>
      </c>
      <c r="I236" s="224">
        <f>ROUND(E236*H236,2)</f>
        <v>0</v>
      </c>
      <c r="J236" s="225">
        <v>1.05</v>
      </c>
      <c r="K236" s="224">
        <f>ROUND(E236*J236,2)</f>
        <v>642.26</v>
      </c>
      <c r="L236" s="224">
        <v>15</v>
      </c>
      <c r="M236" s="224">
        <f>G236*(1+L236/100)</f>
        <v>0</v>
      </c>
      <c r="N236" s="224">
        <v>0</v>
      </c>
      <c r="O236" s="224">
        <f>ROUND(E236*N236,2)</f>
        <v>0</v>
      </c>
      <c r="P236" s="224">
        <v>0</v>
      </c>
      <c r="Q236" s="224">
        <f>ROUND(E236*P236,2)</f>
        <v>0</v>
      </c>
      <c r="R236" s="224"/>
      <c r="S236" s="224" t="s">
        <v>164</v>
      </c>
      <c r="T236" s="224" t="s">
        <v>164</v>
      </c>
      <c r="U236" s="224">
        <v>0</v>
      </c>
      <c r="V236" s="224">
        <f>ROUND(E236*U236,2)</f>
        <v>0</v>
      </c>
      <c r="W236" s="224"/>
      <c r="X236" s="224" t="s">
        <v>291</v>
      </c>
      <c r="Y236" s="205"/>
      <c r="Z236" s="205"/>
      <c r="AA236" s="205"/>
      <c r="AB236" s="205"/>
      <c r="AC236" s="205"/>
      <c r="AD236" s="205"/>
      <c r="AE236" s="205"/>
      <c r="AF236" s="205"/>
      <c r="AG236" s="205" t="s">
        <v>292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x14ac:dyDescent="0.25">
      <c r="A237" s="227" t="s">
        <v>134</v>
      </c>
      <c r="B237" s="228" t="s">
        <v>84</v>
      </c>
      <c r="C237" s="246" t="s">
        <v>85</v>
      </c>
      <c r="D237" s="229"/>
      <c r="E237" s="230"/>
      <c r="F237" s="231"/>
      <c r="G237" s="232">
        <f>SUMIF(AG238:AG240,"&lt;&gt;NOR",G238:G240)</f>
        <v>0</v>
      </c>
      <c r="H237" s="226"/>
      <c r="I237" s="226">
        <f>SUM(I238:I240)</f>
        <v>0</v>
      </c>
      <c r="J237" s="226"/>
      <c r="K237" s="226">
        <f>SUM(K238:K240)</f>
        <v>156.03</v>
      </c>
      <c r="L237" s="226"/>
      <c r="M237" s="226">
        <f>SUM(M238:M240)</f>
        <v>0</v>
      </c>
      <c r="N237" s="226"/>
      <c r="O237" s="226">
        <f>SUM(O238:O240)</f>
        <v>0</v>
      </c>
      <c r="P237" s="226"/>
      <c r="Q237" s="226">
        <f>SUM(Q238:Q240)</f>
        <v>0.03</v>
      </c>
      <c r="R237" s="226"/>
      <c r="S237" s="226"/>
      <c r="T237" s="226"/>
      <c r="U237" s="226"/>
      <c r="V237" s="226">
        <f>SUM(V238:V240)</f>
        <v>0</v>
      </c>
      <c r="W237" s="226"/>
      <c r="X237" s="226"/>
      <c r="AG237" t="s">
        <v>135</v>
      </c>
    </row>
    <row r="238" spans="1:60" outlineLevel="1" x14ac:dyDescent="0.25">
      <c r="A238" s="233">
        <v>106</v>
      </c>
      <c r="B238" s="234" t="s">
        <v>467</v>
      </c>
      <c r="C238" s="248" t="s">
        <v>468</v>
      </c>
      <c r="D238" s="235" t="s">
        <v>180</v>
      </c>
      <c r="E238" s="236">
        <v>2.34</v>
      </c>
      <c r="F238" s="237"/>
      <c r="G238" s="238">
        <f>ROUND(E238*F238,2)</f>
        <v>0</v>
      </c>
      <c r="H238" s="225">
        <v>0</v>
      </c>
      <c r="I238" s="224">
        <f>ROUND(E238*H238,2)</f>
        <v>0</v>
      </c>
      <c r="J238" s="225">
        <v>65.5</v>
      </c>
      <c r="K238" s="224">
        <f>ROUND(E238*J238,2)</f>
        <v>153.27000000000001</v>
      </c>
      <c r="L238" s="224">
        <v>15</v>
      </c>
      <c r="M238" s="224">
        <f>G238*(1+L238/100)</f>
        <v>0</v>
      </c>
      <c r="N238" s="224">
        <v>0</v>
      </c>
      <c r="O238" s="224">
        <f>ROUND(E238*N238,2)</f>
        <v>0</v>
      </c>
      <c r="P238" s="224">
        <v>1.2E-2</v>
      </c>
      <c r="Q238" s="224">
        <f>ROUND(E238*P238,2)</f>
        <v>0.03</v>
      </c>
      <c r="R238" s="224"/>
      <c r="S238" s="224" t="s">
        <v>164</v>
      </c>
      <c r="T238" s="224" t="s">
        <v>164</v>
      </c>
      <c r="U238" s="224">
        <v>0</v>
      </c>
      <c r="V238" s="224">
        <f>ROUND(E238*U238,2)</f>
        <v>0</v>
      </c>
      <c r="W238" s="224"/>
      <c r="X238" s="224" t="s">
        <v>196</v>
      </c>
      <c r="Y238" s="205"/>
      <c r="Z238" s="205"/>
      <c r="AA238" s="205"/>
      <c r="AB238" s="205"/>
      <c r="AC238" s="205"/>
      <c r="AD238" s="205"/>
      <c r="AE238" s="205"/>
      <c r="AF238" s="205"/>
      <c r="AG238" s="205" t="s">
        <v>197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outlineLevel="1" x14ac:dyDescent="0.25">
      <c r="A239" s="222"/>
      <c r="B239" s="223"/>
      <c r="C239" s="260" t="s">
        <v>708</v>
      </c>
      <c r="D239" s="256"/>
      <c r="E239" s="257">
        <v>2.34</v>
      </c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05"/>
      <c r="Z239" s="205"/>
      <c r="AA239" s="205"/>
      <c r="AB239" s="205"/>
      <c r="AC239" s="205"/>
      <c r="AD239" s="205"/>
      <c r="AE239" s="205"/>
      <c r="AF239" s="205"/>
      <c r="AG239" s="205" t="s">
        <v>168</v>
      </c>
      <c r="AH239" s="205">
        <v>0</v>
      </c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 outlineLevel="1" x14ac:dyDescent="0.25">
      <c r="A240" s="239">
        <v>107</v>
      </c>
      <c r="B240" s="240" t="s">
        <v>469</v>
      </c>
      <c r="C240" s="247" t="s">
        <v>470</v>
      </c>
      <c r="D240" s="241" t="s">
        <v>0</v>
      </c>
      <c r="E240" s="242">
        <v>1.5327</v>
      </c>
      <c r="F240" s="243"/>
      <c r="G240" s="244">
        <f>ROUND(E240*F240,2)</f>
        <v>0</v>
      </c>
      <c r="H240" s="225">
        <v>0</v>
      </c>
      <c r="I240" s="224">
        <f>ROUND(E240*H240,2)</f>
        <v>0</v>
      </c>
      <c r="J240" s="225">
        <v>1.8</v>
      </c>
      <c r="K240" s="224">
        <f>ROUND(E240*J240,2)</f>
        <v>2.76</v>
      </c>
      <c r="L240" s="224">
        <v>15</v>
      </c>
      <c r="M240" s="224">
        <f>G240*(1+L240/100)</f>
        <v>0</v>
      </c>
      <c r="N240" s="224">
        <v>0</v>
      </c>
      <c r="O240" s="224">
        <f>ROUND(E240*N240,2)</f>
        <v>0</v>
      </c>
      <c r="P240" s="224">
        <v>0</v>
      </c>
      <c r="Q240" s="224">
        <f>ROUND(E240*P240,2)</f>
        <v>0</v>
      </c>
      <c r="R240" s="224"/>
      <c r="S240" s="224" t="s">
        <v>164</v>
      </c>
      <c r="T240" s="224" t="s">
        <v>164</v>
      </c>
      <c r="U240" s="224">
        <v>0</v>
      </c>
      <c r="V240" s="224">
        <f>ROUND(E240*U240,2)</f>
        <v>0</v>
      </c>
      <c r="W240" s="224"/>
      <c r="X240" s="224" t="s">
        <v>291</v>
      </c>
      <c r="Y240" s="205"/>
      <c r="Z240" s="205"/>
      <c r="AA240" s="205"/>
      <c r="AB240" s="205"/>
      <c r="AC240" s="205"/>
      <c r="AD240" s="205"/>
      <c r="AE240" s="205"/>
      <c r="AF240" s="205"/>
      <c r="AG240" s="205" t="s">
        <v>292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spans="1:60" x14ac:dyDescent="0.25">
      <c r="A241" s="227" t="s">
        <v>134</v>
      </c>
      <c r="B241" s="228" t="s">
        <v>86</v>
      </c>
      <c r="C241" s="246" t="s">
        <v>87</v>
      </c>
      <c r="D241" s="229"/>
      <c r="E241" s="230"/>
      <c r="F241" s="231"/>
      <c r="G241" s="232">
        <f>SUMIF(AG242:AG272,"&lt;&gt;NOR",G242:G272)</f>
        <v>0</v>
      </c>
      <c r="H241" s="226"/>
      <c r="I241" s="226">
        <f>SUM(I242:I272)</f>
        <v>4078.2200000000003</v>
      </c>
      <c r="J241" s="226"/>
      <c r="K241" s="226">
        <f>SUM(K242:K272)</f>
        <v>4791.37</v>
      </c>
      <c r="L241" s="226"/>
      <c r="M241" s="226">
        <f>SUM(M242:M272)</f>
        <v>0</v>
      </c>
      <c r="N241" s="226"/>
      <c r="O241" s="226">
        <f>SUM(O242:O272)</f>
        <v>0.04</v>
      </c>
      <c r="P241" s="226"/>
      <c r="Q241" s="226">
        <f>SUM(Q242:Q272)</f>
        <v>0</v>
      </c>
      <c r="R241" s="226"/>
      <c r="S241" s="226"/>
      <c r="T241" s="226"/>
      <c r="U241" s="226"/>
      <c r="V241" s="226">
        <f>SUM(V242:V272)</f>
        <v>8.3800000000000008</v>
      </c>
      <c r="W241" s="226"/>
      <c r="X241" s="226"/>
      <c r="AG241" t="s">
        <v>135</v>
      </c>
    </row>
    <row r="242" spans="1:60" outlineLevel="1" x14ac:dyDescent="0.25">
      <c r="A242" s="233">
        <v>108</v>
      </c>
      <c r="B242" s="234" t="s">
        <v>471</v>
      </c>
      <c r="C242" s="248" t="s">
        <v>472</v>
      </c>
      <c r="D242" s="235" t="s">
        <v>180</v>
      </c>
      <c r="E242" s="236">
        <v>5.28</v>
      </c>
      <c r="F242" s="237"/>
      <c r="G242" s="238">
        <f>ROUND(E242*F242,2)</f>
        <v>0</v>
      </c>
      <c r="H242" s="225">
        <v>0</v>
      </c>
      <c r="I242" s="224">
        <f>ROUND(E242*H242,2)</f>
        <v>0</v>
      </c>
      <c r="J242" s="225">
        <v>7.1</v>
      </c>
      <c r="K242" s="224">
        <f>ROUND(E242*J242,2)</f>
        <v>37.49</v>
      </c>
      <c r="L242" s="224">
        <v>15</v>
      </c>
      <c r="M242" s="224">
        <f>G242*(1+L242/100)</f>
        <v>0</v>
      </c>
      <c r="N242" s="224">
        <v>0</v>
      </c>
      <c r="O242" s="224">
        <f>ROUND(E242*N242,2)</f>
        <v>0</v>
      </c>
      <c r="P242" s="224">
        <v>0</v>
      </c>
      <c r="Q242" s="224">
        <f>ROUND(E242*P242,2)</f>
        <v>0</v>
      </c>
      <c r="R242" s="224"/>
      <c r="S242" s="224" t="s">
        <v>164</v>
      </c>
      <c r="T242" s="224" t="s">
        <v>164</v>
      </c>
      <c r="U242" s="224">
        <v>1.6E-2</v>
      </c>
      <c r="V242" s="224">
        <f>ROUND(E242*U242,2)</f>
        <v>0.08</v>
      </c>
      <c r="W242" s="224"/>
      <c r="X242" s="224" t="s">
        <v>165</v>
      </c>
      <c r="Y242" s="205"/>
      <c r="Z242" s="205"/>
      <c r="AA242" s="205"/>
      <c r="AB242" s="205"/>
      <c r="AC242" s="205"/>
      <c r="AD242" s="205"/>
      <c r="AE242" s="205"/>
      <c r="AF242" s="205"/>
      <c r="AG242" s="205" t="s">
        <v>166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outlineLevel="1" x14ac:dyDescent="0.25">
      <c r="A243" s="222"/>
      <c r="B243" s="223"/>
      <c r="C243" s="260" t="s">
        <v>726</v>
      </c>
      <c r="D243" s="256"/>
      <c r="E243" s="257">
        <v>4.2</v>
      </c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05"/>
      <c r="Z243" s="205"/>
      <c r="AA243" s="205"/>
      <c r="AB243" s="205"/>
      <c r="AC243" s="205"/>
      <c r="AD243" s="205"/>
      <c r="AE243" s="205"/>
      <c r="AF243" s="205"/>
      <c r="AG243" s="205" t="s">
        <v>168</v>
      </c>
      <c r="AH243" s="205">
        <v>0</v>
      </c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outlineLevel="1" x14ac:dyDescent="0.25">
      <c r="A244" s="222"/>
      <c r="B244" s="223"/>
      <c r="C244" s="260" t="s">
        <v>727</v>
      </c>
      <c r="D244" s="256"/>
      <c r="E244" s="257">
        <v>1.08</v>
      </c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05"/>
      <c r="Z244" s="205"/>
      <c r="AA244" s="205"/>
      <c r="AB244" s="205"/>
      <c r="AC244" s="205"/>
      <c r="AD244" s="205"/>
      <c r="AE244" s="205"/>
      <c r="AF244" s="205"/>
      <c r="AG244" s="205" t="s">
        <v>168</v>
      </c>
      <c r="AH244" s="205">
        <v>0</v>
      </c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outlineLevel="1" x14ac:dyDescent="0.25">
      <c r="A245" s="233">
        <v>109</v>
      </c>
      <c r="B245" s="234" t="s">
        <v>473</v>
      </c>
      <c r="C245" s="248" t="s">
        <v>474</v>
      </c>
      <c r="D245" s="235" t="s">
        <v>180</v>
      </c>
      <c r="E245" s="236">
        <v>5.28</v>
      </c>
      <c r="F245" s="237"/>
      <c r="G245" s="238">
        <f>ROUND(E245*F245,2)</f>
        <v>0</v>
      </c>
      <c r="H245" s="225">
        <v>24.89</v>
      </c>
      <c r="I245" s="224">
        <f>ROUND(E245*H245,2)</f>
        <v>131.41999999999999</v>
      </c>
      <c r="J245" s="225">
        <v>25.21</v>
      </c>
      <c r="K245" s="224">
        <f>ROUND(E245*J245,2)</f>
        <v>133.11000000000001</v>
      </c>
      <c r="L245" s="224">
        <v>15</v>
      </c>
      <c r="M245" s="224">
        <f>G245*(1+L245/100)</f>
        <v>0</v>
      </c>
      <c r="N245" s="224">
        <v>2.1000000000000001E-4</v>
      </c>
      <c r="O245" s="224">
        <f>ROUND(E245*N245,2)</f>
        <v>0</v>
      </c>
      <c r="P245" s="224">
        <v>0</v>
      </c>
      <c r="Q245" s="224">
        <f>ROUND(E245*P245,2)</f>
        <v>0</v>
      </c>
      <c r="R245" s="224"/>
      <c r="S245" s="224" t="s">
        <v>164</v>
      </c>
      <c r="T245" s="224" t="s">
        <v>164</v>
      </c>
      <c r="U245" s="224">
        <v>0.05</v>
      </c>
      <c r="V245" s="224">
        <f>ROUND(E245*U245,2)</f>
        <v>0.26</v>
      </c>
      <c r="W245" s="224"/>
      <c r="X245" s="224" t="s">
        <v>165</v>
      </c>
      <c r="Y245" s="205"/>
      <c r="Z245" s="205"/>
      <c r="AA245" s="205"/>
      <c r="AB245" s="205"/>
      <c r="AC245" s="205"/>
      <c r="AD245" s="205"/>
      <c r="AE245" s="205"/>
      <c r="AF245" s="205"/>
      <c r="AG245" s="205" t="s">
        <v>166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 outlineLevel="1" x14ac:dyDescent="0.25">
      <c r="A246" s="222"/>
      <c r="B246" s="223"/>
      <c r="C246" s="260" t="s">
        <v>726</v>
      </c>
      <c r="D246" s="256"/>
      <c r="E246" s="257">
        <v>4.2</v>
      </c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05"/>
      <c r="Z246" s="205"/>
      <c r="AA246" s="205"/>
      <c r="AB246" s="205"/>
      <c r="AC246" s="205"/>
      <c r="AD246" s="205"/>
      <c r="AE246" s="205"/>
      <c r="AF246" s="205"/>
      <c r="AG246" s="205" t="s">
        <v>168</v>
      </c>
      <c r="AH246" s="205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outlineLevel="1" x14ac:dyDescent="0.25">
      <c r="A247" s="222"/>
      <c r="B247" s="223"/>
      <c r="C247" s="260" t="s">
        <v>727</v>
      </c>
      <c r="D247" s="256"/>
      <c r="E247" s="257">
        <v>1.08</v>
      </c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05"/>
      <c r="Z247" s="205"/>
      <c r="AA247" s="205"/>
      <c r="AB247" s="205"/>
      <c r="AC247" s="205"/>
      <c r="AD247" s="205"/>
      <c r="AE247" s="205"/>
      <c r="AF247" s="205"/>
      <c r="AG247" s="205" t="s">
        <v>168</v>
      </c>
      <c r="AH247" s="205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5">
      <c r="A248" s="233">
        <v>110</v>
      </c>
      <c r="B248" s="234" t="s">
        <v>475</v>
      </c>
      <c r="C248" s="248" t="s">
        <v>476</v>
      </c>
      <c r="D248" s="235" t="s">
        <v>176</v>
      </c>
      <c r="E248" s="236">
        <v>3.6</v>
      </c>
      <c r="F248" s="237"/>
      <c r="G248" s="238">
        <f>ROUND(E248*F248,2)</f>
        <v>0</v>
      </c>
      <c r="H248" s="225">
        <v>10.55</v>
      </c>
      <c r="I248" s="224">
        <f>ROUND(E248*H248,2)</f>
        <v>37.979999999999997</v>
      </c>
      <c r="J248" s="225">
        <v>118.95</v>
      </c>
      <c r="K248" s="224">
        <f>ROUND(E248*J248,2)</f>
        <v>428.22</v>
      </c>
      <c r="L248" s="224">
        <v>15</v>
      </c>
      <c r="M248" s="224">
        <f>G248*(1+L248/100)</f>
        <v>0</v>
      </c>
      <c r="N248" s="224">
        <v>3.2000000000000003E-4</v>
      </c>
      <c r="O248" s="224">
        <f>ROUND(E248*N248,2)</f>
        <v>0</v>
      </c>
      <c r="P248" s="224">
        <v>0</v>
      </c>
      <c r="Q248" s="224">
        <f>ROUND(E248*P248,2)</f>
        <v>0</v>
      </c>
      <c r="R248" s="224"/>
      <c r="S248" s="224" t="s">
        <v>164</v>
      </c>
      <c r="T248" s="224" t="s">
        <v>164</v>
      </c>
      <c r="U248" s="224">
        <v>0.23599999999999999</v>
      </c>
      <c r="V248" s="224">
        <f>ROUND(E248*U248,2)</f>
        <v>0.85</v>
      </c>
      <c r="W248" s="224"/>
      <c r="X248" s="224" t="s">
        <v>165</v>
      </c>
      <c r="Y248" s="205"/>
      <c r="Z248" s="205"/>
      <c r="AA248" s="205"/>
      <c r="AB248" s="205"/>
      <c r="AC248" s="205"/>
      <c r="AD248" s="205"/>
      <c r="AE248" s="205"/>
      <c r="AF248" s="205"/>
      <c r="AG248" s="205" t="s">
        <v>166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outlineLevel="1" x14ac:dyDescent="0.25">
      <c r="A249" s="222"/>
      <c r="B249" s="223"/>
      <c r="C249" s="260" t="s">
        <v>748</v>
      </c>
      <c r="D249" s="256"/>
      <c r="E249" s="257">
        <v>3.6</v>
      </c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05"/>
      <c r="Z249" s="205"/>
      <c r="AA249" s="205"/>
      <c r="AB249" s="205"/>
      <c r="AC249" s="205"/>
      <c r="AD249" s="205"/>
      <c r="AE249" s="205"/>
      <c r="AF249" s="205"/>
      <c r="AG249" s="205" t="s">
        <v>168</v>
      </c>
      <c r="AH249" s="205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spans="1:60" outlineLevel="1" x14ac:dyDescent="0.25">
      <c r="A250" s="233">
        <v>111</v>
      </c>
      <c r="B250" s="234" t="s">
        <v>478</v>
      </c>
      <c r="C250" s="248" t="s">
        <v>479</v>
      </c>
      <c r="D250" s="235" t="s">
        <v>176</v>
      </c>
      <c r="E250" s="236">
        <v>3.6</v>
      </c>
      <c r="F250" s="237"/>
      <c r="G250" s="238">
        <f>ROUND(E250*F250,2)</f>
        <v>0</v>
      </c>
      <c r="H250" s="225">
        <v>5.42</v>
      </c>
      <c r="I250" s="224">
        <f>ROUND(E250*H250,2)</f>
        <v>19.510000000000002</v>
      </c>
      <c r="J250" s="225">
        <v>88.68</v>
      </c>
      <c r="K250" s="224">
        <f>ROUND(E250*J250,2)</f>
        <v>319.25</v>
      </c>
      <c r="L250" s="224">
        <v>15</v>
      </c>
      <c r="M250" s="224">
        <f>G250*(1+L250/100)</f>
        <v>0</v>
      </c>
      <c r="N250" s="224">
        <v>0</v>
      </c>
      <c r="O250" s="224">
        <f>ROUND(E250*N250,2)</f>
        <v>0</v>
      </c>
      <c r="P250" s="224">
        <v>0</v>
      </c>
      <c r="Q250" s="224">
        <f>ROUND(E250*P250,2)</f>
        <v>0</v>
      </c>
      <c r="R250" s="224"/>
      <c r="S250" s="224" t="s">
        <v>164</v>
      </c>
      <c r="T250" s="224" t="s">
        <v>164</v>
      </c>
      <c r="U250" s="224">
        <v>0.154</v>
      </c>
      <c r="V250" s="224">
        <f>ROUND(E250*U250,2)</f>
        <v>0.55000000000000004</v>
      </c>
      <c r="W250" s="224"/>
      <c r="X250" s="224" t="s">
        <v>165</v>
      </c>
      <c r="Y250" s="205"/>
      <c r="Z250" s="205"/>
      <c r="AA250" s="205"/>
      <c r="AB250" s="205"/>
      <c r="AC250" s="205"/>
      <c r="AD250" s="205"/>
      <c r="AE250" s="205"/>
      <c r="AF250" s="205"/>
      <c r="AG250" s="205" t="s">
        <v>166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outlineLevel="1" x14ac:dyDescent="0.25">
      <c r="A251" s="222"/>
      <c r="B251" s="223"/>
      <c r="C251" s="260" t="s">
        <v>748</v>
      </c>
      <c r="D251" s="256"/>
      <c r="E251" s="257">
        <v>3.6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05"/>
      <c r="Z251" s="205"/>
      <c r="AA251" s="205"/>
      <c r="AB251" s="205"/>
      <c r="AC251" s="205"/>
      <c r="AD251" s="205"/>
      <c r="AE251" s="205"/>
      <c r="AF251" s="205"/>
      <c r="AG251" s="205" t="s">
        <v>168</v>
      </c>
      <c r="AH251" s="205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5">
      <c r="A252" s="233">
        <v>112</v>
      </c>
      <c r="B252" s="234" t="s">
        <v>480</v>
      </c>
      <c r="C252" s="248" t="s">
        <v>481</v>
      </c>
      <c r="D252" s="235" t="s">
        <v>180</v>
      </c>
      <c r="E252" s="236">
        <v>5.28</v>
      </c>
      <c r="F252" s="237"/>
      <c r="G252" s="238">
        <f>ROUND(E252*F252,2)</f>
        <v>0</v>
      </c>
      <c r="H252" s="225">
        <v>137.32</v>
      </c>
      <c r="I252" s="224">
        <f>ROUND(E252*H252,2)</f>
        <v>725.05</v>
      </c>
      <c r="J252" s="225">
        <v>524.67999999999995</v>
      </c>
      <c r="K252" s="224">
        <f>ROUND(E252*J252,2)</f>
        <v>2770.31</v>
      </c>
      <c r="L252" s="224">
        <v>15</v>
      </c>
      <c r="M252" s="224">
        <f>G252*(1+L252/100)</f>
        <v>0</v>
      </c>
      <c r="N252" s="224">
        <v>5.1500000000000001E-3</v>
      </c>
      <c r="O252" s="224">
        <f>ROUND(E252*N252,2)</f>
        <v>0.03</v>
      </c>
      <c r="P252" s="224">
        <v>0</v>
      </c>
      <c r="Q252" s="224">
        <f>ROUND(E252*P252,2)</f>
        <v>0</v>
      </c>
      <c r="R252" s="224"/>
      <c r="S252" s="224" t="s">
        <v>164</v>
      </c>
      <c r="T252" s="224" t="s">
        <v>164</v>
      </c>
      <c r="U252" s="224">
        <v>1.04</v>
      </c>
      <c r="V252" s="224">
        <f>ROUND(E252*U252,2)</f>
        <v>5.49</v>
      </c>
      <c r="W252" s="224"/>
      <c r="X252" s="224" t="s">
        <v>165</v>
      </c>
      <c r="Y252" s="205"/>
      <c r="Z252" s="205"/>
      <c r="AA252" s="205"/>
      <c r="AB252" s="205"/>
      <c r="AC252" s="205"/>
      <c r="AD252" s="205"/>
      <c r="AE252" s="205"/>
      <c r="AF252" s="205"/>
      <c r="AG252" s="205" t="s">
        <v>166</v>
      </c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outlineLevel="1" x14ac:dyDescent="0.25">
      <c r="A253" s="222"/>
      <c r="B253" s="223"/>
      <c r="C253" s="260" t="s">
        <v>726</v>
      </c>
      <c r="D253" s="256"/>
      <c r="E253" s="257">
        <v>4.2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168</v>
      </c>
      <c r="AH253" s="205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spans="1:60" outlineLevel="1" x14ac:dyDescent="0.25">
      <c r="A254" s="222"/>
      <c r="B254" s="223"/>
      <c r="C254" s="260" t="s">
        <v>727</v>
      </c>
      <c r="D254" s="256"/>
      <c r="E254" s="257">
        <v>1.08</v>
      </c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05"/>
      <c r="Z254" s="205"/>
      <c r="AA254" s="205"/>
      <c r="AB254" s="205"/>
      <c r="AC254" s="205"/>
      <c r="AD254" s="205"/>
      <c r="AE254" s="205"/>
      <c r="AF254" s="205"/>
      <c r="AG254" s="205" t="s">
        <v>168</v>
      </c>
      <c r="AH254" s="205">
        <v>0</v>
      </c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spans="1:60" outlineLevel="1" x14ac:dyDescent="0.25">
      <c r="A255" s="233">
        <v>113</v>
      </c>
      <c r="B255" s="234" t="s">
        <v>482</v>
      </c>
      <c r="C255" s="248" t="s">
        <v>483</v>
      </c>
      <c r="D255" s="235" t="s">
        <v>176</v>
      </c>
      <c r="E255" s="236">
        <v>14.1</v>
      </c>
      <c r="F255" s="237"/>
      <c r="G255" s="238">
        <f>ROUND(E255*F255,2)</f>
        <v>0</v>
      </c>
      <c r="H255" s="225">
        <v>21.81</v>
      </c>
      <c r="I255" s="224">
        <f>ROUND(E255*H255,2)</f>
        <v>307.52</v>
      </c>
      <c r="J255" s="225">
        <v>35.29</v>
      </c>
      <c r="K255" s="224">
        <f>ROUND(E255*J255,2)</f>
        <v>497.59</v>
      </c>
      <c r="L255" s="224">
        <v>15</v>
      </c>
      <c r="M255" s="224">
        <f>G255*(1+L255/100)</f>
        <v>0</v>
      </c>
      <c r="N255" s="224">
        <v>4.0000000000000003E-5</v>
      </c>
      <c r="O255" s="224">
        <f>ROUND(E255*N255,2)</f>
        <v>0</v>
      </c>
      <c r="P255" s="224">
        <v>0</v>
      </c>
      <c r="Q255" s="224">
        <f>ROUND(E255*P255,2)</f>
        <v>0</v>
      </c>
      <c r="R255" s="224"/>
      <c r="S255" s="224" t="s">
        <v>164</v>
      </c>
      <c r="T255" s="224" t="s">
        <v>164</v>
      </c>
      <c r="U255" s="224">
        <v>7.0000000000000007E-2</v>
      </c>
      <c r="V255" s="224">
        <f>ROUND(E255*U255,2)</f>
        <v>0.99</v>
      </c>
      <c r="W255" s="224"/>
      <c r="X255" s="224" t="s">
        <v>165</v>
      </c>
      <c r="Y255" s="205"/>
      <c r="Z255" s="205"/>
      <c r="AA255" s="205"/>
      <c r="AB255" s="205"/>
      <c r="AC255" s="205"/>
      <c r="AD255" s="205"/>
      <c r="AE255" s="205"/>
      <c r="AF255" s="205"/>
      <c r="AG255" s="205" t="s">
        <v>166</v>
      </c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spans="1:60" outlineLevel="1" x14ac:dyDescent="0.25">
      <c r="A256" s="222"/>
      <c r="B256" s="223"/>
      <c r="C256" s="260" t="s">
        <v>749</v>
      </c>
      <c r="D256" s="256"/>
      <c r="E256" s="257">
        <v>3.6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168</v>
      </c>
      <c r="AH256" s="205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spans="1:60" outlineLevel="1" x14ac:dyDescent="0.25">
      <c r="A257" s="222"/>
      <c r="B257" s="223"/>
      <c r="C257" s="260" t="s">
        <v>750</v>
      </c>
      <c r="D257" s="256"/>
      <c r="E257" s="257">
        <v>8.1999999999999993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168</v>
      </c>
      <c r="AH257" s="205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spans="1:60" outlineLevel="1" x14ac:dyDescent="0.25">
      <c r="A258" s="222"/>
      <c r="B258" s="223"/>
      <c r="C258" s="260" t="s">
        <v>486</v>
      </c>
      <c r="D258" s="256"/>
      <c r="E258" s="257">
        <v>2.2999999999999998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05"/>
      <c r="Z258" s="205"/>
      <c r="AA258" s="205"/>
      <c r="AB258" s="205"/>
      <c r="AC258" s="205"/>
      <c r="AD258" s="205"/>
      <c r="AE258" s="205"/>
      <c r="AF258" s="205"/>
      <c r="AG258" s="205" t="s">
        <v>168</v>
      </c>
      <c r="AH258" s="205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spans="1:60" outlineLevel="1" x14ac:dyDescent="0.25">
      <c r="A259" s="233">
        <v>114</v>
      </c>
      <c r="B259" s="234" t="s">
        <v>487</v>
      </c>
      <c r="C259" s="248" t="s">
        <v>488</v>
      </c>
      <c r="D259" s="235" t="s">
        <v>180</v>
      </c>
      <c r="E259" s="236">
        <v>5.28</v>
      </c>
      <c r="F259" s="237"/>
      <c r="G259" s="238">
        <f>ROUND(E259*F259,2)</f>
        <v>0</v>
      </c>
      <c r="H259" s="225">
        <v>0</v>
      </c>
      <c r="I259" s="224">
        <f>ROUND(E259*H259,2)</f>
        <v>0</v>
      </c>
      <c r="J259" s="225">
        <v>15.1</v>
      </c>
      <c r="K259" s="224">
        <f>ROUND(E259*J259,2)</f>
        <v>79.73</v>
      </c>
      <c r="L259" s="224">
        <v>15</v>
      </c>
      <c r="M259" s="224">
        <f>G259*(1+L259/100)</f>
        <v>0</v>
      </c>
      <c r="N259" s="224">
        <v>0</v>
      </c>
      <c r="O259" s="224">
        <f>ROUND(E259*N259,2)</f>
        <v>0</v>
      </c>
      <c r="P259" s="224">
        <v>0</v>
      </c>
      <c r="Q259" s="224">
        <f>ROUND(E259*P259,2)</f>
        <v>0</v>
      </c>
      <c r="R259" s="224"/>
      <c r="S259" s="224" t="s">
        <v>164</v>
      </c>
      <c r="T259" s="224" t="s">
        <v>164</v>
      </c>
      <c r="U259" s="224">
        <v>0.03</v>
      </c>
      <c r="V259" s="224">
        <f>ROUND(E259*U259,2)</f>
        <v>0.16</v>
      </c>
      <c r="W259" s="224"/>
      <c r="X259" s="224" t="s">
        <v>165</v>
      </c>
      <c r="Y259" s="205"/>
      <c r="Z259" s="205"/>
      <c r="AA259" s="205"/>
      <c r="AB259" s="205"/>
      <c r="AC259" s="205"/>
      <c r="AD259" s="205"/>
      <c r="AE259" s="205"/>
      <c r="AF259" s="205"/>
      <c r="AG259" s="205" t="s">
        <v>166</v>
      </c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spans="1:60" outlineLevel="1" x14ac:dyDescent="0.25">
      <c r="A260" s="222"/>
      <c r="B260" s="223"/>
      <c r="C260" s="260" t="s">
        <v>726</v>
      </c>
      <c r="D260" s="256"/>
      <c r="E260" s="257">
        <v>4.2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05"/>
      <c r="Z260" s="205"/>
      <c r="AA260" s="205"/>
      <c r="AB260" s="205"/>
      <c r="AC260" s="205"/>
      <c r="AD260" s="205"/>
      <c r="AE260" s="205"/>
      <c r="AF260" s="205"/>
      <c r="AG260" s="205" t="s">
        <v>168</v>
      </c>
      <c r="AH260" s="205">
        <v>0</v>
      </c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spans="1:60" outlineLevel="1" x14ac:dyDescent="0.25">
      <c r="A261" s="222"/>
      <c r="B261" s="223"/>
      <c r="C261" s="260" t="s">
        <v>727</v>
      </c>
      <c r="D261" s="256"/>
      <c r="E261" s="257">
        <v>1.08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05"/>
      <c r="Z261" s="205"/>
      <c r="AA261" s="205"/>
      <c r="AB261" s="205"/>
      <c r="AC261" s="205"/>
      <c r="AD261" s="205"/>
      <c r="AE261" s="205"/>
      <c r="AF261" s="205"/>
      <c r="AG261" s="205" t="s">
        <v>168</v>
      </c>
      <c r="AH261" s="205">
        <v>0</v>
      </c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spans="1:60" outlineLevel="1" x14ac:dyDescent="0.25">
      <c r="A262" s="233">
        <v>115</v>
      </c>
      <c r="B262" s="234" t="s">
        <v>489</v>
      </c>
      <c r="C262" s="248" t="s">
        <v>490</v>
      </c>
      <c r="D262" s="235" t="s">
        <v>180</v>
      </c>
      <c r="E262" s="236">
        <v>5.28</v>
      </c>
      <c r="F262" s="237"/>
      <c r="G262" s="238">
        <f>ROUND(E262*F262,2)</f>
        <v>0</v>
      </c>
      <c r="H262" s="225">
        <v>12.3</v>
      </c>
      <c r="I262" s="224">
        <f>ROUND(E262*H262,2)</f>
        <v>64.94</v>
      </c>
      <c r="J262" s="225">
        <v>0</v>
      </c>
      <c r="K262" s="224">
        <f>ROUND(E262*J262,2)</f>
        <v>0</v>
      </c>
      <c r="L262" s="224">
        <v>15</v>
      </c>
      <c r="M262" s="224">
        <f>G262*(1+L262/100)</f>
        <v>0</v>
      </c>
      <c r="N262" s="224">
        <v>1.1999999999999999E-3</v>
      </c>
      <c r="O262" s="224">
        <f>ROUND(E262*N262,2)</f>
        <v>0.01</v>
      </c>
      <c r="P262" s="224">
        <v>0</v>
      </c>
      <c r="Q262" s="224">
        <f>ROUND(E262*P262,2)</f>
        <v>0</v>
      </c>
      <c r="R262" s="224"/>
      <c r="S262" s="224" t="s">
        <v>164</v>
      </c>
      <c r="T262" s="224" t="s">
        <v>164</v>
      </c>
      <c r="U262" s="224">
        <v>0</v>
      </c>
      <c r="V262" s="224">
        <f>ROUND(E262*U262,2)</f>
        <v>0</v>
      </c>
      <c r="W262" s="224"/>
      <c r="X262" s="224" t="s">
        <v>165</v>
      </c>
      <c r="Y262" s="205"/>
      <c r="Z262" s="205"/>
      <c r="AA262" s="205"/>
      <c r="AB262" s="205"/>
      <c r="AC262" s="205"/>
      <c r="AD262" s="205"/>
      <c r="AE262" s="205"/>
      <c r="AF262" s="205"/>
      <c r="AG262" s="205" t="s">
        <v>166</v>
      </c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spans="1:60" outlineLevel="1" x14ac:dyDescent="0.25">
      <c r="A263" s="222"/>
      <c r="B263" s="223"/>
      <c r="C263" s="260" t="s">
        <v>726</v>
      </c>
      <c r="D263" s="256"/>
      <c r="E263" s="257">
        <v>4.2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05"/>
      <c r="Z263" s="205"/>
      <c r="AA263" s="205"/>
      <c r="AB263" s="205"/>
      <c r="AC263" s="205"/>
      <c r="AD263" s="205"/>
      <c r="AE263" s="205"/>
      <c r="AF263" s="205"/>
      <c r="AG263" s="205" t="s">
        <v>168</v>
      </c>
      <c r="AH263" s="205">
        <v>0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spans="1:60" outlineLevel="1" x14ac:dyDescent="0.25">
      <c r="A264" s="222"/>
      <c r="B264" s="223"/>
      <c r="C264" s="260" t="s">
        <v>727</v>
      </c>
      <c r="D264" s="256"/>
      <c r="E264" s="257">
        <v>1.08</v>
      </c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05"/>
      <c r="Z264" s="205"/>
      <c r="AA264" s="205"/>
      <c r="AB264" s="205"/>
      <c r="AC264" s="205"/>
      <c r="AD264" s="205"/>
      <c r="AE264" s="205"/>
      <c r="AF264" s="205"/>
      <c r="AG264" s="205" t="s">
        <v>168</v>
      </c>
      <c r="AH264" s="205">
        <v>0</v>
      </c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spans="1:60" outlineLevel="1" x14ac:dyDescent="0.25">
      <c r="A265" s="233">
        <v>116</v>
      </c>
      <c r="B265" s="234" t="s">
        <v>491</v>
      </c>
      <c r="C265" s="248" t="s">
        <v>492</v>
      </c>
      <c r="D265" s="235" t="s">
        <v>180</v>
      </c>
      <c r="E265" s="236">
        <v>6.2039999999999997</v>
      </c>
      <c r="F265" s="237"/>
      <c r="G265" s="238">
        <f>ROUND(E265*F265,2)</f>
        <v>0</v>
      </c>
      <c r="H265" s="225">
        <v>450</v>
      </c>
      <c r="I265" s="224">
        <f>ROUND(E265*H265,2)</f>
        <v>2791.8</v>
      </c>
      <c r="J265" s="225">
        <v>0</v>
      </c>
      <c r="K265" s="224">
        <f>ROUND(E265*J265,2)</f>
        <v>0</v>
      </c>
      <c r="L265" s="224">
        <v>15</v>
      </c>
      <c r="M265" s="224">
        <f>G265*(1+L265/100)</f>
        <v>0</v>
      </c>
      <c r="N265" s="224">
        <v>0</v>
      </c>
      <c r="O265" s="224">
        <f>ROUND(E265*N265,2)</f>
        <v>0</v>
      </c>
      <c r="P265" s="224">
        <v>0</v>
      </c>
      <c r="Q265" s="224">
        <f>ROUND(E265*P265,2)</f>
        <v>0</v>
      </c>
      <c r="R265" s="224"/>
      <c r="S265" s="224" t="s">
        <v>139</v>
      </c>
      <c r="T265" s="224" t="s">
        <v>140</v>
      </c>
      <c r="U265" s="224">
        <v>0</v>
      </c>
      <c r="V265" s="224">
        <f>ROUND(E265*U265,2)</f>
        <v>0</v>
      </c>
      <c r="W265" s="224"/>
      <c r="X265" s="224" t="s">
        <v>189</v>
      </c>
      <c r="Y265" s="205"/>
      <c r="Z265" s="205"/>
      <c r="AA265" s="205"/>
      <c r="AB265" s="205"/>
      <c r="AC265" s="205"/>
      <c r="AD265" s="205"/>
      <c r="AE265" s="205"/>
      <c r="AF265" s="205"/>
      <c r="AG265" s="205" t="s">
        <v>190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spans="1:60" outlineLevel="1" x14ac:dyDescent="0.25">
      <c r="A266" s="222"/>
      <c r="B266" s="223"/>
      <c r="C266" s="261" t="s">
        <v>493</v>
      </c>
      <c r="D266" s="258"/>
      <c r="E266" s="259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05"/>
      <c r="Z266" s="205"/>
      <c r="AA266" s="205"/>
      <c r="AB266" s="205"/>
      <c r="AC266" s="205"/>
      <c r="AD266" s="205"/>
      <c r="AE266" s="205"/>
      <c r="AF266" s="205"/>
      <c r="AG266" s="205" t="s">
        <v>168</v>
      </c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spans="1:60" outlineLevel="1" x14ac:dyDescent="0.25">
      <c r="A267" s="222"/>
      <c r="B267" s="223"/>
      <c r="C267" s="262" t="s">
        <v>751</v>
      </c>
      <c r="D267" s="258"/>
      <c r="E267" s="259">
        <v>4.2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05"/>
      <c r="Z267" s="205"/>
      <c r="AA267" s="205"/>
      <c r="AB267" s="205"/>
      <c r="AC267" s="205"/>
      <c r="AD267" s="205"/>
      <c r="AE267" s="205"/>
      <c r="AF267" s="205"/>
      <c r="AG267" s="205" t="s">
        <v>168</v>
      </c>
      <c r="AH267" s="205">
        <v>2</v>
      </c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spans="1:60" outlineLevel="1" x14ac:dyDescent="0.25">
      <c r="A268" s="222"/>
      <c r="B268" s="223"/>
      <c r="C268" s="262" t="s">
        <v>752</v>
      </c>
      <c r="D268" s="258"/>
      <c r="E268" s="259">
        <v>1.08</v>
      </c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05"/>
      <c r="Z268" s="205"/>
      <c r="AA268" s="205"/>
      <c r="AB268" s="205"/>
      <c r="AC268" s="205"/>
      <c r="AD268" s="205"/>
      <c r="AE268" s="205"/>
      <c r="AF268" s="205"/>
      <c r="AG268" s="205" t="s">
        <v>168</v>
      </c>
      <c r="AH268" s="205">
        <v>2</v>
      </c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spans="1:60" outlineLevel="1" x14ac:dyDescent="0.25">
      <c r="A269" s="222"/>
      <c r="B269" s="223"/>
      <c r="C269" s="262" t="s">
        <v>753</v>
      </c>
      <c r="D269" s="258"/>
      <c r="E269" s="259">
        <v>0.36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05"/>
      <c r="Z269" s="205"/>
      <c r="AA269" s="205"/>
      <c r="AB269" s="205"/>
      <c r="AC269" s="205"/>
      <c r="AD269" s="205"/>
      <c r="AE269" s="205"/>
      <c r="AF269" s="205"/>
      <c r="AG269" s="205" t="s">
        <v>168</v>
      </c>
      <c r="AH269" s="205">
        <v>2</v>
      </c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spans="1:60" outlineLevel="1" x14ac:dyDescent="0.25">
      <c r="A270" s="222"/>
      <c r="B270" s="223"/>
      <c r="C270" s="261" t="s">
        <v>497</v>
      </c>
      <c r="D270" s="258"/>
      <c r="E270" s="259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05"/>
      <c r="Z270" s="205"/>
      <c r="AA270" s="205"/>
      <c r="AB270" s="205"/>
      <c r="AC270" s="205"/>
      <c r="AD270" s="205"/>
      <c r="AE270" s="205"/>
      <c r="AF270" s="205"/>
      <c r="AG270" s="205" t="s">
        <v>168</v>
      </c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spans="1:60" outlineLevel="1" x14ac:dyDescent="0.25">
      <c r="A271" s="222"/>
      <c r="B271" s="223"/>
      <c r="C271" s="260" t="s">
        <v>754</v>
      </c>
      <c r="D271" s="256"/>
      <c r="E271" s="257">
        <v>6.2039999999999997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05"/>
      <c r="Z271" s="205"/>
      <c r="AA271" s="205"/>
      <c r="AB271" s="205"/>
      <c r="AC271" s="205"/>
      <c r="AD271" s="205"/>
      <c r="AE271" s="205"/>
      <c r="AF271" s="205"/>
      <c r="AG271" s="205" t="s">
        <v>168</v>
      </c>
      <c r="AH271" s="205">
        <v>0</v>
      </c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spans="1:60" outlineLevel="1" x14ac:dyDescent="0.25">
      <c r="A272" s="239">
        <v>117</v>
      </c>
      <c r="B272" s="240" t="s">
        <v>499</v>
      </c>
      <c r="C272" s="247" t="s">
        <v>500</v>
      </c>
      <c r="D272" s="241" t="s">
        <v>0</v>
      </c>
      <c r="E272" s="242">
        <v>83.4392</v>
      </c>
      <c r="F272" s="243"/>
      <c r="G272" s="244">
        <f>ROUND(E272*F272,2)</f>
        <v>0</v>
      </c>
      <c r="H272" s="225">
        <v>0</v>
      </c>
      <c r="I272" s="224">
        <f>ROUND(E272*H272,2)</f>
        <v>0</v>
      </c>
      <c r="J272" s="225">
        <v>6.3</v>
      </c>
      <c r="K272" s="224">
        <f>ROUND(E272*J272,2)</f>
        <v>525.66999999999996</v>
      </c>
      <c r="L272" s="224">
        <v>15</v>
      </c>
      <c r="M272" s="224">
        <f>G272*(1+L272/100)</f>
        <v>0</v>
      </c>
      <c r="N272" s="224">
        <v>0</v>
      </c>
      <c r="O272" s="224">
        <f>ROUND(E272*N272,2)</f>
        <v>0</v>
      </c>
      <c r="P272" s="224">
        <v>0</v>
      </c>
      <c r="Q272" s="224">
        <f>ROUND(E272*P272,2)</f>
        <v>0</v>
      </c>
      <c r="R272" s="224"/>
      <c r="S272" s="224" t="s">
        <v>164</v>
      </c>
      <c r="T272" s="224" t="s">
        <v>164</v>
      </c>
      <c r="U272" s="224">
        <v>0</v>
      </c>
      <c r="V272" s="224">
        <f>ROUND(E272*U272,2)</f>
        <v>0</v>
      </c>
      <c r="W272" s="224"/>
      <c r="X272" s="224" t="s">
        <v>291</v>
      </c>
      <c r="Y272" s="205"/>
      <c r="Z272" s="205"/>
      <c r="AA272" s="205"/>
      <c r="AB272" s="205"/>
      <c r="AC272" s="205"/>
      <c r="AD272" s="205"/>
      <c r="AE272" s="205"/>
      <c r="AF272" s="205"/>
      <c r="AG272" s="205" t="s">
        <v>292</v>
      </c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spans="1:60" x14ac:dyDescent="0.25">
      <c r="A273" s="227" t="s">
        <v>134</v>
      </c>
      <c r="B273" s="228" t="s">
        <v>88</v>
      </c>
      <c r="C273" s="246" t="s">
        <v>89</v>
      </c>
      <c r="D273" s="229"/>
      <c r="E273" s="230"/>
      <c r="F273" s="231"/>
      <c r="G273" s="232">
        <f>SUMIF(AG274:AG288,"&lt;&gt;NOR",G274:G288)</f>
        <v>0</v>
      </c>
      <c r="H273" s="226"/>
      <c r="I273" s="226">
        <f>SUM(I274:I288)</f>
        <v>3313.24</v>
      </c>
      <c r="J273" s="226"/>
      <c r="K273" s="226">
        <f>SUM(K274:K288)</f>
        <v>2564.6800000000003</v>
      </c>
      <c r="L273" s="226"/>
      <c r="M273" s="226">
        <f>SUM(M274:M288)</f>
        <v>0</v>
      </c>
      <c r="N273" s="226"/>
      <c r="O273" s="226">
        <f>SUM(O274:O288)</f>
        <v>0.01</v>
      </c>
      <c r="P273" s="226"/>
      <c r="Q273" s="226">
        <f>SUM(Q274:Q288)</f>
        <v>0.02</v>
      </c>
      <c r="R273" s="226"/>
      <c r="S273" s="226"/>
      <c r="T273" s="226"/>
      <c r="U273" s="226"/>
      <c r="V273" s="226">
        <f>SUM(V274:V288)</f>
        <v>5.0599999999999996</v>
      </c>
      <c r="W273" s="226"/>
      <c r="X273" s="226"/>
      <c r="AG273" t="s">
        <v>135</v>
      </c>
    </row>
    <row r="274" spans="1:60" outlineLevel="1" x14ac:dyDescent="0.25">
      <c r="A274" s="233">
        <v>118</v>
      </c>
      <c r="B274" s="234" t="s">
        <v>503</v>
      </c>
      <c r="C274" s="248" t="s">
        <v>504</v>
      </c>
      <c r="D274" s="235" t="s">
        <v>176</v>
      </c>
      <c r="E274" s="236">
        <v>24.8</v>
      </c>
      <c r="F274" s="237"/>
      <c r="G274" s="238">
        <f>ROUND(E274*F274,2)</f>
        <v>0</v>
      </c>
      <c r="H274" s="225">
        <v>16.78</v>
      </c>
      <c r="I274" s="224">
        <f>ROUND(E274*H274,2)</f>
        <v>416.14</v>
      </c>
      <c r="J274" s="225">
        <v>76.62</v>
      </c>
      <c r="K274" s="224">
        <f>ROUND(E274*J274,2)</f>
        <v>1900.18</v>
      </c>
      <c r="L274" s="224">
        <v>15</v>
      </c>
      <c r="M274" s="224">
        <f>G274*(1+L274/100)</f>
        <v>0</v>
      </c>
      <c r="N274" s="224">
        <v>6.0000000000000002E-5</v>
      </c>
      <c r="O274" s="224">
        <f>ROUND(E274*N274,2)</f>
        <v>0</v>
      </c>
      <c r="P274" s="224">
        <v>0</v>
      </c>
      <c r="Q274" s="224">
        <f>ROUND(E274*P274,2)</f>
        <v>0</v>
      </c>
      <c r="R274" s="224"/>
      <c r="S274" s="224" t="s">
        <v>164</v>
      </c>
      <c r="T274" s="224" t="s">
        <v>164</v>
      </c>
      <c r="U274" s="224">
        <v>0.152</v>
      </c>
      <c r="V274" s="224">
        <f>ROUND(E274*U274,2)</f>
        <v>3.77</v>
      </c>
      <c r="W274" s="224"/>
      <c r="X274" s="224" t="s">
        <v>165</v>
      </c>
      <c r="Y274" s="205"/>
      <c r="Z274" s="205"/>
      <c r="AA274" s="205"/>
      <c r="AB274" s="205"/>
      <c r="AC274" s="205"/>
      <c r="AD274" s="205"/>
      <c r="AE274" s="205"/>
      <c r="AF274" s="205"/>
      <c r="AG274" s="205" t="s">
        <v>166</v>
      </c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spans="1:60" outlineLevel="1" x14ac:dyDescent="0.25">
      <c r="A275" s="222"/>
      <c r="B275" s="223"/>
      <c r="C275" s="260" t="s">
        <v>755</v>
      </c>
      <c r="D275" s="256"/>
      <c r="E275" s="257">
        <v>10.6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05"/>
      <c r="Z275" s="205"/>
      <c r="AA275" s="205"/>
      <c r="AB275" s="205"/>
      <c r="AC275" s="205"/>
      <c r="AD275" s="205"/>
      <c r="AE275" s="205"/>
      <c r="AF275" s="205"/>
      <c r="AG275" s="205" t="s">
        <v>168</v>
      </c>
      <c r="AH275" s="205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spans="1:60" outlineLevel="1" x14ac:dyDescent="0.25">
      <c r="A276" s="222"/>
      <c r="B276" s="223"/>
      <c r="C276" s="260" t="s">
        <v>756</v>
      </c>
      <c r="D276" s="256"/>
      <c r="E276" s="257">
        <v>10.6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05"/>
      <c r="Z276" s="205"/>
      <c r="AA276" s="205"/>
      <c r="AB276" s="205"/>
      <c r="AC276" s="205"/>
      <c r="AD276" s="205"/>
      <c r="AE276" s="205"/>
      <c r="AF276" s="205"/>
      <c r="AG276" s="205" t="s">
        <v>168</v>
      </c>
      <c r="AH276" s="205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spans="1:60" outlineLevel="1" x14ac:dyDescent="0.25">
      <c r="A277" s="222"/>
      <c r="B277" s="223"/>
      <c r="C277" s="260" t="s">
        <v>757</v>
      </c>
      <c r="D277" s="256"/>
      <c r="E277" s="257">
        <v>3.6</v>
      </c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05"/>
      <c r="Z277" s="205"/>
      <c r="AA277" s="205"/>
      <c r="AB277" s="205"/>
      <c r="AC277" s="205"/>
      <c r="AD277" s="205"/>
      <c r="AE277" s="205"/>
      <c r="AF277" s="205"/>
      <c r="AG277" s="205" t="s">
        <v>168</v>
      </c>
      <c r="AH277" s="205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spans="1:60" outlineLevel="1" x14ac:dyDescent="0.25">
      <c r="A278" s="233">
        <v>119</v>
      </c>
      <c r="B278" s="234" t="s">
        <v>508</v>
      </c>
      <c r="C278" s="248" t="s">
        <v>509</v>
      </c>
      <c r="D278" s="235" t="s">
        <v>176</v>
      </c>
      <c r="E278" s="236">
        <v>21.2</v>
      </c>
      <c r="F278" s="237"/>
      <c r="G278" s="238">
        <f>ROUND(E278*F278,2)</f>
        <v>0</v>
      </c>
      <c r="H278" s="225">
        <v>0</v>
      </c>
      <c r="I278" s="224">
        <f>ROUND(E278*H278,2)</f>
        <v>0</v>
      </c>
      <c r="J278" s="225">
        <v>11.3</v>
      </c>
      <c r="K278" s="224">
        <f>ROUND(E278*J278,2)</f>
        <v>239.56</v>
      </c>
      <c r="L278" s="224">
        <v>15</v>
      </c>
      <c r="M278" s="224">
        <f>G278*(1+L278/100)</f>
        <v>0</v>
      </c>
      <c r="N278" s="224">
        <v>0</v>
      </c>
      <c r="O278" s="224">
        <f>ROUND(E278*N278,2)</f>
        <v>0</v>
      </c>
      <c r="P278" s="224">
        <v>1E-3</v>
      </c>
      <c r="Q278" s="224">
        <f>ROUND(E278*P278,2)</f>
        <v>0.02</v>
      </c>
      <c r="R278" s="224"/>
      <c r="S278" s="224" t="s">
        <v>164</v>
      </c>
      <c r="T278" s="224" t="s">
        <v>758</v>
      </c>
      <c r="U278" s="224">
        <v>0.03</v>
      </c>
      <c r="V278" s="224">
        <f>ROUND(E278*U278,2)</f>
        <v>0.64</v>
      </c>
      <c r="W278" s="224"/>
      <c r="X278" s="224" t="s">
        <v>165</v>
      </c>
      <c r="Y278" s="205"/>
      <c r="Z278" s="205"/>
      <c r="AA278" s="205"/>
      <c r="AB278" s="205"/>
      <c r="AC278" s="205"/>
      <c r="AD278" s="205"/>
      <c r="AE278" s="205"/>
      <c r="AF278" s="205"/>
      <c r="AG278" s="205" t="s">
        <v>166</v>
      </c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spans="1:60" outlineLevel="1" x14ac:dyDescent="0.25">
      <c r="A279" s="222"/>
      <c r="B279" s="223"/>
      <c r="C279" s="260" t="s">
        <v>755</v>
      </c>
      <c r="D279" s="256"/>
      <c r="E279" s="257">
        <v>10.6</v>
      </c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05"/>
      <c r="Z279" s="205"/>
      <c r="AA279" s="205"/>
      <c r="AB279" s="205"/>
      <c r="AC279" s="205"/>
      <c r="AD279" s="205"/>
      <c r="AE279" s="205"/>
      <c r="AF279" s="205"/>
      <c r="AG279" s="205" t="s">
        <v>168</v>
      </c>
      <c r="AH279" s="205">
        <v>0</v>
      </c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spans="1:60" outlineLevel="1" x14ac:dyDescent="0.25">
      <c r="A280" s="222"/>
      <c r="B280" s="223"/>
      <c r="C280" s="260" t="s">
        <v>756</v>
      </c>
      <c r="D280" s="256"/>
      <c r="E280" s="257">
        <v>10.6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05"/>
      <c r="Z280" s="205"/>
      <c r="AA280" s="205"/>
      <c r="AB280" s="205"/>
      <c r="AC280" s="205"/>
      <c r="AD280" s="205"/>
      <c r="AE280" s="205"/>
      <c r="AF280" s="205"/>
      <c r="AG280" s="205" t="s">
        <v>168</v>
      </c>
      <c r="AH280" s="205">
        <v>0</v>
      </c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spans="1:60" outlineLevel="1" x14ac:dyDescent="0.25">
      <c r="A281" s="233">
        <v>120</v>
      </c>
      <c r="B281" s="234" t="s">
        <v>510</v>
      </c>
      <c r="C281" s="248" t="s">
        <v>511</v>
      </c>
      <c r="D281" s="235" t="s">
        <v>180</v>
      </c>
      <c r="E281" s="236">
        <v>1.08</v>
      </c>
      <c r="F281" s="237"/>
      <c r="G281" s="238">
        <f>ROUND(E281*F281,2)</f>
        <v>0</v>
      </c>
      <c r="H281" s="225">
        <v>0</v>
      </c>
      <c r="I281" s="224">
        <f>ROUND(E281*H281,2)</f>
        <v>0</v>
      </c>
      <c r="J281" s="225">
        <v>277.5</v>
      </c>
      <c r="K281" s="224">
        <f>ROUND(E281*J281,2)</f>
        <v>299.7</v>
      </c>
      <c r="L281" s="224">
        <v>15</v>
      </c>
      <c r="M281" s="224">
        <f>G281*(1+L281/100)</f>
        <v>0</v>
      </c>
      <c r="N281" s="224">
        <v>0</v>
      </c>
      <c r="O281" s="224">
        <f>ROUND(E281*N281,2)</f>
        <v>0</v>
      </c>
      <c r="P281" s="224">
        <v>0</v>
      </c>
      <c r="Q281" s="224">
        <f>ROUND(E281*P281,2)</f>
        <v>0</v>
      </c>
      <c r="R281" s="224"/>
      <c r="S281" s="224" t="s">
        <v>164</v>
      </c>
      <c r="T281" s="224" t="s">
        <v>164</v>
      </c>
      <c r="U281" s="224">
        <v>0.55000000000000004</v>
      </c>
      <c r="V281" s="224">
        <f>ROUND(E281*U281,2)</f>
        <v>0.59</v>
      </c>
      <c r="W281" s="224"/>
      <c r="X281" s="224" t="s">
        <v>165</v>
      </c>
      <c r="Y281" s="205"/>
      <c r="Z281" s="205"/>
      <c r="AA281" s="205"/>
      <c r="AB281" s="205"/>
      <c r="AC281" s="205"/>
      <c r="AD281" s="205"/>
      <c r="AE281" s="205"/>
      <c r="AF281" s="205"/>
      <c r="AG281" s="205" t="s">
        <v>166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spans="1:60" outlineLevel="1" x14ac:dyDescent="0.25">
      <c r="A282" s="222"/>
      <c r="B282" s="223"/>
      <c r="C282" s="260" t="s">
        <v>712</v>
      </c>
      <c r="D282" s="256"/>
      <c r="E282" s="257">
        <v>1.08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05"/>
      <c r="Z282" s="205"/>
      <c r="AA282" s="205"/>
      <c r="AB282" s="205"/>
      <c r="AC282" s="205"/>
      <c r="AD282" s="205"/>
      <c r="AE282" s="205"/>
      <c r="AF282" s="205"/>
      <c r="AG282" s="205" t="s">
        <v>168</v>
      </c>
      <c r="AH282" s="205">
        <v>0</v>
      </c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spans="1:60" outlineLevel="1" x14ac:dyDescent="0.25">
      <c r="A283" s="233">
        <v>121</v>
      </c>
      <c r="B283" s="234" t="s">
        <v>512</v>
      </c>
      <c r="C283" s="248" t="s">
        <v>513</v>
      </c>
      <c r="D283" s="235" t="s">
        <v>180</v>
      </c>
      <c r="E283" s="236">
        <v>1.08</v>
      </c>
      <c r="F283" s="237"/>
      <c r="G283" s="238">
        <f>ROUND(E283*F283,2)</f>
        <v>0</v>
      </c>
      <c r="H283" s="225">
        <v>25.55</v>
      </c>
      <c r="I283" s="224">
        <f>ROUND(E283*H283,2)</f>
        <v>27.59</v>
      </c>
      <c r="J283" s="225">
        <v>30.25</v>
      </c>
      <c r="K283" s="224">
        <f>ROUND(E283*J283,2)</f>
        <v>32.67</v>
      </c>
      <c r="L283" s="224">
        <v>15</v>
      </c>
      <c r="M283" s="224">
        <f>G283*(1+L283/100)</f>
        <v>0</v>
      </c>
      <c r="N283" s="224">
        <v>1.0000000000000001E-5</v>
      </c>
      <c r="O283" s="224">
        <f>ROUND(E283*N283,2)</f>
        <v>0</v>
      </c>
      <c r="P283" s="224">
        <v>0</v>
      </c>
      <c r="Q283" s="224">
        <f>ROUND(E283*P283,2)</f>
        <v>0</v>
      </c>
      <c r="R283" s="224"/>
      <c r="S283" s="224" t="s">
        <v>164</v>
      </c>
      <c r="T283" s="224" t="s">
        <v>164</v>
      </c>
      <c r="U283" s="224">
        <v>0.06</v>
      </c>
      <c r="V283" s="224">
        <f>ROUND(E283*U283,2)</f>
        <v>0.06</v>
      </c>
      <c r="W283" s="224"/>
      <c r="X283" s="224" t="s">
        <v>165</v>
      </c>
      <c r="Y283" s="205"/>
      <c r="Z283" s="205"/>
      <c r="AA283" s="205"/>
      <c r="AB283" s="205"/>
      <c r="AC283" s="205"/>
      <c r="AD283" s="205"/>
      <c r="AE283" s="205"/>
      <c r="AF283" s="205"/>
      <c r="AG283" s="205" t="s">
        <v>166</v>
      </c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spans="1:60" outlineLevel="1" x14ac:dyDescent="0.25">
      <c r="A284" s="222"/>
      <c r="B284" s="223"/>
      <c r="C284" s="260" t="s">
        <v>712</v>
      </c>
      <c r="D284" s="256"/>
      <c r="E284" s="257">
        <v>1.08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05"/>
      <c r="Z284" s="205"/>
      <c r="AA284" s="205"/>
      <c r="AB284" s="205"/>
      <c r="AC284" s="205"/>
      <c r="AD284" s="205"/>
      <c r="AE284" s="205"/>
      <c r="AF284" s="205"/>
      <c r="AG284" s="205" t="s">
        <v>168</v>
      </c>
      <c r="AH284" s="205">
        <v>0</v>
      </c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spans="1:60" ht="30.6" outlineLevel="1" x14ac:dyDescent="0.25">
      <c r="A285" s="233">
        <v>122</v>
      </c>
      <c r="B285" s="234" t="s">
        <v>516</v>
      </c>
      <c r="C285" s="248" t="s">
        <v>759</v>
      </c>
      <c r="D285" s="235" t="s">
        <v>180</v>
      </c>
      <c r="E285" s="236">
        <v>1.1879999999999999</v>
      </c>
      <c r="F285" s="237"/>
      <c r="G285" s="238">
        <f>ROUND(E285*F285,2)</f>
        <v>0</v>
      </c>
      <c r="H285" s="225">
        <v>774</v>
      </c>
      <c r="I285" s="224">
        <f>ROUND(E285*H285,2)</f>
        <v>919.51</v>
      </c>
      <c r="J285" s="225">
        <v>0</v>
      </c>
      <c r="K285" s="224">
        <f>ROUND(E285*J285,2)</f>
        <v>0</v>
      </c>
      <c r="L285" s="224">
        <v>15</v>
      </c>
      <c r="M285" s="224">
        <f>G285*(1+L285/100)</f>
        <v>0</v>
      </c>
      <c r="N285" s="224">
        <v>8.9999999999999993E-3</v>
      </c>
      <c r="O285" s="224">
        <f>ROUND(E285*N285,2)</f>
        <v>0.01</v>
      </c>
      <c r="P285" s="224">
        <v>0</v>
      </c>
      <c r="Q285" s="224">
        <f>ROUND(E285*P285,2)</f>
        <v>0</v>
      </c>
      <c r="R285" s="224" t="s">
        <v>193</v>
      </c>
      <c r="S285" s="224" t="s">
        <v>164</v>
      </c>
      <c r="T285" s="224" t="s">
        <v>164</v>
      </c>
      <c r="U285" s="224">
        <v>0</v>
      </c>
      <c r="V285" s="224">
        <f>ROUND(E285*U285,2)</f>
        <v>0</v>
      </c>
      <c r="W285" s="224"/>
      <c r="X285" s="224" t="s">
        <v>189</v>
      </c>
      <c r="Y285" s="205"/>
      <c r="Z285" s="205"/>
      <c r="AA285" s="205"/>
      <c r="AB285" s="205"/>
      <c r="AC285" s="205"/>
      <c r="AD285" s="205"/>
      <c r="AE285" s="205"/>
      <c r="AF285" s="205"/>
      <c r="AG285" s="205" t="s">
        <v>190</v>
      </c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spans="1:60" outlineLevel="1" x14ac:dyDescent="0.25">
      <c r="A286" s="222"/>
      <c r="B286" s="223"/>
      <c r="C286" s="260" t="s">
        <v>760</v>
      </c>
      <c r="D286" s="256"/>
      <c r="E286" s="257">
        <v>1.1879999999999999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05"/>
      <c r="Z286" s="205"/>
      <c r="AA286" s="205"/>
      <c r="AB286" s="205"/>
      <c r="AC286" s="205"/>
      <c r="AD286" s="205"/>
      <c r="AE286" s="205"/>
      <c r="AF286" s="205"/>
      <c r="AG286" s="205" t="s">
        <v>168</v>
      </c>
      <c r="AH286" s="205">
        <v>0</v>
      </c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spans="1:60" ht="20.399999999999999" outlineLevel="1" x14ac:dyDescent="0.25">
      <c r="A287" s="239">
        <v>123</v>
      </c>
      <c r="B287" s="240" t="s">
        <v>522</v>
      </c>
      <c r="C287" s="247" t="s">
        <v>523</v>
      </c>
      <c r="D287" s="241" t="s">
        <v>176</v>
      </c>
      <c r="E287" s="242">
        <v>26</v>
      </c>
      <c r="F287" s="243"/>
      <c r="G287" s="244">
        <f>ROUND(E287*F287,2)</f>
        <v>0</v>
      </c>
      <c r="H287" s="225">
        <v>75</v>
      </c>
      <c r="I287" s="224">
        <f>ROUND(E287*H287,2)</f>
        <v>1950</v>
      </c>
      <c r="J287" s="225">
        <v>0</v>
      </c>
      <c r="K287" s="224">
        <f>ROUND(E287*J287,2)</f>
        <v>0</v>
      </c>
      <c r="L287" s="224">
        <v>15</v>
      </c>
      <c r="M287" s="224">
        <f>G287*(1+L287/100)</f>
        <v>0</v>
      </c>
      <c r="N287" s="224">
        <v>1.2E-4</v>
      </c>
      <c r="O287" s="224">
        <f>ROUND(E287*N287,2)</f>
        <v>0</v>
      </c>
      <c r="P287" s="224">
        <v>0</v>
      </c>
      <c r="Q287" s="224">
        <f>ROUND(E287*P287,2)</f>
        <v>0</v>
      </c>
      <c r="R287" s="224"/>
      <c r="S287" s="224" t="s">
        <v>139</v>
      </c>
      <c r="T287" s="224" t="s">
        <v>140</v>
      </c>
      <c r="U287" s="224">
        <v>0</v>
      </c>
      <c r="V287" s="224">
        <f>ROUND(E287*U287,2)</f>
        <v>0</v>
      </c>
      <c r="W287" s="224"/>
      <c r="X287" s="224" t="s">
        <v>189</v>
      </c>
      <c r="Y287" s="205"/>
      <c r="Z287" s="205"/>
      <c r="AA287" s="205"/>
      <c r="AB287" s="205"/>
      <c r="AC287" s="205"/>
      <c r="AD287" s="205"/>
      <c r="AE287" s="205"/>
      <c r="AF287" s="205"/>
      <c r="AG287" s="205" t="s">
        <v>190</v>
      </c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spans="1:60" outlineLevel="1" x14ac:dyDescent="0.25">
      <c r="A288" s="239">
        <v>124</v>
      </c>
      <c r="B288" s="240" t="s">
        <v>524</v>
      </c>
      <c r="C288" s="247" t="s">
        <v>525</v>
      </c>
      <c r="D288" s="241" t="s">
        <v>0</v>
      </c>
      <c r="E288" s="242">
        <v>57.853499999999997</v>
      </c>
      <c r="F288" s="243"/>
      <c r="G288" s="244">
        <f>ROUND(E288*F288,2)</f>
        <v>0</v>
      </c>
      <c r="H288" s="225">
        <v>0</v>
      </c>
      <c r="I288" s="224">
        <f>ROUND(E288*H288,2)</f>
        <v>0</v>
      </c>
      <c r="J288" s="225">
        <v>1.6</v>
      </c>
      <c r="K288" s="224">
        <f>ROUND(E288*J288,2)</f>
        <v>92.57</v>
      </c>
      <c r="L288" s="224">
        <v>15</v>
      </c>
      <c r="M288" s="224">
        <f>G288*(1+L288/100)</f>
        <v>0</v>
      </c>
      <c r="N288" s="224">
        <v>0</v>
      </c>
      <c r="O288" s="224">
        <f>ROUND(E288*N288,2)</f>
        <v>0</v>
      </c>
      <c r="P288" s="224">
        <v>0</v>
      </c>
      <c r="Q288" s="224">
        <f>ROUND(E288*P288,2)</f>
        <v>0</v>
      </c>
      <c r="R288" s="224"/>
      <c r="S288" s="224" t="s">
        <v>164</v>
      </c>
      <c r="T288" s="224" t="s">
        <v>164</v>
      </c>
      <c r="U288" s="224">
        <v>0</v>
      </c>
      <c r="V288" s="224">
        <f>ROUND(E288*U288,2)</f>
        <v>0</v>
      </c>
      <c r="W288" s="224"/>
      <c r="X288" s="224" t="s">
        <v>291</v>
      </c>
      <c r="Y288" s="205"/>
      <c r="Z288" s="205"/>
      <c r="AA288" s="205"/>
      <c r="AB288" s="205"/>
      <c r="AC288" s="205"/>
      <c r="AD288" s="205"/>
      <c r="AE288" s="205"/>
      <c r="AF288" s="205"/>
      <c r="AG288" s="205" t="s">
        <v>292</v>
      </c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spans="1:60" x14ac:dyDescent="0.25">
      <c r="A289" s="227" t="s">
        <v>134</v>
      </c>
      <c r="B289" s="228" t="s">
        <v>90</v>
      </c>
      <c r="C289" s="246" t="s">
        <v>91</v>
      </c>
      <c r="D289" s="229"/>
      <c r="E289" s="230"/>
      <c r="F289" s="231"/>
      <c r="G289" s="232">
        <f>SUMIF(AG290:AG295,"&lt;&gt;NOR",G290:G295)</f>
        <v>0</v>
      </c>
      <c r="H289" s="226"/>
      <c r="I289" s="226">
        <f>SUM(I290:I295)</f>
        <v>2100</v>
      </c>
      <c r="J289" s="226"/>
      <c r="K289" s="226">
        <f>SUM(K290:K295)</f>
        <v>340.85</v>
      </c>
      <c r="L289" s="226"/>
      <c r="M289" s="226">
        <f>SUM(M290:M295)</f>
        <v>0</v>
      </c>
      <c r="N289" s="226"/>
      <c r="O289" s="226">
        <f>SUM(O290:O295)</f>
        <v>0</v>
      </c>
      <c r="P289" s="226"/>
      <c r="Q289" s="226">
        <f>SUM(Q290:Q295)</f>
        <v>0</v>
      </c>
      <c r="R289" s="226"/>
      <c r="S289" s="226"/>
      <c r="T289" s="226"/>
      <c r="U289" s="226"/>
      <c r="V289" s="226">
        <f>SUM(V290:V295)</f>
        <v>0.64</v>
      </c>
      <c r="W289" s="226"/>
      <c r="X289" s="226"/>
      <c r="AG289" t="s">
        <v>135</v>
      </c>
    </row>
    <row r="290" spans="1:60" outlineLevel="1" x14ac:dyDescent="0.25">
      <c r="A290" s="233">
        <v>125</v>
      </c>
      <c r="B290" s="234" t="s">
        <v>538</v>
      </c>
      <c r="C290" s="248" t="s">
        <v>539</v>
      </c>
      <c r="D290" s="235" t="s">
        <v>176</v>
      </c>
      <c r="E290" s="236">
        <v>4.2</v>
      </c>
      <c r="F290" s="237"/>
      <c r="G290" s="238">
        <f>ROUND(E290*F290,2)</f>
        <v>0</v>
      </c>
      <c r="H290" s="225">
        <v>0</v>
      </c>
      <c r="I290" s="224">
        <f>ROUND(E290*H290,2)</f>
        <v>0</v>
      </c>
      <c r="J290" s="225">
        <v>76.599999999999994</v>
      </c>
      <c r="K290" s="224">
        <f>ROUND(E290*J290,2)</f>
        <v>321.72000000000003</v>
      </c>
      <c r="L290" s="224">
        <v>15</v>
      </c>
      <c r="M290" s="224">
        <f>G290*(1+L290/100)</f>
        <v>0</v>
      </c>
      <c r="N290" s="224">
        <v>0</v>
      </c>
      <c r="O290" s="224">
        <f>ROUND(E290*N290,2)</f>
        <v>0</v>
      </c>
      <c r="P290" s="224">
        <v>0</v>
      </c>
      <c r="Q290" s="224">
        <f>ROUND(E290*P290,2)</f>
        <v>0</v>
      </c>
      <c r="R290" s="224"/>
      <c r="S290" s="224" t="s">
        <v>164</v>
      </c>
      <c r="T290" s="224" t="s">
        <v>164</v>
      </c>
      <c r="U290" s="224">
        <v>0.152</v>
      </c>
      <c r="V290" s="224">
        <f>ROUND(E290*U290,2)</f>
        <v>0.64</v>
      </c>
      <c r="W290" s="224"/>
      <c r="X290" s="224" t="s">
        <v>165</v>
      </c>
      <c r="Y290" s="205"/>
      <c r="Z290" s="205"/>
      <c r="AA290" s="205"/>
      <c r="AB290" s="205"/>
      <c r="AC290" s="205"/>
      <c r="AD290" s="205"/>
      <c r="AE290" s="205"/>
      <c r="AF290" s="205"/>
      <c r="AG290" s="205" t="s">
        <v>166</v>
      </c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spans="1:60" outlineLevel="1" x14ac:dyDescent="0.25">
      <c r="A291" s="222"/>
      <c r="B291" s="223"/>
      <c r="C291" s="260" t="s">
        <v>540</v>
      </c>
      <c r="D291" s="256"/>
      <c r="E291" s="257">
        <v>2.4</v>
      </c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05"/>
      <c r="Z291" s="205"/>
      <c r="AA291" s="205"/>
      <c r="AB291" s="205"/>
      <c r="AC291" s="205"/>
      <c r="AD291" s="205"/>
      <c r="AE291" s="205"/>
      <c r="AF291" s="205"/>
      <c r="AG291" s="205" t="s">
        <v>168</v>
      </c>
      <c r="AH291" s="205">
        <v>0</v>
      </c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spans="1:60" outlineLevel="1" x14ac:dyDescent="0.25">
      <c r="A292" s="222"/>
      <c r="B292" s="223"/>
      <c r="C292" s="260" t="s">
        <v>300</v>
      </c>
      <c r="D292" s="256"/>
      <c r="E292" s="257">
        <v>1.2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05"/>
      <c r="Z292" s="205"/>
      <c r="AA292" s="205"/>
      <c r="AB292" s="205"/>
      <c r="AC292" s="205"/>
      <c r="AD292" s="205"/>
      <c r="AE292" s="205"/>
      <c r="AF292" s="205"/>
      <c r="AG292" s="205" t="s">
        <v>168</v>
      </c>
      <c r="AH292" s="205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spans="1:60" outlineLevel="1" x14ac:dyDescent="0.25">
      <c r="A293" s="222"/>
      <c r="B293" s="223"/>
      <c r="C293" s="260" t="s">
        <v>542</v>
      </c>
      <c r="D293" s="256"/>
      <c r="E293" s="257">
        <v>0.6</v>
      </c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05"/>
      <c r="Z293" s="205"/>
      <c r="AA293" s="205"/>
      <c r="AB293" s="205"/>
      <c r="AC293" s="205"/>
      <c r="AD293" s="205"/>
      <c r="AE293" s="205"/>
      <c r="AF293" s="205"/>
      <c r="AG293" s="205" t="s">
        <v>168</v>
      </c>
      <c r="AH293" s="205">
        <v>0</v>
      </c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spans="1:60" ht="20.399999999999999" outlineLevel="1" x14ac:dyDescent="0.25">
      <c r="A294" s="239">
        <v>126</v>
      </c>
      <c r="B294" s="240" t="s">
        <v>761</v>
      </c>
      <c r="C294" s="247" t="s">
        <v>762</v>
      </c>
      <c r="D294" s="241" t="s">
        <v>171</v>
      </c>
      <c r="E294" s="242">
        <v>6</v>
      </c>
      <c r="F294" s="243"/>
      <c r="G294" s="244">
        <f>ROUND(E294*F294,2)</f>
        <v>0</v>
      </c>
      <c r="H294" s="225">
        <v>350</v>
      </c>
      <c r="I294" s="224">
        <f>ROUND(E294*H294,2)</f>
        <v>2100</v>
      </c>
      <c r="J294" s="225">
        <v>0</v>
      </c>
      <c r="K294" s="224">
        <f>ROUND(E294*J294,2)</f>
        <v>0</v>
      </c>
      <c r="L294" s="224">
        <v>15</v>
      </c>
      <c r="M294" s="224">
        <f>G294*(1+L294/100)</f>
        <v>0</v>
      </c>
      <c r="N294" s="224">
        <v>2.7999999999999998E-4</v>
      </c>
      <c r="O294" s="224">
        <f>ROUND(E294*N294,2)</f>
        <v>0</v>
      </c>
      <c r="P294" s="224">
        <v>0</v>
      </c>
      <c r="Q294" s="224">
        <f>ROUND(E294*P294,2)</f>
        <v>0</v>
      </c>
      <c r="R294" s="224" t="s">
        <v>193</v>
      </c>
      <c r="S294" s="224" t="s">
        <v>164</v>
      </c>
      <c r="T294" s="224" t="s">
        <v>140</v>
      </c>
      <c r="U294" s="224">
        <v>0</v>
      </c>
      <c r="V294" s="224">
        <f>ROUND(E294*U294,2)</f>
        <v>0</v>
      </c>
      <c r="W294" s="224"/>
      <c r="X294" s="224" t="s">
        <v>189</v>
      </c>
      <c r="Y294" s="205"/>
      <c r="Z294" s="205"/>
      <c r="AA294" s="205"/>
      <c r="AB294" s="205"/>
      <c r="AC294" s="205"/>
      <c r="AD294" s="205"/>
      <c r="AE294" s="205"/>
      <c r="AF294" s="205"/>
      <c r="AG294" s="205" t="s">
        <v>190</v>
      </c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spans="1:60" outlineLevel="1" x14ac:dyDescent="0.25">
      <c r="A295" s="239">
        <v>127</v>
      </c>
      <c r="B295" s="240" t="s">
        <v>555</v>
      </c>
      <c r="C295" s="247" t="s">
        <v>556</v>
      </c>
      <c r="D295" s="241" t="s">
        <v>0</v>
      </c>
      <c r="E295" s="242">
        <v>24.217199999999998</v>
      </c>
      <c r="F295" s="243"/>
      <c r="G295" s="244">
        <f>ROUND(E295*F295,2)</f>
        <v>0</v>
      </c>
      <c r="H295" s="225">
        <v>0</v>
      </c>
      <c r="I295" s="224">
        <f>ROUND(E295*H295,2)</f>
        <v>0</v>
      </c>
      <c r="J295" s="225">
        <v>0.79</v>
      </c>
      <c r="K295" s="224">
        <f>ROUND(E295*J295,2)</f>
        <v>19.13</v>
      </c>
      <c r="L295" s="224">
        <v>15</v>
      </c>
      <c r="M295" s="224">
        <f>G295*(1+L295/100)</f>
        <v>0</v>
      </c>
      <c r="N295" s="224">
        <v>0</v>
      </c>
      <c r="O295" s="224">
        <f>ROUND(E295*N295,2)</f>
        <v>0</v>
      </c>
      <c r="P295" s="224">
        <v>0</v>
      </c>
      <c r="Q295" s="224">
        <f>ROUND(E295*P295,2)</f>
        <v>0</v>
      </c>
      <c r="R295" s="224"/>
      <c r="S295" s="224" t="s">
        <v>164</v>
      </c>
      <c r="T295" s="224" t="s">
        <v>164</v>
      </c>
      <c r="U295" s="224">
        <v>0</v>
      </c>
      <c r="V295" s="224">
        <f>ROUND(E295*U295,2)</f>
        <v>0</v>
      </c>
      <c r="W295" s="224"/>
      <c r="X295" s="224" t="s">
        <v>291</v>
      </c>
      <c r="Y295" s="205"/>
      <c r="Z295" s="205"/>
      <c r="AA295" s="205"/>
      <c r="AB295" s="205"/>
      <c r="AC295" s="205"/>
      <c r="AD295" s="205"/>
      <c r="AE295" s="205"/>
      <c r="AF295" s="205"/>
      <c r="AG295" s="205" t="s">
        <v>292</v>
      </c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spans="1:60" x14ac:dyDescent="0.25">
      <c r="A296" s="227" t="s">
        <v>134</v>
      </c>
      <c r="B296" s="228" t="s">
        <v>92</v>
      </c>
      <c r="C296" s="246" t="s">
        <v>93</v>
      </c>
      <c r="D296" s="229"/>
      <c r="E296" s="230"/>
      <c r="F296" s="231"/>
      <c r="G296" s="232">
        <f>SUMIF(AG297:AG324,"&lt;&gt;NOR",G297:G324)</f>
        <v>0</v>
      </c>
      <c r="H296" s="226"/>
      <c r="I296" s="226">
        <f>SUM(I297:I324)</f>
        <v>11360.46</v>
      </c>
      <c r="J296" s="226"/>
      <c r="K296" s="226">
        <f>SUM(K297:K324)</f>
        <v>14898.06</v>
      </c>
      <c r="L296" s="226"/>
      <c r="M296" s="226">
        <f>SUM(M297:M324)</f>
        <v>0</v>
      </c>
      <c r="N296" s="226"/>
      <c r="O296" s="226">
        <f>SUM(O297:O324)</f>
        <v>0.12000000000000001</v>
      </c>
      <c r="P296" s="226"/>
      <c r="Q296" s="226">
        <f>SUM(Q297:Q324)</f>
        <v>0</v>
      </c>
      <c r="R296" s="226"/>
      <c r="S296" s="226"/>
      <c r="T296" s="226"/>
      <c r="U296" s="226"/>
      <c r="V296" s="226">
        <f>SUM(V297:V324)</f>
        <v>27.04</v>
      </c>
      <c r="W296" s="226"/>
      <c r="X296" s="226"/>
      <c r="AG296" t="s">
        <v>135</v>
      </c>
    </row>
    <row r="297" spans="1:60" outlineLevel="1" x14ac:dyDescent="0.25">
      <c r="A297" s="233">
        <v>128</v>
      </c>
      <c r="B297" s="234" t="s">
        <v>557</v>
      </c>
      <c r="C297" s="248" t="s">
        <v>558</v>
      </c>
      <c r="D297" s="235" t="s">
        <v>180</v>
      </c>
      <c r="E297" s="236">
        <v>18</v>
      </c>
      <c r="F297" s="237"/>
      <c r="G297" s="238">
        <f>ROUND(E297*F297,2)</f>
        <v>0</v>
      </c>
      <c r="H297" s="225">
        <v>24.89</v>
      </c>
      <c r="I297" s="224">
        <f>ROUND(E297*H297,2)</f>
        <v>448.02</v>
      </c>
      <c r="J297" s="225">
        <v>25.21</v>
      </c>
      <c r="K297" s="224">
        <f>ROUND(E297*J297,2)</f>
        <v>453.78</v>
      </c>
      <c r="L297" s="224">
        <v>15</v>
      </c>
      <c r="M297" s="224">
        <f>G297*(1+L297/100)</f>
        <v>0</v>
      </c>
      <c r="N297" s="224">
        <v>2.1000000000000001E-4</v>
      </c>
      <c r="O297" s="224">
        <f>ROUND(E297*N297,2)</f>
        <v>0</v>
      </c>
      <c r="P297" s="224">
        <v>0</v>
      </c>
      <c r="Q297" s="224">
        <f>ROUND(E297*P297,2)</f>
        <v>0</v>
      </c>
      <c r="R297" s="224"/>
      <c r="S297" s="224" t="s">
        <v>164</v>
      </c>
      <c r="T297" s="224" t="s">
        <v>164</v>
      </c>
      <c r="U297" s="224">
        <v>0.05</v>
      </c>
      <c r="V297" s="224">
        <f>ROUND(E297*U297,2)</f>
        <v>0.9</v>
      </c>
      <c r="W297" s="224"/>
      <c r="X297" s="224" t="s">
        <v>165</v>
      </c>
      <c r="Y297" s="205"/>
      <c r="Z297" s="205"/>
      <c r="AA297" s="205"/>
      <c r="AB297" s="205"/>
      <c r="AC297" s="205"/>
      <c r="AD297" s="205"/>
      <c r="AE297" s="205"/>
      <c r="AF297" s="205"/>
      <c r="AG297" s="205" t="s">
        <v>166</v>
      </c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spans="1:60" outlineLevel="1" x14ac:dyDescent="0.25">
      <c r="A298" s="222"/>
      <c r="B298" s="223"/>
      <c r="C298" s="260" t="s">
        <v>725</v>
      </c>
      <c r="D298" s="256"/>
      <c r="E298" s="257">
        <v>16.399999999999999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05"/>
      <c r="Z298" s="205"/>
      <c r="AA298" s="205"/>
      <c r="AB298" s="205"/>
      <c r="AC298" s="205"/>
      <c r="AD298" s="205"/>
      <c r="AE298" s="205"/>
      <c r="AF298" s="205"/>
      <c r="AG298" s="205" t="s">
        <v>168</v>
      </c>
      <c r="AH298" s="205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spans="1:60" outlineLevel="1" x14ac:dyDescent="0.25">
      <c r="A299" s="222"/>
      <c r="B299" s="223"/>
      <c r="C299" s="260" t="s">
        <v>226</v>
      </c>
      <c r="D299" s="256"/>
      <c r="E299" s="257">
        <v>-1.2</v>
      </c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05"/>
      <c r="Z299" s="205"/>
      <c r="AA299" s="205"/>
      <c r="AB299" s="205"/>
      <c r="AC299" s="205"/>
      <c r="AD299" s="205"/>
      <c r="AE299" s="205"/>
      <c r="AF299" s="205"/>
      <c r="AG299" s="205" t="s">
        <v>168</v>
      </c>
      <c r="AH299" s="205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spans="1:60" outlineLevel="1" x14ac:dyDescent="0.25">
      <c r="A300" s="222"/>
      <c r="B300" s="223"/>
      <c r="C300" s="260" t="s">
        <v>245</v>
      </c>
      <c r="D300" s="256"/>
      <c r="E300" s="257">
        <v>2.8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168</v>
      </c>
      <c r="AH300" s="205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spans="1:60" outlineLevel="1" x14ac:dyDescent="0.25">
      <c r="A301" s="239">
        <v>129</v>
      </c>
      <c r="B301" s="240" t="s">
        <v>559</v>
      </c>
      <c r="C301" s="247" t="s">
        <v>560</v>
      </c>
      <c r="D301" s="241" t="s">
        <v>171</v>
      </c>
      <c r="E301" s="242">
        <v>8</v>
      </c>
      <c r="F301" s="243"/>
      <c r="G301" s="244">
        <f>ROUND(E301*F301,2)</f>
        <v>0</v>
      </c>
      <c r="H301" s="225">
        <v>6.27</v>
      </c>
      <c r="I301" s="224">
        <f>ROUND(E301*H301,2)</f>
        <v>50.16</v>
      </c>
      <c r="J301" s="225">
        <v>93.73</v>
      </c>
      <c r="K301" s="224">
        <f>ROUND(E301*J301,2)</f>
        <v>749.84</v>
      </c>
      <c r="L301" s="224">
        <v>15</v>
      </c>
      <c r="M301" s="224">
        <f>G301*(1+L301/100)</f>
        <v>0</v>
      </c>
      <c r="N301" s="224">
        <v>0</v>
      </c>
      <c r="O301" s="224">
        <f>ROUND(E301*N301,2)</f>
        <v>0</v>
      </c>
      <c r="P301" s="224">
        <v>0</v>
      </c>
      <c r="Q301" s="224">
        <f>ROUND(E301*P301,2)</f>
        <v>0</v>
      </c>
      <c r="R301" s="224"/>
      <c r="S301" s="224" t="s">
        <v>164</v>
      </c>
      <c r="T301" s="224" t="s">
        <v>140</v>
      </c>
      <c r="U301" s="224">
        <v>0.11</v>
      </c>
      <c r="V301" s="224">
        <f>ROUND(E301*U301,2)</f>
        <v>0.88</v>
      </c>
      <c r="W301" s="224"/>
      <c r="X301" s="224" t="s">
        <v>165</v>
      </c>
      <c r="Y301" s="205"/>
      <c r="Z301" s="205"/>
      <c r="AA301" s="205"/>
      <c r="AB301" s="205"/>
      <c r="AC301" s="205"/>
      <c r="AD301" s="205"/>
      <c r="AE301" s="205"/>
      <c r="AF301" s="205"/>
      <c r="AG301" s="205" t="s">
        <v>166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spans="1:60" outlineLevel="1" x14ac:dyDescent="0.25">
      <c r="A302" s="233">
        <v>130</v>
      </c>
      <c r="B302" s="234" t="s">
        <v>561</v>
      </c>
      <c r="C302" s="248" t="s">
        <v>562</v>
      </c>
      <c r="D302" s="235" t="s">
        <v>180</v>
      </c>
      <c r="E302" s="236">
        <v>18</v>
      </c>
      <c r="F302" s="237"/>
      <c r="G302" s="238">
        <f>ROUND(E302*F302,2)</f>
        <v>0</v>
      </c>
      <c r="H302" s="225">
        <v>0</v>
      </c>
      <c r="I302" s="224">
        <f>ROUND(E302*H302,2)</f>
        <v>0</v>
      </c>
      <c r="J302" s="225">
        <v>50.4</v>
      </c>
      <c r="K302" s="224">
        <f>ROUND(E302*J302,2)</f>
        <v>907.2</v>
      </c>
      <c r="L302" s="224">
        <v>15</v>
      </c>
      <c r="M302" s="224">
        <f>G302*(1+L302/100)</f>
        <v>0</v>
      </c>
      <c r="N302" s="224">
        <v>0</v>
      </c>
      <c r="O302" s="224">
        <f>ROUND(E302*N302,2)</f>
        <v>0</v>
      </c>
      <c r="P302" s="224">
        <v>0</v>
      </c>
      <c r="Q302" s="224">
        <f>ROUND(E302*P302,2)</f>
        <v>0</v>
      </c>
      <c r="R302" s="224"/>
      <c r="S302" s="224" t="s">
        <v>164</v>
      </c>
      <c r="T302" s="224" t="s">
        <v>164</v>
      </c>
      <c r="U302" s="224">
        <v>0.1</v>
      </c>
      <c r="V302" s="224">
        <f>ROUND(E302*U302,2)</f>
        <v>1.8</v>
      </c>
      <c r="W302" s="224"/>
      <c r="X302" s="224" t="s">
        <v>165</v>
      </c>
      <c r="Y302" s="205"/>
      <c r="Z302" s="205"/>
      <c r="AA302" s="205"/>
      <c r="AB302" s="205"/>
      <c r="AC302" s="205"/>
      <c r="AD302" s="205"/>
      <c r="AE302" s="205"/>
      <c r="AF302" s="205"/>
      <c r="AG302" s="205" t="s">
        <v>166</v>
      </c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spans="1:60" outlineLevel="1" x14ac:dyDescent="0.25">
      <c r="A303" s="222"/>
      <c r="B303" s="223"/>
      <c r="C303" s="260" t="s">
        <v>725</v>
      </c>
      <c r="D303" s="256"/>
      <c r="E303" s="257">
        <v>16.399999999999999</v>
      </c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05"/>
      <c r="Z303" s="205"/>
      <c r="AA303" s="205"/>
      <c r="AB303" s="205"/>
      <c r="AC303" s="205"/>
      <c r="AD303" s="205"/>
      <c r="AE303" s="205"/>
      <c r="AF303" s="205"/>
      <c r="AG303" s="205" t="s">
        <v>168</v>
      </c>
      <c r="AH303" s="205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spans="1:60" outlineLevel="1" x14ac:dyDescent="0.25">
      <c r="A304" s="222"/>
      <c r="B304" s="223"/>
      <c r="C304" s="260" t="s">
        <v>226</v>
      </c>
      <c r="D304" s="256"/>
      <c r="E304" s="257">
        <v>-1.2</v>
      </c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168</v>
      </c>
      <c r="AH304" s="205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spans="1:60" outlineLevel="1" x14ac:dyDescent="0.25">
      <c r="A305" s="222"/>
      <c r="B305" s="223"/>
      <c r="C305" s="260" t="s">
        <v>245</v>
      </c>
      <c r="D305" s="256"/>
      <c r="E305" s="257">
        <v>2.8</v>
      </c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05"/>
      <c r="Z305" s="205"/>
      <c r="AA305" s="205"/>
      <c r="AB305" s="205"/>
      <c r="AC305" s="205"/>
      <c r="AD305" s="205"/>
      <c r="AE305" s="205"/>
      <c r="AF305" s="205"/>
      <c r="AG305" s="205" t="s">
        <v>168</v>
      </c>
      <c r="AH305" s="205">
        <v>0</v>
      </c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spans="1:60" outlineLevel="1" x14ac:dyDescent="0.25">
      <c r="A306" s="233">
        <v>131</v>
      </c>
      <c r="B306" s="234" t="s">
        <v>563</v>
      </c>
      <c r="C306" s="248" t="s">
        <v>564</v>
      </c>
      <c r="D306" s="235" t="s">
        <v>180</v>
      </c>
      <c r="E306" s="236">
        <v>18</v>
      </c>
      <c r="F306" s="237"/>
      <c r="G306" s="238">
        <f>ROUND(E306*F306,2)</f>
        <v>0</v>
      </c>
      <c r="H306" s="225">
        <v>142.66</v>
      </c>
      <c r="I306" s="224">
        <f>ROUND(E306*H306,2)</f>
        <v>2567.88</v>
      </c>
      <c r="J306" s="225">
        <v>653.34</v>
      </c>
      <c r="K306" s="224">
        <f>ROUND(E306*J306,2)</f>
        <v>11760.12</v>
      </c>
      <c r="L306" s="224">
        <v>15</v>
      </c>
      <c r="M306" s="224">
        <f>G306*(1+L306/100)</f>
        <v>0</v>
      </c>
      <c r="N306" s="224">
        <v>5.3499999999999997E-3</v>
      </c>
      <c r="O306" s="224">
        <f>ROUND(E306*N306,2)</f>
        <v>0.1</v>
      </c>
      <c r="P306" s="224">
        <v>0</v>
      </c>
      <c r="Q306" s="224">
        <f>ROUND(E306*P306,2)</f>
        <v>0</v>
      </c>
      <c r="R306" s="224"/>
      <c r="S306" s="224" t="s">
        <v>164</v>
      </c>
      <c r="T306" s="224" t="s">
        <v>164</v>
      </c>
      <c r="U306" s="224">
        <v>1.288</v>
      </c>
      <c r="V306" s="224">
        <f>ROUND(E306*U306,2)</f>
        <v>23.18</v>
      </c>
      <c r="W306" s="224"/>
      <c r="X306" s="224" t="s">
        <v>165</v>
      </c>
      <c r="Y306" s="205"/>
      <c r="Z306" s="205"/>
      <c r="AA306" s="205"/>
      <c r="AB306" s="205"/>
      <c r="AC306" s="205"/>
      <c r="AD306" s="205"/>
      <c r="AE306" s="205"/>
      <c r="AF306" s="205"/>
      <c r="AG306" s="205" t="s">
        <v>166</v>
      </c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spans="1:60" outlineLevel="1" x14ac:dyDescent="0.25">
      <c r="A307" s="222"/>
      <c r="B307" s="223"/>
      <c r="C307" s="260" t="s">
        <v>725</v>
      </c>
      <c r="D307" s="256"/>
      <c r="E307" s="257">
        <v>16.399999999999999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05"/>
      <c r="Z307" s="205"/>
      <c r="AA307" s="205"/>
      <c r="AB307" s="205"/>
      <c r="AC307" s="205"/>
      <c r="AD307" s="205"/>
      <c r="AE307" s="205"/>
      <c r="AF307" s="205"/>
      <c r="AG307" s="205" t="s">
        <v>168</v>
      </c>
      <c r="AH307" s="205">
        <v>0</v>
      </c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spans="1:60" outlineLevel="1" x14ac:dyDescent="0.25">
      <c r="A308" s="222"/>
      <c r="B308" s="223"/>
      <c r="C308" s="260" t="s">
        <v>226</v>
      </c>
      <c r="D308" s="256"/>
      <c r="E308" s="257">
        <v>-1.2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05"/>
      <c r="Z308" s="205"/>
      <c r="AA308" s="205"/>
      <c r="AB308" s="205"/>
      <c r="AC308" s="205"/>
      <c r="AD308" s="205"/>
      <c r="AE308" s="205"/>
      <c r="AF308" s="205"/>
      <c r="AG308" s="205" t="s">
        <v>168</v>
      </c>
      <c r="AH308" s="205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spans="1:60" outlineLevel="1" x14ac:dyDescent="0.25">
      <c r="A309" s="222"/>
      <c r="B309" s="223"/>
      <c r="C309" s="260" t="s">
        <v>245</v>
      </c>
      <c r="D309" s="256"/>
      <c r="E309" s="257">
        <v>2.8</v>
      </c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05"/>
      <c r="Z309" s="205"/>
      <c r="AA309" s="205"/>
      <c r="AB309" s="205"/>
      <c r="AC309" s="205"/>
      <c r="AD309" s="205"/>
      <c r="AE309" s="205"/>
      <c r="AF309" s="205"/>
      <c r="AG309" s="205" t="s">
        <v>168</v>
      </c>
      <c r="AH309" s="205">
        <v>0</v>
      </c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spans="1:60" outlineLevel="1" x14ac:dyDescent="0.25">
      <c r="A310" s="233">
        <v>132</v>
      </c>
      <c r="B310" s="234" t="s">
        <v>565</v>
      </c>
      <c r="C310" s="248" t="s">
        <v>566</v>
      </c>
      <c r="D310" s="235" t="s">
        <v>180</v>
      </c>
      <c r="E310" s="236">
        <v>18</v>
      </c>
      <c r="F310" s="237"/>
      <c r="G310" s="238">
        <f>ROUND(E310*F310,2)</f>
        <v>0</v>
      </c>
      <c r="H310" s="225">
        <v>9.1999999999999993</v>
      </c>
      <c r="I310" s="224">
        <f>ROUND(E310*H310,2)</f>
        <v>165.6</v>
      </c>
      <c r="J310" s="225">
        <v>0</v>
      </c>
      <c r="K310" s="224">
        <f>ROUND(E310*J310,2)</f>
        <v>0</v>
      </c>
      <c r="L310" s="224">
        <v>15</v>
      </c>
      <c r="M310" s="224">
        <f>G310*(1+L310/100)</f>
        <v>0</v>
      </c>
      <c r="N310" s="224">
        <v>8.9999999999999998E-4</v>
      </c>
      <c r="O310" s="224">
        <f>ROUND(E310*N310,2)</f>
        <v>0.02</v>
      </c>
      <c r="P310" s="224">
        <v>0</v>
      </c>
      <c r="Q310" s="224">
        <f>ROUND(E310*P310,2)</f>
        <v>0</v>
      </c>
      <c r="R310" s="224"/>
      <c r="S310" s="224" t="s">
        <v>164</v>
      </c>
      <c r="T310" s="224" t="s">
        <v>164</v>
      </c>
      <c r="U310" s="224">
        <v>0</v>
      </c>
      <c r="V310" s="224">
        <f>ROUND(E310*U310,2)</f>
        <v>0</v>
      </c>
      <c r="W310" s="224"/>
      <c r="X310" s="224" t="s">
        <v>165</v>
      </c>
      <c r="Y310" s="205"/>
      <c r="Z310" s="205"/>
      <c r="AA310" s="205"/>
      <c r="AB310" s="205"/>
      <c r="AC310" s="205"/>
      <c r="AD310" s="205"/>
      <c r="AE310" s="205"/>
      <c r="AF310" s="205"/>
      <c r="AG310" s="205" t="s">
        <v>166</v>
      </c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spans="1:60" outlineLevel="1" x14ac:dyDescent="0.25">
      <c r="A311" s="222"/>
      <c r="B311" s="223"/>
      <c r="C311" s="260" t="s">
        <v>725</v>
      </c>
      <c r="D311" s="256"/>
      <c r="E311" s="257">
        <v>16.399999999999999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05"/>
      <c r="Z311" s="205"/>
      <c r="AA311" s="205"/>
      <c r="AB311" s="205"/>
      <c r="AC311" s="205"/>
      <c r="AD311" s="205"/>
      <c r="AE311" s="205"/>
      <c r="AF311" s="205"/>
      <c r="AG311" s="205" t="s">
        <v>168</v>
      </c>
      <c r="AH311" s="205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spans="1:60" outlineLevel="1" x14ac:dyDescent="0.25">
      <c r="A312" s="222"/>
      <c r="B312" s="223"/>
      <c r="C312" s="260" t="s">
        <v>226</v>
      </c>
      <c r="D312" s="256"/>
      <c r="E312" s="257">
        <v>-1.2</v>
      </c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05"/>
      <c r="Z312" s="205"/>
      <c r="AA312" s="205"/>
      <c r="AB312" s="205"/>
      <c r="AC312" s="205"/>
      <c r="AD312" s="205"/>
      <c r="AE312" s="205"/>
      <c r="AF312" s="205"/>
      <c r="AG312" s="205" t="s">
        <v>168</v>
      </c>
      <c r="AH312" s="205">
        <v>0</v>
      </c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spans="1:60" outlineLevel="1" x14ac:dyDescent="0.25">
      <c r="A313" s="222"/>
      <c r="B313" s="223"/>
      <c r="C313" s="260" t="s">
        <v>245</v>
      </c>
      <c r="D313" s="256"/>
      <c r="E313" s="257">
        <v>2.8</v>
      </c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05"/>
      <c r="Z313" s="205"/>
      <c r="AA313" s="205"/>
      <c r="AB313" s="205"/>
      <c r="AC313" s="205"/>
      <c r="AD313" s="205"/>
      <c r="AE313" s="205"/>
      <c r="AF313" s="205"/>
      <c r="AG313" s="205" t="s">
        <v>168</v>
      </c>
      <c r="AH313" s="205">
        <v>0</v>
      </c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spans="1:60" outlineLevel="1" x14ac:dyDescent="0.25">
      <c r="A314" s="233">
        <v>133</v>
      </c>
      <c r="B314" s="234" t="s">
        <v>567</v>
      </c>
      <c r="C314" s="248" t="s">
        <v>568</v>
      </c>
      <c r="D314" s="235" t="s">
        <v>176</v>
      </c>
      <c r="E314" s="236">
        <v>2.2999999999999998</v>
      </c>
      <c r="F314" s="237"/>
      <c r="G314" s="238">
        <f>ROUND(E314*F314,2)</f>
        <v>0</v>
      </c>
      <c r="H314" s="225">
        <v>0</v>
      </c>
      <c r="I314" s="224">
        <f>ROUND(E314*H314,2)</f>
        <v>0</v>
      </c>
      <c r="J314" s="225">
        <v>60.5</v>
      </c>
      <c r="K314" s="224">
        <f>ROUND(E314*J314,2)</f>
        <v>139.15</v>
      </c>
      <c r="L314" s="224">
        <v>15</v>
      </c>
      <c r="M314" s="224">
        <f>G314*(1+L314/100)</f>
        <v>0</v>
      </c>
      <c r="N314" s="224">
        <v>0</v>
      </c>
      <c r="O314" s="224">
        <f>ROUND(E314*N314,2)</f>
        <v>0</v>
      </c>
      <c r="P314" s="224">
        <v>0</v>
      </c>
      <c r="Q314" s="224">
        <f>ROUND(E314*P314,2)</f>
        <v>0</v>
      </c>
      <c r="R314" s="224"/>
      <c r="S314" s="224" t="s">
        <v>164</v>
      </c>
      <c r="T314" s="224" t="s">
        <v>164</v>
      </c>
      <c r="U314" s="224">
        <v>0.12</v>
      </c>
      <c r="V314" s="224">
        <f>ROUND(E314*U314,2)</f>
        <v>0.28000000000000003</v>
      </c>
      <c r="W314" s="224"/>
      <c r="X314" s="224" t="s">
        <v>165</v>
      </c>
      <c r="Y314" s="205"/>
      <c r="Z314" s="205"/>
      <c r="AA314" s="205"/>
      <c r="AB314" s="205"/>
      <c r="AC314" s="205"/>
      <c r="AD314" s="205"/>
      <c r="AE314" s="205"/>
      <c r="AF314" s="205"/>
      <c r="AG314" s="205" t="s">
        <v>166</v>
      </c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spans="1:60" outlineLevel="1" x14ac:dyDescent="0.25">
      <c r="A315" s="222"/>
      <c r="B315" s="223"/>
      <c r="C315" s="260" t="s">
        <v>302</v>
      </c>
      <c r="D315" s="256"/>
      <c r="E315" s="257">
        <v>2.2999999999999998</v>
      </c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05"/>
      <c r="Z315" s="205"/>
      <c r="AA315" s="205"/>
      <c r="AB315" s="205"/>
      <c r="AC315" s="205"/>
      <c r="AD315" s="205"/>
      <c r="AE315" s="205"/>
      <c r="AF315" s="205"/>
      <c r="AG315" s="205" t="s">
        <v>168</v>
      </c>
      <c r="AH315" s="205">
        <v>0</v>
      </c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spans="1:60" outlineLevel="1" x14ac:dyDescent="0.25">
      <c r="A316" s="233">
        <v>134</v>
      </c>
      <c r="B316" s="234" t="s">
        <v>569</v>
      </c>
      <c r="C316" s="248" t="s">
        <v>570</v>
      </c>
      <c r="D316" s="235" t="s">
        <v>180</v>
      </c>
      <c r="E316" s="236">
        <v>19.8</v>
      </c>
      <c r="F316" s="237"/>
      <c r="G316" s="238">
        <f>ROUND(E316*F316,2)</f>
        <v>0</v>
      </c>
      <c r="H316" s="225">
        <v>400</v>
      </c>
      <c r="I316" s="224">
        <f>ROUND(E316*H316,2)</f>
        <v>7920</v>
      </c>
      <c r="J316" s="225">
        <v>0</v>
      </c>
      <c r="K316" s="224">
        <f>ROUND(E316*J316,2)</f>
        <v>0</v>
      </c>
      <c r="L316" s="224">
        <v>15</v>
      </c>
      <c r="M316" s="224">
        <f>G316*(1+L316/100)</f>
        <v>0</v>
      </c>
      <c r="N316" s="224">
        <v>0</v>
      </c>
      <c r="O316" s="224">
        <f>ROUND(E316*N316,2)</f>
        <v>0</v>
      </c>
      <c r="P316" s="224">
        <v>0</v>
      </c>
      <c r="Q316" s="224">
        <f>ROUND(E316*P316,2)</f>
        <v>0</v>
      </c>
      <c r="R316" s="224"/>
      <c r="S316" s="224" t="s">
        <v>139</v>
      </c>
      <c r="T316" s="224" t="s">
        <v>140</v>
      </c>
      <c r="U316" s="224">
        <v>0</v>
      </c>
      <c r="V316" s="224">
        <f>ROUND(E316*U316,2)</f>
        <v>0</v>
      </c>
      <c r="W316" s="224"/>
      <c r="X316" s="224" t="s">
        <v>196</v>
      </c>
      <c r="Y316" s="205"/>
      <c r="Z316" s="205"/>
      <c r="AA316" s="205"/>
      <c r="AB316" s="205"/>
      <c r="AC316" s="205"/>
      <c r="AD316" s="205"/>
      <c r="AE316" s="205"/>
      <c r="AF316" s="205"/>
      <c r="AG316" s="205" t="s">
        <v>397</v>
      </c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spans="1:60" outlineLevel="1" x14ac:dyDescent="0.25">
      <c r="A317" s="222"/>
      <c r="B317" s="223"/>
      <c r="C317" s="261" t="s">
        <v>493</v>
      </c>
      <c r="D317" s="258"/>
      <c r="E317" s="259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05"/>
      <c r="Z317" s="205"/>
      <c r="AA317" s="205"/>
      <c r="AB317" s="205"/>
      <c r="AC317" s="205"/>
      <c r="AD317" s="205"/>
      <c r="AE317" s="205"/>
      <c r="AF317" s="205"/>
      <c r="AG317" s="205" t="s">
        <v>168</v>
      </c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spans="1:60" outlineLevel="1" x14ac:dyDescent="0.25">
      <c r="A318" s="222"/>
      <c r="B318" s="223"/>
      <c r="C318" s="262" t="s">
        <v>763</v>
      </c>
      <c r="D318" s="258"/>
      <c r="E318" s="259">
        <v>16.399999999999999</v>
      </c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05"/>
      <c r="Z318" s="205"/>
      <c r="AA318" s="205"/>
      <c r="AB318" s="205"/>
      <c r="AC318" s="205"/>
      <c r="AD318" s="205"/>
      <c r="AE318" s="205"/>
      <c r="AF318" s="205"/>
      <c r="AG318" s="205" t="s">
        <v>168</v>
      </c>
      <c r="AH318" s="205">
        <v>2</v>
      </c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spans="1:60" outlineLevel="1" x14ac:dyDescent="0.25">
      <c r="A319" s="222"/>
      <c r="B319" s="223"/>
      <c r="C319" s="262" t="s">
        <v>572</v>
      </c>
      <c r="D319" s="258"/>
      <c r="E319" s="259">
        <v>-1.2</v>
      </c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05"/>
      <c r="Z319" s="205"/>
      <c r="AA319" s="205"/>
      <c r="AB319" s="205"/>
      <c r="AC319" s="205"/>
      <c r="AD319" s="205"/>
      <c r="AE319" s="205"/>
      <c r="AF319" s="205"/>
      <c r="AG319" s="205" t="s">
        <v>168</v>
      </c>
      <c r="AH319" s="205">
        <v>2</v>
      </c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spans="1:60" outlineLevel="1" x14ac:dyDescent="0.25">
      <c r="A320" s="222"/>
      <c r="B320" s="223"/>
      <c r="C320" s="262" t="s">
        <v>573</v>
      </c>
      <c r="D320" s="258"/>
      <c r="E320" s="259">
        <v>2.8</v>
      </c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05"/>
      <c r="Z320" s="205"/>
      <c r="AA320" s="205"/>
      <c r="AB320" s="205"/>
      <c r="AC320" s="205"/>
      <c r="AD320" s="205"/>
      <c r="AE320" s="205"/>
      <c r="AF320" s="205"/>
      <c r="AG320" s="205" t="s">
        <v>168</v>
      </c>
      <c r="AH320" s="205">
        <v>2</v>
      </c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spans="1:60" outlineLevel="1" x14ac:dyDescent="0.25">
      <c r="A321" s="222"/>
      <c r="B321" s="223"/>
      <c r="C321" s="261" t="s">
        <v>497</v>
      </c>
      <c r="D321" s="258"/>
      <c r="E321" s="259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05"/>
      <c r="Z321" s="205"/>
      <c r="AA321" s="205"/>
      <c r="AB321" s="205"/>
      <c r="AC321" s="205"/>
      <c r="AD321" s="205"/>
      <c r="AE321" s="205"/>
      <c r="AF321" s="205"/>
      <c r="AG321" s="205" t="s">
        <v>168</v>
      </c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spans="1:60" outlineLevel="1" x14ac:dyDescent="0.25">
      <c r="A322" s="222"/>
      <c r="B322" s="223"/>
      <c r="C322" s="260" t="s">
        <v>764</v>
      </c>
      <c r="D322" s="256"/>
      <c r="E322" s="257">
        <v>19.8</v>
      </c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05"/>
      <c r="Z322" s="205"/>
      <c r="AA322" s="205"/>
      <c r="AB322" s="205"/>
      <c r="AC322" s="205"/>
      <c r="AD322" s="205"/>
      <c r="AE322" s="205"/>
      <c r="AF322" s="205"/>
      <c r="AG322" s="205" t="s">
        <v>168</v>
      </c>
      <c r="AH322" s="205">
        <v>0</v>
      </c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spans="1:60" outlineLevel="1" x14ac:dyDescent="0.25">
      <c r="A323" s="239">
        <v>135</v>
      </c>
      <c r="B323" s="240" t="s">
        <v>575</v>
      </c>
      <c r="C323" s="247" t="s">
        <v>576</v>
      </c>
      <c r="D323" s="241" t="s">
        <v>176</v>
      </c>
      <c r="E323" s="242">
        <v>2.4</v>
      </c>
      <c r="F323" s="243"/>
      <c r="G323" s="244">
        <f>ROUND(E323*F323,2)</f>
        <v>0</v>
      </c>
      <c r="H323" s="225">
        <v>87</v>
      </c>
      <c r="I323" s="224">
        <f>ROUND(E323*H323,2)</f>
        <v>208.8</v>
      </c>
      <c r="J323" s="225">
        <v>0</v>
      </c>
      <c r="K323" s="224">
        <f>ROUND(E323*J323,2)</f>
        <v>0</v>
      </c>
      <c r="L323" s="224">
        <v>15</v>
      </c>
      <c r="M323" s="224">
        <f>G323*(1+L323/100)</f>
        <v>0</v>
      </c>
      <c r="N323" s="224">
        <v>2.2000000000000001E-4</v>
      </c>
      <c r="O323" s="224">
        <f>ROUND(E323*N323,2)</f>
        <v>0</v>
      </c>
      <c r="P323" s="224">
        <v>0</v>
      </c>
      <c r="Q323" s="224">
        <f>ROUND(E323*P323,2)</f>
        <v>0</v>
      </c>
      <c r="R323" s="224"/>
      <c r="S323" s="224" t="s">
        <v>139</v>
      </c>
      <c r="T323" s="224" t="s">
        <v>140</v>
      </c>
      <c r="U323" s="224">
        <v>0</v>
      </c>
      <c r="V323" s="224">
        <f>ROUND(E323*U323,2)</f>
        <v>0</v>
      </c>
      <c r="W323" s="224"/>
      <c r="X323" s="224" t="s">
        <v>196</v>
      </c>
      <c r="Y323" s="205"/>
      <c r="Z323" s="205"/>
      <c r="AA323" s="205"/>
      <c r="AB323" s="205"/>
      <c r="AC323" s="205"/>
      <c r="AD323" s="205"/>
      <c r="AE323" s="205"/>
      <c r="AF323" s="205"/>
      <c r="AG323" s="205" t="s">
        <v>397</v>
      </c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spans="1:60" outlineLevel="1" x14ac:dyDescent="0.25">
      <c r="A324" s="239">
        <v>136</v>
      </c>
      <c r="B324" s="240" t="s">
        <v>577</v>
      </c>
      <c r="C324" s="247" t="s">
        <v>578</v>
      </c>
      <c r="D324" s="241" t="s">
        <v>0</v>
      </c>
      <c r="E324" s="242">
        <v>253.7055</v>
      </c>
      <c r="F324" s="243"/>
      <c r="G324" s="244">
        <f>ROUND(E324*F324,2)</f>
        <v>0</v>
      </c>
      <c r="H324" s="225">
        <v>0</v>
      </c>
      <c r="I324" s="224">
        <f>ROUND(E324*H324,2)</f>
        <v>0</v>
      </c>
      <c r="J324" s="225">
        <v>3.5</v>
      </c>
      <c r="K324" s="224">
        <f>ROUND(E324*J324,2)</f>
        <v>887.97</v>
      </c>
      <c r="L324" s="224">
        <v>15</v>
      </c>
      <c r="M324" s="224">
        <f>G324*(1+L324/100)</f>
        <v>0</v>
      </c>
      <c r="N324" s="224">
        <v>0</v>
      </c>
      <c r="O324" s="224">
        <f>ROUND(E324*N324,2)</f>
        <v>0</v>
      </c>
      <c r="P324" s="224">
        <v>0</v>
      </c>
      <c r="Q324" s="224">
        <f>ROUND(E324*P324,2)</f>
        <v>0</v>
      </c>
      <c r="R324" s="224"/>
      <c r="S324" s="224" t="s">
        <v>164</v>
      </c>
      <c r="T324" s="224" t="s">
        <v>164</v>
      </c>
      <c r="U324" s="224">
        <v>0</v>
      </c>
      <c r="V324" s="224">
        <f>ROUND(E324*U324,2)</f>
        <v>0</v>
      </c>
      <c r="W324" s="224"/>
      <c r="X324" s="224" t="s">
        <v>291</v>
      </c>
      <c r="Y324" s="205"/>
      <c r="Z324" s="205"/>
      <c r="AA324" s="205"/>
      <c r="AB324" s="205"/>
      <c r="AC324" s="205"/>
      <c r="AD324" s="205"/>
      <c r="AE324" s="205"/>
      <c r="AF324" s="205"/>
      <c r="AG324" s="205" t="s">
        <v>292</v>
      </c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spans="1:60" x14ac:dyDescent="0.25">
      <c r="A325" s="227" t="s">
        <v>134</v>
      </c>
      <c r="B325" s="228" t="s">
        <v>94</v>
      </c>
      <c r="C325" s="246" t="s">
        <v>95</v>
      </c>
      <c r="D325" s="229"/>
      <c r="E325" s="230"/>
      <c r="F325" s="231"/>
      <c r="G325" s="232">
        <f>SUMIF(AG326:AG337,"&lt;&gt;NOR",G326:G337)</f>
        <v>0</v>
      </c>
      <c r="H325" s="226"/>
      <c r="I325" s="226">
        <f>SUM(I326:I337)</f>
        <v>1735.77</v>
      </c>
      <c r="J325" s="226"/>
      <c r="K325" s="226">
        <f>SUM(K326:K337)</f>
        <v>4457.03</v>
      </c>
      <c r="L325" s="226"/>
      <c r="M325" s="226">
        <f>SUM(M326:M337)</f>
        <v>0</v>
      </c>
      <c r="N325" s="226"/>
      <c r="O325" s="226">
        <f>SUM(O326:O337)</f>
        <v>0</v>
      </c>
      <c r="P325" s="226"/>
      <c r="Q325" s="226">
        <f>SUM(Q326:Q337)</f>
        <v>0</v>
      </c>
      <c r="R325" s="226"/>
      <c r="S325" s="226"/>
      <c r="T325" s="226"/>
      <c r="U325" s="226"/>
      <c r="V325" s="226">
        <f>SUM(V326:V337)</f>
        <v>9.120000000000001</v>
      </c>
      <c r="W325" s="226"/>
      <c r="X325" s="226"/>
      <c r="AG325" t="s">
        <v>135</v>
      </c>
    </row>
    <row r="326" spans="1:60" outlineLevel="1" x14ac:dyDescent="0.25">
      <c r="A326" s="233">
        <v>137</v>
      </c>
      <c r="B326" s="234" t="s">
        <v>765</v>
      </c>
      <c r="C326" s="248" t="s">
        <v>766</v>
      </c>
      <c r="D326" s="235" t="s">
        <v>180</v>
      </c>
      <c r="E326" s="236">
        <v>2.85</v>
      </c>
      <c r="F326" s="237"/>
      <c r="G326" s="238">
        <f>ROUND(E326*F326,2)</f>
        <v>0</v>
      </c>
      <c r="H326" s="225">
        <v>2.36</v>
      </c>
      <c r="I326" s="224">
        <f>ROUND(E326*H326,2)</f>
        <v>6.73</v>
      </c>
      <c r="J326" s="225">
        <v>16.239999999999998</v>
      </c>
      <c r="K326" s="224">
        <f>ROUND(E326*J326,2)</f>
        <v>46.28</v>
      </c>
      <c r="L326" s="224">
        <v>15</v>
      </c>
      <c r="M326" s="224">
        <f>G326*(1+L326/100)</f>
        <v>0</v>
      </c>
      <c r="N326" s="224">
        <v>1.0000000000000001E-5</v>
      </c>
      <c r="O326" s="224">
        <f>ROUND(E326*N326,2)</f>
        <v>0</v>
      </c>
      <c r="P326" s="224">
        <v>0</v>
      </c>
      <c r="Q326" s="224">
        <f>ROUND(E326*P326,2)</f>
        <v>0</v>
      </c>
      <c r="R326" s="224"/>
      <c r="S326" s="224" t="s">
        <v>164</v>
      </c>
      <c r="T326" s="224" t="s">
        <v>164</v>
      </c>
      <c r="U326" s="224">
        <v>4.1000000000000002E-2</v>
      </c>
      <c r="V326" s="224">
        <f>ROUND(E326*U326,2)</f>
        <v>0.12</v>
      </c>
      <c r="W326" s="224"/>
      <c r="X326" s="224" t="s">
        <v>165</v>
      </c>
      <c r="Y326" s="205"/>
      <c r="Z326" s="205"/>
      <c r="AA326" s="205"/>
      <c r="AB326" s="205"/>
      <c r="AC326" s="205"/>
      <c r="AD326" s="205"/>
      <c r="AE326" s="205"/>
      <c r="AF326" s="205"/>
      <c r="AG326" s="205" t="s">
        <v>166</v>
      </c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spans="1:60" outlineLevel="1" x14ac:dyDescent="0.25">
      <c r="A327" s="222"/>
      <c r="B327" s="223"/>
      <c r="C327" s="260" t="s">
        <v>767</v>
      </c>
      <c r="D327" s="256"/>
      <c r="E327" s="257">
        <v>2.85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05"/>
      <c r="Z327" s="205"/>
      <c r="AA327" s="205"/>
      <c r="AB327" s="205"/>
      <c r="AC327" s="205"/>
      <c r="AD327" s="205"/>
      <c r="AE327" s="205"/>
      <c r="AF327" s="205"/>
      <c r="AG327" s="205" t="s">
        <v>168</v>
      </c>
      <c r="AH327" s="205">
        <v>0</v>
      </c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spans="1:60" outlineLevel="1" x14ac:dyDescent="0.25">
      <c r="A328" s="233">
        <v>138</v>
      </c>
      <c r="B328" s="234" t="s">
        <v>579</v>
      </c>
      <c r="C328" s="248" t="s">
        <v>580</v>
      </c>
      <c r="D328" s="235" t="s">
        <v>180</v>
      </c>
      <c r="E328" s="236">
        <v>8.2799999999999994</v>
      </c>
      <c r="F328" s="237"/>
      <c r="G328" s="238">
        <f>ROUND(E328*F328,2)</f>
        <v>0</v>
      </c>
      <c r="H328" s="225">
        <v>72.930000000000007</v>
      </c>
      <c r="I328" s="224">
        <f>ROUND(E328*H328,2)</f>
        <v>603.86</v>
      </c>
      <c r="J328" s="225">
        <v>70.069999999999993</v>
      </c>
      <c r="K328" s="224">
        <f>ROUND(E328*J328,2)</f>
        <v>580.17999999999995</v>
      </c>
      <c r="L328" s="224">
        <v>15</v>
      </c>
      <c r="M328" s="224">
        <f>G328*(1+L328/100)</f>
        <v>0</v>
      </c>
      <c r="N328" s="224">
        <v>3.6999999999999999E-4</v>
      </c>
      <c r="O328" s="224">
        <f>ROUND(E328*N328,2)</f>
        <v>0</v>
      </c>
      <c r="P328" s="224">
        <v>0</v>
      </c>
      <c r="Q328" s="224">
        <f>ROUND(E328*P328,2)</f>
        <v>0</v>
      </c>
      <c r="R328" s="224"/>
      <c r="S328" s="224" t="s">
        <v>164</v>
      </c>
      <c r="T328" s="224" t="s">
        <v>164</v>
      </c>
      <c r="U328" s="224">
        <v>0.13900000000000001</v>
      </c>
      <c r="V328" s="224">
        <f>ROUND(E328*U328,2)</f>
        <v>1.1499999999999999</v>
      </c>
      <c r="W328" s="224"/>
      <c r="X328" s="224" t="s">
        <v>165</v>
      </c>
      <c r="Y328" s="205"/>
      <c r="Z328" s="205"/>
      <c r="AA328" s="205"/>
      <c r="AB328" s="205"/>
      <c r="AC328" s="205"/>
      <c r="AD328" s="205"/>
      <c r="AE328" s="205"/>
      <c r="AF328" s="205"/>
      <c r="AG328" s="205" t="s">
        <v>166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spans="1:60" outlineLevel="1" x14ac:dyDescent="0.25">
      <c r="A329" s="222"/>
      <c r="B329" s="223"/>
      <c r="C329" s="260" t="s">
        <v>581</v>
      </c>
      <c r="D329" s="256"/>
      <c r="E329" s="257">
        <v>1.98</v>
      </c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05"/>
      <c r="Z329" s="205"/>
      <c r="AA329" s="205"/>
      <c r="AB329" s="205"/>
      <c r="AC329" s="205"/>
      <c r="AD329" s="205"/>
      <c r="AE329" s="205"/>
      <c r="AF329" s="205"/>
      <c r="AG329" s="205" t="s">
        <v>168</v>
      </c>
      <c r="AH329" s="205">
        <v>0</v>
      </c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spans="1:60" outlineLevel="1" x14ac:dyDescent="0.25">
      <c r="A330" s="222"/>
      <c r="B330" s="223"/>
      <c r="C330" s="260" t="s">
        <v>768</v>
      </c>
      <c r="D330" s="256"/>
      <c r="E330" s="257">
        <v>4.32</v>
      </c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05"/>
      <c r="Z330" s="205"/>
      <c r="AA330" s="205"/>
      <c r="AB330" s="205"/>
      <c r="AC330" s="205"/>
      <c r="AD330" s="205"/>
      <c r="AE330" s="205"/>
      <c r="AF330" s="205"/>
      <c r="AG330" s="205" t="s">
        <v>168</v>
      </c>
      <c r="AH330" s="205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spans="1:60" outlineLevel="1" x14ac:dyDescent="0.25">
      <c r="A331" s="222"/>
      <c r="B331" s="223"/>
      <c r="C331" s="260" t="s">
        <v>581</v>
      </c>
      <c r="D331" s="256"/>
      <c r="E331" s="257">
        <v>1.98</v>
      </c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05"/>
      <c r="Z331" s="205"/>
      <c r="AA331" s="205"/>
      <c r="AB331" s="205"/>
      <c r="AC331" s="205"/>
      <c r="AD331" s="205"/>
      <c r="AE331" s="205"/>
      <c r="AF331" s="205"/>
      <c r="AG331" s="205" t="s">
        <v>168</v>
      </c>
      <c r="AH331" s="205">
        <v>0</v>
      </c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spans="1:60" outlineLevel="1" x14ac:dyDescent="0.25">
      <c r="A332" s="239">
        <v>139</v>
      </c>
      <c r="B332" s="240" t="s">
        <v>585</v>
      </c>
      <c r="C332" s="247" t="s">
        <v>586</v>
      </c>
      <c r="D332" s="241" t="s">
        <v>176</v>
      </c>
      <c r="E332" s="242">
        <v>29</v>
      </c>
      <c r="F332" s="243"/>
      <c r="G332" s="244">
        <f>ROUND(E332*F332,2)</f>
        <v>0</v>
      </c>
      <c r="H332" s="225">
        <v>16.11</v>
      </c>
      <c r="I332" s="224">
        <f>ROUND(E332*H332,2)</f>
        <v>467.19</v>
      </c>
      <c r="J332" s="225">
        <v>58.49</v>
      </c>
      <c r="K332" s="224">
        <f>ROUND(E332*J332,2)</f>
        <v>1696.21</v>
      </c>
      <c r="L332" s="224">
        <v>15</v>
      </c>
      <c r="M332" s="224">
        <f>G332*(1+L332/100)</f>
        <v>0</v>
      </c>
      <c r="N332" s="224">
        <v>9.0000000000000006E-5</v>
      </c>
      <c r="O332" s="224">
        <f>ROUND(E332*N332,2)</f>
        <v>0</v>
      </c>
      <c r="P332" s="224">
        <v>0</v>
      </c>
      <c r="Q332" s="224">
        <f>ROUND(E332*P332,2)</f>
        <v>0</v>
      </c>
      <c r="R332" s="224"/>
      <c r="S332" s="224" t="s">
        <v>164</v>
      </c>
      <c r="T332" s="224" t="s">
        <v>164</v>
      </c>
      <c r="U332" s="224">
        <v>0.11600000000000001</v>
      </c>
      <c r="V332" s="224">
        <f>ROUND(E332*U332,2)</f>
        <v>3.36</v>
      </c>
      <c r="W332" s="224"/>
      <c r="X332" s="224" t="s">
        <v>165</v>
      </c>
      <c r="Y332" s="205"/>
      <c r="Z332" s="205"/>
      <c r="AA332" s="205"/>
      <c r="AB332" s="205"/>
      <c r="AC332" s="205"/>
      <c r="AD332" s="205"/>
      <c r="AE332" s="205"/>
      <c r="AF332" s="205"/>
      <c r="AG332" s="205" t="s">
        <v>166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spans="1:60" outlineLevel="1" x14ac:dyDescent="0.25">
      <c r="A333" s="233">
        <v>140</v>
      </c>
      <c r="B333" s="234" t="s">
        <v>769</v>
      </c>
      <c r="C333" s="248" t="s">
        <v>770</v>
      </c>
      <c r="D333" s="235" t="s">
        <v>180</v>
      </c>
      <c r="E333" s="236">
        <v>2.85</v>
      </c>
      <c r="F333" s="237"/>
      <c r="G333" s="238">
        <f>ROUND(E333*F333,2)</f>
        <v>0</v>
      </c>
      <c r="H333" s="225">
        <v>86.97</v>
      </c>
      <c r="I333" s="224">
        <f>ROUND(E333*H333,2)</f>
        <v>247.86</v>
      </c>
      <c r="J333" s="225">
        <v>158.03</v>
      </c>
      <c r="K333" s="224">
        <f>ROUND(E333*J333,2)</f>
        <v>450.39</v>
      </c>
      <c r="L333" s="224">
        <v>15</v>
      </c>
      <c r="M333" s="224">
        <f>G333*(1+L333/100)</f>
        <v>0</v>
      </c>
      <c r="N333" s="224">
        <v>4.4999999999999999E-4</v>
      </c>
      <c r="O333" s="224">
        <f>ROUND(E333*N333,2)</f>
        <v>0</v>
      </c>
      <c r="P333" s="224">
        <v>0</v>
      </c>
      <c r="Q333" s="224">
        <f>ROUND(E333*P333,2)</f>
        <v>0</v>
      </c>
      <c r="R333" s="224"/>
      <c r="S333" s="224" t="s">
        <v>164</v>
      </c>
      <c r="T333" s="224" t="s">
        <v>164</v>
      </c>
      <c r="U333" s="224">
        <v>0.33</v>
      </c>
      <c r="V333" s="224">
        <f>ROUND(E333*U333,2)</f>
        <v>0.94</v>
      </c>
      <c r="W333" s="224"/>
      <c r="X333" s="224" t="s">
        <v>165</v>
      </c>
      <c r="Y333" s="205"/>
      <c r="Z333" s="205"/>
      <c r="AA333" s="205"/>
      <c r="AB333" s="205"/>
      <c r="AC333" s="205"/>
      <c r="AD333" s="205"/>
      <c r="AE333" s="205"/>
      <c r="AF333" s="205"/>
      <c r="AG333" s="205" t="s">
        <v>166</v>
      </c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spans="1:60" outlineLevel="1" x14ac:dyDescent="0.25">
      <c r="A334" s="222"/>
      <c r="B334" s="223"/>
      <c r="C334" s="260" t="s">
        <v>771</v>
      </c>
      <c r="D334" s="256"/>
      <c r="E334" s="257">
        <v>2.85</v>
      </c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168</v>
      </c>
      <c r="AH334" s="205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spans="1:60" outlineLevel="1" x14ac:dyDescent="0.25">
      <c r="A335" s="233">
        <v>141</v>
      </c>
      <c r="B335" s="234" t="s">
        <v>587</v>
      </c>
      <c r="C335" s="248" t="s">
        <v>588</v>
      </c>
      <c r="D335" s="235" t="s">
        <v>180</v>
      </c>
      <c r="E335" s="236">
        <v>8.6</v>
      </c>
      <c r="F335" s="237"/>
      <c r="G335" s="238">
        <f>ROUND(E335*F335,2)</f>
        <v>0</v>
      </c>
      <c r="H335" s="225">
        <v>47.69</v>
      </c>
      <c r="I335" s="224">
        <f>ROUND(E335*H335,2)</f>
        <v>410.13</v>
      </c>
      <c r="J335" s="225">
        <v>195.81</v>
      </c>
      <c r="K335" s="224">
        <f>ROUND(E335*J335,2)</f>
        <v>1683.97</v>
      </c>
      <c r="L335" s="224">
        <v>15</v>
      </c>
      <c r="M335" s="224">
        <f>G335*(1+L335/100)</f>
        <v>0</v>
      </c>
      <c r="N335" s="224">
        <v>3.6000000000000002E-4</v>
      </c>
      <c r="O335" s="224">
        <f>ROUND(E335*N335,2)</f>
        <v>0</v>
      </c>
      <c r="P335" s="224">
        <v>0</v>
      </c>
      <c r="Q335" s="224">
        <f>ROUND(E335*P335,2)</f>
        <v>0</v>
      </c>
      <c r="R335" s="224"/>
      <c r="S335" s="224" t="s">
        <v>139</v>
      </c>
      <c r="T335" s="224" t="s">
        <v>140</v>
      </c>
      <c r="U335" s="224">
        <v>0.41299999999999998</v>
      </c>
      <c r="V335" s="224">
        <f>ROUND(E335*U335,2)</f>
        <v>3.55</v>
      </c>
      <c r="W335" s="224"/>
      <c r="X335" s="224" t="s">
        <v>165</v>
      </c>
      <c r="Y335" s="205"/>
      <c r="Z335" s="205"/>
      <c r="AA335" s="205"/>
      <c r="AB335" s="205"/>
      <c r="AC335" s="205"/>
      <c r="AD335" s="205"/>
      <c r="AE335" s="205"/>
      <c r="AF335" s="205"/>
      <c r="AG335" s="205" t="s">
        <v>166</v>
      </c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spans="1:60" outlineLevel="1" x14ac:dyDescent="0.25">
      <c r="A336" s="222"/>
      <c r="B336" s="223"/>
      <c r="C336" s="260" t="s">
        <v>589</v>
      </c>
      <c r="D336" s="256"/>
      <c r="E336" s="257">
        <v>3.6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05"/>
      <c r="Z336" s="205"/>
      <c r="AA336" s="205"/>
      <c r="AB336" s="205"/>
      <c r="AC336" s="205"/>
      <c r="AD336" s="205"/>
      <c r="AE336" s="205"/>
      <c r="AF336" s="205"/>
      <c r="AG336" s="205" t="s">
        <v>168</v>
      </c>
      <c r="AH336" s="205">
        <v>0</v>
      </c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spans="1:60" outlineLevel="1" x14ac:dyDescent="0.25">
      <c r="A337" s="222"/>
      <c r="B337" s="223"/>
      <c r="C337" s="260" t="s">
        <v>590</v>
      </c>
      <c r="D337" s="256"/>
      <c r="E337" s="257">
        <v>5</v>
      </c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05"/>
      <c r="Z337" s="205"/>
      <c r="AA337" s="205"/>
      <c r="AB337" s="205"/>
      <c r="AC337" s="205"/>
      <c r="AD337" s="205"/>
      <c r="AE337" s="205"/>
      <c r="AF337" s="205"/>
      <c r="AG337" s="205" t="s">
        <v>168</v>
      </c>
      <c r="AH337" s="205">
        <v>0</v>
      </c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spans="1:60" x14ac:dyDescent="0.25">
      <c r="A338" s="227" t="s">
        <v>134</v>
      </c>
      <c r="B338" s="228" t="s">
        <v>96</v>
      </c>
      <c r="C338" s="246" t="s">
        <v>97</v>
      </c>
      <c r="D338" s="229"/>
      <c r="E338" s="230"/>
      <c r="F338" s="231"/>
      <c r="G338" s="232">
        <f>SUMIF(AG339:AG420,"&lt;&gt;NOR",G339:G420)</f>
        <v>0</v>
      </c>
      <c r="H338" s="226"/>
      <c r="I338" s="226">
        <f>SUM(I339:I420)</f>
        <v>1380.6</v>
      </c>
      <c r="J338" s="226"/>
      <c r="K338" s="226">
        <f>SUM(K339:K420)</f>
        <v>22684.880000000001</v>
      </c>
      <c r="L338" s="226"/>
      <c r="M338" s="226">
        <f>SUM(M339:M420)</f>
        <v>0</v>
      </c>
      <c r="N338" s="226"/>
      <c r="O338" s="226">
        <f>SUM(O339:O420)</f>
        <v>0.05</v>
      </c>
      <c r="P338" s="226"/>
      <c r="Q338" s="226">
        <f>SUM(Q339:Q420)</f>
        <v>0</v>
      </c>
      <c r="R338" s="226"/>
      <c r="S338" s="226"/>
      <c r="T338" s="226"/>
      <c r="U338" s="226"/>
      <c r="V338" s="226">
        <f>SUM(V339:V420)</f>
        <v>40.790000000000006</v>
      </c>
      <c r="W338" s="226"/>
      <c r="X338" s="226"/>
      <c r="AG338" t="s">
        <v>135</v>
      </c>
    </row>
    <row r="339" spans="1:60" outlineLevel="1" x14ac:dyDescent="0.25">
      <c r="A339" s="233">
        <v>142</v>
      </c>
      <c r="B339" s="234" t="s">
        <v>592</v>
      </c>
      <c r="C339" s="248" t="s">
        <v>593</v>
      </c>
      <c r="D339" s="235" t="s">
        <v>180</v>
      </c>
      <c r="E339" s="236">
        <v>178.84</v>
      </c>
      <c r="F339" s="237"/>
      <c r="G339" s="238">
        <f>ROUND(E339*F339,2)</f>
        <v>0</v>
      </c>
      <c r="H339" s="225">
        <v>0.1</v>
      </c>
      <c r="I339" s="224">
        <f>ROUND(E339*H339,2)</f>
        <v>17.88</v>
      </c>
      <c r="J339" s="225">
        <v>34</v>
      </c>
      <c r="K339" s="224">
        <f>ROUND(E339*J339,2)</f>
        <v>6080.56</v>
      </c>
      <c r="L339" s="224">
        <v>15</v>
      </c>
      <c r="M339" s="224">
        <f>G339*(1+L339/100)</f>
        <v>0</v>
      </c>
      <c r="N339" s="224">
        <v>0</v>
      </c>
      <c r="O339" s="224">
        <f>ROUND(E339*N339,2)</f>
        <v>0</v>
      </c>
      <c r="P339" s="224">
        <v>0</v>
      </c>
      <c r="Q339" s="224">
        <f>ROUND(E339*P339,2)</f>
        <v>0</v>
      </c>
      <c r="R339" s="224"/>
      <c r="S339" s="224" t="s">
        <v>164</v>
      </c>
      <c r="T339" s="224" t="s">
        <v>164</v>
      </c>
      <c r="U339" s="224">
        <v>6.9709999999999994E-2</v>
      </c>
      <c r="V339" s="224">
        <f>ROUND(E339*U339,2)</f>
        <v>12.47</v>
      </c>
      <c r="W339" s="224"/>
      <c r="X339" s="224" t="s">
        <v>165</v>
      </c>
      <c r="Y339" s="205"/>
      <c r="Z339" s="205"/>
      <c r="AA339" s="205"/>
      <c r="AB339" s="205"/>
      <c r="AC339" s="205"/>
      <c r="AD339" s="205"/>
      <c r="AE339" s="205"/>
      <c r="AF339" s="205"/>
      <c r="AG339" s="205" t="s">
        <v>166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spans="1:60" outlineLevel="1" x14ac:dyDescent="0.25">
      <c r="A340" s="222"/>
      <c r="B340" s="223"/>
      <c r="C340" s="260" t="s">
        <v>594</v>
      </c>
      <c r="D340" s="256"/>
      <c r="E340" s="257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05"/>
      <c r="Z340" s="205"/>
      <c r="AA340" s="205"/>
      <c r="AB340" s="205"/>
      <c r="AC340" s="205"/>
      <c r="AD340" s="205"/>
      <c r="AE340" s="205"/>
      <c r="AF340" s="205"/>
      <c r="AG340" s="205" t="s">
        <v>168</v>
      </c>
      <c r="AH340" s="205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spans="1:60" outlineLevel="1" x14ac:dyDescent="0.25">
      <c r="A341" s="222"/>
      <c r="B341" s="223"/>
      <c r="C341" s="260" t="s">
        <v>712</v>
      </c>
      <c r="D341" s="256"/>
      <c r="E341" s="257">
        <v>1.08</v>
      </c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168</v>
      </c>
      <c r="AH341" s="205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spans="1:60" outlineLevel="1" x14ac:dyDescent="0.25">
      <c r="A342" s="222"/>
      <c r="B342" s="223"/>
      <c r="C342" s="260" t="s">
        <v>713</v>
      </c>
      <c r="D342" s="256"/>
      <c r="E342" s="257">
        <v>11.7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168</v>
      </c>
      <c r="AH342" s="205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spans="1:60" outlineLevel="1" x14ac:dyDescent="0.25">
      <c r="A343" s="222"/>
      <c r="B343" s="223"/>
      <c r="C343" s="260" t="s">
        <v>714</v>
      </c>
      <c r="D343" s="256"/>
      <c r="E343" s="257">
        <v>17.16</v>
      </c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05"/>
      <c r="Z343" s="205"/>
      <c r="AA343" s="205"/>
      <c r="AB343" s="205"/>
      <c r="AC343" s="205"/>
      <c r="AD343" s="205"/>
      <c r="AE343" s="205"/>
      <c r="AF343" s="205"/>
      <c r="AG343" s="205" t="s">
        <v>168</v>
      </c>
      <c r="AH343" s="205">
        <v>0</v>
      </c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spans="1:60" outlineLevel="1" x14ac:dyDescent="0.25">
      <c r="A344" s="222"/>
      <c r="B344" s="223"/>
      <c r="C344" s="260" t="s">
        <v>715</v>
      </c>
      <c r="D344" s="256"/>
      <c r="E344" s="257">
        <v>8.1199999999999992</v>
      </c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168</v>
      </c>
      <c r="AH344" s="205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spans="1:60" outlineLevel="1" x14ac:dyDescent="0.25">
      <c r="A345" s="222"/>
      <c r="B345" s="223"/>
      <c r="C345" s="260" t="s">
        <v>595</v>
      </c>
      <c r="D345" s="256"/>
      <c r="E345" s="257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168</v>
      </c>
      <c r="AH345" s="205">
        <v>0</v>
      </c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spans="1:60" outlineLevel="1" x14ac:dyDescent="0.25">
      <c r="A346" s="222"/>
      <c r="B346" s="223"/>
      <c r="C346" s="260" t="s">
        <v>718</v>
      </c>
      <c r="D346" s="256"/>
      <c r="E346" s="257">
        <v>38.479999999999997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05"/>
      <c r="Z346" s="205"/>
      <c r="AA346" s="205"/>
      <c r="AB346" s="205"/>
      <c r="AC346" s="205"/>
      <c r="AD346" s="205"/>
      <c r="AE346" s="205"/>
      <c r="AF346" s="205"/>
      <c r="AG346" s="205" t="s">
        <v>168</v>
      </c>
      <c r="AH346" s="205">
        <v>0</v>
      </c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spans="1:60" outlineLevel="1" x14ac:dyDescent="0.25">
      <c r="A347" s="222"/>
      <c r="B347" s="223"/>
      <c r="C347" s="260" t="s">
        <v>222</v>
      </c>
      <c r="D347" s="256"/>
      <c r="E347" s="257">
        <v>-4.8</v>
      </c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05"/>
      <c r="Z347" s="205"/>
      <c r="AA347" s="205"/>
      <c r="AB347" s="205"/>
      <c r="AC347" s="205"/>
      <c r="AD347" s="205"/>
      <c r="AE347" s="205"/>
      <c r="AF347" s="205"/>
      <c r="AG347" s="205" t="s">
        <v>168</v>
      </c>
      <c r="AH347" s="205">
        <v>0</v>
      </c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spans="1:60" outlineLevel="1" x14ac:dyDescent="0.25">
      <c r="A348" s="222"/>
      <c r="B348" s="223"/>
      <c r="C348" s="260" t="s">
        <v>223</v>
      </c>
      <c r="D348" s="256"/>
      <c r="E348" s="257">
        <v>-3.6</v>
      </c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05"/>
      <c r="Z348" s="205"/>
      <c r="AA348" s="205"/>
      <c r="AB348" s="205"/>
      <c r="AC348" s="205"/>
      <c r="AD348" s="205"/>
      <c r="AE348" s="205"/>
      <c r="AF348" s="205"/>
      <c r="AG348" s="205" t="s">
        <v>168</v>
      </c>
      <c r="AH348" s="205">
        <v>0</v>
      </c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spans="1:60" outlineLevel="1" x14ac:dyDescent="0.25">
      <c r="A349" s="222"/>
      <c r="B349" s="223"/>
      <c r="C349" s="260" t="s">
        <v>719</v>
      </c>
      <c r="D349" s="256"/>
      <c r="E349" s="257">
        <v>10.92</v>
      </c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05"/>
      <c r="Z349" s="205"/>
      <c r="AA349" s="205"/>
      <c r="AB349" s="205"/>
      <c r="AC349" s="205"/>
      <c r="AD349" s="205"/>
      <c r="AE349" s="205"/>
      <c r="AF349" s="205"/>
      <c r="AG349" s="205" t="s">
        <v>168</v>
      </c>
      <c r="AH349" s="205">
        <v>0</v>
      </c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spans="1:60" outlineLevel="1" x14ac:dyDescent="0.25">
      <c r="A350" s="222"/>
      <c r="B350" s="223"/>
      <c r="C350" s="260" t="s">
        <v>226</v>
      </c>
      <c r="D350" s="256"/>
      <c r="E350" s="257">
        <v>-1.2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168</v>
      </c>
      <c r="AH350" s="205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spans="1:60" outlineLevel="1" x14ac:dyDescent="0.25">
      <c r="A351" s="222"/>
      <c r="B351" s="223"/>
      <c r="C351" s="260" t="s">
        <v>720</v>
      </c>
      <c r="D351" s="256"/>
      <c r="E351" s="257">
        <v>35.880000000000003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05"/>
      <c r="Z351" s="205"/>
      <c r="AA351" s="205"/>
      <c r="AB351" s="205"/>
      <c r="AC351" s="205"/>
      <c r="AD351" s="205"/>
      <c r="AE351" s="205"/>
      <c r="AF351" s="205"/>
      <c r="AG351" s="205" t="s">
        <v>168</v>
      </c>
      <c r="AH351" s="205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spans="1:60" outlineLevel="1" x14ac:dyDescent="0.25">
      <c r="A352" s="222"/>
      <c r="B352" s="223"/>
      <c r="C352" s="260" t="s">
        <v>236</v>
      </c>
      <c r="D352" s="256"/>
      <c r="E352" s="257">
        <v>-1.6</v>
      </c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05"/>
      <c r="Z352" s="205"/>
      <c r="AA352" s="205"/>
      <c r="AB352" s="205"/>
      <c r="AC352" s="205"/>
      <c r="AD352" s="205"/>
      <c r="AE352" s="205"/>
      <c r="AF352" s="205"/>
      <c r="AG352" s="205" t="s">
        <v>168</v>
      </c>
      <c r="AH352" s="205">
        <v>0</v>
      </c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spans="1:60" outlineLevel="1" x14ac:dyDescent="0.25">
      <c r="A353" s="222"/>
      <c r="B353" s="223"/>
      <c r="C353" s="260" t="s">
        <v>228</v>
      </c>
      <c r="D353" s="256"/>
      <c r="E353" s="257">
        <v>-2.4</v>
      </c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05"/>
      <c r="Z353" s="205"/>
      <c r="AA353" s="205"/>
      <c r="AB353" s="205"/>
      <c r="AC353" s="205"/>
      <c r="AD353" s="205"/>
      <c r="AE353" s="205"/>
      <c r="AF353" s="205"/>
      <c r="AG353" s="205" t="s">
        <v>168</v>
      </c>
      <c r="AH353" s="205">
        <v>0</v>
      </c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spans="1:60" outlineLevel="1" x14ac:dyDescent="0.25">
      <c r="A354" s="222"/>
      <c r="B354" s="223"/>
      <c r="C354" s="260" t="s">
        <v>721</v>
      </c>
      <c r="D354" s="256"/>
      <c r="E354" s="257">
        <v>44.2</v>
      </c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05"/>
      <c r="Z354" s="205"/>
      <c r="AA354" s="205"/>
      <c r="AB354" s="205"/>
      <c r="AC354" s="205"/>
      <c r="AD354" s="205"/>
      <c r="AE354" s="205"/>
      <c r="AF354" s="205"/>
      <c r="AG354" s="205" t="s">
        <v>168</v>
      </c>
      <c r="AH354" s="205">
        <v>0</v>
      </c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spans="1:60" outlineLevel="1" x14ac:dyDescent="0.25">
      <c r="A355" s="222"/>
      <c r="B355" s="223"/>
      <c r="C355" s="260" t="s">
        <v>230</v>
      </c>
      <c r="D355" s="256"/>
      <c r="E355" s="257">
        <v>-3.2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05"/>
      <c r="Z355" s="205"/>
      <c r="AA355" s="205"/>
      <c r="AB355" s="205"/>
      <c r="AC355" s="205"/>
      <c r="AD355" s="205"/>
      <c r="AE355" s="205"/>
      <c r="AF355" s="205"/>
      <c r="AG355" s="205" t="s">
        <v>168</v>
      </c>
      <c r="AH355" s="205">
        <v>0</v>
      </c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spans="1:60" outlineLevel="1" x14ac:dyDescent="0.25">
      <c r="A356" s="222"/>
      <c r="B356" s="223"/>
      <c r="C356" s="260" t="s">
        <v>231</v>
      </c>
      <c r="D356" s="256"/>
      <c r="E356" s="257">
        <v>-4.92</v>
      </c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05"/>
      <c r="Z356" s="205"/>
      <c r="AA356" s="205"/>
      <c r="AB356" s="205"/>
      <c r="AC356" s="205"/>
      <c r="AD356" s="205"/>
      <c r="AE356" s="205"/>
      <c r="AF356" s="205"/>
      <c r="AG356" s="205" t="s">
        <v>168</v>
      </c>
      <c r="AH356" s="205">
        <v>0</v>
      </c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spans="1:60" outlineLevel="1" x14ac:dyDescent="0.25">
      <c r="A357" s="222"/>
      <c r="B357" s="223"/>
      <c r="C357" s="260" t="s">
        <v>722</v>
      </c>
      <c r="D357" s="256"/>
      <c r="E357" s="257">
        <v>8.58</v>
      </c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05"/>
      <c r="Z357" s="205"/>
      <c r="AA357" s="205"/>
      <c r="AB357" s="205"/>
      <c r="AC357" s="205"/>
      <c r="AD357" s="205"/>
      <c r="AE357" s="205"/>
      <c r="AF357" s="205"/>
      <c r="AG357" s="205" t="s">
        <v>168</v>
      </c>
      <c r="AH357" s="205">
        <v>0</v>
      </c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spans="1:60" outlineLevel="1" x14ac:dyDescent="0.25">
      <c r="A358" s="222"/>
      <c r="B358" s="223"/>
      <c r="C358" s="260" t="s">
        <v>226</v>
      </c>
      <c r="D358" s="256"/>
      <c r="E358" s="257">
        <v>-1.2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05"/>
      <c r="Z358" s="205"/>
      <c r="AA358" s="205"/>
      <c r="AB358" s="205"/>
      <c r="AC358" s="205"/>
      <c r="AD358" s="205"/>
      <c r="AE358" s="205"/>
      <c r="AF358" s="205"/>
      <c r="AG358" s="205" t="s">
        <v>168</v>
      </c>
      <c r="AH358" s="205">
        <v>0</v>
      </c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spans="1:60" outlineLevel="1" x14ac:dyDescent="0.25">
      <c r="A359" s="222"/>
      <c r="B359" s="223"/>
      <c r="C359" s="260" t="s">
        <v>723</v>
      </c>
      <c r="D359" s="256"/>
      <c r="E359" s="257">
        <v>29.64</v>
      </c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05"/>
      <c r="Z359" s="205"/>
      <c r="AA359" s="205"/>
      <c r="AB359" s="205"/>
      <c r="AC359" s="205"/>
      <c r="AD359" s="205"/>
      <c r="AE359" s="205"/>
      <c r="AF359" s="205"/>
      <c r="AG359" s="205" t="s">
        <v>168</v>
      </c>
      <c r="AH359" s="205">
        <v>0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spans="1:60" outlineLevel="1" x14ac:dyDescent="0.25">
      <c r="A360" s="222"/>
      <c r="B360" s="223"/>
      <c r="C360" s="260" t="s">
        <v>236</v>
      </c>
      <c r="D360" s="256"/>
      <c r="E360" s="257">
        <v>-1.6</v>
      </c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05"/>
      <c r="Z360" s="205"/>
      <c r="AA360" s="205"/>
      <c r="AB360" s="205"/>
      <c r="AC360" s="205"/>
      <c r="AD360" s="205"/>
      <c r="AE360" s="205"/>
      <c r="AF360" s="205"/>
      <c r="AG360" s="205" t="s">
        <v>168</v>
      </c>
      <c r="AH360" s="205">
        <v>0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spans="1:60" outlineLevel="1" x14ac:dyDescent="0.25">
      <c r="A361" s="222"/>
      <c r="B361" s="223"/>
      <c r="C361" s="260" t="s">
        <v>228</v>
      </c>
      <c r="D361" s="256"/>
      <c r="E361" s="257">
        <v>-2.4</v>
      </c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05"/>
      <c r="Z361" s="205"/>
      <c r="AA361" s="205"/>
      <c r="AB361" s="205"/>
      <c r="AC361" s="205"/>
      <c r="AD361" s="205"/>
      <c r="AE361" s="205"/>
      <c r="AF361" s="205"/>
      <c r="AG361" s="205" t="s">
        <v>168</v>
      </c>
      <c r="AH361" s="205">
        <v>0</v>
      </c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spans="1:60" outlineLevel="1" x14ac:dyDescent="0.25">
      <c r="A362" s="233">
        <v>143</v>
      </c>
      <c r="B362" s="234" t="s">
        <v>596</v>
      </c>
      <c r="C362" s="248" t="s">
        <v>597</v>
      </c>
      <c r="D362" s="235" t="s">
        <v>180</v>
      </c>
      <c r="E362" s="236">
        <v>2.34</v>
      </c>
      <c r="F362" s="237"/>
      <c r="G362" s="238">
        <f>ROUND(E362*F362,2)</f>
        <v>0</v>
      </c>
      <c r="H362" s="225">
        <v>4.68</v>
      </c>
      <c r="I362" s="224">
        <f>ROUND(E362*H362,2)</f>
        <v>10.95</v>
      </c>
      <c r="J362" s="225">
        <v>16.420000000000002</v>
      </c>
      <c r="K362" s="224">
        <f>ROUND(E362*J362,2)</f>
        <v>38.42</v>
      </c>
      <c r="L362" s="224">
        <v>15</v>
      </c>
      <c r="M362" s="224">
        <f>G362*(1+L362/100)</f>
        <v>0</v>
      </c>
      <c r="N362" s="224">
        <v>6.9999999999999994E-5</v>
      </c>
      <c r="O362" s="224">
        <f>ROUND(E362*N362,2)</f>
        <v>0</v>
      </c>
      <c r="P362" s="224">
        <v>0</v>
      </c>
      <c r="Q362" s="224">
        <f>ROUND(E362*P362,2)</f>
        <v>0</v>
      </c>
      <c r="R362" s="224"/>
      <c r="S362" s="224" t="s">
        <v>164</v>
      </c>
      <c r="T362" s="224" t="s">
        <v>164</v>
      </c>
      <c r="U362" s="224">
        <v>3.2480000000000002E-2</v>
      </c>
      <c r="V362" s="224">
        <f>ROUND(E362*U362,2)</f>
        <v>0.08</v>
      </c>
      <c r="W362" s="224"/>
      <c r="X362" s="224" t="s">
        <v>165</v>
      </c>
      <c r="Y362" s="205"/>
      <c r="Z362" s="205"/>
      <c r="AA362" s="205"/>
      <c r="AB362" s="205"/>
      <c r="AC362" s="205"/>
      <c r="AD362" s="205"/>
      <c r="AE362" s="205"/>
      <c r="AF362" s="205"/>
      <c r="AG362" s="205" t="s">
        <v>166</v>
      </c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spans="1:60" outlineLevel="1" x14ac:dyDescent="0.25">
      <c r="A363" s="222"/>
      <c r="B363" s="223"/>
      <c r="C363" s="260" t="s">
        <v>772</v>
      </c>
      <c r="D363" s="256"/>
      <c r="E363" s="257">
        <v>2.34</v>
      </c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05"/>
      <c r="Z363" s="205"/>
      <c r="AA363" s="205"/>
      <c r="AB363" s="205"/>
      <c r="AC363" s="205"/>
      <c r="AD363" s="205"/>
      <c r="AE363" s="205"/>
      <c r="AF363" s="205"/>
      <c r="AG363" s="205" t="s">
        <v>168</v>
      </c>
      <c r="AH363" s="205">
        <v>0</v>
      </c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spans="1:60" outlineLevel="1" x14ac:dyDescent="0.25">
      <c r="A364" s="233">
        <v>144</v>
      </c>
      <c r="B364" s="234" t="s">
        <v>600</v>
      </c>
      <c r="C364" s="248" t="s">
        <v>601</v>
      </c>
      <c r="D364" s="235" t="s">
        <v>180</v>
      </c>
      <c r="E364" s="236">
        <v>194.52</v>
      </c>
      <c r="F364" s="237"/>
      <c r="G364" s="238">
        <f>ROUND(E364*F364,2)</f>
        <v>0</v>
      </c>
      <c r="H364" s="225">
        <v>4.21</v>
      </c>
      <c r="I364" s="224">
        <f>ROUND(E364*H364,2)</f>
        <v>818.93</v>
      </c>
      <c r="J364" s="225">
        <v>51.39</v>
      </c>
      <c r="K364" s="224">
        <f>ROUND(E364*J364,2)</f>
        <v>9996.3799999999992</v>
      </c>
      <c r="L364" s="224">
        <v>15</v>
      </c>
      <c r="M364" s="224">
        <f>G364*(1+L364/100)</f>
        <v>0</v>
      </c>
      <c r="N364" s="224">
        <v>1.3999999999999999E-4</v>
      </c>
      <c r="O364" s="224">
        <f>ROUND(E364*N364,2)</f>
        <v>0.03</v>
      </c>
      <c r="P364" s="224">
        <v>0</v>
      </c>
      <c r="Q364" s="224">
        <f>ROUND(E364*P364,2)</f>
        <v>0</v>
      </c>
      <c r="R364" s="224"/>
      <c r="S364" s="224" t="s">
        <v>164</v>
      </c>
      <c r="T364" s="224" t="s">
        <v>164</v>
      </c>
      <c r="U364" s="224">
        <v>0.10191</v>
      </c>
      <c r="V364" s="224">
        <f>ROUND(E364*U364,2)</f>
        <v>19.82</v>
      </c>
      <c r="W364" s="224"/>
      <c r="X364" s="224" t="s">
        <v>165</v>
      </c>
      <c r="Y364" s="205"/>
      <c r="Z364" s="205"/>
      <c r="AA364" s="205"/>
      <c r="AB364" s="205"/>
      <c r="AC364" s="205"/>
      <c r="AD364" s="205"/>
      <c r="AE364" s="205"/>
      <c r="AF364" s="205"/>
      <c r="AG364" s="205" t="s">
        <v>166</v>
      </c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spans="1:60" outlineLevel="1" x14ac:dyDescent="0.25">
      <c r="A365" s="222"/>
      <c r="B365" s="223"/>
      <c r="C365" s="260" t="s">
        <v>594</v>
      </c>
      <c r="D365" s="256"/>
      <c r="E365" s="257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05"/>
      <c r="Z365" s="205"/>
      <c r="AA365" s="205"/>
      <c r="AB365" s="205"/>
      <c r="AC365" s="205"/>
      <c r="AD365" s="205"/>
      <c r="AE365" s="205"/>
      <c r="AF365" s="205"/>
      <c r="AG365" s="205" t="s">
        <v>168</v>
      </c>
      <c r="AH365" s="205">
        <v>0</v>
      </c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spans="1:60" outlineLevel="1" x14ac:dyDescent="0.25">
      <c r="A366" s="222"/>
      <c r="B366" s="223"/>
      <c r="C366" s="260" t="s">
        <v>712</v>
      </c>
      <c r="D366" s="256"/>
      <c r="E366" s="257">
        <v>1.08</v>
      </c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05"/>
      <c r="Z366" s="205"/>
      <c r="AA366" s="205"/>
      <c r="AB366" s="205"/>
      <c r="AC366" s="205"/>
      <c r="AD366" s="205"/>
      <c r="AE366" s="205"/>
      <c r="AF366" s="205"/>
      <c r="AG366" s="205" t="s">
        <v>168</v>
      </c>
      <c r="AH366" s="205">
        <v>0</v>
      </c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spans="1:60" outlineLevel="1" x14ac:dyDescent="0.25">
      <c r="A367" s="222"/>
      <c r="B367" s="223"/>
      <c r="C367" s="260" t="s">
        <v>713</v>
      </c>
      <c r="D367" s="256"/>
      <c r="E367" s="257">
        <v>11.7</v>
      </c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05"/>
      <c r="Z367" s="205"/>
      <c r="AA367" s="205"/>
      <c r="AB367" s="205"/>
      <c r="AC367" s="205"/>
      <c r="AD367" s="205"/>
      <c r="AE367" s="205"/>
      <c r="AF367" s="205"/>
      <c r="AG367" s="205" t="s">
        <v>168</v>
      </c>
      <c r="AH367" s="205">
        <v>0</v>
      </c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spans="1:60" outlineLevel="1" x14ac:dyDescent="0.25">
      <c r="A368" s="222"/>
      <c r="B368" s="223"/>
      <c r="C368" s="260" t="s">
        <v>714</v>
      </c>
      <c r="D368" s="256"/>
      <c r="E368" s="257">
        <v>17.16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05"/>
      <c r="Z368" s="205"/>
      <c r="AA368" s="205"/>
      <c r="AB368" s="205"/>
      <c r="AC368" s="205"/>
      <c r="AD368" s="205"/>
      <c r="AE368" s="205"/>
      <c r="AF368" s="205"/>
      <c r="AG368" s="205" t="s">
        <v>168</v>
      </c>
      <c r="AH368" s="205">
        <v>0</v>
      </c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spans="1:60" outlineLevel="1" x14ac:dyDescent="0.25">
      <c r="A369" s="222"/>
      <c r="B369" s="223"/>
      <c r="C369" s="260" t="s">
        <v>715</v>
      </c>
      <c r="D369" s="256"/>
      <c r="E369" s="257">
        <v>8.1199999999999992</v>
      </c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05"/>
      <c r="Z369" s="205"/>
      <c r="AA369" s="205"/>
      <c r="AB369" s="205"/>
      <c r="AC369" s="205"/>
      <c r="AD369" s="205"/>
      <c r="AE369" s="205"/>
      <c r="AF369" s="205"/>
      <c r="AG369" s="205" t="s">
        <v>168</v>
      </c>
      <c r="AH369" s="205">
        <v>0</v>
      </c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spans="1:60" outlineLevel="1" x14ac:dyDescent="0.25">
      <c r="A370" s="222"/>
      <c r="B370" s="223"/>
      <c r="C370" s="260" t="s">
        <v>730</v>
      </c>
      <c r="D370" s="256"/>
      <c r="E370" s="257">
        <v>8.06</v>
      </c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05"/>
      <c r="Z370" s="205"/>
      <c r="AA370" s="205"/>
      <c r="AB370" s="205"/>
      <c r="AC370" s="205"/>
      <c r="AD370" s="205"/>
      <c r="AE370" s="205"/>
      <c r="AF370" s="205"/>
      <c r="AG370" s="205" t="s">
        <v>168</v>
      </c>
      <c r="AH370" s="205">
        <v>0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spans="1:60" outlineLevel="1" x14ac:dyDescent="0.25">
      <c r="A371" s="222"/>
      <c r="B371" s="223"/>
      <c r="C371" s="260" t="s">
        <v>726</v>
      </c>
      <c r="D371" s="256"/>
      <c r="E371" s="257">
        <v>4.2</v>
      </c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05"/>
      <c r="Z371" s="205"/>
      <c r="AA371" s="205"/>
      <c r="AB371" s="205"/>
      <c r="AC371" s="205"/>
      <c r="AD371" s="205"/>
      <c r="AE371" s="205"/>
      <c r="AF371" s="205"/>
      <c r="AG371" s="205" t="s">
        <v>168</v>
      </c>
      <c r="AH371" s="205">
        <v>0</v>
      </c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spans="1:60" outlineLevel="1" x14ac:dyDescent="0.25">
      <c r="A372" s="222"/>
      <c r="B372" s="223"/>
      <c r="C372" s="260" t="s">
        <v>727</v>
      </c>
      <c r="D372" s="256"/>
      <c r="E372" s="257">
        <v>1.08</v>
      </c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05"/>
      <c r="Z372" s="205"/>
      <c r="AA372" s="205"/>
      <c r="AB372" s="205"/>
      <c r="AC372" s="205"/>
      <c r="AD372" s="205"/>
      <c r="AE372" s="205"/>
      <c r="AF372" s="205"/>
      <c r="AG372" s="205" t="s">
        <v>168</v>
      </c>
      <c r="AH372" s="205">
        <v>0</v>
      </c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spans="1:60" outlineLevel="1" x14ac:dyDescent="0.25">
      <c r="A373" s="222"/>
      <c r="B373" s="223"/>
      <c r="C373" s="260" t="s">
        <v>595</v>
      </c>
      <c r="D373" s="256"/>
      <c r="E373" s="257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05"/>
      <c r="Z373" s="205"/>
      <c r="AA373" s="205"/>
      <c r="AB373" s="205"/>
      <c r="AC373" s="205"/>
      <c r="AD373" s="205"/>
      <c r="AE373" s="205"/>
      <c r="AF373" s="205"/>
      <c r="AG373" s="205" t="s">
        <v>168</v>
      </c>
      <c r="AH373" s="205">
        <v>0</v>
      </c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spans="1:60" outlineLevel="1" x14ac:dyDescent="0.25">
      <c r="A374" s="222"/>
      <c r="B374" s="223"/>
      <c r="C374" s="260" t="s">
        <v>718</v>
      </c>
      <c r="D374" s="256"/>
      <c r="E374" s="257">
        <v>38.479999999999997</v>
      </c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05"/>
      <c r="Z374" s="205"/>
      <c r="AA374" s="205"/>
      <c r="AB374" s="205"/>
      <c r="AC374" s="205"/>
      <c r="AD374" s="205"/>
      <c r="AE374" s="205"/>
      <c r="AF374" s="205"/>
      <c r="AG374" s="205" t="s">
        <v>168</v>
      </c>
      <c r="AH374" s="205">
        <v>0</v>
      </c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spans="1:60" outlineLevel="1" x14ac:dyDescent="0.25">
      <c r="A375" s="222"/>
      <c r="B375" s="223"/>
      <c r="C375" s="260" t="s">
        <v>222</v>
      </c>
      <c r="D375" s="256"/>
      <c r="E375" s="257">
        <v>-4.8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05"/>
      <c r="Z375" s="205"/>
      <c r="AA375" s="205"/>
      <c r="AB375" s="205"/>
      <c r="AC375" s="205"/>
      <c r="AD375" s="205"/>
      <c r="AE375" s="205"/>
      <c r="AF375" s="205"/>
      <c r="AG375" s="205" t="s">
        <v>168</v>
      </c>
      <c r="AH375" s="205">
        <v>0</v>
      </c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spans="1:60" outlineLevel="1" x14ac:dyDescent="0.25">
      <c r="A376" s="222"/>
      <c r="B376" s="223"/>
      <c r="C376" s="260" t="s">
        <v>223</v>
      </c>
      <c r="D376" s="256"/>
      <c r="E376" s="257">
        <v>-3.6</v>
      </c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05"/>
      <c r="Z376" s="205"/>
      <c r="AA376" s="205"/>
      <c r="AB376" s="205"/>
      <c r="AC376" s="205"/>
      <c r="AD376" s="205"/>
      <c r="AE376" s="205"/>
      <c r="AF376" s="205"/>
      <c r="AG376" s="205" t="s">
        <v>168</v>
      </c>
      <c r="AH376" s="205">
        <v>0</v>
      </c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spans="1:60" outlineLevel="1" x14ac:dyDescent="0.25">
      <c r="A377" s="222"/>
      <c r="B377" s="223"/>
      <c r="C377" s="260" t="s">
        <v>719</v>
      </c>
      <c r="D377" s="256"/>
      <c r="E377" s="257">
        <v>10.92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05"/>
      <c r="Z377" s="205"/>
      <c r="AA377" s="205"/>
      <c r="AB377" s="205"/>
      <c r="AC377" s="205"/>
      <c r="AD377" s="205"/>
      <c r="AE377" s="205"/>
      <c r="AF377" s="205"/>
      <c r="AG377" s="205" t="s">
        <v>168</v>
      </c>
      <c r="AH377" s="205">
        <v>0</v>
      </c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spans="1:60" outlineLevel="1" x14ac:dyDescent="0.25">
      <c r="A378" s="222"/>
      <c r="B378" s="223"/>
      <c r="C378" s="260" t="s">
        <v>226</v>
      </c>
      <c r="D378" s="256"/>
      <c r="E378" s="257">
        <v>-1.2</v>
      </c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05"/>
      <c r="Z378" s="205"/>
      <c r="AA378" s="205"/>
      <c r="AB378" s="205"/>
      <c r="AC378" s="205"/>
      <c r="AD378" s="205"/>
      <c r="AE378" s="205"/>
      <c r="AF378" s="205"/>
      <c r="AG378" s="205" t="s">
        <v>168</v>
      </c>
      <c r="AH378" s="205">
        <v>0</v>
      </c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spans="1:60" outlineLevel="1" x14ac:dyDescent="0.25">
      <c r="A379" s="222"/>
      <c r="B379" s="223"/>
      <c r="C379" s="260" t="s">
        <v>720</v>
      </c>
      <c r="D379" s="256"/>
      <c r="E379" s="257">
        <v>35.880000000000003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05"/>
      <c r="Z379" s="205"/>
      <c r="AA379" s="205"/>
      <c r="AB379" s="205"/>
      <c r="AC379" s="205"/>
      <c r="AD379" s="205"/>
      <c r="AE379" s="205"/>
      <c r="AF379" s="205"/>
      <c r="AG379" s="205" t="s">
        <v>168</v>
      </c>
      <c r="AH379" s="205">
        <v>0</v>
      </c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spans="1:60" outlineLevel="1" x14ac:dyDescent="0.25">
      <c r="A380" s="222"/>
      <c r="B380" s="223"/>
      <c r="C380" s="260" t="s">
        <v>236</v>
      </c>
      <c r="D380" s="256"/>
      <c r="E380" s="257">
        <v>-1.6</v>
      </c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05"/>
      <c r="Z380" s="205"/>
      <c r="AA380" s="205"/>
      <c r="AB380" s="205"/>
      <c r="AC380" s="205"/>
      <c r="AD380" s="205"/>
      <c r="AE380" s="205"/>
      <c r="AF380" s="205"/>
      <c r="AG380" s="205" t="s">
        <v>168</v>
      </c>
      <c r="AH380" s="205">
        <v>0</v>
      </c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spans="1:60" outlineLevel="1" x14ac:dyDescent="0.25">
      <c r="A381" s="222"/>
      <c r="B381" s="223"/>
      <c r="C381" s="260" t="s">
        <v>228</v>
      </c>
      <c r="D381" s="256"/>
      <c r="E381" s="257">
        <v>-2.4</v>
      </c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05"/>
      <c r="Z381" s="205"/>
      <c r="AA381" s="205"/>
      <c r="AB381" s="205"/>
      <c r="AC381" s="205"/>
      <c r="AD381" s="205"/>
      <c r="AE381" s="205"/>
      <c r="AF381" s="205"/>
      <c r="AG381" s="205" t="s">
        <v>168</v>
      </c>
      <c r="AH381" s="205">
        <v>0</v>
      </c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spans="1:60" outlineLevel="1" x14ac:dyDescent="0.25">
      <c r="A382" s="222"/>
      <c r="B382" s="223"/>
      <c r="C382" s="260" t="s">
        <v>721</v>
      </c>
      <c r="D382" s="256"/>
      <c r="E382" s="257">
        <v>44.2</v>
      </c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05"/>
      <c r="Z382" s="205"/>
      <c r="AA382" s="205"/>
      <c r="AB382" s="205"/>
      <c r="AC382" s="205"/>
      <c r="AD382" s="205"/>
      <c r="AE382" s="205"/>
      <c r="AF382" s="205"/>
      <c r="AG382" s="205" t="s">
        <v>168</v>
      </c>
      <c r="AH382" s="205">
        <v>0</v>
      </c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spans="1:60" outlineLevel="1" x14ac:dyDescent="0.25">
      <c r="A383" s="222"/>
      <c r="B383" s="223"/>
      <c r="C383" s="260" t="s">
        <v>230</v>
      </c>
      <c r="D383" s="256"/>
      <c r="E383" s="257">
        <v>-3.2</v>
      </c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05"/>
      <c r="Z383" s="205"/>
      <c r="AA383" s="205"/>
      <c r="AB383" s="205"/>
      <c r="AC383" s="205"/>
      <c r="AD383" s="205"/>
      <c r="AE383" s="205"/>
      <c r="AF383" s="205"/>
      <c r="AG383" s="205" t="s">
        <v>168</v>
      </c>
      <c r="AH383" s="205">
        <v>0</v>
      </c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spans="1:60" outlineLevel="1" x14ac:dyDescent="0.25">
      <c r="A384" s="222"/>
      <c r="B384" s="223"/>
      <c r="C384" s="260" t="s">
        <v>231</v>
      </c>
      <c r="D384" s="256"/>
      <c r="E384" s="257">
        <v>-4.92</v>
      </c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05"/>
      <c r="Z384" s="205"/>
      <c r="AA384" s="205"/>
      <c r="AB384" s="205"/>
      <c r="AC384" s="205"/>
      <c r="AD384" s="205"/>
      <c r="AE384" s="205"/>
      <c r="AF384" s="205"/>
      <c r="AG384" s="205" t="s">
        <v>168</v>
      </c>
      <c r="AH384" s="205">
        <v>0</v>
      </c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spans="1:60" outlineLevel="1" x14ac:dyDescent="0.25">
      <c r="A385" s="222"/>
      <c r="B385" s="223"/>
      <c r="C385" s="260" t="s">
        <v>773</v>
      </c>
      <c r="D385" s="256"/>
      <c r="E385" s="257">
        <v>10.92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05"/>
      <c r="Z385" s="205"/>
      <c r="AA385" s="205"/>
      <c r="AB385" s="205"/>
      <c r="AC385" s="205"/>
      <c r="AD385" s="205"/>
      <c r="AE385" s="205"/>
      <c r="AF385" s="205"/>
      <c r="AG385" s="205" t="s">
        <v>168</v>
      </c>
      <c r="AH385" s="205">
        <v>0</v>
      </c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spans="1:60" outlineLevel="1" x14ac:dyDescent="0.25">
      <c r="A386" s="222"/>
      <c r="B386" s="223"/>
      <c r="C386" s="260" t="s">
        <v>226</v>
      </c>
      <c r="D386" s="256"/>
      <c r="E386" s="257">
        <v>-1.2</v>
      </c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05"/>
      <c r="Z386" s="205"/>
      <c r="AA386" s="205"/>
      <c r="AB386" s="205"/>
      <c r="AC386" s="205"/>
      <c r="AD386" s="205"/>
      <c r="AE386" s="205"/>
      <c r="AF386" s="205"/>
      <c r="AG386" s="205" t="s">
        <v>168</v>
      </c>
      <c r="AH386" s="205">
        <v>0</v>
      </c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spans="1:60" outlineLevel="1" x14ac:dyDescent="0.25">
      <c r="A387" s="222"/>
      <c r="B387" s="223"/>
      <c r="C387" s="260" t="s">
        <v>723</v>
      </c>
      <c r="D387" s="256"/>
      <c r="E387" s="257">
        <v>29.64</v>
      </c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05"/>
      <c r="Z387" s="205"/>
      <c r="AA387" s="205"/>
      <c r="AB387" s="205"/>
      <c r="AC387" s="205"/>
      <c r="AD387" s="205"/>
      <c r="AE387" s="205"/>
      <c r="AF387" s="205"/>
      <c r="AG387" s="205" t="s">
        <v>168</v>
      </c>
      <c r="AH387" s="205">
        <v>0</v>
      </c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spans="1:60" outlineLevel="1" x14ac:dyDescent="0.25">
      <c r="A388" s="222"/>
      <c r="B388" s="223"/>
      <c r="C388" s="260" t="s">
        <v>236</v>
      </c>
      <c r="D388" s="256"/>
      <c r="E388" s="257">
        <v>-1.6</v>
      </c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05"/>
      <c r="Z388" s="205"/>
      <c r="AA388" s="205"/>
      <c r="AB388" s="205"/>
      <c r="AC388" s="205"/>
      <c r="AD388" s="205"/>
      <c r="AE388" s="205"/>
      <c r="AF388" s="205"/>
      <c r="AG388" s="205" t="s">
        <v>168</v>
      </c>
      <c r="AH388" s="205">
        <v>0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spans="1:60" outlineLevel="1" x14ac:dyDescent="0.25">
      <c r="A389" s="222"/>
      <c r="B389" s="223"/>
      <c r="C389" s="260" t="s">
        <v>228</v>
      </c>
      <c r="D389" s="256"/>
      <c r="E389" s="257">
        <v>-2.4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05"/>
      <c r="Z389" s="205"/>
      <c r="AA389" s="205"/>
      <c r="AB389" s="205"/>
      <c r="AC389" s="205"/>
      <c r="AD389" s="205"/>
      <c r="AE389" s="205"/>
      <c r="AF389" s="205"/>
      <c r="AG389" s="205" t="s">
        <v>168</v>
      </c>
      <c r="AH389" s="205">
        <v>0</v>
      </c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spans="1:60" outlineLevel="1" x14ac:dyDescent="0.25">
      <c r="A390" s="233">
        <v>145</v>
      </c>
      <c r="B390" s="234" t="s">
        <v>603</v>
      </c>
      <c r="C390" s="248" t="s">
        <v>604</v>
      </c>
      <c r="D390" s="235" t="s">
        <v>180</v>
      </c>
      <c r="E390" s="236">
        <v>51.4</v>
      </c>
      <c r="F390" s="237"/>
      <c r="G390" s="238">
        <f>ROUND(E390*F390,2)</f>
        <v>0</v>
      </c>
      <c r="H390" s="225">
        <v>9.81</v>
      </c>
      <c r="I390" s="224">
        <f>ROUND(E390*H390,2)</f>
        <v>504.23</v>
      </c>
      <c r="J390" s="225">
        <v>6.59</v>
      </c>
      <c r="K390" s="224">
        <f>ROUND(E390*J390,2)</f>
        <v>338.73</v>
      </c>
      <c r="L390" s="224">
        <v>15</v>
      </c>
      <c r="M390" s="224">
        <f>G390*(1+L390/100)</f>
        <v>0</v>
      </c>
      <c r="N390" s="224">
        <v>3.5E-4</v>
      </c>
      <c r="O390" s="224">
        <f>ROUND(E390*N390,2)</f>
        <v>0.02</v>
      </c>
      <c r="P390" s="224">
        <v>0</v>
      </c>
      <c r="Q390" s="224">
        <f>ROUND(E390*P390,2)</f>
        <v>0</v>
      </c>
      <c r="R390" s="224"/>
      <c r="S390" s="224" t="s">
        <v>164</v>
      </c>
      <c r="T390" s="224" t="s">
        <v>164</v>
      </c>
      <c r="U390" s="224">
        <v>1.35E-2</v>
      </c>
      <c r="V390" s="224">
        <f>ROUND(E390*U390,2)</f>
        <v>0.69</v>
      </c>
      <c r="W390" s="224"/>
      <c r="X390" s="224" t="s">
        <v>165</v>
      </c>
      <c r="Y390" s="205"/>
      <c r="Z390" s="205"/>
      <c r="AA390" s="205"/>
      <c r="AB390" s="205"/>
      <c r="AC390" s="205"/>
      <c r="AD390" s="205"/>
      <c r="AE390" s="205"/>
      <c r="AF390" s="205"/>
      <c r="AG390" s="205" t="s">
        <v>166</v>
      </c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spans="1:60" outlineLevel="1" x14ac:dyDescent="0.25">
      <c r="A391" s="222"/>
      <c r="B391" s="223"/>
      <c r="C391" s="260" t="s">
        <v>712</v>
      </c>
      <c r="D391" s="256"/>
      <c r="E391" s="257">
        <v>1.08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05"/>
      <c r="Z391" s="205"/>
      <c r="AA391" s="205"/>
      <c r="AB391" s="205"/>
      <c r="AC391" s="205"/>
      <c r="AD391" s="205"/>
      <c r="AE391" s="205"/>
      <c r="AF391" s="205"/>
      <c r="AG391" s="205" t="s">
        <v>168</v>
      </c>
      <c r="AH391" s="205">
        <v>0</v>
      </c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spans="1:60" outlineLevel="1" x14ac:dyDescent="0.25">
      <c r="A392" s="222"/>
      <c r="B392" s="223"/>
      <c r="C392" s="260" t="s">
        <v>713</v>
      </c>
      <c r="D392" s="256"/>
      <c r="E392" s="257">
        <v>11.7</v>
      </c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05"/>
      <c r="Z392" s="205"/>
      <c r="AA392" s="205"/>
      <c r="AB392" s="205"/>
      <c r="AC392" s="205"/>
      <c r="AD392" s="205"/>
      <c r="AE392" s="205"/>
      <c r="AF392" s="205"/>
      <c r="AG392" s="205" t="s">
        <v>168</v>
      </c>
      <c r="AH392" s="205">
        <v>0</v>
      </c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spans="1:60" outlineLevel="1" x14ac:dyDescent="0.25">
      <c r="A393" s="222"/>
      <c r="B393" s="223"/>
      <c r="C393" s="260" t="s">
        <v>714</v>
      </c>
      <c r="D393" s="256"/>
      <c r="E393" s="257">
        <v>17.16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05"/>
      <c r="Z393" s="205"/>
      <c r="AA393" s="205"/>
      <c r="AB393" s="205"/>
      <c r="AC393" s="205"/>
      <c r="AD393" s="205"/>
      <c r="AE393" s="205"/>
      <c r="AF393" s="205"/>
      <c r="AG393" s="205" t="s">
        <v>168</v>
      </c>
      <c r="AH393" s="205">
        <v>0</v>
      </c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spans="1:60" outlineLevel="1" x14ac:dyDescent="0.25">
      <c r="A394" s="222"/>
      <c r="B394" s="223"/>
      <c r="C394" s="260" t="s">
        <v>715</v>
      </c>
      <c r="D394" s="256"/>
      <c r="E394" s="257">
        <v>8.1199999999999992</v>
      </c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05"/>
      <c r="Z394" s="205"/>
      <c r="AA394" s="205"/>
      <c r="AB394" s="205"/>
      <c r="AC394" s="205"/>
      <c r="AD394" s="205"/>
      <c r="AE394" s="205"/>
      <c r="AF394" s="205"/>
      <c r="AG394" s="205" t="s">
        <v>168</v>
      </c>
      <c r="AH394" s="205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spans="1:60" outlineLevel="1" x14ac:dyDescent="0.25">
      <c r="A395" s="222"/>
      <c r="B395" s="223"/>
      <c r="C395" s="260" t="s">
        <v>730</v>
      </c>
      <c r="D395" s="256"/>
      <c r="E395" s="257">
        <v>8.06</v>
      </c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05"/>
      <c r="Z395" s="205"/>
      <c r="AA395" s="205"/>
      <c r="AB395" s="205"/>
      <c r="AC395" s="205"/>
      <c r="AD395" s="205"/>
      <c r="AE395" s="205"/>
      <c r="AF395" s="205"/>
      <c r="AG395" s="205" t="s">
        <v>168</v>
      </c>
      <c r="AH395" s="205">
        <v>0</v>
      </c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</row>
    <row r="396" spans="1:60" outlineLevel="1" x14ac:dyDescent="0.25">
      <c r="A396" s="222"/>
      <c r="B396" s="223"/>
      <c r="C396" s="260" t="s">
        <v>726</v>
      </c>
      <c r="D396" s="256"/>
      <c r="E396" s="257">
        <v>4.2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05"/>
      <c r="Z396" s="205"/>
      <c r="AA396" s="205"/>
      <c r="AB396" s="205"/>
      <c r="AC396" s="205"/>
      <c r="AD396" s="205"/>
      <c r="AE396" s="205"/>
      <c r="AF396" s="205"/>
      <c r="AG396" s="205" t="s">
        <v>168</v>
      </c>
      <c r="AH396" s="205">
        <v>0</v>
      </c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spans="1:60" outlineLevel="1" x14ac:dyDescent="0.25">
      <c r="A397" s="222"/>
      <c r="B397" s="223"/>
      <c r="C397" s="260" t="s">
        <v>727</v>
      </c>
      <c r="D397" s="256"/>
      <c r="E397" s="257">
        <v>1.08</v>
      </c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05"/>
      <c r="Z397" s="205"/>
      <c r="AA397" s="205"/>
      <c r="AB397" s="205"/>
      <c r="AC397" s="205"/>
      <c r="AD397" s="205"/>
      <c r="AE397" s="205"/>
      <c r="AF397" s="205"/>
      <c r="AG397" s="205" t="s">
        <v>168</v>
      </c>
      <c r="AH397" s="205">
        <v>0</v>
      </c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spans="1:60" ht="30.6" outlineLevel="1" x14ac:dyDescent="0.25">
      <c r="A398" s="233">
        <v>146</v>
      </c>
      <c r="B398" s="234" t="s">
        <v>605</v>
      </c>
      <c r="C398" s="248" t="s">
        <v>606</v>
      </c>
      <c r="D398" s="235" t="s">
        <v>180</v>
      </c>
      <c r="E398" s="236">
        <v>178.84</v>
      </c>
      <c r="F398" s="237"/>
      <c r="G398" s="238">
        <f>ROUND(E398*F398,2)</f>
        <v>0</v>
      </c>
      <c r="H398" s="225">
        <v>0.16</v>
      </c>
      <c r="I398" s="224">
        <f>ROUND(E398*H398,2)</f>
        <v>28.61</v>
      </c>
      <c r="J398" s="225">
        <v>34.840000000000003</v>
      </c>
      <c r="K398" s="224">
        <f>ROUND(E398*J398,2)</f>
        <v>6230.79</v>
      </c>
      <c r="L398" s="224">
        <v>15</v>
      </c>
      <c r="M398" s="224">
        <f>G398*(1+L398/100)</f>
        <v>0</v>
      </c>
      <c r="N398" s="224">
        <v>0</v>
      </c>
      <c r="O398" s="224">
        <f>ROUND(E398*N398,2)</f>
        <v>0</v>
      </c>
      <c r="P398" s="224">
        <v>0</v>
      </c>
      <c r="Q398" s="224">
        <f>ROUND(E398*P398,2)</f>
        <v>0</v>
      </c>
      <c r="R398" s="224"/>
      <c r="S398" s="224" t="s">
        <v>139</v>
      </c>
      <c r="T398" s="224" t="s">
        <v>140</v>
      </c>
      <c r="U398" s="224">
        <v>4.3220000000000001E-2</v>
      </c>
      <c r="V398" s="224">
        <f>ROUND(E398*U398,2)</f>
        <v>7.73</v>
      </c>
      <c r="W398" s="224"/>
      <c r="X398" s="224" t="s">
        <v>165</v>
      </c>
      <c r="Y398" s="205"/>
      <c r="Z398" s="205"/>
      <c r="AA398" s="205"/>
      <c r="AB398" s="205"/>
      <c r="AC398" s="205"/>
      <c r="AD398" s="205"/>
      <c r="AE398" s="205"/>
      <c r="AF398" s="205"/>
      <c r="AG398" s="205" t="s">
        <v>166</v>
      </c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spans="1:60" outlineLevel="1" x14ac:dyDescent="0.25">
      <c r="A399" s="222"/>
      <c r="B399" s="223"/>
      <c r="C399" s="260" t="s">
        <v>594</v>
      </c>
      <c r="D399" s="256"/>
      <c r="E399" s="257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05"/>
      <c r="Z399" s="205"/>
      <c r="AA399" s="205"/>
      <c r="AB399" s="205"/>
      <c r="AC399" s="205"/>
      <c r="AD399" s="205"/>
      <c r="AE399" s="205"/>
      <c r="AF399" s="205"/>
      <c r="AG399" s="205" t="s">
        <v>168</v>
      </c>
      <c r="AH399" s="205">
        <v>0</v>
      </c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spans="1:60" outlineLevel="1" x14ac:dyDescent="0.25">
      <c r="A400" s="222"/>
      <c r="B400" s="223"/>
      <c r="C400" s="260" t="s">
        <v>712</v>
      </c>
      <c r="D400" s="256"/>
      <c r="E400" s="257">
        <v>1.08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05"/>
      <c r="Z400" s="205"/>
      <c r="AA400" s="205"/>
      <c r="AB400" s="205"/>
      <c r="AC400" s="205"/>
      <c r="AD400" s="205"/>
      <c r="AE400" s="205"/>
      <c r="AF400" s="205"/>
      <c r="AG400" s="205" t="s">
        <v>168</v>
      </c>
      <c r="AH400" s="205">
        <v>0</v>
      </c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spans="1:60" outlineLevel="1" x14ac:dyDescent="0.25">
      <c r="A401" s="222"/>
      <c r="B401" s="223"/>
      <c r="C401" s="260" t="s">
        <v>713</v>
      </c>
      <c r="D401" s="256"/>
      <c r="E401" s="257">
        <v>11.7</v>
      </c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05"/>
      <c r="Z401" s="205"/>
      <c r="AA401" s="205"/>
      <c r="AB401" s="205"/>
      <c r="AC401" s="205"/>
      <c r="AD401" s="205"/>
      <c r="AE401" s="205"/>
      <c r="AF401" s="205"/>
      <c r="AG401" s="205" t="s">
        <v>168</v>
      </c>
      <c r="AH401" s="205">
        <v>0</v>
      </c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spans="1:60" outlineLevel="1" x14ac:dyDescent="0.25">
      <c r="A402" s="222"/>
      <c r="B402" s="223"/>
      <c r="C402" s="260" t="s">
        <v>714</v>
      </c>
      <c r="D402" s="256"/>
      <c r="E402" s="257">
        <v>17.16</v>
      </c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05"/>
      <c r="Z402" s="205"/>
      <c r="AA402" s="205"/>
      <c r="AB402" s="205"/>
      <c r="AC402" s="205"/>
      <c r="AD402" s="205"/>
      <c r="AE402" s="205"/>
      <c r="AF402" s="205"/>
      <c r="AG402" s="205" t="s">
        <v>168</v>
      </c>
      <c r="AH402" s="205">
        <v>0</v>
      </c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spans="1:60" outlineLevel="1" x14ac:dyDescent="0.25">
      <c r="A403" s="222"/>
      <c r="B403" s="223"/>
      <c r="C403" s="260" t="s">
        <v>715</v>
      </c>
      <c r="D403" s="256"/>
      <c r="E403" s="257">
        <v>8.1199999999999992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05"/>
      <c r="Z403" s="205"/>
      <c r="AA403" s="205"/>
      <c r="AB403" s="205"/>
      <c r="AC403" s="205"/>
      <c r="AD403" s="205"/>
      <c r="AE403" s="205"/>
      <c r="AF403" s="205"/>
      <c r="AG403" s="205" t="s">
        <v>168</v>
      </c>
      <c r="AH403" s="205">
        <v>0</v>
      </c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spans="1:60" outlineLevel="1" x14ac:dyDescent="0.25">
      <c r="A404" s="222"/>
      <c r="B404" s="223"/>
      <c r="C404" s="260" t="s">
        <v>595</v>
      </c>
      <c r="D404" s="256"/>
      <c r="E404" s="257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05"/>
      <c r="Z404" s="205"/>
      <c r="AA404" s="205"/>
      <c r="AB404" s="205"/>
      <c r="AC404" s="205"/>
      <c r="AD404" s="205"/>
      <c r="AE404" s="205"/>
      <c r="AF404" s="205"/>
      <c r="AG404" s="205" t="s">
        <v>168</v>
      </c>
      <c r="AH404" s="205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spans="1:60" outlineLevel="1" x14ac:dyDescent="0.25">
      <c r="A405" s="222"/>
      <c r="B405" s="223"/>
      <c r="C405" s="260" t="s">
        <v>718</v>
      </c>
      <c r="D405" s="256"/>
      <c r="E405" s="257">
        <v>38.479999999999997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05"/>
      <c r="Z405" s="205"/>
      <c r="AA405" s="205"/>
      <c r="AB405" s="205"/>
      <c r="AC405" s="205"/>
      <c r="AD405" s="205"/>
      <c r="AE405" s="205"/>
      <c r="AF405" s="205"/>
      <c r="AG405" s="205" t="s">
        <v>168</v>
      </c>
      <c r="AH405" s="205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spans="1:60" outlineLevel="1" x14ac:dyDescent="0.25">
      <c r="A406" s="222"/>
      <c r="B406" s="223"/>
      <c r="C406" s="260" t="s">
        <v>222</v>
      </c>
      <c r="D406" s="256"/>
      <c r="E406" s="257">
        <v>-4.8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05"/>
      <c r="Z406" s="205"/>
      <c r="AA406" s="205"/>
      <c r="AB406" s="205"/>
      <c r="AC406" s="205"/>
      <c r="AD406" s="205"/>
      <c r="AE406" s="205"/>
      <c r="AF406" s="205"/>
      <c r="AG406" s="205" t="s">
        <v>168</v>
      </c>
      <c r="AH406" s="205">
        <v>0</v>
      </c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spans="1:60" outlineLevel="1" x14ac:dyDescent="0.25">
      <c r="A407" s="222"/>
      <c r="B407" s="223"/>
      <c r="C407" s="260" t="s">
        <v>223</v>
      </c>
      <c r="D407" s="256"/>
      <c r="E407" s="257">
        <v>-3.6</v>
      </c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05"/>
      <c r="Z407" s="205"/>
      <c r="AA407" s="205"/>
      <c r="AB407" s="205"/>
      <c r="AC407" s="205"/>
      <c r="AD407" s="205"/>
      <c r="AE407" s="205"/>
      <c r="AF407" s="205"/>
      <c r="AG407" s="205" t="s">
        <v>168</v>
      </c>
      <c r="AH407" s="205">
        <v>0</v>
      </c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spans="1:60" outlineLevel="1" x14ac:dyDescent="0.25">
      <c r="A408" s="222"/>
      <c r="B408" s="223"/>
      <c r="C408" s="260" t="s">
        <v>719</v>
      </c>
      <c r="D408" s="256"/>
      <c r="E408" s="257">
        <v>10.92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05"/>
      <c r="Z408" s="205"/>
      <c r="AA408" s="205"/>
      <c r="AB408" s="205"/>
      <c r="AC408" s="205"/>
      <c r="AD408" s="205"/>
      <c r="AE408" s="205"/>
      <c r="AF408" s="205"/>
      <c r="AG408" s="205" t="s">
        <v>168</v>
      </c>
      <c r="AH408" s="205">
        <v>0</v>
      </c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spans="1:60" outlineLevel="1" x14ac:dyDescent="0.25">
      <c r="A409" s="222"/>
      <c r="B409" s="223"/>
      <c r="C409" s="260" t="s">
        <v>226</v>
      </c>
      <c r="D409" s="256"/>
      <c r="E409" s="257">
        <v>-1.2</v>
      </c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05"/>
      <c r="Z409" s="205"/>
      <c r="AA409" s="205"/>
      <c r="AB409" s="205"/>
      <c r="AC409" s="205"/>
      <c r="AD409" s="205"/>
      <c r="AE409" s="205"/>
      <c r="AF409" s="205"/>
      <c r="AG409" s="205" t="s">
        <v>168</v>
      </c>
      <c r="AH409" s="205">
        <v>0</v>
      </c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spans="1:60" outlineLevel="1" x14ac:dyDescent="0.25">
      <c r="A410" s="222"/>
      <c r="B410" s="223"/>
      <c r="C410" s="260" t="s">
        <v>720</v>
      </c>
      <c r="D410" s="256"/>
      <c r="E410" s="257">
        <v>35.880000000000003</v>
      </c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05"/>
      <c r="Z410" s="205"/>
      <c r="AA410" s="205"/>
      <c r="AB410" s="205"/>
      <c r="AC410" s="205"/>
      <c r="AD410" s="205"/>
      <c r="AE410" s="205"/>
      <c r="AF410" s="205"/>
      <c r="AG410" s="205" t="s">
        <v>168</v>
      </c>
      <c r="AH410" s="205">
        <v>0</v>
      </c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spans="1:60" outlineLevel="1" x14ac:dyDescent="0.25">
      <c r="A411" s="222"/>
      <c r="B411" s="223"/>
      <c r="C411" s="260" t="s">
        <v>236</v>
      </c>
      <c r="D411" s="256"/>
      <c r="E411" s="257">
        <v>-1.6</v>
      </c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05"/>
      <c r="Z411" s="205"/>
      <c r="AA411" s="205"/>
      <c r="AB411" s="205"/>
      <c r="AC411" s="205"/>
      <c r="AD411" s="205"/>
      <c r="AE411" s="205"/>
      <c r="AF411" s="205"/>
      <c r="AG411" s="205" t="s">
        <v>168</v>
      </c>
      <c r="AH411" s="205">
        <v>0</v>
      </c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spans="1:60" outlineLevel="1" x14ac:dyDescent="0.25">
      <c r="A412" s="222"/>
      <c r="B412" s="223"/>
      <c r="C412" s="260" t="s">
        <v>228</v>
      </c>
      <c r="D412" s="256"/>
      <c r="E412" s="257">
        <v>-2.4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05"/>
      <c r="Z412" s="205"/>
      <c r="AA412" s="205"/>
      <c r="AB412" s="205"/>
      <c r="AC412" s="205"/>
      <c r="AD412" s="205"/>
      <c r="AE412" s="205"/>
      <c r="AF412" s="205"/>
      <c r="AG412" s="205" t="s">
        <v>168</v>
      </c>
      <c r="AH412" s="205">
        <v>0</v>
      </c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spans="1:60" outlineLevel="1" x14ac:dyDescent="0.25">
      <c r="A413" s="222"/>
      <c r="B413" s="223"/>
      <c r="C413" s="260" t="s">
        <v>721</v>
      </c>
      <c r="D413" s="256"/>
      <c r="E413" s="257">
        <v>44.2</v>
      </c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05"/>
      <c r="Z413" s="205"/>
      <c r="AA413" s="205"/>
      <c r="AB413" s="205"/>
      <c r="AC413" s="205"/>
      <c r="AD413" s="205"/>
      <c r="AE413" s="205"/>
      <c r="AF413" s="205"/>
      <c r="AG413" s="205" t="s">
        <v>168</v>
      </c>
      <c r="AH413" s="205">
        <v>0</v>
      </c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spans="1:60" outlineLevel="1" x14ac:dyDescent="0.25">
      <c r="A414" s="222"/>
      <c r="B414" s="223"/>
      <c r="C414" s="260" t="s">
        <v>230</v>
      </c>
      <c r="D414" s="256"/>
      <c r="E414" s="257">
        <v>-3.2</v>
      </c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05"/>
      <c r="Z414" s="205"/>
      <c r="AA414" s="205"/>
      <c r="AB414" s="205"/>
      <c r="AC414" s="205"/>
      <c r="AD414" s="205"/>
      <c r="AE414" s="205"/>
      <c r="AF414" s="205"/>
      <c r="AG414" s="205" t="s">
        <v>168</v>
      </c>
      <c r="AH414" s="205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spans="1:60" outlineLevel="1" x14ac:dyDescent="0.25">
      <c r="A415" s="222"/>
      <c r="B415" s="223"/>
      <c r="C415" s="260" t="s">
        <v>231</v>
      </c>
      <c r="D415" s="256"/>
      <c r="E415" s="257">
        <v>-4.92</v>
      </c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05"/>
      <c r="Z415" s="205"/>
      <c r="AA415" s="205"/>
      <c r="AB415" s="205"/>
      <c r="AC415" s="205"/>
      <c r="AD415" s="205"/>
      <c r="AE415" s="205"/>
      <c r="AF415" s="205"/>
      <c r="AG415" s="205" t="s">
        <v>168</v>
      </c>
      <c r="AH415" s="205">
        <v>0</v>
      </c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spans="1:60" outlineLevel="1" x14ac:dyDescent="0.25">
      <c r="A416" s="222"/>
      <c r="B416" s="223"/>
      <c r="C416" s="260" t="s">
        <v>722</v>
      </c>
      <c r="D416" s="256"/>
      <c r="E416" s="257">
        <v>8.58</v>
      </c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05"/>
      <c r="Z416" s="205"/>
      <c r="AA416" s="205"/>
      <c r="AB416" s="205"/>
      <c r="AC416" s="205"/>
      <c r="AD416" s="205"/>
      <c r="AE416" s="205"/>
      <c r="AF416" s="205"/>
      <c r="AG416" s="205" t="s">
        <v>168</v>
      </c>
      <c r="AH416" s="205">
        <v>0</v>
      </c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spans="1:60" outlineLevel="1" x14ac:dyDescent="0.25">
      <c r="A417" s="222"/>
      <c r="B417" s="223"/>
      <c r="C417" s="260" t="s">
        <v>226</v>
      </c>
      <c r="D417" s="256"/>
      <c r="E417" s="257">
        <v>-1.2</v>
      </c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05"/>
      <c r="Z417" s="205"/>
      <c r="AA417" s="205"/>
      <c r="AB417" s="205"/>
      <c r="AC417" s="205"/>
      <c r="AD417" s="205"/>
      <c r="AE417" s="205"/>
      <c r="AF417" s="205"/>
      <c r="AG417" s="205" t="s">
        <v>168</v>
      </c>
      <c r="AH417" s="205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spans="1:60" outlineLevel="1" x14ac:dyDescent="0.25">
      <c r="A418" s="222"/>
      <c r="B418" s="223"/>
      <c r="C418" s="260" t="s">
        <v>723</v>
      </c>
      <c r="D418" s="256"/>
      <c r="E418" s="257">
        <v>29.64</v>
      </c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05"/>
      <c r="Z418" s="205"/>
      <c r="AA418" s="205"/>
      <c r="AB418" s="205"/>
      <c r="AC418" s="205"/>
      <c r="AD418" s="205"/>
      <c r="AE418" s="205"/>
      <c r="AF418" s="205"/>
      <c r="AG418" s="205" t="s">
        <v>168</v>
      </c>
      <c r="AH418" s="205">
        <v>0</v>
      </c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spans="1:60" outlineLevel="1" x14ac:dyDescent="0.25">
      <c r="A419" s="222"/>
      <c r="B419" s="223"/>
      <c r="C419" s="260" t="s">
        <v>236</v>
      </c>
      <c r="D419" s="256"/>
      <c r="E419" s="257">
        <v>-1.6</v>
      </c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05"/>
      <c r="Z419" s="205"/>
      <c r="AA419" s="205"/>
      <c r="AB419" s="205"/>
      <c r="AC419" s="205"/>
      <c r="AD419" s="205"/>
      <c r="AE419" s="205"/>
      <c r="AF419" s="205"/>
      <c r="AG419" s="205" t="s">
        <v>168</v>
      </c>
      <c r="AH419" s="205">
        <v>0</v>
      </c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spans="1:60" outlineLevel="1" x14ac:dyDescent="0.25">
      <c r="A420" s="222"/>
      <c r="B420" s="223"/>
      <c r="C420" s="260" t="s">
        <v>228</v>
      </c>
      <c r="D420" s="256"/>
      <c r="E420" s="257">
        <v>-2.4</v>
      </c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05"/>
      <c r="Z420" s="205"/>
      <c r="AA420" s="205"/>
      <c r="AB420" s="205"/>
      <c r="AC420" s="205"/>
      <c r="AD420" s="205"/>
      <c r="AE420" s="205"/>
      <c r="AF420" s="205"/>
      <c r="AG420" s="205" t="s">
        <v>168</v>
      </c>
      <c r="AH420" s="205">
        <v>0</v>
      </c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spans="1:60" x14ac:dyDescent="0.25">
      <c r="A421" s="227" t="s">
        <v>134</v>
      </c>
      <c r="B421" s="228" t="s">
        <v>100</v>
      </c>
      <c r="C421" s="246" t="s">
        <v>101</v>
      </c>
      <c r="D421" s="229"/>
      <c r="E421" s="230"/>
      <c r="F421" s="231"/>
      <c r="G421" s="232">
        <f>SUMIF(AG422:AG446,"&lt;&gt;NOR",G422:G446)</f>
        <v>0</v>
      </c>
      <c r="H421" s="226"/>
      <c r="I421" s="226">
        <f>SUM(I422:I446)</f>
        <v>8778.1</v>
      </c>
      <c r="J421" s="226"/>
      <c r="K421" s="226">
        <f>SUM(K422:K446)</f>
        <v>12715.3</v>
      </c>
      <c r="L421" s="226"/>
      <c r="M421" s="226">
        <f>SUM(M422:M446)</f>
        <v>0</v>
      </c>
      <c r="N421" s="226"/>
      <c r="O421" s="226">
        <f>SUM(O422:O446)</f>
        <v>5.03</v>
      </c>
      <c r="P421" s="226"/>
      <c r="Q421" s="226">
        <f>SUM(Q422:Q446)</f>
        <v>0</v>
      </c>
      <c r="R421" s="226"/>
      <c r="S421" s="226"/>
      <c r="T421" s="226"/>
      <c r="U421" s="226"/>
      <c r="V421" s="226">
        <f>SUM(V422:V446)</f>
        <v>14.89</v>
      </c>
      <c r="W421" s="226"/>
      <c r="X421" s="226"/>
      <c r="AG421" t="s">
        <v>135</v>
      </c>
    </row>
    <row r="422" spans="1:60" outlineLevel="1" x14ac:dyDescent="0.25">
      <c r="A422" s="239">
        <v>147</v>
      </c>
      <c r="B422" s="240" t="s">
        <v>609</v>
      </c>
      <c r="C422" s="247" t="s">
        <v>610</v>
      </c>
      <c r="D422" s="241" t="s">
        <v>171</v>
      </c>
      <c r="E422" s="242">
        <v>3</v>
      </c>
      <c r="F422" s="243"/>
      <c r="G422" s="244">
        <f>ROUND(E422*F422,2)</f>
        <v>0</v>
      </c>
      <c r="H422" s="225">
        <v>0</v>
      </c>
      <c r="I422" s="224">
        <f>ROUND(E422*H422,2)</f>
        <v>0</v>
      </c>
      <c r="J422" s="225">
        <v>24.9</v>
      </c>
      <c r="K422" s="224">
        <f>ROUND(E422*J422,2)</f>
        <v>74.7</v>
      </c>
      <c r="L422" s="224">
        <v>15</v>
      </c>
      <c r="M422" s="224">
        <f>G422*(1+L422/100)</f>
        <v>0</v>
      </c>
      <c r="N422" s="224">
        <v>0</v>
      </c>
      <c r="O422" s="224">
        <f>ROUND(E422*N422,2)</f>
        <v>0</v>
      </c>
      <c r="P422" s="224">
        <v>0</v>
      </c>
      <c r="Q422" s="224">
        <f>ROUND(E422*P422,2)</f>
        <v>0</v>
      </c>
      <c r="R422" s="224"/>
      <c r="S422" s="224" t="s">
        <v>164</v>
      </c>
      <c r="T422" s="224" t="s">
        <v>164</v>
      </c>
      <c r="U422" s="224">
        <v>5.0500000000000003E-2</v>
      </c>
      <c r="V422" s="224">
        <f>ROUND(E422*U422,2)</f>
        <v>0.15</v>
      </c>
      <c r="W422" s="224"/>
      <c r="X422" s="224" t="s">
        <v>165</v>
      </c>
      <c r="Y422" s="205"/>
      <c r="Z422" s="205"/>
      <c r="AA422" s="205"/>
      <c r="AB422" s="205"/>
      <c r="AC422" s="205"/>
      <c r="AD422" s="205"/>
      <c r="AE422" s="205"/>
      <c r="AF422" s="205"/>
      <c r="AG422" s="205" t="s">
        <v>166</v>
      </c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</row>
    <row r="423" spans="1:60" outlineLevel="1" x14ac:dyDescent="0.25">
      <c r="A423" s="239">
        <v>148</v>
      </c>
      <c r="B423" s="240" t="s">
        <v>613</v>
      </c>
      <c r="C423" s="247" t="s">
        <v>774</v>
      </c>
      <c r="D423" s="241" t="s">
        <v>171</v>
      </c>
      <c r="E423" s="242">
        <v>8</v>
      </c>
      <c r="F423" s="243"/>
      <c r="G423" s="244">
        <f>ROUND(E423*F423,2)</f>
        <v>0</v>
      </c>
      <c r="H423" s="225">
        <v>0</v>
      </c>
      <c r="I423" s="224">
        <f>ROUND(E423*H423,2)</f>
        <v>0</v>
      </c>
      <c r="J423" s="225">
        <v>167</v>
      </c>
      <c r="K423" s="224">
        <f>ROUND(E423*J423,2)</f>
        <v>1336</v>
      </c>
      <c r="L423" s="224">
        <v>15</v>
      </c>
      <c r="M423" s="224">
        <f>G423*(1+L423/100)</f>
        <v>0</v>
      </c>
      <c r="N423" s="224">
        <v>0</v>
      </c>
      <c r="O423" s="224">
        <f>ROUND(E423*N423,2)</f>
        <v>0</v>
      </c>
      <c r="P423" s="224">
        <v>0</v>
      </c>
      <c r="Q423" s="224">
        <f>ROUND(E423*P423,2)</f>
        <v>0</v>
      </c>
      <c r="R423" s="224"/>
      <c r="S423" s="224" t="s">
        <v>164</v>
      </c>
      <c r="T423" s="224" t="s">
        <v>140</v>
      </c>
      <c r="U423" s="224">
        <v>0.30567</v>
      </c>
      <c r="V423" s="224">
        <f>ROUND(E423*U423,2)</f>
        <v>2.4500000000000002</v>
      </c>
      <c r="W423" s="224"/>
      <c r="X423" s="224" t="s">
        <v>165</v>
      </c>
      <c r="Y423" s="205"/>
      <c r="Z423" s="205"/>
      <c r="AA423" s="205"/>
      <c r="AB423" s="205"/>
      <c r="AC423" s="205"/>
      <c r="AD423" s="205"/>
      <c r="AE423" s="205"/>
      <c r="AF423" s="205"/>
      <c r="AG423" s="205" t="s">
        <v>166</v>
      </c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spans="1:60" outlineLevel="1" x14ac:dyDescent="0.25">
      <c r="A424" s="233">
        <v>149</v>
      </c>
      <c r="B424" s="234" t="s">
        <v>615</v>
      </c>
      <c r="C424" s="248" t="s">
        <v>775</v>
      </c>
      <c r="D424" s="235" t="s">
        <v>171</v>
      </c>
      <c r="E424" s="236">
        <v>15</v>
      </c>
      <c r="F424" s="237"/>
      <c r="G424" s="238">
        <f>ROUND(E424*F424,2)</f>
        <v>0</v>
      </c>
      <c r="H424" s="225">
        <v>93.03</v>
      </c>
      <c r="I424" s="224">
        <f>ROUND(E424*H424,2)</f>
        <v>1395.45</v>
      </c>
      <c r="J424" s="225">
        <v>54.97</v>
      </c>
      <c r="K424" s="224">
        <f>ROUND(E424*J424,2)</f>
        <v>824.55</v>
      </c>
      <c r="L424" s="224">
        <v>15</v>
      </c>
      <c r="M424" s="224">
        <f>G424*(1+L424/100)</f>
        <v>0</v>
      </c>
      <c r="N424" s="224">
        <v>1E-4</v>
      </c>
      <c r="O424" s="224">
        <f>ROUND(E424*N424,2)</f>
        <v>0</v>
      </c>
      <c r="P424" s="224">
        <v>0</v>
      </c>
      <c r="Q424" s="224">
        <f>ROUND(E424*P424,2)</f>
        <v>0</v>
      </c>
      <c r="R424" s="224"/>
      <c r="S424" s="224" t="s">
        <v>164</v>
      </c>
      <c r="T424" s="224" t="s">
        <v>140</v>
      </c>
      <c r="U424" s="224">
        <v>0.249</v>
      </c>
      <c r="V424" s="224">
        <f>ROUND(E424*U424,2)</f>
        <v>3.74</v>
      </c>
      <c r="W424" s="224"/>
      <c r="X424" s="224" t="s">
        <v>165</v>
      </c>
      <c r="Y424" s="205"/>
      <c r="Z424" s="205"/>
      <c r="AA424" s="205"/>
      <c r="AB424" s="205"/>
      <c r="AC424" s="205"/>
      <c r="AD424" s="205"/>
      <c r="AE424" s="205"/>
      <c r="AF424" s="205"/>
      <c r="AG424" s="205" t="s">
        <v>166</v>
      </c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spans="1:60" outlineLevel="1" x14ac:dyDescent="0.25">
      <c r="A425" s="222"/>
      <c r="B425" s="223"/>
      <c r="C425" s="260" t="s">
        <v>776</v>
      </c>
      <c r="D425" s="256"/>
      <c r="E425" s="257">
        <v>15</v>
      </c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05"/>
      <c r="Z425" s="205"/>
      <c r="AA425" s="205"/>
      <c r="AB425" s="205"/>
      <c r="AC425" s="205"/>
      <c r="AD425" s="205"/>
      <c r="AE425" s="205"/>
      <c r="AF425" s="205"/>
      <c r="AG425" s="205" t="s">
        <v>168</v>
      </c>
      <c r="AH425" s="205">
        <v>0</v>
      </c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spans="1:60" outlineLevel="1" x14ac:dyDescent="0.25">
      <c r="A426" s="222"/>
      <c r="B426" s="223"/>
      <c r="C426" s="260" t="s">
        <v>777</v>
      </c>
      <c r="D426" s="256"/>
      <c r="E426" s="257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05"/>
      <c r="Z426" s="205"/>
      <c r="AA426" s="205"/>
      <c r="AB426" s="205"/>
      <c r="AC426" s="205"/>
      <c r="AD426" s="205"/>
      <c r="AE426" s="205"/>
      <c r="AF426" s="205"/>
      <c r="AG426" s="205" t="s">
        <v>168</v>
      </c>
      <c r="AH426" s="205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spans="1:60" outlineLevel="1" x14ac:dyDescent="0.25">
      <c r="A427" s="239">
        <v>150</v>
      </c>
      <c r="B427" s="240" t="s">
        <v>617</v>
      </c>
      <c r="C427" s="247" t="s">
        <v>618</v>
      </c>
      <c r="D427" s="241" t="s">
        <v>171</v>
      </c>
      <c r="E427" s="242">
        <v>2</v>
      </c>
      <c r="F427" s="243"/>
      <c r="G427" s="244">
        <f>ROUND(E427*F427,2)</f>
        <v>0</v>
      </c>
      <c r="H427" s="225">
        <v>0</v>
      </c>
      <c r="I427" s="224">
        <f>ROUND(E427*H427,2)</f>
        <v>0</v>
      </c>
      <c r="J427" s="225">
        <v>167.5</v>
      </c>
      <c r="K427" s="224">
        <f>ROUND(E427*J427,2)</f>
        <v>335</v>
      </c>
      <c r="L427" s="224">
        <v>15</v>
      </c>
      <c r="M427" s="224">
        <f>G427*(1+L427/100)</f>
        <v>0</v>
      </c>
      <c r="N427" s="224">
        <v>0</v>
      </c>
      <c r="O427" s="224">
        <f>ROUND(E427*N427,2)</f>
        <v>0</v>
      </c>
      <c r="P427" s="224">
        <v>0</v>
      </c>
      <c r="Q427" s="224">
        <f>ROUND(E427*P427,2)</f>
        <v>0</v>
      </c>
      <c r="R427" s="224"/>
      <c r="S427" s="224" t="s">
        <v>164</v>
      </c>
      <c r="T427" s="224" t="s">
        <v>164</v>
      </c>
      <c r="U427" s="224">
        <v>0.34</v>
      </c>
      <c r="V427" s="224">
        <f>ROUND(E427*U427,2)</f>
        <v>0.68</v>
      </c>
      <c r="W427" s="224"/>
      <c r="X427" s="224" t="s">
        <v>165</v>
      </c>
      <c r="Y427" s="205"/>
      <c r="Z427" s="205"/>
      <c r="AA427" s="205"/>
      <c r="AB427" s="205"/>
      <c r="AC427" s="205"/>
      <c r="AD427" s="205"/>
      <c r="AE427" s="205"/>
      <c r="AF427" s="205"/>
      <c r="AG427" s="205" t="s">
        <v>166</v>
      </c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spans="1:60" outlineLevel="1" x14ac:dyDescent="0.25">
      <c r="A428" s="239">
        <v>151</v>
      </c>
      <c r="B428" s="240" t="s">
        <v>621</v>
      </c>
      <c r="C428" s="247" t="s">
        <v>622</v>
      </c>
      <c r="D428" s="241" t="s">
        <v>171</v>
      </c>
      <c r="E428" s="242">
        <v>8</v>
      </c>
      <c r="F428" s="243"/>
      <c r="G428" s="244">
        <f>ROUND(E428*F428,2)</f>
        <v>0</v>
      </c>
      <c r="H428" s="225">
        <v>0</v>
      </c>
      <c r="I428" s="224">
        <f>ROUND(E428*H428,2)</f>
        <v>0</v>
      </c>
      <c r="J428" s="225">
        <v>185</v>
      </c>
      <c r="K428" s="224">
        <f>ROUND(E428*J428,2)</f>
        <v>1480</v>
      </c>
      <c r="L428" s="224">
        <v>15</v>
      </c>
      <c r="M428" s="224">
        <f>G428*(1+L428/100)</f>
        <v>0</v>
      </c>
      <c r="N428" s="224">
        <v>0</v>
      </c>
      <c r="O428" s="224">
        <f>ROUND(E428*N428,2)</f>
        <v>0</v>
      </c>
      <c r="P428" s="224">
        <v>0</v>
      </c>
      <c r="Q428" s="224">
        <f>ROUND(E428*P428,2)</f>
        <v>0</v>
      </c>
      <c r="R428" s="224"/>
      <c r="S428" s="224" t="s">
        <v>164</v>
      </c>
      <c r="T428" s="224" t="s">
        <v>140</v>
      </c>
      <c r="U428" s="224">
        <v>0.43</v>
      </c>
      <c r="V428" s="224">
        <f>ROUND(E428*U428,2)</f>
        <v>3.44</v>
      </c>
      <c r="W428" s="224"/>
      <c r="X428" s="224" t="s">
        <v>165</v>
      </c>
      <c r="Y428" s="205"/>
      <c r="Z428" s="205"/>
      <c r="AA428" s="205"/>
      <c r="AB428" s="205"/>
      <c r="AC428" s="205"/>
      <c r="AD428" s="205"/>
      <c r="AE428" s="205"/>
      <c r="AF428" s="205"/>
      <c r="AG428" s="205" t="s">
        <v>166</v>
      </c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spans="1:60" ht="20.399999999999999" outlineLevel="1" x14ac:dyDescent="0.25">
      <c r="A429" s="239">
        <v>152</v>
      </c>
      <c r="B429" s="240" t="s">
        <v>627</v>
      </c>
      <c r="C429" s="247" t="s">
        <v>628</v>
      </c>
      <c r="D429" s="241" t="s">
        <v>176</v>
      </c>
      <c r="E429" s="242">
        <v>15</v>
      </c>
      <c r="F429" s="243"/>
      <c r="G429" s="244">
        <f>ROUND(E429*F429,2)</f>
        <v>0</v>
      </c>
      <c r="H429" s="225">
        <v>18.670000000000002</v>
      </c>
      <c r="I429" s="224">
        <f>ROUND(E429*H429,2)</f>
        <v>280.05</v>
      </c>
      <c r="J429" s="225">
        <v>34.53</v>
      </c>
      <c r="K429" s="224">
        <f>ROUND(E429*J429,2)</f>
        <v>517.95000000000005</v>
      </c>
      <c r="L429" s="224">
        <v>15</v>
      </c>
      <c r="M429" s="224">
        <f>G429*(1+L429/100)</f>
        <v>0</v>
      </c>
      <c r="N429" s="224">
        <v>1.6000000000000001E-4</v>
      </c>
      <c r="O429" s="224">
        <f>ROUND(E429*N429,2)</f>
        <v>0</v>
      </c>
      <c r="P429" s="224">
        <v>0</v>
      </c>
      <c r="Q429" s="224">
        <f>ROUND(E429*P429,2)</f>
        <v>0</v>
      </c>
      <c r="R429" s="224"/>
      <c r="S429" s="224" t="s">
        <v>164</v>
      </c>
      <c r="T429" s="224" t="s">
        <v>164</v>
      </c>
      <c r="U429" s="224">
        <v>7.0000000000000007E-2</v>
      </c>
      <c r="V429" s="224">
        <f>ROUND(E429*U429,2)</f>
        <v>1.05</v>
      </c>
      <c r="W429" s="224"/>
      <c r="X429" s="224" t="s">
        <v>165</v>
      </c>
      <c r="Y429" s="205"/>
      <c r="Z429" s="205"/>
      <c r="AA429" s="205"/>
      <c r="AB429" s="205"/>
      <c r="AC429" s="205"/>
      <c r="AD429" s="205"/>
      <c r="AE429" s="205"/>
      <c r="AF429" s="205"/>
      <c r="AG429" s="205" t="s">
        <v>166</v>
      </c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spans="1:60" ht="20.399999999999999" outlineLevel="1" x14ac:dyDescent="0.25">
      <c r="A430" s="239">
        <v>153</v>
      </c>
      <c r="B430" s="240" t="s">
        <v>629</v>
      </c>
      <c r="C430" s="247" t="s">
        <v>630</v>
      </c>
      <c r="D430" s="241" t="s">
        <v>176</v>
      </c>
      <c r="E430" s="242">
        <v>20</v>
      </c>
      <c r="F430" s="243"/>
      <c r="G430" s="244">
        <f>ROUND(E430*F430,2)</f>
        <v>0</v>
      </c>
      <c r="H430" s="225">
        <v>30.07</v>
      </c>
      <c r="I430" s="224">
        <f>ROUND(E430*H430,2)</f>
        <v>601.4</v>
      </c>
      <c r="J430" s="225">
        <v>34.53</v>
      </c>
      <c r="K430" s="224">
        <f>ROUND(E430*J430,2)</f>
        <v>690.6</v>
      </c>
      <c r="L430" s="224">
        <v>15</v>
      </c>
      <c r="M430" s="224">
        <f>G430*(1+L430/100)</f>
        <v>0</v>
      </c>
      <c r="N430" s="224">
        <v>2.1000000000000001E-4</v>
      </c>
      <c r="O430" s="224">
        <f>ROUND(E430*N430,2)</f>
        <v>0</v>
      </c>
      <c r="P430" s="224">
        <v>0</v>
      </c>
      <c r="Q430" s="224">
        <f>ROUND(E430*P430,2)</f>
        <v>0</v>
      </c>
      <c r="R430" s="224"/>
      <c r="S430" s="224" t="s">
        <v>164</v>
      </c>
      <c r="T430" s="224" t="s">
        <v>164</v>
      </c>
      <c r="U430" s="224">
        <v>7.0000000000000007E-2</v>
      </c>
      <c r="V430" s="224">
        <f>ROUND(E430*U430,2)</f>
        <v>1.4</v>
      </c>
      <c r="W430" s="224"/>
      <c r="X430" s="224" t="s">
        <v>165</v>
      </c>
      <c r="Y430" s="205"/>
      <c r="Z430" s="205"/>
      <c r="AA430" s="205"/>
      <c r="AB430" s="205"/>
      <c r="AC430" s="205"/>
      <c r="AD430" s="205"/>
      <c r="AE430" s="205"/>
      <c r="AF430" s="205"/>
      <c r="AG430" s="205" t="s">
        <v>166</v>
      </c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spans="1:60" outlineLevel="1" x14ac:dyDescent="0.25">
      <c r="A431" s="239">
        <v>154</v>
      </c>
      <c r="B431" s="240" t="s">
        <v>633</v>
      </c>
      <c r="C431" s="247" t="s">
        <v>634</v>
      </c>
      <c r="D431" s="241" t="s">
        <v>171</v>
      </c>
      <c r="E431" s="242">
        <v>6</v>
      </c>
      <c r="F431" s="243"/>
      <c r="G431" s="244">
        <f>ROUND(E431*F431,2)</f>
        <v>0</v>
      </c>
      <c r="H431" s="225">
        <v>0</v>
      </c>
      <c r="I431" s="224">
        <f>ROUND(E431*H431,2)</f>
        <v>0</v>
      </c>
      <c r="J431" s="225">
        <v>163</v>
      </c>
      <c r="K431" s="224">
        <f>ROUND(E431*J431,2)</f>
        <v>978</v>
      </c>
      <c r="L431" s="224">
        <v>15</v>
      </c>
      <c r="M431" s="224">
        <f>G431*(1+L431/100)</f>
        <v>0</v>
      </c>
      <c r="N431" s="224">
        <v>0</v>
      </c>
      <c r="O431" s="224">
        <f>ROUND(E431*N431,2)</f>
        <v>0</v>
      </c>
      <c r="P431" s="224">
        <v>0</v>
      </c>
      <c r="Q431" s="224">
        <f>ROUND(E431*P431,2)</f>
        <v>0</v>
      </c>
      <c r="R431" s="224"/>
      <c r="S431" s="224" t="s">
        <v>164</v>
      </c>
      <c r="T431" s="224" t="s">
        <v>164</v>
      </c>
      <c r="U431" s="224">
        <v>0.33050000000000002</v>
      </c>
      <c r="V431" s="224">
        <f>ROUND(E431*U431,2)</f>
        <v>1.98</v>
      </c>
      <c r="W431" s="224"/>
      <c r="X431" s="224" t="s">
        <v>165</v>
      </c>
      <c r="Y431" s="205"/>
      <c r="Z431" s="205"/>
      <c r="AA431" s="205"/>
      <c r="AB431" s="205"/>
      <c r="AC431" s="205"/>
      <c r="AD431" s="205"/>
      <c r="AE431" s="205"/>
      <c r="AF431" s="205"/>
      <c r="AG431" s="205" t="s">
        <v>166</v>
      </c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spans="1:60" outlineLevel="1" x14ac:dyDescent="0.25">
      <c r="A432" s="239">
        <v>155</v>
      </c>
      <c r="B432" s="240" t="s">
        <v>778</v>
      </c>
      <c r="C432" s="247" t="s">
        <v>779</v>
      </c>
      <c r="D432" s="241" t="s">
        <v>0</v>
      </c>
      <c r="E432" s="242">
        <v>5</v>
      </c>
      <c r="F432" s="243"/>
      <c r="G432" s="244">
        <f>ROUND(E432*F432,2)</f>
        <v>0</v>
      </c>
      <c r="H432" s="225">
        <v>0</v>
      </c>
      <c r="I432" s="224">
        <f>ROUND(E432*H432,2)</f>
        <v>0</v>
      </c>
      <c r="J432" s="225">
        <v>105</v>
      </c>
      <c r="K432" s="224">
        <f>ROUND(E432*J432,2)</f>
        <v>525</v>
      </c>
      <c r="L432" s="224">
        <v>15</v>
      </c>
      <c r="M432" s="224">
        <f>G432*(1+L432/100)</f>
        <v>0</v>
      </c>
      <c r="N432" s="224">
        <v>0</v>
      </c>
      <c r="O432" s="224">
        <f>ROUND(E432*N432,2)</f>
        <v>0</v>
      </c>
      <c r="P432" s="224">
        <v>0</v>
      </c>
      <c r="Q432" s="224">
        <f>ROUND(E432*P432,2)</f>
        <v>0</v>
      </c>
      <c r="R432" s="224"/>
      <c r="S432" s="224" t="s">
        <v>139</v>
      </c>
      <c r="T432" s="224" t="s">
        <v>140</v>
      </c>
      <c r="U432" s="224">
        <v>0</v>
      </c>
      <c r="V432" s="224">
        <f>ROUND(E432*U432,2)</f>
        <v>0</v>
      </c>
      <c r="W432" s="224"/>
      <c r="X432" s="224" t="s">
        <v>165</v>
      </c>
      <c r="Y432" s="205"/>
      <c r="Z432" s="205"/>
      <c r="AA432" s="205"/>
      <c r="AB432" s="205"/>
      <c r="AC432" s="205"/>
      <c r="AD432" s="205"/>
      <c r="AE432" s="205"/>
      <c r="AF432" s="205"/>
      <c r="AG432" s="205" t="s">
        <v>780</v>
      </c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spans="1:60" outlineLevel="1" x14ac:dyDescent="0.25">
      <c r="A433" s="233">
        <v>156</v>
      </c>
      <c r="B433" s="234" t="s">
        <v>100</v>
      </c>
      <c r="C433" s="248" t="s">
        <v>781</v>
      </c>
      <c r="D433" s="235" t="s">
        <v>323</v>
      </c>
      <c r="E433" s="236">
        <v>3</v>
      </c>
      <c r="F433" s="237"/>
      <c r="G433" s="238">
        <f>ROUND(E433*F433,2)</f>
        <v>0</v>
      </c>
      <c r="H433" s="225">
        <v>0</v>
      </c>
      <c r="I433" s="224">
        <f>ROUND(E433*H433,2)</f>
        <v>0</v>
      </c>
      <c r="J433" s="225">
        <v>450</v>
      </c>
      <c r="K433" s="224">
        <f>ROUND(E433*J433,2)</f>
        <v>1350</v>
      </c>
      <c r="L433" s="224">
        <v>15</v>
      </c>
      <c r="M433" s="224">
        <f>G433*(1+L433/100)</f>
        <v>0</v>
      </c>
      <c r="N433" s="224">
        <v>0</v>
      </c>
      <c r="O433" s="224">
        <f>ROUND(E433*N433,2)</f>
        <v>0</v>
      </c>
      <c r="P433" s="224">
        <v>0</v>
      </c>
      <c r="Q433" s="224">
        <f>ROUND(E433*P433,2)</f>
        <v>0</v>
      </c>
      <c r="R433" s="224"/>
      <c r="S433" s="224" t="s">
        <v>139</v>
      </c>
      <c r="T433" s="224" t="s">
        <v>140</v>
      </c>
      <c r="U433" s="224">
        <v>0</v>
      </c>
      <c r="V433" s="224">
        <f>ROUND(E433*U433,2)</f>
        <v>0</v>
      </c>
      <c r="W433" s="224"/>
      <c r="X433" s="224" t="s">
        <v>165</v>
      </c>
      <c r="Y433" s="205"/>
      <c r="Z433" s="205"/>
      <c r="AA433" s="205"/>
      <c r="AB433" s="205"/>
      <c r="AC433" s="205"/>
      <c r="AD433" s="205"/>
      <c r="AE433" s="205"/>
      <c r="AF433" s="205"/>
      <c r="AG433" s="205" t="s">
        <v>166</v>
      </c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spans="1:60" outlineLevel="1" x14ac:dyDescent="0.25">
      <c r="A434" s="222"/>
      <c r="B434" s="223"/>
      <c r="C434" s="260" t="s">
        <v>782</v>
      </c>
      <c r="D434" s="256"/>
      <c r="E434" s="257">
        <v>3</v>
      </c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05"/>
      <c r="Z434" s="205"/>
      <c r="AA434" s="205"/>
      <c r="AB434" s="205"/>
      <c r="AC434" s="205"/>
      <c r="AD434" s="205"/>
      <c r="AE434" s="205"/>
      <c r="AF434" s="205"/>
      <c r="AG434" s="205" t="s">
        <v>168</v>
      </c>
      <c r="AH434" s="205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spans="1:60" outlineLevel="1" x14ac:dyDescent="0.25">
      <c r="A435" s="239">
        <v>157</v>
      </c>
      <c r="B435" s="240" t="s">
        <v>649</v>
      </c>
      <c r="C435" s="247" t="s">
        <v>650</v>
      </c>
      <c r="D435" s="241" t="s">
        <v>171</v>
      </c>
      <c r="E435" s="242">
        <v>3</v>
      </c>
      <c r="F435" s="243"/>
      <c r="G435" s="244">
        <f>ROUND(E435*F435,2)</f>
        <v>0</v>
      </c>
      <c r="H435" s="225">
        <v>143.5</v>
      </c>
      <c r="I435" s="224">
        <f>ROUND(E435*H435,2)</f>
        <v>430.5</v>
      </c>
      <c r="J435" s="225">
        <v>0</v>
      </c>
      <c r="K435" s="224">
        <f>ROUND(E435*J435,2)</f>
        <v>0</v>
      </c>
      <c r="L435" s="224">
        <v>15</v>
      </c>
      <c r="M435" s="224">
        <f>G435*(1+L435/100)</f>
        <v>0</v>
      </c>
      <c r="N435" s="224">
        <v>1.0000000000000001E-5</v>
      </c>
      <c r="O435" s="224">
        <f>ROUND(E435*N435,2)</f>
        <v>0</v>
      </c>
      <c r="P435" s="224">
        <v>0</v>
      </c>
      <c r="Q435" s="224">
        <f>ROUND(E435*P435,2)</f>
        <v>0</v>
      </c>
      <c r="R435" s="224" t="s">
        <v>193</v>
      </c>
      <c r="S435" s="224" t="s">
        <v>164</v>
      </c>
      <c r="T435" s="224" t="s">
        <v>164</v>
      </c>
      <c r="U435" s="224">
        <v>0</v>
      </c>
      <c r="V435" s="224">
        <f>ROUND(E435*U435,2)</f>
        <v>0</v>
      </c>
      <c r="W435" s="224"/>
      <c r="X435" s="224" t="s">
        <v>189</v>
      </c>
      <c r="Y435" s="205"/>
      <c r="Z435" s="205"/>
      <c r="AA435" s="205"/>
      <c r="AB435" s="205"/>
      <c r="AC435" s="205"/>
      <c r="AD435" s="205"/>
      <c r="AE435" s="205"/>
      <c r="AF435" s="205"/>
      <c r="AG435" s="205" t="s">
        <v>190</v>
      </c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spans="1:60" outlineLevel="1" x14ac:dyDescent="0.25">
      <c r="A436" s="239">
        <v>158</v>
      </c>
      <c r="B436" s="240" t="s">
        <v>651</v>
      </c>
      <c r="C436" s="247" t="s">
        <v>652</v>
      </c>
      <c r="D436" s="241" t="s">
        <v>171</v>
      </c>
      <c r="E436" s="242">
        <v>3</v>
      </c>
      <c r="F436" s="243"/>
      <c r="G436" s="244">
        <f>ROUND(E436*F436,2)</f>
        <v>0</v>
      </c>
      <c r="H436" s="225">
        <v>48.6</v>
      </c>
      <c r="I436" s="224">
        <f>ROUND(E436*H436,2)</f>
        <v>145.80000000000001</v>
      </c>
      <c r="J436" s="225">
        <v>0</v>
      </c>
      <c r="K436" s="224">
        <f>ROUND(E436*J436,2)</f>
        <v>0</v>
      </c>
      <c r="L436" s="224">
        <v>15</v>
      </c>
      <c r="M436" s="224">
        <f>G436*(1+L436/100)</f>
        <v>0</v>
      </c>
      <c r="N436" s="224">
        <v>1.0000000000000001E-5</v>
      </c>
      <c r="O436" s="224">
        <f>ROUND(E436*N436,2)</f>
        <v>0</v>
      </c>
      <c r="P436" s="224">
        <v>0</v>
      </c>
      <c r="Q436" s="224">
        <f>ROUND(E436*P436,2)</f>
        <v>0</v>
      </c>
      <c r="R436" s="224" t="s">
        <v>193</v>
      </c>
      <c r="S436" s="224" t="s">
        <v>164</v>
      </c>
      <c r="T436" s="224" t="s">
        <v>164</v>
      </c>
      <c r="U436" s="224">
        <v>0</v>
      </c>
      <c r="V436" s="224">
        <f>ROUND(E436*U436,2)</f>
        <v>0</v>
      </c>
      <c r="W436" s="224"/>
      <c r="X436" s="224" t="s">
        <v>189</v>
      </c>
      <c r="Y436" s="205"/>
      <c r="Z436" s="205"/>
      <c r="AA436" s="205"/>
      <c r="AB436" s="205"/>
      <c r="AC436" s="205"/>
      <c r="AD436" s="205"/>
      <c r="AE436" s="205"/>
      <c r="AF436" s="205"/>
      <c r="AG436" s="205" t="s">
        <v>190</v>
      </c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spans="1:60" outlineLevel="1" x14ac:dyDescent="0.25">
      <c r="A437" s="239">
        <v>159</v>
      </c>
      <c r="B437" s="240" t="s">
        <v>653</v>
      </c>
      <c r="C437" s="247" t="s">
        <v>654</v>
      </c>
      <c r="D437" s="241" t="s">
        <v>171</v>
      </c>
      <c r="E437" s="242">
        <v>3</v>
      </c>
      <c r="F437" s="243"/>
      <c r="G437" s="244">
        <f>ROUND(E437*F437,2)</f>
        <v>0</v>
      </c>
      <c r="H437" s="225">
        <v>30.8</v>
      </c>
      <c r="I437" s="224">
        <f>ROUND(E437*H437,2)</f>
        <v>92.4</v>
      </c>
      <c r="J437" s="225">
        <v>0</v>
      </c>
      <c r="K437" s="224">
        <f>ROUND(E437*J437,2)</f>
        <v>0</v>
      </c>
      <c r="L437" s="224">
        <v>15</v>
      </c>
      <c r="M437" s="224">
        <f>G437*(1+L437/100)</f>
        <v>0</v>
      </c>
      <c r="N437" s="224">
        <v>5.0000000000000002E-5</v>
      </c>
      <c r="O437" s="224">
        <f>ROUND(E437*N437,2)</f>
        <v>0</v>
      </c>
      <c r="P437" s="224">
        <v>0</v>
      </c>
      <c r="Q437" s="224">
        <f>ROUND(E437*P437,2)</f>
        <v>0</v>
      </c>
      <c r="R437" s="224" t="s">
        <v>193</v>
      </c>
      <c r="S437" s="224" t="s">
        <v>164</v>
      </c>
      <c r="T437" s="224" t="s">
        <v>164</v>
      </c>
      <c r="U437" s="224">
        <v>0</v>
      </c>
      <c r="V437" s="224">
        <f>ROUND(E437*U437,2)</f>
        <v>0</v>
      </c>
      <c r="W437" s="224"/>
      <c r="X437" s="224" t="s">
        <v>189</v>
      </c>
      <c r="Y437" s="205"/>
      <c r="Z437" s="205"/>
      <c r="AA437" s="205"/>
      <c r="AB437" s="205"/>
      <c r="AC437" s="205"/>
      <c r="AD437" s="205"/>
      <c r="AE437" s="205"/>
      <c r="AF437" s="205"/>
      <c r="AG437" s="205" t="s">
        <v>190</v>
      </c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spans="1:60" outlineLevel="1" x14ac:dyDescent="0.25">
      <c r="A438" s="239">
        <v>160</v>
      </c>
      <c r="B438" s="240" t="s">
        <v>657</v>
      </c>
      <c r="C438" s="247" t="s">
        <v>658</v>
      </c>
      <c r="D438" s="241" t="s">
        <v>171</v>
      </c>
      <c r="E438" s="242">
        <v>6</v>
      </c>
      <c r="F438" s="243"/>
      <c r="G438" s="244">
        <f>ROUND(E438*F438,2)</f>
        <v>0</v>
      </c>
      <c r="H438" s="225">
        <v>13</v>
      </c>
      <c r="I438" s="224">
        <f>ROUND(E438*H438,2)</f>
        <v>78</v>
      </c>
      <c r="J438" s="225">
        <v>0</v>
      </c>
      <c r="K438" s="224">
        <f>ROUND(E438*J438,2)</f>
        <v>0</v>
      </c>
      <c r="L438" s="224">
        <v>15</v>
      </c>
      <c r="M438" s="224">
        <f>G438*(1+L438/100)</f>
        <v>0</v>
      </c>
      <c r="N438" s="224">
        <v>4.0000000000000003E-5</v>
      </c>
      <c r="O438" s="224">
        <f>ROUND(E438*N438,2)</f>
        <v>0</v>
      </c>
      <c r="P438" s="224">
        <v>0</v>
      </c>
      <c r="Q438" s="224">
        <f>ROUND(E438*P438,2)</f>
        <v>0</v>
      </c>
      <c r="R438" s="224" t="s">
        <v>193</v>
      </c>
      <c r="S438" s="224" t="s">
        <v>164</v>
      </c>
      <c r="T438" s="224" t="s">
        <v>164</v>
      </c>
      <c r="U438" s="224">
        <v>0</v>
      </c>
      <c r="V438" s="224">
        <f>ROUND(E438*U438,2)</f>
        <v>0</v>
      </c>
      <c r="W438" s="224"/>
      <c r="X438" s="224" t="s">
        <v>189</v>
      </c>
      <c r="Y438" s="205"/>
      <c r="Z438" s="205"/>
      <c r="AA438" s="205"/>
      <c r="AB438" s="205"/>
      <c r="AC438" s="205"/>
      <c r="AD438" s="205"/>
      <c r="AE438" s="205"/>
      <c r="AF438" s="205"/>
      <c r="AG438" s="205" t="s">
        <v>190</v>
      </c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spans="1:60" outlineLevel="1" x14ac:dyDescent="0.25">
      <c r="A439" s="239">
        <v>161</v>
      </c>
      <c r="B439" s="240" t="s">
        <v>659</v>
      </c>
      <c r="C439" s="247" t="s">
        <v>660</v>
      </c>
      <c r="D439" s="241" t="s">
        <v>171</v>
      </c>
      <c r="E439" s="242">
        <v>4</v>
      </c>
      <c r="F439" s="243"/>
      <c r="G439" s="244">
        <f>ROUND(E439*F439,2)</f>
        <v>0</v>
      </c>
      <c r="H439" s="225">
        <v>550</v>
      </c>
      <c r="I439" s="224">
        <f>ROUND(E439*H439,2)</f>
        <v>2200</v>
      </c>
      <c r="J439" s="225">
        <v>0</v>
      </c>
      <c r="K439" s="224">
        <f>ROUND(E439*J439,2)</f>
        <v>0</v>
      </c>
      <c r="L439" s="224">
        <v>15</v>
      </c>
      <c r="M439" s="224">
        <f>G439*(1+L439/100)</f>
        <v>0</v>
      </c>
      <c r="N439" s="224">
        <v>4.0000000000000001E-3</v>
      </c>
      <c r="O439" s="224">
        <f>ROUND(E439*N439,2)</f>
        <v>0.02</v>
      </c>
      <c r="P439" s="224">
        <v>0</v>
      </c>
      <c r="Q439" s="224">
        <f>ROUND(E439*P439,2)</f>
        <v>0</v>
      </c>
      <c r="R439" s="224" t="s">
        <v>193</v>
      </c>
      <c r="S439" s="224" t="s">
        <v>164</v>
      </c>
      <c r="T439" s="224" t="s">
        <v>140</v>
      </c>
      <c r="U439" s="224">
        <v>0</v>
      </c>
      <c r="V439" s="224">
        <f>ROUND(E439*U439,2)</f>
        <v>0</v>
      </c>
      <c r="W439" s="224"/>
      <c r="X439" s="224" t="s">
        <v>189</v>
      </c>
      <c r="Y439" s="205"/>
      <c r="Z439" s="205"/>
      <c r="AA439" s="205"/>
      <c r="AB439" s="205"/>
      <c r="AC439" s="205"/>
      <c r="AD439" s="205"/>
      <c r="AE439" s="205"/>
      <c r="AF439" s="205"/>
      <c r="AG439" s="205" t="s">
        <v>190</v>
      </c>
      <c r="AH439" s="205"/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spans="1:60" outlineLevel="1" x14ac:dyDescent="0.25">
      <c r="A440" s="239">
        <v>162</v>
      </c>
      <c r="B440" s="240" t="s">
        <v>661</v>
      </c>
      <c r="C440" s="247" t="s">
        <v>662</v>
      </c>
      <c r="D440" s="241" t="s">
        <v>171</v>
      </c>
      <c r="E440" s="242">
        <v>3</v>
      </c>
      <c r="F440" s="243"/>
      <c r="G440" s="244">
        <f>ROUND(E440*F440,2)</f>
        <v>0</v>
      </c>
      <c r="H440" s="225">
        <v>1050</v>
      </c>
      <c r="I440" s="224">
        <f>ROUND(E440*H440,2)</f>
        <v>3150</v>
      </c>
      <c r="J440" s="225">
        <v>0</v>
      </c>
      <c r="K440" s="224">
        <f>ROUND(E440*J440,2)</f>
        <v>0</v>
      </c>
      <c r="L440" s="224">
        <v>15</v>
      </c>
      <c r="M440" s="224">
        <f>G440*(1+L440/100)</f>
        <v>0</v>
      </c>
      <c r="N440" s="224">
        <v>4.0000000000000001E-3</v>
      </c>
      <c r="O440" s="224">
        <f>ROUND(E440*N440,2)</f>
        <v>0.01</v>
      </c>
      <c r="P440" s="224">
        <v>0</v>
      </c>
      <c r="Q440" s="224">
        <f>ROUND(E440*P440,2)</f>
        <v>0</v>
      </c>
      <c r="R440" s="224"/>
      <c r="S440" s="224" t="s">
        <v>139</v>
      </c>
      <c r="T440" s="224" t="s">
        <v>140</v>
      </c>
      <c r="U440" s="224">
        <v>0</v>
      </c>
      <c r="V440" s="224">
        <f>ROUND(E440*U440,2)</f>
        <v>0</v>
      </c>
      <c r="W440" s="224"/>
      <c r="X440" s="224" t="s">
        <v>189</v>
      </c>
      <c r="Y440" s="205"/>
      <c r="Z440" s="205"/>
      <c r="AA440" s="205"/>
      <c r="AB440" s="205"/>
      <c r="AC440" s="205"/>
      <c r="AD440" s="205"/>
      <c r="AE440" s="205"/>
      <c r="AF440" s="205"/>
      <c r="AG440" s="205" t="s">
        <v>190</v>
      </c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spans="1:60" outlineLevel="1" x14ac:dyDescent="0.25">
      <c r="A441" s="239">
        <v>163</v>
      </c>
      <c r="B441" s="240" t="s">
        <v>667</v>
      </c>
      <c r="C441" s="247" t="s">
        <v>668</v>
      </c>
      <c r="D441" s="241" t="s">
        <v>171</v>
      </c>
      <c r="E441" s="242">
        <v>1</v>
      </c>
      <c r="F441" s="243"/>
      <c r="G441" s="244">
        <f>ROUND(E441*F441,2)</f>
        <v>0</v>
      </c>
      <c r="H441" s="225">
        <v>199.5</v>
      </c>
      <c r="I441" s="224">
        <f>ROUND(E441*H441,2)</f>
        <v>199.5</v>
      </c>
      <c r="J441" s="225">
        <v>0</v>
      </c>
      <c r="K441" s="224">
        <f>ROUND(E441*J441,2)</f>
        <v>0</v>
      </c>
      <c r="L441" s="224">
        <v>15</v>
      </c>
      <c r="M441" s="224">
        <f>G441*(1+L441/100)</f>
        <v>0</v>
      </c>
      <c r="N441" s="224">
        <v>1.8000000000000001E-4</v>
      </c>
      <c r="O441" s="224">
        <f>ROUND(E441*N441,2)</f>
        <v>0</v>
      </c>
      <c r="P441" s="224">
        <v>0</v>
      </c>
      <c r="Q441" s="224">
        <f>ROUND(E441*P441,2)</f>
        <v>0</v>
      </c>
      <c r="R441" s="224" t="s">
        <v>193</v>
      </c>
      <c r="S441" s="224" t="s">
        <v>164</v>
      </c>
      <c r="T441" s="224" t="s">
        <v>164</v>
      </c>
      <c r="U441" s="224">
        <v>0</v>
      </c>
      <c r="V441" s="224">
        <f>ROUND(E441*U441,2)</f>
        <v>0</v>
      </c>
      <c r="W441" s="224"/>
      <c r="X441" s="224" t="s">
        <v>189</v>
      </c>
      <c r="Y441" s="205"/>
      <c r="Z441" s="205"/>
      <c r="AA441" s="205"/>
      <c r="AB441" s="205"/>
      <c r="AC441" s="205"/>
      <c r="AD441" s="205"/>
      <c r="AE441" s="205"/>
      <c r="AF441" s="205"/>
      <c r="AG441" s="205" t="s">
        <v>190</v>
      </c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spans="1:60" outlineLevel="1" x14ac:dyDescent="0.25">
      <c r="A442" s="239">
        <v>164</v>
      </c>
      <c r="B442" s="240" t="s">
        <v>669</v>
      </c>
      <c r="C442" s="247" t="s">
        <v>670</v>
      </c>
      <c r="D442" s="241" t="s">
        <v>171</v>
      </c>
      <c r="E442" s="242">
        <v>1</v>
      </c>
      <c r="F442" s="243"/>
      <c r="G442" s="244">
        <f>ROUND(E442*F442,2)</f>
        <v>0</v>
      </c>
      <c r="H442" s="225">
        <v>145</v>
      </c>
      <c r="I442" s="224">
        <f>ROUND(E442*H442,2)</f>
        <v>145</v>
      </c>
      <c r="J442" s="225">
        <v>0</v>
      </c>
      <c r="K442" s="224">
        <f>ROUND(E442*J442,2)</f>
        <v>0</v>
      </c>
      <c r="L442" s="224">
        <v>15</v>
      </c>
      <c r="M442" s="224">
        <f>G442*(1+L442/100)</f>
        <v>0</v>
      </c>
      <c r="N442" s="224">
        <v>1.8000000000000001E-4</v>
      </c>
      <c r="O442" s="224">
        <f>ROUND(E442*N442,2)</f>
        <v>0</v>
      </c>
      <c r="P442" s="224">
        <v>0</v>
      </c>
      <c r="Q442" s="224">
        <f>ROUND(E442*P442,2)</f>
        <v>0</v>
      </c>
      <c r="R442" s="224" t="s">
        <v>193</v>
      </c>
      <c r="S442" s="224" t="s">
        <v>164</v>
      </c>
      <c r="T442" s="224" t="s">
        <v>164</v>
      </c>
      <c r="U442" s="224">
        <v>0</v>
      </c>
      <c r="V442" s="224">
        <f>ROUND(E442*U442,2)</f>
        <v>0</v>
      </c>
      <c r="W442" s="224"/>
      <c r="X442" s="224" t="s">
        <v>189</v>
      </c>
      <c r="Y442" s="205"/>
      <c r="Z442" s="205"/>
      <c r="AA442" s="205"/>
      <c r="AB442" s="205"/>
      <c r="AC442" s="205"/>
      <c r="AD442" s="205"/>
      <c r="AE442" s="205"/>
      <c r="AF442" s="205"/>
      <c r="AG442" s="205" t="s">
        <v>190</v>
      </c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spans="1:60" outlineLevel="1" x14ac:dyDescent="0.25">
      <c r="A443" s="239">
        <v>165</v>
      </c>
      <c r="B443" s="240" t="s">
        <v>675</v>
      </c>
      <c r="C443" s="247" t="s">
        <v>676</v>
      </c>
      <c r="D443" s="241" t="s">
        <v>677</v>
      </c>
      <c r="E443" s="242">
        <v>5</v>
      </c>
      <c r="F443" s="243"/>
      <c r="G443" s="244">
        <f>ROUND(E443*F443,2)</f>
        <v>0</v>
      </c>
      <c r="H443" s="225">
        <v>12</v>
      </c>
      <c r="I443" s="224">
        <f>ROUND(E443*H443,2)</f>
        <v>60</v>
      </c>
      <c r="J443" s="225">
        <v>0</v>
      </c>
      <c r="K443" s="224">
        <f>ROUND(E443*J443,2)</f>
        <v>0</v>
      </c>
      <c r="L443" s="224">
        <v>15</v>
      </c>
      <c r="M443" s="224">
        <f>G443*(1+L443/100)</f>
        <v>0</v>
      </c>
      <c r="N443" s="224">
        <v>1</v>
      </c>
      <c r="O443" s="224">
        <f>ROUND(E443*N443,2)</f>
        <v>5</v>
      </c>
      <c r="P443" s="224">
        <v>0</v>
      </c>
      <c r="Q443" s="224">
        <f>ROUND(E443*P443,2)</f>
        <v>0</v>
      </c>
      <c r="R443" s="224" t="s">
        <v>193</v>
      </c>
      <c r="S443" s="224" t="s">
        <v>164</v>
      </c>
      <c r="T443" s="224" t="s">
        <v>140</v>
      </c>
      <c r="U443" s="224">
        <v>0</v>
      </c>
      <c r="V443" s="224">
        <f>ROUND(E443*U443,2)</f>
        <v>0</v>
      </c>
      <c r="W443" s="224"/>
      <c r="X443" s="224" t="s">
        <v>189</v>
      </c>
      <c r="Y443" s="205"/>
      <c r="Z443" s="205"/>
      <c r="AA443" s="205"/>
      <c r="AB443" s="205"/>
      <c r="AC443" s="205"/>
      <c r="AD443" s="205"/>
      <c r="AE443" s="205"/>
      <c r="AF443" s="205"/>
      <c r="AG443" s="205" t="s">
        <v>190</v>
      </c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spans="1:60" outlineLevel="1" x14ac:dyDescent="0.25">
      <c r="A444" s="239">
        <v>166</v>
      </c>
      <c r="B444" s="240" t="s">
        <v>783</v>
      </c>
      <c r="C444" s="247" t="s">
        <v>614</v>
      </c>
      <c r="D444" s="241" t="s">
        <v>171</v>
      </c>
      <c r="E444" s="242">
        <v>3</v>
      </c>
      <c r="F444" s="243"/>
      <c r="G444" s="244">
        <f>ROUND(E444*F444,2)</f>
        <v>0</v>
      </c>
      <c r="H444" s="225">
        <v>0</v>
      </c>
      <c r="I444" s="224">
        <f>ROUND(E444*H444,2)</f>
        <v>0</v>
      </c>
      <c r="J444" s="225">
        <v>151</v>
      </c>
      <c r="K444" s="224">
        <f>ROUND(E444*J444,2)</f>
        <v>453</v>
      </c>
      <c r="L444" s="224">
        <v>15</v>
      </c>
      <c r="M444" s="224">
        <f>G444*(1+L444/100)</f>
        <v>0</v>
      </c>
      <c r="N444" s="224">
        <v>0</v>
      </c>
      <c r="O444" s="224">
        <f>ROUND(E444*N444,2)</f>
        <v>0</v>
      </c>
      <c r="P444" s="224">
        <v>0</v>
      </c>
      <c r="Q444" s="224">
        <f>ROUND(E444*P444,2)</f>
        <v>0</v>
      </c>
      <c r="R444" s="224"/>
      <c r="S444" s="224" t="s">
        <v>164</v>
      </c>
      <c r="T444" s="224" t="s">
        <v>164</v>
      </c>
      <c r="U444" s="224">
        <v>0</v>
      </c>
      <c r="V444" s="224">
        <f>ROUND(E444*U444,2)</f>
        <v>0</v>
      </c>
      <c r="W444" s="224"/>
      <c r="X444" s="224" t="s">
        <v>196</v>
      </c>
      <c r="Y444" s="205"/>
      <c r="Z444" s="205"/>
      <c r="AA444" s="205"/>
      <c r="AB444" s="205"/>
      <c r="AC444" s="205"/>
      <c r="AD444" s="205"/>
      <c r="AE444" s="205"/>
      <c r="AF444" s="205"/>
      <c r="AG444" s="205" t="s">
        <v>197</v>
      </c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spans="1:60" ht="20.399999999999999" outlineLevel="1" x14ac:dyDescent="0.25">
      <c r="A445" s="239">
        <v>167</v>
      </c>
      <c r="B445" s="240" t="s">
        <v>784</v>
      </c>
      <c r="C445" s="247" t="s">
        <v>616</v>
      </c>
      <c r="D445" s="241" t="s">
        <v>171</v>
      </c>
      <c r="E445" s="242">
        <v>3</v>
      </c>
      <c r="F445" s="243"/>
      <c r="G445" s="244">
        <f>ROUND(E445*F445,2)</f>
        <v>0</v>
      </c>
      <c r="H445" s="225">
        <v>0</v>
      </c>
      <c r="I445" s="224">
        <f>ROUND(E445*H445,2)</f>
        <v>0</v>
      </c>
      <c r="J445" s="225">
        <v>383.5</v>
      </c>
      <c r="K445" s="224">
        <f>ROUND(E445*J445,2)</f>
        <v>1150.5</v>
      </c>
      <c r="L445" s="224">
        <v>15</v>
      </c>
      <c r="M445" s="224">
        <f>G445*(1+L445/100)</f>
        <v>0</v>
      </c>
      <c r="N445" s="224">
        <v>1E-4</v>
      </c>
      <c r="O445" s="224">
        <f>ROUND(E445*N445,2)</f>
        <v>0</v>
      </c>
      <c r="P445" s="224">
        <v>0</v>
      </c>
      <c r="Q445" s="224">
        <f>ROUND(E445*P445,2)</f>
        <v>0</v>
      </c>
      <c r="R445" s="224"/>
      <c r="S445" s="224" t="s">
        <v>164</v>
      </c>
      <c r="T445" s="224" t="s">
        <v>164</v>
      </c>
      <c r="U445" s="224">
        <v>0</v>
      </c>
      <c r="V445" s="224">
        <f>ROUND(E445*U445,2)</f>
        <v>0</v>
      </c>
      <c r="W445" s="224"/>
      <c r="X445" s="224" t="s">
        <v>196</v>
      </c>
      <c r="Y445" s="205"/>
      <c r="Z445" s="205"/>
      <c r="AA445" s="205"/>
      <c r="AB445" s="205"/>
      <c r="AC445" s="205"/>
      <c r="AD445" s="205"/>
      <c r="AE445" s="205"/>
      <c r="AF445" s="205"/>
      <c r="AG445" s="205" t="s">
        <v>197</v>
      </c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</row>
    <row r="446" spans="1:60" outlineLevel="1" x14ac:dyDescent="0.25">
      <c r="A446" s="239">
        <v>168</v>
      </c>
      <c r="B446" s="240" t="s">
        <v>643</v>
      </c>
      <c r="C446" s="247" t="s">
        <v>644</v>
      </c>
      <c r="D446" s="241" t="s">
        <v>307</v>
      </c>
      <c r="E446" s="242">
        <v>1</v>
      </c>
      <c r="F446" s="243"/>
      <c r="G446" s="244">
        <f>ROUND(E446*F446,2)</f>
        <v>0</v>
      </c>
      <c r="H446" s="225">
        <v>0</v>
      </c>
      <c r="I446" s="224">
        <f>ROUND(E446*H446,2)</f>
        <v>0</v>
      </c>
      <c r="J446" s="225">
        <v>3000</v>
      </c>
      <c r="K446" s="224">
        <f>ROUND(E446*J446,2)</f>
        <v>3000</v>
      </c>
      <c r="L446" s="224">
        <v>15</v>
      </c>
      <c r="M446" s="224">
        <f>G446*(1+L446/100)</f>
        <v>0</v>
      </c>
      <c r="N446" s="224">
        <v>0</v>
      </c>
      <c r="O446" s="224">
        <f>ROUND(E446*N446,2)</f>
        <v>0</v>
      </c>
      <c r="P446" s="224">
        <v>0</v>
      </c>
      <c r="Q446" s="224">
        <f>ROUND(E446*P446,2)</f>
        <v>0</v>
      </c>
      <c r="R446" s="224"/>
      <c r="S446" s="224" t="s">
        <v>139</v>
      </c>
      <c r="T446" s="224" t="s">
        <v>140</v>
      </c>
      <c r="U446" s="224">
        <v>0</v>
      </c>
      <c r="V446" s="224">
        <f>ROUND(E446*U446,2)</f>
        <v>0</v>
      </c>
      <c r="W446" s="224"/>
      <c r="X446" s="224" t="s">
        <v>196</v>
      </c>
      <c r="Y446" s="205"/>
      <c r="Z446" s="205"/>
      <c r="AA446" s="205"/>
      <c r="AB446" s="205"/>
      <c r="AC446" s="205"/>
      <c r="AD446" s="205"/>
      <c r="AE446" s="205"/>
      <c r="AF446" s="205"/>
      <c r="AG446" s="205" t="s">
        <v>197</v>
      </c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spans="1:60" x14ac:dyDescent="0.25">
      <c r="A447" s="227" t="s">
        <v>134</v>
      </c>
      <c r="B447" s="228" t="s">
        <v>102</v>
      </c>
      <c r="C447" s="246" t="s">
        <v>103</v>
      </c>
      <c r="D447" s="229"/>
      <c r="E447" s="230"/>
      <c r="F447" s="231"/>
      <c r="G447" s="232">
        <f>SUMIF(AG448:AG451,"&lt;&gt;NOR",G448:G451)</f>
        <v>0</v>
      </c>
      <c r="H447" s="226"/>
      <c r="I447" s="226">
        <f>SUM(I448:I451)</f>
        <v>302.14</v>
      </c>
      <c r="J447" s="226"/>
      <c r="K447" s="226">
        <f>SUM(K448:K451)</f>
        <v>569.36</v>
      </c>
      <c r="L447" s="226"/>
      <c r="M447" s="226">
        <f>SUM(M448:M451)</f>
        <v>0</v>
      </c>
      <c r="N447" s="226"/>
      <c r="O447" s="226">
        <f>SUM(O448:O451)</f>
        <v>0</v>
      </c>
      <c r="P447" s="226"/>
      <c r="Q447" s="226">
        <f>SUM(Q448:Q451)</f>
        <v>0</v>
      </c>
      <c r="R447" s="226"/>
      <c r="S447" s="226"/>
      <c r="T447" s="226"/>
      <c r="U447" s="226"/>
      <c r="V447" s="226">
        <f>SUM(V448:V451)</f>
        <v>1.1499999999999999</v>
      </c>
      <c r="W447" s="226"/>
      <c r="X447" s="226"/>
      <c r="AG447" t="s">
        <v>135</v>
      </c>
    </row>
    <row r="448" spans="1:60" outlineLevel="1" x14ac:dyDescent="0.25">
      <c r="A448" s="239">
        <v>169</v>
      </c>
      <c r="B448" s="240" t="s">
        <v>678</v>
      </c>
      <c r="C448" s="247" t="s">
        <v>679</v>
      </c>
      <c r="D448" s="241" t="s">
        <v>171</v>
      </c>
      <c r="E448" s="242">
        <v>2</v>
      </c>
      <c r="F448" s="243"/>
      <c r="G448" s="244">
        <f>ROUND(E448*F448,2)</f>
        <v>0</v>
      </c>
      <c r="H448" s="225">
        <v>75.069999999999993</v>
      </c>
      <c r="I448" s="224">
        <f>ROUND(E448*H448,2)</f>
        <v>150.13999999999999</v>
      </c>
      <c r="J448" s="225">
        <v>116.43</v>
      </c>
      <c r="K448" s="224">
        <f>ROUND(E448*J448,2)</f>
        <v>232.86</v>
      </c>
      <c r="L448" s="224">
        <v>15</v>
      </c>
      <c r="M448" s="224">
        <f>G448*(1+L448/100)</f>
        <v>0</v>
      </c>
      <c r="N448" s="224">
        <v>0</v>
      </c>
      <c r="O448" s="224">
        <f>ROUND(E448*N448,2)</f>
        <v>0</v>
      </c>
      <c r="P448" s="224">
        <v>0</v>
      </c>
      <c r="Q448" s="224">
        <f>ROUND(E448*P448,2)</f>
        <v>0</v>
      </c>
      <c r="R448" s="224"/>
      <c r="S448" s="224" t="s">
        <v>164</v>
      </c>
      <c r="T448" s="224" t="s">
        <v>164</v>
      </c>
      <c r="U448" s="224">
        <v>0.23599999999999999</v>
      </c>
      <c r="V448" s="224">
        <f>ROUND(E448*U448,2)</f>
        <v>0.47</v>
      </c>
      <c r="W448" s="224"/>
      <c r="X448" s="224" t="s">
        <v>165</v>
      </c>
      <c r="Y448" s="205"/>
      <c r="Z448" s="205"/>
      <c r="AA448" s="205"/>
      <c r="AB448" s="205"/>
      <c r="AC448" s="205"/>
      <c r="AD448" s="205"/>
      <c r="AE448" s="205"/>
      <c r="AF448" s="205"/>
      <c r="AG448" s="205" t="s">
        <v>166</v>
      </c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spans="1:60" outlineLevel="1" x14ac:dyDescent="0.25">
      <c r="A449" s="239">
        <v>170</v>
      </c>
      <c r="B449" s="240" t="s">
        <v>680</v>
      </c>
      <c r="C449" s="247" t="s">
        <v>681</v>
      </c>
      <c r="D449" s="241" t="s">
        <v>171</v>
      </c>
      <c r="E449" s="242">
        <v>1</v>
      </c>
      <c r="F449" s="243"/>
      <c r="G449" s="244">
        <f>ROUND(E449*F449,2)</f>
        <v>0</v>
      </c>
      <c r="H449" s="225">
        <v>0</v>
      </c>
      <c r="I449" s="224">
        <f>ROUND(E449*H449,2)</f>
        <v>0</v>
      </c>
      <c r="J449" s="225">
        <v>237</v>
      </c>
      <c r="K449" s="224">
        <f>ROUND(E449*J449,2)</f>
        <v>237</v>
      </c>
      <c r="L449" s="224">
        <v>15</v>
      </c>
      <c r="M449" s="224">
        <f>G449*(1+L449/100)</f>
        <v>0</v>
      </c>
      <c r="N449" s="224">
        <v>0</v>
      </c>
      <c r="O449" s="224">
        <f>ROUND(E449*N449,2)</f>
        <v>0</v>
      </c>
      <c r="P449" s="224">
        <v>0</v>
      </c>
      <c r="Q449" s="224">
        <f>ROUND(E449*P449,2)</f>
        <v>0</v>
      </c>
      <c r="R449" s="224"/>
      <c r="S449" s="224" t="s">
        <v>164</v>
      </c>
      <c r="T449" s="224" t="s">
        <v>164</v>
      </c>
      <c r="U449" s="224">
        <v>0.48</v>
      </c>
      <c r="V449" s="224">
        <f>ROUND(E449*U449,2)</f>
        <v>0.48</v>
      </c>
      <c r="W449" s="224"/>
      <c r="X449" s="224" t="s">
        <v>165</v>
      </c>
      <c r="Y449" s="205"/>
      <c r="Z449" s="205"/>
      <c r="AA449" s="205"/>
      <c r="AB449" s="205"/>
      <c r="AC449" s="205"/>
      <c r="AD449" s="205"/>
      <c r="AE449" s="205"/>
      <c r="AF449" s="205"/>
      <c r="AG449" s="205" t="s">
        <v>166</v>
      </c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spans="1:60" outlineLevel="1" x14ac:dyDescent="0.25">
      <c r="A450" s="239">
        <v>171</v>
      </c>
      <c r="B450" s="240" t="s">
        <v>682</v>
      </c>
      <c r="C450" s="247" t="s">
        <v>683</v>
      </c>
      <c r="D450" s="241" t="s">
        <v>171</v>
      </c>
      <c r="E450" s="242">
        <v>1</v>
      </c>
      <c r="F450" s="243"/>
      <c r="G450" s="244">
        <f>ROUND(E450*F450,2)</f>
        <v>0</v>
      </c>
      <c r="H450" s="225">
        <v>0</v>
      </c>
      <c r="I450" s="224">
        <f>ROUND(E450*H450,2)</f>
        <v>0</v>
      </c>
      <c r="J450" s="225">
        <v>99.5</v>
      </c>
      <c r="K450" s="224">
        <f>ROUND(E450*J450,2)</f>
        <v>99.5</v>
      </c>
      <c r="L450" s="224">
        <v>15</v>
      </c>
      <c r="M450" s="224">
        <f>G450*(1+L450/100)</f>
        <v>0</v>
      </c>
      <c r="N450" s="224">
        <v>0</v>
      </c>
      <c r="O450" s="224">
        <f>ROUND(E450*N450,2)</f>
        <v>0</v>
      </c>
      <c r="P450" s="224">
        <v>0</v>
      </c>
      <c r="Q450" s="224">
        <f>ROUND(E450*P450,2)</f>
        <v>0</v>
      </c>
      <c r="R450" s="224"/>
      <c r="S450" s="224" t="s">
        <v>164</v>
      </c>
      <c r="T450" s="224" t="s">
        <v>164</v>
      </c>
      <c r="U450" s="224">
        <v>0.20166999999999999</v>
      </c>
      <c r="V450" s="224">
        <f>ROUND(E450*U450,2)</f>
        <v>0.2</v>
      </c>
      <c r="W450" s="224"/>
      <c r="X450" s="224" t="s">
        <v>165</v>
      </c>
      <c r="Y450" s="205"/>
      <c r="Z450" s="205"/>
      <c r="AA450" s="205"/>
      <c r="AB450" s="205"/>
      <c r="AC450" s="205"/>
      <c r="AD450" s="205"/>
      <c r="AE450" s="205"/>
      <c r="AF450" s="205"/>
      <c r="AG450" s="205" t="s">
        <v>166</v>
      </c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spans="1:60" outlineLevel="1" x14ac:dyDescent="0.25">
      <c r="A451" s="239">
        <v>172</v>
      </c>
      <c r="B451" s="240" t="s">
        <v>684</v>
      </c>
      <c r="C451" s="247" t="s">
        <v>685</v>
      </c>
      <c r="D451" s="241" t="s">
        <v>171</v>
      </c>
      <c r="E451" s="242">
        <v>1</v>
      </c>
      <c r="F451" s="243"/>
      <c r="G451" s="244">
        <f>ROUND(E451*F451,2)</f>
        <v>0</v>
      </c>
      <c r="H451" s="225">
        <v>152</v>
      </c>
      <c r="I451" s="224">
        <f>ROUND(E451*H451,2)</f>
        <v>152</v>
      </c>
      <c r="J451" s="225">
        <v>0</v>
      </c>
      <c r="K451" s="224">
        <f>ROUND(E451*J451,2)</f>
        <v>0</v>
      </c>
      <c r="L451" s="224">
        <v>15</v>
      </c>
      <c r="M451" s="224">
        <f>G451*(1+L451/100)</f>
        <v>0</v>
      </c>
      <c r="N451" s="224">
        <v>1.0000000000000001E-5</v>
      </c>
      <c r="O451" s="224">
        <f>ROUND(E451*N451,2)</f>
        <v>0</v>
      </c>
      <c r="P451" s="224">
        <v>0</v>
      </c>
      <c r="Q451" s="224">
        <f>ROUND(E451*P451,2)</f>
        <v>0</v>
      </c>
      <c r="R451" s="224" t="s">
        <v>193</v>
      </c>
      <c r="S451" s="224" t="s">
        <v>164</v>
      </c>
      <c r="T451" s="224" t="s">
        <v>164</v>
      </c>
      <c r="U451" s="224">
        <v>0</v>
      </c>
      <c r="V451" s="224">
        <f>ROUND(E451*U451,2)</f>
        <v>0</v>
      </c>
      <c r="W451" s="224"/>
      <c r="X451" s="224" t="s">
        <v>189</v>
      </c>
      <c r="Y451" s="205"/>
      <c r="Z451" s="205"/>
      <c r="AA451" s="205"/>
      <c r="AB451" s="205"/>
      <c r="AC451" s="205"/>
      <c r="AD451" s="205"/>
      <c r="AE451" s="205"/>
      <c r="AF451" s="205"/>
      <c r="AG451" s="205" t="s">
        <v>190</v>
      </c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spans="1:60" x14ac:dyDescent="0.25">
      <c r="A452" s="227" t="s">
        <v>134</v>
      </c>
      <c r="B452" s="228" t="s">
        <v>104</v>
      </c>
      <c r="C452" s="246" t="s">
        <v>105</v>
      </c>
      <c r="D452" s="229"/>
      <c r="E452" s="230"/>
      <c r="F452" s="231"/>
      <c r="G452" s="232">
        <f>SUMIF(AG453:AG461,"&lt;&gt;NOR",G453:G461)</f>
        <v>0</v>
      </c>
      <c r="H452" s="226"/>
      <c r="I452" s="226">
        <f>SUM(I453:I461)</f>
        <v>0</v>
      </c>
      <c r="J452" s="226"/>
      <c r="K452" s="226">
        <f>SUM(K453:K461)</f>
        <v>6772.0699999999988</v>
      </c>
      <c r="L452" s="226"/>
      <c r="M452" s="226">
        <f>SUM(M453:M461)</f>
        <v>0</v>
      </c>
      <c r="N452" s="226"/>
      <c r="O452" s="226">
        <f>SUM(O453:O461)</f>
        <v>0</v>
      </c>
      <c r="P452" s="226"/>
      <c r="Q452" s="226">
        <f>SUM(Q453:Q461)</f>
        <v>0</v>
      </c>
      <c r="R452" s="226"/>
      <c r="S452" s="226"/>
      <c r="T452" s="226"/>
      <c r="U452" s="226"/>
      <c r="V452" s="226">
        <f>SUM(V453:V461)</f>
        <v>13.18</v>
      </c>
      <c r="W452" s="226"/>
      <c r="X452" s="226"/>
      <c r="AG452" t="s">
        <v>135</v>
      </c>
    </row>
    <row r="453" spans="1:60" outlineLevel="1" x14ac:dyDescent="0.25">
      <c r="A453" s="239">
        <v>173</v>
      </c>
      <c r="B453" s="240" t="s">
        <v>686</v>
      </c>
      <c r="C453" s="247" t="s">
        <v>687</v>
      </c>
      <c r="D453" s="241" t="s">
        <v>688</v>
      </c>
      <c r="E453" s="242">
        <v>3</v>
      </c>
      <c r="F453" s="243"/>
      <c r="G453" s="244">
        <f>ROUND(E453*F453,2)</f>
        <v>0</v>
      </c>
      <c r="H453" s="225">
        <v>0</v>
      </c>
      <c r="I453" s="224">
        <f>ROUND(E453*H453,2)</f>
        <v>0</v>
      </c>
      <c r="J453" s="225">
        <v>49.7</v>
      </c>
      <c r="K453" s="224">
        <f>ROUND(E453*J453,2)</f>
        <v>149.1</v>
      </c>
      <c r="L453" s="224">
        <v>15</v>
      </c>
      <c r="M453" s="224">
        <f>G453*(1+L453/100)</f>
        <v>0</v>
      </c>
      <c r="N453" s="224">
        <v>0</v>
      </c>
      <c r="O453" s="224">
        <f>ROUND(E453*N453,2)</f>
        <v>0</v>
      </c>
      <c r="P453" s="224">
        <v>0</v>
      </c>
      <c r="Q453" s="224">
        <f>ROUND(E453*P453,2)</f>
        <v>0</v>
      </c>
      <c r="R453" s="224"/>
      <c r="S453" s="224" t="s">
        <v>164</v>
      </c>
      <c r="T453" s="224" t="s">
        <v>164</v>
      </c>
      <c r="U453" s="224">
        <v>0</v>
      </c>
      <c r="V453" s="224">
        <f>ROUND(E453*U453,2)</f>
        <v>0</v>
      </c>
      <c r="W453" s="224"/>
      <c r="X453" s="224" t="s">
        <v>165</v>
      </c>
      <c r="Y453" s="205"/>
      <c r="Z453" s="205"/>
      <c r="AA453" s="205"/>
      <c r="AB453" s="205"/>
      <c r="AC453" s="205"/>
      <c r="AD453" s="205"/>
      <c r="AE453" s="205"/>
      <c r="AF453" s="205"/>
      <c r="AG453" s="205" t="s">
        <v>166</v>
      </c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spans="1:60" outlineLevel="1" x14ac:dyDescent="0.25">
      <c r="A454" s="239">
        <v>174</v>
      </c>
      <c r="B454" s="240" t="s">
        <v>689</v>
      </c>
      <c r="C454" s="247" t="s">
        <v>690</v>
      </c>
      <c r="D454" s="241" t="s">
        <v>290</v>
      </c>
      <c r="E454" s="242">
        <v>2.6410499999999999</v>
      </c>
      <c r="F454" s="243"/>
      <c r="G454" s="244">
        <f>ROUND(E454*F454,2)</f>
        <v>0</v>
      </c>
      <c r="H454" s="225">
        <v>0</v>
      </c>
      <c r="I454" s="224">
        <f>ROUND(E454*H454,2)</f>
        <v>0</v>
      </c>
      <c r="J454" s="225">
        <v>168.5</v>
      </c>
      <c r="K454" s="224">
        <f>ROUND(E454*J454,2)</f>
        <v>445.02</v>
      </c>
      <c r="L454" s="224">
        <v>15</v>
      </c>
      <c r="M454" s="224">
        <f>G454*(1+L454/100)</f>
        <v>0</v>
      </c>
      <c r="N454" s="224">
        <v>0</v>
      </c>
      <c r="O454" s="224">
        <f>ROUND(E454*N454,2)</f>
        <v>0</v>
      </c>
      <c r="P454" s="224">
        <v>0</v>
      </c>
      <c r="Q454" s="224">
        <f>ROUND(E454*P454,2)</f>
        <v>0</v>
      </c>
      <c r="R454" s="224"/>
      <c r="S454" s="224" t="s">
        <v>164</v>
      </c>
      <c r="T454" s="224" t="s">
        <v>164</v>
      </c>
      <c r="U454" s="224">
        <v>0.27700000000000002</v>
      </c>
      <c r="V454" s="224">
        <f>ROUND(E454*U454,2)</f>
        <v>0.73</v>
      </c>
      <c r="W454" s="224"/>
      <c r="X454" s="224" t="s">
        <v>691</v>
      </c>
      <c r="Y454" s="205"/>
      <c r="Z454" s="205"/>
      <c r="AA454" s="205"/>
      <c r="AB454" s="205"/>
      <c r="AC454" s="205"/>
      <c r="AD454" s="205"/>
      <c r="AE454" s="205"/>
      <c r="AF454" s="205"/>
      <c r="AG454" s="205" t="s">
        <v>692</v>
      </c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spans="1:60" outlineLevel="1" x14ac:dyDescent="0.25">
      <c r="A455" s="239">
        <v>175</v>
      </c>
      <c r="B455" s="240" t="s">
        <v>693</v>
      </c>
      <c r="C455" s="247" t="s">
        <v>694</v>
      </c>
      <c r="D455" s="241" t="s">
        <v>290</v>
      </c>
      <c r="E455" s="242">
        <v>2.6410499999999999</v>
      </c>
      <c r="F455" s="243"/>
      <c r="G455" s="244">
        <f>ROUND(E455*F455,2)</f>
        <v>0</v>
      </c>
      <c r="H455" s="225">
        <v>0</v>
      </c>
      <c r="I455" s="224">
        <f>ROUND(E455*H455,2)</f>
        <v>0</v>
      </c>
      <c r="J455" s="225">
        <v>706</v>
      </c>
      <c r="K455" s="224">
        <f>ROUND(E455*J455,2)</f>
        <v>1864.58</v>
      </c>
      <c r="L455" s="224">
        <v>15</v>
      </c>
      <c r="M455" s="224">
        <f>G455*(1+L455/100)</f>
        <v>0</v>
      </c>
      <c r="N455" s="224">
        <v>0</v>
      </c>
      <c r="O455" s="224">
        <f>ROUND(E455*N455,2)</f>
        <v>0</v>
      </c>
      <c r="P455" s="224">
        <v>0</v>
      </c>
      <c r="Q455" s="224">
        <f>ROUND(E455*P455,2)</f>
        <v>0</v>
      </c>
      <c r="R455" s="224"/>
      <c r="S455" s="224" t="s">
        <v>164</v>
      </c>
      <c r="T455" s="224" t="s">
        <v>164</v>
      </c>
      <c r="U455" s="224">
        <v>2.0089999999999999</v>
      </c>
      <c r="V455" s="224">
        <f>ROUND(E455*U455,2)</f>
        <v>5.31</v>
      </c>
      <c r="W455" s="224"/>
      <c r="X455" s="224" t="s">
        <v>691</v>
      </c>
      <c r="Y455" s="205"/>
      <c r="Z455" s="205"/>
      <c r="AA455" s="205"/>
      <c r="AB455" s="205"/>
      <c r="AC455" s="205"/>
      <c r="AD455" s="205"/>
      <c r="AE455" s="205"/>
      <c r="AF455" s="205"/>
      <c r="AG455" s="205" t="s">
        <v>692</v>
      </c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spans="1:60" outlineLevel="1" x14ac:dyDescent="0.25">
      <c r="A456" s="239">
        <v>176</v>
      </c>
      <c r="B456" s="240" t="s">
        <v>695</v>
      </c>
      <c r="C456" s="247" t="s">
        <v>696</v>
      </c>
      <c r="D456" s="241" t="s">
        <v>290</v>
      </c>
      <c r="E456" s="242">
        <v>2.6410499999999999</v>
      </c>
      <c r="F456" s="243"/>
      <c r="G456" s="244">
        <f>ROUND(E456*F456,2)</f>
        <v>0</v>
      </c>
      <c r="H456" s="225">
        <v>0</v>
      </c>
      <c r="I456" s="224">
        <f>ROUND(E456*H456,2)</f>
        <v>0</v>
      </c>
      <c r="J456" s="225">
        <v>337</v>
      </c>
      <c r="K456" s="224">
        <f>ROUND(E456*J456,2)</f>
        <v>890.03</v>
      </c>
      <c r="L456" s="224">
        <v>15</v>
      </c>
      <c r="M456" s="224">
        <f>G456*(1+L456/100)</f>
        <v>0</v>
      </c>
      <c r="N456" s="224">
        <v>0</v>
      </c>
      <c r="O456" s="224">
        <f>ROUND(E456*N456,2)</f>
        <v>0</v>
      </c>
      <c r="P456" s="224">
        <v>0</v>
      </c>
      <c r="Q456" s="224">
        <f>ROUND(E456*P456,2)</f>
        <v>0</v>
      </c>
      <c r="R456" s="224"/>
      <c r="S456" s="224" t="s">
        <v>164</v>
      </c>
      <c r="T456" s="224" t="s">
        <v>164</v>
      </c>
      <c r="U456" s="224">
        <v>0.95899999999999996</v>
      </c>
      <c r="V456" s="224">
        <f>ROUND(E456*U456,2)</f>
        <v>2.5299999999999998</v>
      </c>
      <c r="W456" s="224"/>
      <c r="X456" s="224" t="s">
        <v>691</v>
      </c>
      <c r="Y456" s="205"/>
      <c r="Z456" s="205"/>
      <c r="AA456" s="205"/>
      <c r="AB456" s="205"/>
      <c r="AC456" s="205"/>
      <c r="AD456" s="205"/>
      <c r="AE456" s="205"/>
      <c r="AF456" s="205"/>
      <c r="AG456" s="205" t="s">
        <v>692</v>
      </c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spans="1:60" outlineLevel="1" x14ac:dyDescent="0.25">
      <c r="A457" s="239">
        <v>177</v>
      </c>
      <c r="B457" s="240" t="s">
        <v>697</v>
      </c>
      <c r="C457" s="247" t="s">
        <v>698</v>
      </c>
      <c r="D457" s="241" t="s">
        <v>290</v>
      </c>
      <c r="E457" s="242">
        <v>2.6410499999999999</v>
      </c>
      <c r="F457" s="243"/>
      <c r="G457" s="244">
        <f>ROUND(E457*F457,2)</f>
        <v>0</v>
      </c>
      <c r="H457" s="225">
        <v>0</v>
      </c>
      <c r="I457" s="224">
        <f>ROUND(E457*H457,2)</f>
        <v>0</v>
      </c>
      <c r="J457" s="225">
        <v>234.5</v>
      </c>
      <c r="K457" s="224">
        <f>ROUND(E457*J457,2)</f>
        <v>619.33000000000004</v>
      </c>
      <c r="L457" s="224">
        <v>15</v>
      </c>
      <c r="M457" s="224">
        <f>G457*(1+L457/100)</f>
        <v>0</v>
      </c>
      <c r="N457" s="224">
        <v>0</v>
      </c>
      <c r="O457" s="224">
        <f>ROUND(E457*N457,2)</f>
        <v>0</v>
      </c>
      <c r="P457" s="224">
        <v>0</v>
      </c>
      <c r="Q457" s="224">
        <f>ROUND(E457*P457,2)</f>
        <v>0</v>
      </c>
      <c r="R457" s="224"/>
      <c r="S457" s="224" t="s">
        <v>164</v>
      </c>
      <c r="T457" s="224" t="s">
        <v>164</v>
      </c>
      <c r="U457" s="224">
        <v>0.49</v>
      </c>
      <c r="V457" s="224">
        <f>ROUND(E457*U457,2)</f>
        <v>1.29</v>
      </c>
      <c r="W457" s="224"/>
      <c r="X457" s="224" t="s">
        <v>691</v>
      </c>
      <c r="Y457" s="205"/>
      <c r="Z457" s="205"/>
      <c r="AA457" s="205"/>
      <c r="AB457" s="205"/>
      <c r="AC457" s="205"/>
      <c r="AD457" s="205"/>
      <c r="AE457" s="205"/>
      <c r="AF457" s="205"/>
      <c r="AG457" s="205" t="s">
        <v>692</v>
      </c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spans="1:60" outlineLevel="1" x14ac:dyDescent="0.25">
      <c r="A458" s="239">
        <v>178</v>
      </c>
      <c r="B458" s="240" t="s">
        <v>699</v>
      </c>
      <c r="C458" s="247" t="s">
        <v>700</v>
      </c>
      <c r="D458" s="241" t="s">
        <v>290</v>
      </c>
      <c r="E458" s="242">
        <v>52.820999999999998</v>
      </c>
      <c r="F458" s="243"/>
      <c r="G458" s="244">
        <f>ROUND(E458*F458,2)</f>
        <v>0</v>
      </c>
      <c r="H458" s="225">
        <v>0</v>
      </c>
      <c r="I458" s="224">
        <f>ROUND(E458*H458,2)</f>
        <v>0</v>
      </c>
      <c r="J458" s="225">
        <v>16</v>
      </c>
      <c r="K458" s="224">
        <f>ROUND(E458*J458,2)</f>
        <v>845.14</v>
      </c>
      <c r="L458" s="224">
        <v>15</v>
      </c>
      <c r="M458" s="224">
        <f>G458*(1+L458/100)</f>
        <v>0</v>
      </c>
      <c r="N458" s="224">
        <v>0</v>
      </c>
      <c r="O458" s="224">
        <f>ROUND(E458*N458,2)</f>
        <v>0</v>
      </c>
      <c r="P458" s="224">
        <v>0</v>
      </c>
      <c r="Q458" s="224">
        <f>ROUND(E458*P458,2)</f>
        <v>0</v>
      </c>
      <c r="R458" s="224"/>
      <c r="S458" s="224" t="s">
        <v>164</v>
      </c>
      <c r="T458" s="224" t="s">
        <v>164</v>
      </c>
      <c r="U458" s="224">
        <v>0</v>
      </c>
      <c r="V458" s="224">
        <f>ROUND(E458*U458,2)</f>
        <v>0</v>
      </c>
      <c r="W458" s="224"/>
      <c r="X458" s="224" t="s">
        <v>691</v>
      </c>
      <c r="Y458" s="205"/>
      <c r="Z458" s="205"/>
      <c r="AA458" s="205"/>
      <c r="AB458" s="205"/>
      <c r="AC458" s="205"/>
      <c r="AD458" s="205"/>
      <c r="AE458" s="205"/>
      <c r="AF458" s="205"/>
      <c r="AG458" s="205" t="s">
        <v>692</v>
      </c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spans="1:60" outlineLevel="1" x14ac:dyDescent="0.25">
      <c r="A459" s="239">
        <v>179</v>
      </c>
      <c r="B459" s="240" t="s">
        <v>701</v>
      </c>
      <c r="C459" s="247" t="s">
        <v>702</v>
      </c>
      <c r="D459" s="241" t="s">
        <v>290</v>
      </c>
      <c r="E459" s="242">
        <v>2.6410499999999999</v>
      </c>
      <c r="F459" s="243"/>
      <c r="G459" s="244">
        <f>ROUND(E459*F459,2)</f>
        <v>0</v>
      </c>
      <c r="H459" s="225">
        <v>0</v>
      </c>
      <c r="I459" s="224">
        <f>ROUND(E459*H459,2)</f>
        <v>0</v>
      </c>
      <c r="J459" s="225">
        <v>331</v>
      </c>
      <c r="K459" s="224">
        <f>ROUND(E459*J459,2)</f>
        <v>874.19</v>
      </c>
      <c r="L459" s="224">
        <v>15</v>
      </c>
      <c r="M459" s="224">
        <f>G459*(1+L459/100)</f>
        <v>0</v>
      </c>
      <c r="N459" s="224">
        <v>0</v>
      </c>
      <c r="O459" s="224">
        <f>ROUND(E459*N459,2)</f>
        <v>0</v>
      </c>
      <c r="P459" s="224">
        <v>0</v>
      </c>
      <c r="Q459" s="224">
        <f>ROUND(E459*P459,2)</f>
        <v>0</v>
      </c>
      <c r="R459" s="224"/>
      <c r="S459" s="224" t="s">
        <v>164</v>
      </c>
      <c r="T459" s="224" t="s">
        <v>164</v>
      </c>
      <c r="U459" s="224">
        <v>0.94199999999999995</v>
      </c>
      <c r="V459" s="224">
        <f>ROUND(E459*U459,2)</f>
        <v>2.4900000000000002</v>
      </c>
      <c r="W459" s="224"/>
      <c r="X459" s="224" t="s">
        <v>691</v>
      </c>
      <c r="Y459" s="205"/>
      <c r="Z459" s="205"/>
      <c r="AA459" s="205"/>
      <c r="AB459" s="205"/>
      <c r="AC459" s="205"/>
      <c r="AD459" s="205"/>
      <c r="AE459" s="205"/>
      <c r="AF459" s="205"/>
      <c r="AG459" s="205" t="s">
        <v>692</v>
      </c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spans="1:60" outlineLevel="1" x14ac:dyDescent="0.25">
      <c r="A460" s="239">
        <v>180</v>
      </c>
      <c r="B460" s="240" t="s">
        <v>703</v>
      </c>
      <c r="C460" s="247" t="s">
        <v>704</v>
      </c>
      <c r="D460" s="241" t="s">
        <v>290</v>
      </c>
      <c r="E460" s="242">
        <v>7.9231499999999997</v>
      </c>
      <c r="F460" s="243"/>
      <c r="G460" s="244">
        <f>ROUND(E460*F460,2)</f>
        <v>0</v>
      </c>
      <c r="H460" s="225">
        <v>0</v>
      </c>
      <c r="I460" s="224">
        <f>ROUND(E460*H460,2)</f>
        <v>0</v>
      </c>
      <c r="J460" s="225">
        <v>36.9</v>
      </c>
      <c r="K460" s="224">
        <f>ROUND(E460*J460,2)</f>
        <v>292.36</v>
      </c>
      <c r="L460" s="224">
        <v>15</v>
      </c>
      <c r="M460" s="224">
        <f>G460*(1+L460/100)</f>
        <v>0</v>
      </c>
      <c r="N460" s="224">
        <v>0</v>
      </c>
      <c r="O460" s="224">
        <f>ROUND(E460*N460,2)</f>
        <v>0</v>
      </c>
      <c r="P460" s="224">
        <v>0</v>
      </c>
      <c r="Q460" s="224">
        <f>ROUND(E460*P460,2)</f>
        <v>0</v>
      </c>
      <c r="R460" s="224"/>
      <c r="S460" s="224" t="s">
        <v>164</v>
      </c>
      <c r="T460" s="224" t="s">
        <v>164</v>
      </c>
      <c r="U460" s="224">
        <v>0.105</v>
      </c>
      <c r="V460" s="224">
        <f>ROUND(E460*U460,2)</f>
        <v>0.83</v>
      </c>
      <c r="W460" s="224"/>
      <c r="X460" s="224" t="s">
        <v>691</v>
      </c>
      <c r="Y460" s="205"/>
      <c r="Z460" s="205"/>
      <c r="AA460" s="205"/>
      <c r="AB460" s="205"/>
      <c r="AC460" s="205"/>
      <c r="AD460" s="205"/>
      <c r="AE460" s="205"/>
      <c r="AF460" s="205"/>
      <c r="AG460" s="205" t="s">
        <v>692</v>
      </c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spans="1:60" outlineLevel="1" x14ac:dyDescent="0.25">
      <c r="A461" s="233">
        <v>181</v>
      </c>
      <c r="B461" s="234" t="s">
        <v>705</v>
      </c>
      <c r="C461" s="248" t="s">
        <v>706</v>
      </c>
      <c r="D461" s="235" t="s">
        <v>290</v>
      </c>
      <c r="E461" s="236">
        <v>2.6410499999999999</v>
      </c>
      <c r="F461" s="237"/>
      <c r="G461" s="238">
        <f>ROUND(E461*F461,2)</f>
        <v>0</v>
      </c>
      <c r="H461" s="225">
        <v>0</v>
      </c>
      <c r="I461" s="224">
        <f>ROUND(E461*H461,2)</f>
        <v>0</v>
      </c>
      <c r="J461" s="225">
        <v>300</v>
      </c>
      <c r="K461" s="224">
        <f>ROUND(E461*J461,2)</f>
        <v>792.32</v>
      </c>
      <c r="L461" s="224">
        <v>15</v>
      </c>
      <c r="M461" s="224">
        <f>G461*(1+L461/100)</f>
        <v>0</v>
      </c>
      <c r="N461" s="224">
        <v>0</v>
      </c>
      <c r="O461" s="224">
        <f>ROUND(E461*N461,2)</f>
        <v>0</v>
      </c>
      <c r="P461" s="224">
        <v>0</v>
      </c>
      <c r="Q461" s="224">
        <f>ROUND(E461*P461,2)</f>
        <v>0</v>
      </c>
      <c r="R461" s="224"/>
      <c r="S461" s="224" t="s">
        <v>707</v>
      </c>
      <c r="T461" s="224" t="s">
        <v>707</v>
      </c>
      <c r="U461" s="224">
        <v>0</v>
      </c>
      <c r="V461" s="224">
        <f>ROUND(E461*U461,2)</f>
        <v>0</v>
      </c>
      <c r="W461" s="224"/>
      <c r="X461" s="224" t="s">
        <v>691</v>
      </c>
      <c r="Y461" s="205"/>
      <c r="Z461" s="205"/>
      <c r="AA461" s="205"/>
      <c r="AB461" s="205"/>
      <c r="AC461" s="205"/>
      <c r="AD461" s="205"/>
      <c r="AE461" s="205"/>
      <c r="AF461" s="205"/>
      <c r="AG461" s="205" t="s">
        <v>692</v>
      </c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spans="1:60" x14ac:dyDescent="0.25">
      <c r="A462" s="3"/>
      <c r="B462" s="4"/>
      <c r="C462" s="249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AE462">
        <v>15</v>
      </c>
      <c r="AF462">
        <v>21</v>
      </c>
      <c r="AG462" t="s">
        <v>121</v>
      </c>
    </row>
    <row r="463" spans="1:60" x14ac:dyDescent="0.25">
      <c r="A463" s="208"/>
      <c r="B463" s="209" t="s">
        <v>31</v>
      </c>
      <c r="C463" s="250"/>
      <c r="D463" s="210"/>
      <c r="E463" s="211"/>
      <c r="F463" s="211"/>
      <c r="G463" s="245">
        <f>G8+G21+G66+G79+G91+G134+G136+G147+G149+G159+G166+G176+G207+G214+G237+G241+G273+G289+G296+G325+G338+G421+G447+G452</f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AE463">
        <f>SUMIF(L7:L461,AE462,G7:G461)</f>
        <v>0</v>
      </c>
      <c r="AF463">
        <f>SUMIF(L7:L461,AF462,G7:G461)</f>
        <v>0</v>
      </c>
      <c r="AG463" t="s">
        <v>157</v>
      </c>
    </row>
    <row r="464" spans="1:60" x14ac:dyDescent="0.25">
      <c r="A464" s="3"/>
      <c r="B464" s="4"/>
      <c r="C464" s="249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33" x14ac:dyDescent="0.25">
      <c r="A465" s="3"/>
      <c r="B465" s="4"/>
      <c r="C465" s="249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33" x14ac:dyDescent="0.25">
      <c r="A466" s="212" t="s">
        <v>158</v>
      </c>
      <c r="B466" s="212"/>
      <c r="C466" s="251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33" x14ac:dyDescent="0.25">
      <c r="A467" s="213"/>
      <c r="B467" s="214"/>
      <c r="C467" s="252"/>
      <c r="D467" s="214"/>
      <c r="E467" s="214"/>
      <c r="F467" s="214"/>
      <c r="G467" s="21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G467" t="s">
        <v>159</v>
      </c>
    </row>
    <row r="468" spans="1:33" x14ac:dyDescent="0.25">
      <c r="A468" s="216"/>
      <c r="B468" s="217"/>
      <c r="C468" s="253"/>
      <c r="D468" s="217"/>
      <c r="E468" s="217"/>
      <c r="F468" s="217"/>
      <c r="G468" s="21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33" x14ac:dyDescent="0.25">
      <c r="A469" s="216"/>
      <c r="B469" s="217"/>
      <c r="C469" s="253"/>
      <c r="D469" s="217"/>
      <c r="E469" s="217"/>
      <c r="F469" s="217"/>
      <c r="G469" s="21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33" x14ac:dyDescent="0.25">
      <c r="A470" s="216"/>
      <c r="B470" s="217"/>
      <c r="C470" s="253"/>
      <c r="D470" s="217"/>
      <c r="E470" s="217"/>
      <c r="F470" s="217"/>
      <c r="G470" s="21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33" x14ac:dyDescent="0.25">
      <c r="A471" s="219"/>
      <c r="B471" s="220"/>
      <c r="C471" s="254"/>
      <c r="D471" s="220"/>
      <c r="E471" s="220"/>
      <c r="F471" s="220"/>
      <c r="G471" s="22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33" x14ac:dyDescent="0.25">
      <c r="A472" s="3"/>
      <c r="B472" s="4"/>
      <c r="C472" s="249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33" x14ac:dyDescent="0.25">
      <c r="C473" s="255"/>
      <c r="D473" s="10"/>
      <c r="AG473" t="s">
        <v>160</v>
      </c>
    </row>
    <row r="474" spans="1:33" x14ac:dyDescent="0.25">
      <c r="D474" s="10"/>
    </row>
    <row r="475" spans="1:33" x14ac:dyDescent="0.25">
      <c r="D475" s="10"/>
    </row>
    <row r="476" spans="1:33" x14ac:dyDescent="0.25">
      <c r="D476" s="10"/>
    </row>
    <row r="477" spans="1:33" x14ac:dyDescent="0.25">
      <c r="D477" s="10"/>
    </row>
    <row r="478" spans="1:33" x14ac:dyDescent="0.25">
      <c r="D478" s="10"/>
    </row>
    <row r="479" spans="1:33" x14ac:dyDescent="0.25">
      <c r="D479" s="10"/>
    </row>
    <row r="480" spans="1:33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66:C466"/>
    <mergeCell ref="A467:G47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2023-09-19T13:03:24Z</dcterms:modified>
</cp:coreProperties>
</file>