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5105A4E9-A71C-487B-9CA8-3CFA98CFF2A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Pol'!$A$1:$X$549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21" i="12"/>
  <c r="M21" i="12" s="1"/>
  <c r="I21" i="12"/>
  <c r="K21" i="12"/>
  <c r="O21" i="12"/>
  <c r="Q21" i="12"/>
  <c r="V21" i="12"/>
  <c r="G22" i="12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6" i="12"/>
  <c r="I26" i="12"/>
  <c r="I25" i="12" s="1"/>
  <c r="K26" i="12"/>
  <c r="M26" i="12"/>
  <c r="O26" i="12"/>
  <c r="O25" i="12" s="1"/>
  <c r="Q26" i="12"/>
  <c r="Q25" i="12" s="1"/>
  <c r="V26" i="12"/>
  <c r="V25" i="12" s="1"/>
  <c r="G28" i="12"/>
  <c r="G25" i="12" s="1"/>
  <c r="I50" i="1" s="1"/>
  <c r="I28" i="12"/>
  <c r="K28" i="12"/>
  <c r="K25" i="12" s="1"/>
  <c r="M28" i="12"/>
  <c r="O28" i="12"/>
  <c r="Q28" i="12"/>
  <c r="V28" i="12"/>
  <c r="G32" i="12"/>
  <c r="M32" i="12" s="1"/>
  <c r="I32" i="12"/>
  <c r="I31" i="12" s="1"/>
  <c r="K32" i="12"/>
  <c r="K31" i="12" s="1"/>
  <c r="O32" i="12"/>
  <c r="O31" i="12" s="1"/>
  <c r="Q32" i="12"/>
  <c r="V32" i="12"/>
  <c r="V31" i="12" s="1"/>
  <c r="G36" i="12"/>
  <c r="M36" i="12" s="1"/>
  <c r="I36" i="12"/>
  <c r="K36" i="12"/>
  <c r="O36" i="12"/>
  <c r="Q36" i="12"/>
  <c r="Q31" i="12" s="1"/>
  <c r="V36" i="12"/>
  <c r="G39" i="12"/>
  <c r="I39" i="12"/>
  <c r="K39" i="12"/>
  <c r="O39" i="12"/>
  <c r="Q39" i="12"/>
  <c r="V39" i="12"/>
  <c r="G44" i="12"/>
  <c r="M44" i="12" s="1"/>
  <c r="I44" i="12"/>
  <c r="K44" i="12"/>
  <c r="O44" i="12"/>
  <c r="Q44" i="12"/>
  <c r="V44" i="12"/>
  <c r="G61" i="12"/>
  <c r="M61" i="12" s="1"/>
  <c r="I61" i="12"/>
  <c r="K61" i="12"/>
  <c r="O61" i="12"/>
  <c r="Q61" i="12"/>
  <c r="V61" i="12"/>
  <c r="G65" i="12"/>
  <c r="M65" i="12" s="1"/>
  <c r="I65" i="12"/>
  <c r="K65" i="12"/>
  <c r="O65" i="12"/>
  <c r="Q65" i="12"/>
  <c r="V65" i="12"/>
  <c r="G69" i="12"/>
  <c r="I69" i="12"/>
  <c r="K69" i="12"/>
  <c r="M69" i="12"/>
  <c r="O69" i="12"/>
  <c r="Q69" i="12"/>
  <c r="V69" i="12"/>
  <c r="G72" i="12"/>
  <c r="M72" i="12" s="1"/>
  <c r="I72" i="12"/>
  <c r="K72" i="12"/>
  <c r="O72" i="12"/>
  <c r="Q72" i="12"/>
  <c r="V72" i="12"/>
  <c r="O76" i="12"/>
  <c r="G77" i="12"/>
  <c r="M77" i="12" s="1"/>
  <c r="I77" i="12"/>
  <c r="I76" i="12" s="1"/>
  <c r="K77" i="12"/>
  <c r="K76" i="12" s="1"/>
  <c r="O77" i="12"/>
  <c r="Q77" i="12"/>
  <c r="Q76" i="12" s="1"/>
  <c r="V77" i="12"/>
  <c r="G83" i="12"/>
  <c r="G76" i="12" s="1"/>
  <c r="I52" i="1" s="1"/>
  <c r="I83" i="12"/>
  <c r="K83" i="12"/>
  <c r="O83" i="12"/>
  <c r="Q83" i="12"/>
  <c r="V83" i="12"/>
  <c r="V76" i="12" s="1"/>
  <c r="G89" i="12"/>
  <c r="I89" i="12"/>
  <c r="K89" i="12"/>
  <c r="M89" i="12"/>
  <c r="O89" i="12"/>
  <c r="Q89" i="12"/>
  <c r="V89" i="12"/>
  <c r="G96" i="12"/>
  <c r="I96" i="12"/>
  <c r="I95" i="12" s="1"/>
  <c r="K96" i="12"/>
  <c r="M96" i="12"/>
  <c r="O96" i="12"/>
  <c r="Q96" i="12"/>
  <c r="Q95" i="12" s="1"/>
  <c r="V96" i="12"/>
  <c r="V95" i="12" s="1"/>
  <c r="G104" i="12"/>
  <c r="G95" i="12" s="1"/>
  <c r="I53" i="1" s="1"/>
  <c r="I104" i="12"/>
  <c r="K104" i="12"/>
  <c r="K95" i="12" s="1"/>
  <c r="M104" i="12"/>
  <c r="O104" i="12"/>
  <c r="O95" i="12" s="1"/>
  <c r="Q104" i="12"/>
  <c r="V104" i="12"/>
  <c r="G108" i="12"/>
  <c r="M108" i="12" s="1"/>
  <c r="I108" i="12"/>
  <c r="I107" i="12" s="1"/>
  <c r="K108" i="12"/>
  <c r="K107" i="12" s="1"/>
  <c r="O108" i="12"/>
  <c r="O107" i="12" s="1"/>
  <c r="Q108" i="12"/>
  <c r="V108" i="12"/>
  <c r="V107" i="12" s="1"/>
  <c r="G111" i="12"/>
  <c r="I111" i="12"/>
  <c r="K111" i="12"/>
  <c r="M111" i="12"/>
  <c r="O111" i="12"/>
  <c r="Q111" i="12"/>
  <c r="Q107" i="12" s="1"/>
  <c r="V111" i="12"/>
  <c r="G114" i="12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8" i="12"/>
  <c r="M128" i="12" s="1"/>
  <c r="I128" i="12"/>
  <c r="K128" i="12"/>
  <c r="O128" i="12"/>
  <c r="Q128" i="12"/>
  <c r="V128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51" i="12"/>
  <c r="I55" i="1" s="1"/>
  <c r="I151" i="12"/>
  <c r="Q151" i="12"/>
  <c r="V151" i="12"/>
  <c r="G152" i="12"/>
  <c r="M152" i="12" s="1"/>
  <c r="M151" i="12" s="1"/>
  <c r="I152" i="12"/>
  <c r="K152" i="12"/>
  <c r="K151" i="12" s="1"/>
  <c r="O152" i="12"/>
  <c r="O151" i="12" s="1"/>
  <c r="Q152" i="12"/>
  <c r="V152" i="12"/>
  <c r="G154" i="12"/>
  <c r="M154" i="12" s="1"/>
  <c r="I154" i="12"/>
  <c r="I153" i="12" s="1"/>
  <c r="K154" i="12"/>
  <c r="O154" i="12"/>
  <c r="O153" i="12" s="1"/>
  <c r="Q154" i="12"/>
  <c r="V154" i="12"/>
  <c r="V153" i="12" s="1"/>
  <c r="G158" i="12"/>
  <c r="M158" i="12" s="1"/>
  <c r="I158" i="12"/>
  <c r="K158" i="12"/>
  <c r="K153" i="12" s="1"/>
  <c r="O158" i="12"/>
  <c r="Q158" i="12"/>
  <c r="Q153" i="12" s="1"/>
  <c r="V158" i="12"/>
  <c r="G163" i="12"/>
  <c r="I163" i="12"/>
  <c r="K163" i="12"/>
  <c r="M163" i="12"/>
  <c r="O163" i="12"/>
  <c r="Q163" i="12"/>
  <c r="V163" i="12"/>
  <c r="O164" i="12"/>
  <c r="V164" i="12"/>
  <c r="G165" i="12"/>
  <c r="M165" i="12" s="1"/>
  <c r="M164" i="12" s="1"/>
  <c r="I165" i="12"/>
  <c r="I164" i="12" s="1"/>
  <c r="K165" i="12"/>
  <c r="K164" i="12" s="1"/>
  <c r="O165" i="12"/>
  <c r="Q165" i="12"/>
  <c r="Q164" i="12" s="1"/>
  <c r="V165" i="12"/>
  <c r="G167" i="12"/>
  <c r="I167" i="12"/>
  <c r="K167" i="12"/>
  <c r="K166" i="12" s="1"/>
  <c r="M167" i="12"/>
  <c r="O167" i="12"/>
  <c r="O166" i="12" s="1"/>
  <c r="Q167" i="12"/>
  <c r="V167" i="12"/>
  <c r="G169" i="12"/>
  <c r="I169" i="12"/>
  <c r="K169" i="12"/>
  <c r="M169" i="12"/>
  <c r="O169" i="12"/>
  <c r="Q169" i="12"/>
  <c r="Q166" i="12" s="1"/>
  <c r="V169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V166" i="12" s="1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I175" i="12"/>
  <c r="I166" i="12" s="1"/>
  <c r="K175" i="12"/>
  <c r="M175" i="12"/>
  <c r="O175" i="12"/>
  <c r="Q175" i="12"/>
  <c r="V175" i="12"/>
  <c r="G177" i="12"/>
  <c r="M177" i="12" s="1"/>
  <c r="I177" i="12"/>
  <c r="I176" i="12" s="1"/>
  <c r="K177" i="12"/>
  <c r="O177" i="12"/>
  <c r="O176" i="12" s="1"/>
  <c r="Q177" i="12"/>
  <c r="Q176" i="12" s="1"/>
  <c r="V177" i="12"/>
  <c r="G178" i="12"/>
  <c r="I178" i="12"/>
  <c r="K178" i="12"/>
  <c r="M178" i="12"/>
  <c r="O178" i="12"/>
  <c r="Q178" i="12"/>
  <c r="V178" i="12"/>
  <c r="V176" i="12" s="1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I184" i="12"/>
  <c r="K184" i="12"/>
  <c r="K176" i="12" s="1"/>
  <c r="M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90" i="12"/>
  <c r="M190" i="12" s="1"/>
  <c r="I190" i="12"/>
  <c r="K190" i="12"/>
  <c r="O190" i="12"/>
  <c r="Q190" i="12"/>
  <c r="V190" i="12"/>
  <c r="G192" i="12"/>
  <c r="I192" i="12"/>
  <c r="I191" i="12" s="1"/>
  <c r="K192" i="12"/>
  <c r="K191" i="12" s="1"/>
  <c r="O192" i="12"/>
  <c r="O191" i="12" s="1"/>
  <c r="Q192" i="12"/>
  <c r="Q191" i="12" s="1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I198" i="12"/>
  <c r="K198" i="12"/>
  <c r="M198" i="12"/>
  <c r="O198" i="12"/>
  <c r="Q198" i="12"/>
  <c r="V198" i="12"/>
  <c r="G199" i="12"/>
  <c r="I199" i="12"/>
  <c r="K199" i="12"/>
  <c r="M199" i="12"/>
  <c r="O199" i="12"/>
  <c r="Q199" i="12"/>
  <c r="V199" i="12"/>
  <c r="V191" i="12" s="1"/>
  <c r="G200" i="12"/>
  <c r="M200" i="12" s="1"/>
  <c r="I200" i="12"/>
  <c r="K200" i="12"/>
  <c r="O200" i="12"/>
  <c r="Q200" i="12"/>
  <c r="V200" i="12"/>
  <c r="G202" i="12"/>
  <c r="I202" i="12"/>
  <c r="I201" i="12" s="1"/>
  <c r="K202" i="12"/>
  <c r="K201" i="12" s="1"/>
  <c r="M202" i="12"/>
  <c r="O202" i="12"/>
  <c r="O201" i="12" s="1"/>
  <c r="Q202" i="12"/>
  <c r="V202" i="12"/>
  <c r="V201" i="12" s="1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Q201" i="12" s="1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I212" i="12"/>
  <c r="K212" i="12"/>
  <c r="M212" i="12"/>
  <c r="O212" i="12"/>
  <c r="Q212" i="12"/>
  <c r="V212" i="12"/>
  <c r="G213" i="12"/>
  <c r="I213" i="12"/>
  <c r="K213" i="12"/>
  <c r="M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I219" i="12"/>
  <c r="K219" i="12"/>
  <c r="M219" i="12"/>
  <c r="O219" i="12"/>
  <c r="Q219" i="12"/>
  <c r="V219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I231" i="12"/>
  <c r="K231" i="12"/>
  <c r="M231" i="12"/>
  <c r="O231" i="12"/>
  <c r="Q231" i="12"/>
  <c r="V231" i="12"/>
  <c r="V232" i="12"/>
  <c r="G233" i="12"/>
  <c r="M233" i="12" s="1"/>
  <c r="I233" i="12"/>
  <c r="I232" i="12" s="1"/>
  <c r="K233" i="12"/>
  <c r="K232" i="12" s="1"/>
  <c r="O233" i="12"/>
  <c r="O232" i="12" s="1"/>
  <c r="Q233" i="12"/>
  <c r="Q232" i="12" s="1"/>
  <c r="V233" i="12"/>
  <c r="G234" i="12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I237" i="12"/>
  <c r="K237" i="12"/>
  <c r="M237" i="12"/>
  <c r="O237" i="12"/>
  <c r="Q237" i="12"/>
  <c r="V237" i="12"/>
  <c r="G238" i="12"/>
  <c r="M238" i="12" s="1"/>
  <c r="I238" i="12"/>
  <c r="K238" i="12"/>
  <c r="O238" i="12"/>
  <c r="Q238" i="12"/>
  <c r="V238" i="12"/>
  <c r="G240" i="12"/>
  <c r="I240" i="12"/>
  <c r="I239" i="12" s="1"/>
  <c r="K240" i="12"/>
  <c r="O240" i="12"/>
  <c r="O239" i="12" s="1"/>
  <c r="Q240" i="12"/>
  <c r="V240" i="12"/>
  <c r="V239" i="12" s="1"/>
  <c r="G241" i="12"/>
  <c r="M241" i="12" s="1"/>
  <c r="I241" i="12"/>
  <c r="K241" i="12"/>
  <c r="K239" i="12" s="1"/>
  <c r="O241" i="12"/>
  <c r="Q241" i="12"/>
  <c r="V241" i="12"/>
  <c r="G242" i="12"/>
  <c r="M242" i="12" s="1"/>
  <c r="I242" i="12"/>
  <c r="K242" i="12"/>
  <c r="O242" i="12"/>
  <c r="Q242" i="12"/>
  <c r="V242" i="12"/>
  <c r="G243" i="12"/>
  <c r="I243" i="12"/>
  <c r="K243" i="12"/>
  <c r="M243" i="12"/>
  <c r="O243" i="12"/>
  <c r="Q243" i="12"/>
  <c r="V243" i="12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I246" i="12"/>
  <c r="K246" i="12"/>
  <c r="M246" i="12"/>
  <c r="O246" i="12"/>
  <c r="Q246" i="12"/>
  <c r="V246" i="12"/>
  <c r="G247" i="12"/>
  <c r="M247" i="12" s="1"/>
  <c r="I247" i="12"/>
  <c r="K247" i="12"/>
  <c r="O247" i="12"/>
  <c r="Q247" i="12"/>
  <c r="Q239" i="12" s="1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65" i="12"/>
  <c r="M265" i="12" s="1"/>
  <c r="I265" i="12"/>
  <c r="K265" i="12"/>
  <c r="O265" i="12"/>
  <c r="Q265" i="12"/>
  <c r="V265" i="12"/>
  <c r="G267" i="12"/>
  <c r="M267" i="12" s="1"/>
  <c r="I267" i="12"/>
  <c r="I266" i="12" s="1"/>
  <c r="K267" i="12"/>
  <c r="K266" i="12" s="1"/>
  <c r="O267" i="12"/>
  <c r="O266" i="12" s="1"/>
  <c r="Q267" i="12"/>
  <c r="V267" i="12"/>
  <c r="V266" i="12" s="1"/>
  <c r="G269" i="12"/>
  <c r="G266" i="12" s="1"/>
  <c r="I64" i="1" s="1"/>
  <c r="I269" i="12"/>
  <c r="K269" i="12"/>
  <c r="O269" i="12"/>
  <c r="Q269" i="12"/>
  <c r="Q266" i="12" s="1"/>
  <c r="V269" i="12"/>
  <c r="G271" i="12"/>
  <c r="M271" i="12" s="1"/>
  <c r="I271" i="12"/>
  <c r="I270" i="12" s="1"/>
  <c r="K271" i="12"/>
  <c r="K270" i="12" s="1"/>
  <c r="O271" i="12"/>
  <c r="O270" i="12" s="1"/>
  <c r="Q271" i="12"/>
  <c r="Q270" i="12" s="1"/>
  <c r="V271" i="12"/>
  <c r="G274" i="12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79" i="12"/>
  <c r="I279" i="12"/>
  <c r="K279" i="12"/>
  <c r="M279" i="12"/>
  <c r="O279" i="12"/>
  <c r="Q279" i="12"/>
  <c r="V279" i="12"/>
  <c r="G281" i="12"/>
  <c r="I281" i="12"/>
  <c r="K281" i="12"/>
  <c r="M281" i="12"/>
  <c r="O281" i="12"/>
  <c r="Q281" i="12"/>
  <c r="V281" i="12"/>
  <c r="G284" i="12"/>
  <c r="I284" i="12"/>
  <c r="K284" i="12"/>
  <c r="M284" i="12"/>
  <c r="O284" i="12"/>
  <c r="Q284" i="12"/>
  <c r="V284" i="12"/>
  <c r="G288" i="12"/>
  <c r="M288" i="12" s="1"/>
  <c r="I288" i="12"/>
  <c r="K288" i="12"/>
  <c r="O288" i="12"/>
  <c r="Q288" i="12"/>
  <c r="V288" i="12"/>
  <c r="G291" i="12"/>
  <c r="M291" i="12" s="1"/>
  <c r="I291" i="12"/>
  <c r="K291" i="12"/>
  <c r="O291" i="12"/>
  <c r="Q291" i="12"/>
  <c r="V291" i="12"/>
  <c r="V270" i="12" s="1"/>
  <c r="G294" i="12"/>
  <c r="M294" i="12" s="1"/>
  <c r="I294" i="12"/>
  <c r="K294" i="12"/>
  <c r="O294" i="12"/>
  <c r="Q294" i="12"/>
  <c r="V294" i="12"/>
  <c r="G301" i="12"/>
  <c r="M301" i="12" s="1"/>
  <c r="I301" i="12"/>
  <c r="K301" i="12"/>
  <c r="O301" i="12"/>
  <c r="Q301" i="12"/>
  <c r="V301" i="12"/>
  <c r="I302" i="12"/>
  <c r="G303" i="12"/>
  <c r="I303" i="12"/>
  <c r="K303" i="12"/>
  <c r="K302" i="12" s="1"/>
  <c r="M303" i="12"/>
  <c r="O303" i="12"/>
  <c r="O302" i="12" s="1"/>
  <c r="Q303" i="12"/>
  <c r="Q302" i="12" s="1"/>
  <c r="V303" i="12"/>
  <c r="G306" i="12"/>
  <c r="M306" i="12" s="1"/>
  <c r="I306" i="12"/>
  <c r="K306" i="12"/>
  <c r="O306" i="12"/>
  <c r="Q306" i="12"/>
  <c r="V306" i="12"/>
  <c r="V302" i="12" s="1"/>
  <c r="G309" i="12"/>
  <c r="I309" i="12"/>
  <c r="K309" i="12"/>
  <c r="M309" i="12"/>
  <c r="O309" i="12"/>
  <c r="Q309" i="12"/>
  <c r="V309" i="12"/>
  <c r="G312" i="12"/>
  <c r="M312" i="12" s="1"/>
  <c r="I312" i="12"/>
  <c r="K312" i="12"/>
  <c r="O312" i="12"/>
  <c r="Q312" i="12"/>
  <c r="V312" i="12"/>
  <c r="G315" i="12"/>
  <c r="M315" i="12" s="1"/>
  <c r="I315" i="12"/>
  <c r="K315" i="12"/>
  <c r="O315" i="12"/>
  <c r="Q315" i="12"/>
  <c r="V315" i="12"/>
  <c r="G318" i="12"/>
  <c r="M318" i="12" s="1"/>
  <c r="I318" i="12"/>
  <c r="K318" i="12"/>
  <c r="O318" i="12"/>
  <c r="Q318" i="12"/>
  <c r="V318" i="12"/>
  <c r="G320" i="12"/>
  <c r="M320" i="12" s="1"/>
  <c r="I320" i="12"/>
  <c r="I319" i="12" s="1"/>
  <c r="K320" i="12"/>
  <c r="O320" i="12"/>
  <c r="O319" i="12" s="1"/>
  <c r="Q320" i="12"/>
  <c r="V320" i="12"/>
  <c r="V319" i="12" s="1"/>
  <c r="G324" i="12"/>
  <c r="I324" i="12"/>
  <c r="K324" i="12"/>
  <c r="K319" i="12" s="1"/>
  <c r="M324" i="12"/>
  <c r="O324" i="12"/>
  <c r="Q324" i="12"/>
  <c r="Q319" i="12" s="1"/>
  <c r="V324" i="12"/>
  <c r="G328" i="12"/>
  <c r="M328" i="12" s="1"/>
  <c r="I328" i="12"/>
  <c r="K328" i="12"/>
  <c r="O328" i="12"/>
  <c r="Q328" i="12"/>
  <c r="V328" i="12"/>
  <c r="G332" i="12"/>
  <c r="M332" i="12" s="1"/>
  <c r="I332" i="12"/>
  <c r="K332" i="12"/>
  <c r="O332" i="12"/>
  <c r="Q332" i="12"/>
  <c r="V332" i="12"/>
  <c r="G336" i="12"/>
  <c r="M336" i="12" s="1"/>
  <c r="I336" i="12"/>
  <c r="K336" i="12"/>
  <c r="O336" i="12"/>
  <c r="Q336" i="12"/>
  <c r="V336" i="12"/>
  <c r="G340" i="12"/>
  <c r="M340" i="12" s="1"/>
  <c r="I340" i="12"/>
  <c r="K340" i="12"/>
  <c r="O340" i="12"/>
  <c r="Q340" i="12"/>
  <c r="V340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4" i="12"/>
  <c r="I354" i="12"/>
  <c r="I353" i="12" s="1"/>
  <c r="K354" i="12"/>
  <c r="M354" i="12"/>
  <c r="O354" i="12"/>
  <c r="Q354" i="12"/>
  <c r="Q353" i="12" s="1"/>
  <c r="V354" i="12"/>
  <c r="V353" i="12" s="1"/>
  <c r="G358" i="12"/>
  <c r="I358" i="12"/>
  <c r="K358" i="12"/>
  <c r="M358" i="12"/>
  <c r="O358" i="12"/>
  <c r="O353" i="12" s="1"/>
  <c r="Q358" i="12"/>
  <c r="V358" i="12"/>
  <c r="G359" i="12"/>
  <c r="M359" i="12" s="1"/>
  <c r="I359" i="12"/>
  <c r="K359" i="12"/>
  <c r="O359" i="12"/>
  <c r="Q359" i="12"/>
  <c r="V359" i="12"/>
  <c r="G363" i="12"/>
  <c r="M363" i="12" s="1"/>
  <c r="I363" i="12"/>
  <c r="K363" i="12"/>
  <c r="O363" i="12"/>
  <c r="Q363" i="12"/>
  <c r="V363" i="12"/>
  <c r="G367" i="12"/>
  <c r="M367" i="12" s="1"/>
  <c r="I367" i="12"/>
  <c r="K367" i="12"/>
  <c r="O367" i="12"/>
  <c r="Q367" i="12"/>
  <c r="V367" i="12"/>
  <c r="G371" i="12"/>
  <c r="M371" i="12" s="1"/>
  <c r="I371" i="12"/>
  <c r="K371" i="12"/>
  <c r="O371" i="12"/>
  <c r="Q371" i="12"/>
  <c r="V371" i="12"/>
  <c r="G373" i="12"/>
  <c r="I373" i="12"/>
  <c r="K373" i="12"/>
  <c r="M373" i="12"/>
  <c r="O373" i="12"/>
  <c r="Q373" i="12"/>
  <c r="V373" i="12"/>
  <c r="G380" i="12"/>
  <c r="M380" i="12" s="1"/>
  <c r="I380" i="12"/>
  <c r="K380" i="12"/>
  <c r="K353" i="12" s="1"/>
  <c r="O380" i="12"/>
  <c r="Q380" i="12"/>
  <c r="V380" i="12"/>
  <c r="G381" i="12"/>
  <c r="I381" i="12"/>
  <c r="K381" i="12"/>
  <c r="M381" i="12"/>
  <c r="O381" i="12"/>
  <c r="Q381" i="12"/>
  <c r="V381" i="12"/>
  <c r="O382" i="12"/>
  <c r="G383" i="12"/>
  <c r="I383" i="12"/>
  <c r="K383" i="12"/>
  <c r="K382" i="12" s="1"/>
  <c r="M383" i="12"/>
  <c r="O383" i="12"/>
  <c r="Q383" i="12"/>
  <c r="Q382" i="12" s="1"/>
  <c r="V383" i="12"/>
  <c r="G385" i="12"/>
  <c r="M385" i="12" s="1"/>
  <c r="I385" i="12"/>
  <c r="I382" i="12" s="1"/>
  <c r="K385" i="12"/>
  <c r="O385" i="12"/>
  <c r="Q385" i="12"/>
  <c r="V385" i="12"/>
  <c r="V382" i="12" s="1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2" i="12"/>
  <c r="M392" i="12" s="1"/>
  <c r="I392" i="12"/>
  <c r="K392" i="12"/>
  <c r="O392" i="12"/>
  <c r="Q392" i="12"/>
  <c r="V392" i="12"/>
  <c r="G396" i="12"/>
  <c r="M396" i="12" s="1"/>
  <c r="I396" i="12"/>
  <c r="I395" i="12" s="1"/>
  <c r="K396" i="12"/>
  <c r="O396" i="12"/>
  <c r="Q396" i="12"/>
  <c r="Q395" i="12" s="1"/>
  <c r="V396" i="12"/>
  <c r="V395" i="12" s="1"/>
  <c r="G419" i="12"/>
  <c r="M419" i="12" s="1"/>
  <c r="I419" i="12"/>
  <c r="K419" i="12"/>
  <c r="K395" i="12" s="1"/>
  <c r="O419" i="12"/>
  <c r="O395" i="12" s="1"/>
  <c r="Q419" i="12"/>
  <c r="V419" i="12"/>
  <c r="G422" i="12"/>
  <c r="G395" i="12" s="1"/>
  <c r="I70" i="1" s="1"/>
  <c r="I422" i="12"/>
  <c r="K422" i="12"/>
  <c r="O422" i="12"/>
  <c r="Q422" i="12"/>
  <c r="V422" i="12"/>
  <c r="G448" i="12"/>
  <c r="M448" i="12" s="1"/>
  <c r="I448" i="12"/>
  <c r="K448" i="12"/>
  <c r="O448" i="12"/>
  <c r="Q448" i="12"/>
  <c r="V448" i="12"/>
  <c r="G456" i="12"/>
  <c r="M456" i="12" s="1"/>
  <c r="I456" i="12"/>
  <c r="K456" i="12"/>
  <c r="O456" i="12"/>
  <c r="Q456" i="12"/>
  <c r="V456" i="12"/>
  <c r="G480" i="12"/>
  <c r="M480" i="12" s="1"/>
  <c r="I480" i="12"/>
  <c r="I479" i="12" s="1"/>
  <c r="K480" i="12"/>
  <c r="O480" i="12"/>
  <c r="O479" i="12" s="1"/>
  <c r="Q480" i="12"/>
  <c r="V480" i="12"/>
  <c r="G481" i="12"/>
  <c r="I481" i="12"/>
  <c r="K481" i="12"/>
  <c r="K479" i="12" s="1"/>
  <c r="O481" i="12"/>
  <c r="Q481" i="12"/>
  <c r="Q479" i="12" s="1"/>
  <c r="V481" i="12"/>
  <c r="G482" i="12"/>
  <c r="M482" i="12" s="1"/>
  <c r="I482" i="12"/>
  <c r="K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I484" i="12"/>
  <c r="K484" i="12"/>
  <c r="M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M486" i="12" s="1"/>
  <c r="I486" i="12"/>
  <c r="K486" i="12"/>
  <c r="O486" i="12"/>
  <c r="Q486" i="12"/>
  <c r="V486" i="12"/>
  <c r="G487" i="12"/>
  <c r="M487" i="12" s="1"/>
  <c r="I487" i="12"/>
  <c r="K487" i="12"/>
  <c r="O487" i="12"/>
  <c r="Q487" i="12"/>
  <c r="V487" i="12"/>
  <c r="V479" i="12" s="1"/>
  <c r="G488" i="12"/>
  <c r="M488" i="12" s="1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I492" i="12"/>
  <c r="K492" i="12"/>
  <c r="M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M494" i="12" s="1"/>
  <c r="I494" i="12"/>
  <c r="K494" i="12"/>
  <c r="O494" i="12"/>
  <c r="Q494" i="12"/>
  <c r="V494" i="12"/>
  <c r="G495" i="12"/>
  <c r="M495" i="12" s="1"/>
  <c r="I495" i="12"/>
  <c r="K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M497" i="12" s="1"/>
  <c r="I497" i="12"/>
  <c r="K497" i="12"/>
  <c r="O497" i="12"/>
  <c r="Q497" i="12"/>
  <c r="V497" i="12"/>
  <c r="G498" i="12"/>
  <c r="M498" i="12" s="1"/>
  <c r="I498" i="12"/>
  <c r="K498" i="12"/>
  <c r="O498" i="12"/>
  <c r="Q498" i="12"/>
  <c r="V498" i="12"/>
  <c r="G499" i="12"/>
  <c r="M499" i="12" s="1"/>
  <c r="I499" i="12"/>
  <c r="K499" i="12"/>
  <c r="O499" i="12"/>
  <c r="Q499" i="12"/>
  <c r="V499" i="12"/>
  <c r="G500" i="12"/>
  <c r="I500" i="12"/>
  <c r="K500" i="12"/>
  <c r="M500" i="12"/>
  <c r="O500" i="12"/>
  <c r="Q500" i="12"/>
  <c r="V500" i="12"/>
  <c r="G501" i="12"/>
  <c r="M501" i="12" s="1"/>
  <c r="I501" i="12"/>
  <c r="K501" i="12"/>
  <c r="O501" i="12"/>
  <c r="Q501" i="12"/>
  <c r="V501" i="12"/>
  <c r="G502" i="12"/>
  <c r="I502" i="12"/>
  <c r="K502" i="12"/>
  <c r="M502" i="12"/>
  <c r="O502" i="12"/>
  <c r="Q502" i="12"/>
  <c r="V502" i="12"/>
  <c r="G503" i="12"/>
  <c r="M503" i="12" s="1"/>
  <c r="I503" i="12"/>
  <c r="K503" i="12"/>
  <c r="O503" i="12"/>
  <c r="Q503" i="12"/>
  <c r="V503" i="12"/>
  <c r="G504" i="12"/>
  <c r="M504" i="12" s="1"/>
  <c r="I504" i="12"/>
  <c r="K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I510" i="12"/>
  <c r="K510" i="12"/>
  <c r="M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M513" i="12" s="1"/>
  <c r="I513" i="12"/>
  <c r="K513" i="12"/>
  <c r="O513" i="12"/>
  <c r="Q513" i="12"/>
  <c r="V513" i="12"/>
  <c r="I514" i="12"/>
  <c r="G515" i="12"/>
  <c r="G514" i="12" s="1"/>
  <c r="I72" i="1" s="1"/>
  <c r="I515" i="12"/>
  <c r="K515" i="12"/>
  <c r="K514" i="12" s="1"/>
  <c r="O515" i="12"/>
  <c r="O514" i="12" s="1"/>
  <c r="Q515" i="12"/>
  <c r="V515" i="12"/>
  <c r="V514" i="12" s="1"/>
  <c r="G516" i="12"/>
  <c r="M516" i="12" s="1"/>
  <c r="I516" i="12"/>
  <c r="K516" i="12"/>
  <c r="O516" i="12"/>
  <c r="Q516" i="12"/>
  <c r="Q514" i="12" s="1"/>
  <c r="V516" i="12"/>
  <c r="G517" i="12"/>
  <c r="M517" i="12" s="1"/>
  <c r="I517" i="12"/>
  <c r="K517" i="12"/>
  <c r="O517" i="12"/>
  <c r="Q517" i="12"/>
  <c r="V517" i="12"/>
  <c r="G518" i="12"/>
  <c r="M518" i="12" s="1"/>
  <c r="I518" i="12"/>
  <c r="K518" i="12"/>
  <c r="O518" i="12"/>
  <c r="Q518" i="12"/>
  <c r="V518" i="12"/>
  <c r="G520" i="12"/>
  <c r="M520" i="12" s="1"/>
  <c r="I520" i="12"/>
  <c r="I519" i="12" s="1"/>
  <c r="K520" i="12"/>
  <c r="O520" i="12"/>
  <c r="Q520" i="12"/>
  <c r="Q519" i="12" s="1"/>
  <c r="V520" i="12"/>
  <c r="G521" i="12"/>
  <c r="M521" i="12" s="1"/>
  <c r="I521" i="12"/>
  <c r="K521" i="12"/>
  <c r="K519" i="12" s="1"/>
  <c r="O521" i="12"/>
  <c r="Q521" i="12"/>
  <c r="V521" i="12"/>
  <c r="G522" i="12"/>
  <c r="G519" i="12" s="1"/>
  <c r="I73" i="1" s="1"/>
  <c r="I522" i="12"/>
  <c r="K522" i="12"/>
  <c r="O522" i="12"/>
  <c r="Q522" i="12"/>
  <c r="V522" i="12"/>
  <c r="G523" i="12"/>
  <c r="M523" i="12" s="1"/>
  <c r="I523" i="12"/>
  <c r="K523" i="12"/>
  <c r="O523" i="12"/>
  <c r="O519" i="12" s="1"/>
  <c r="Q523" i="12"/>
  <c r="V523" i="12"/>
  <c r="G524" i="12"/>
  <c r="I524" i="12"/>
  <c r="K524" i="12"/>
  <c r="M524" i="12"/>
  <c r="O524" i="12"/>
  <c r="Q524" i="12"/>
  <c r="V524" i="12"/>
  <c r="G525" i="12"/>
  <c r="M525" i="12" s="1"/>
  <c r="I525" i="12"/>
  <c r="K525" i="12"/>
  <c r="O525" i="12"/>
  <c r="Q525" i="12"/>
  <c r="V525" i="12"/>
  <c r="V519" i="12" s="1"/>
  <c r="G526" i="12"/>
  <c r="M526" i="12" s="1"/>
  <c r="I526" i="12"/>
  <c r="K526" i="12"/>
  <c r="O526" i="12"/>
  <c r="Q526" i="12"/>
  <c r="V526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30" i="12"/>
  <c r="M530" i="12" s="1"/>
  <c r="I530" i="12"/>
  <c r="I529" i="12" s="1"/>
  <c r="K530" i="12"/>
  <c r="O530" i="12"/>
  <c r="Q530" i="12"/>
  <c r="Q529" i="12" s="1"/>
  <c r="V530" i="12"/>
  <c r="G531" i="12"/>
  <c r="M531" i="12" s="1"/>
  <c r="I531" i="12"/>
  <c r="K531" i="12"/>
  <c r="O531" i="12"/>
  <c r="O529" i="12" s="1"/>
  <c r="Q531" i="12"/>
  <c r="V531" i="12"/>
  <c r="V529" i="12" s="1"/>
  <c r="G532" i="12"/>
  <c r="M532" i="12" s="1"/>
  <c r="I532" i="12"/>
  <c r="K532" i="12"/>
  <c r="O532" i="12"/>
  <c r="Q532" i="12"/>
  <c r="V532" i="12"/>
  <c r="G533" i="12"/>
  <c r="M533" i="12" s="1"/>
  <c r="I533" i="12"/>
  <c r="K533" i="12"/>
  <c r="O533" i="12"/>
  <c r="Q533" i="12"/>
  <c r="V533" i="12"/>
  <c r="G534" i="12"/>
  <c r="I534" i="12"/>
  <c r="K534" i="12"/>
  <c r="M534" i="12"/>
  <c r="O534" i="12"/>
  <c r="Q534" i="12"/>
  <c r="V534" i="12"/>
  <c r="G535" i="12"/>
  <c r="M535" i="12" s="1"/>
  <c r="I535" i="12"/>
  <c r="K535" i="12"/>
  <c r="O535" i="12"/>
  <c r="Q535" i="12"/>
  <c r="V535" i="12"/>
  <c r="G536" i="12"/>
  <c r="M536" i="12" s="1"/>
  <c r="I536" i="12"/>
  <c r="K536" i="12"/>
  <c r="O536" i="12"/>
  <c r="Q536" i="12"/>
  <c r="V536" i="12"/>
  <c r="G537" i="12"/>
  <c r="M537" i="12" s="1"/>
  <c r="I537" i="12"/>
  <c r="K537" i="12"/>
  <c r="K529" i="12" s="1"/>
  <c r="O537" i="12"/>
  <c r="Q537" i="12"/>
  <c r="V537" i="12"/>
  <c r="AF539" i="12"/>
  <c r="G41" i="1" s="1"/>
  <c r="I19" i="1"/>
  <c r="J28" i="1"/>
  <c r="J26" i="1"/>
  <c r="G38" i="1"/>
  <c r="F38" i="1"/>
  <c r="J23" i="1"/>
  <c r="J24" i="1"/>
  <c r="J25" i="1"/>
  <c r="J27" i="1"/>
  <c r="E24" i="1"/>
  <c r="E26" i="1"/>
  <c r="G39" i="1" l="1"/>
  <c r="G42" i="1" s="1"/>
  <c r="G25" i="1" s="1"/>
  <c r="A25" i="1" s="1"/>
  <c r="G353" i="12"/>
  <c r="I68" i="1" s="1"/>
  <c r="G191" i="12"/>
  <c r="I60" i="1" s="1"/>
  <c r="G40" i="1"/>
  <c r="AE539" i="12"/>
  <c r="M522" i="12"/>
  <c r="M422" i="12"/>
  <c r="G302" i="12"/>
  <c r="I66" i="1" s="1"/>
  <c r="G166" i="12"/>
  <c r="I58" i="1" s="1"/>
  <c r="G382" i="12"/>
  <c r="I69" i="1" s="1"/>
  <c r="G239" i="12"/>
  <c r="I63" i="1" s="1"/>
  <c r="G176" i="12"/>
  <c r="I59" i="1" s="1"/>
  <c r="G479" i="12"/>
  <c r="I71" i="1" s="1"/>
  <c r="I18" i="1" s="1"/>
  <c r="G232" i="12"/>
  <c r="I62" i="1" s="1"/>
  <c r="G270" i="12"/>
  <c r="I65" i="1" s="1"/>
  <c r="G153" i="12"/>
  <c r="I56" i="1" s="1"/>
  <c r="G107" i="12"/>
  <c r="I54" i="1" s="1"/>
  <c r="M95" i="12"/>
  <c r="G31" i="12"/>
  <c r="I51" i="1" s="1"/>
  <c r="M25" i="12"/>
  <c r="G8" i="12"/>
  <c r="G26" i="1"/>
  <c r="A26" i="1"/>
  <c r="M166" i="12"/>
  <c r="M519" i="12"/>
  <c r="M395" i="12"/>
  <c r="M319" i="12"/>
  <c r="M302" i="12"/>
  <c r="M176" i="12"/>
  <c r="M353" i="12"/>
  <c r="M382" i="12"/>
  <c r="M201" i="12"/>
  <c r="M232" i="12"/>
  <c r="M31" i="12"/>
  <c r="M529" i="12"/>
  <c r="M153" i="12"/>
  <c r="G529" i="12"/>
  <c r="I74" i="1" s="1"/>
  <c r="I20" i="1" s="1"/>
  <c r="M481" i="12"/>
  <c r="M479" i="12" s="1"/>
  <c r="G164" i="12"/>
  <c r="I57" i="1" s="1"/>
  <c r="G319" i="12"/>
  <c r="I67" i="1" s="1"/>
  <c r="G201" i="12"/>
  <c r="I61" i="1" s="1"/>
  <c r="M515" i="12"/>
  <c r="M514" i="12" s="1"/>
  <c r="M269" i="12"/>
  <c r="M266" i="12" s="1"/>
  <c r="M240" i="12"/>
  <c r="M239" i="12" s="1"/>
  <c r="M114" i="12"/>
  <c r="M107" i="12" s="1"/>
  <c r="M83" i="12"/>
  <c r="M76" i="12" s="1"/>
  <c r="M39" i="12"/>
  <c r="M22" i="12"/>
  <c r="M8" i="12" s="1"/>
  <c r="M192" i="12"/>
  <c r="M191" i="12" s="1"/>
  <c r="M274" i="12"/>
  <c r="M270" i="12" s="1"/>
  <c r="M234" i="12"/>
  <c r="I17" i="1" l="1"/>
  <c r="G539" i="12"/>
  <c r="I49" i="1"/>
  <c r="F39" i="1"/>
  <c r="F41" i="1"/>
  <c r="H41" i="1" s="1"/>
  <c r="I41" i="1" s="1"/>
  <c r="F40" i="1"/>
  <c r="H40" i="1" s="1"/>
  <c r="I40" i="1" s="1"/>
  <c r="H39" i="1" l="1"/>
  <c r="H42" i="1" s="1"/>
  <c r="F42" i="1"/>
  <c r="I39" i="1"/>
  <c r="I42" i="1" s="1"/>
  <c r="I16" i="1"/>
  <c r="I21" i="1" s="1"/>
  <c r="I75" i="1"/>
  <c r="J74" i="1" l="1"/>
  <c r="J52" i="1"/>
  <c r="J55" i="1"/>
  <c r="J68" i="1"/>
  <c r="J57" i="1"/>
  <c r="J70" i="1"/>
  <c r="J58" i="1"/>
  <c r="J72" i="1"/>
  <c r="J50" i="1"/>
  <c r="J61" i="1"/>
  <c r="J66" i="1"/>
  <c r="J53" i="1"/>
  <c r="J63" i="1"/>
  <c r="J69" i="1"/>
  <c r="J54" i="1"/>
  <c r="J64" i="1"/>
  <c r="J59" i="1"/>
  <c r="J56" i="1"/>
  <c r="J71" i="1"/>
  <c r="J51" i="1"/>
  <c r="J62" i="1"/>
  <c r="J67" i="1"/>
  <c r="J49" i="1"/>
  <c r="J60" i="1"/>
  <c r="J65" i="1"/>
  <c r="J73" i="1"/>
  <c r="J41" i="1"/>
  <c r="J39" i="1"/>
  <c r="J42" i="1" s="1"/>
  <c r="J40" i="1"/>
  <c r="G28" i="1"/>
  <c r="G23" i="1"/>
  <c r="A23" i="1" s="1"/>
  <c r="G24" i="1" l="1"/>
  <c r="A27" i="1" s="1"/>
  <c r="A24" i="1"/>
  <c r="J75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58C67FE7-6509-4793-923F-2008CB87DD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801471-7550-43BC-890D-55A4753EE2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<sst xmlns="http://schemas.openxmlformats.org/spreadsheetml/2006/main" count="2426" uniqueCount="714">
  <si>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</si>
  <si>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</si>
  <si>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</si>
  <si>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</si>
  <si>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</si>
  <si>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</si>
  <si>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</si>
  <si>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</si>
  <si>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</si>
  <si>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</si>
  <si>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</si>
  <si>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</si>
  <si>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</si>
  <si>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</si>
  <si>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</si>
  <si>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</si>
  <si>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</si>
  <si>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</si>
  <si>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</si>
  <si>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</si>
  <si>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</si>
  <si>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</si>
  <si>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</si>
  <si>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</si>
  <si>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</si>
  <si>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</si>
  <si>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</si>
  <si>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</si>
  <si>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</si>
  <si>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</si>
  <si>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</si>
  <si>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</si>
  <si>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</si>
  <si>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</si>
  <si>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</si>
  <si>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</si>
  <si>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</si>
  <si>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</si>
  <si>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</si>
  <si>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</si>
  <si>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</si>
  <si>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</si>
  <si>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</si>
  <si>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</si>
  <si>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SPC K byt č.34</t>
  </si>
  <si>
    <t>SO</t>
  </si>
  <si>
    <t>Rekonstrukce bytu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</si>
  <si>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</si>
  <si>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</si>
  <si>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</si>
  <si>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</si>
  <si>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</si>
  <si>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</si>
  <si>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</si>
  <si>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</si>
  <si>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</si>
  <si>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</si>
  <si>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</si>
  <si>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</si>
  <si>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</si>
  <si>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</si>
  <si>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</si>
  <si>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</si>
  <si>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</si>
  <si>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</si>
  <si>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</si>
  <si>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</si>
  <si>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</si>
  <si>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</si>
  <si>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</si>
  <si>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</si>
  <si>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</si>
  <si>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</si>
  <si>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</si>
  <si>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</si>
  <si>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</si>
  <si>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</si>
  <si>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</si>
  <si>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</si>
  <si>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</si>
  <si>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</si>
  <si>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</si>
  <si>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</si>
  <si>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</si>
  <si>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</si>
  <si>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</si>
  <si>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</si>
  <si>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</si>
  <si>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</si>
  <si>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</si>
  <si>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</si>
  <si>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</si>
  <si>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</si>
  <si>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</si>
  <si>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</si>
  <si>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</si>
  <si>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</si>
  <si>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</si>
  <si>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</si>
  <si>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</si>
  <si>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</si>
  <si>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</si>
  <si>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</si>
  <si>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</si>
  <si>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</si>
  <si>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</si>
  <si>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</si>
  <si>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</si>
  <si>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</si>
  <si>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</si>
  <si>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</si>
  <si>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</si>
  <si>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</si>
  <si>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</si>
  <si>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</si>
  <si>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</si>
  <si>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</si>
  <si>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</si>
  <si>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</si>
  <si>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</si>
  <si>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</si>
  <si>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</si>
  <si>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</si>
  <si>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</si>
  <si>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</si>
  <si>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</si>
  <si>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</si>
  <si>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</si>
  <si>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</si>
  <si>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</si>
  <si>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</si>
  <si>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</si>
  <si>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</si>
  <si>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</si>
  <si>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340271610</t>
  </si>
  <si>
    <t xml:space="preserve">Zazdívka otvorů pl.do 4 m2, pórobet.tvár.,tl.10 cm </t>
  </si>
  <si>
    <t>m3</t>
  </si>
  <si>
    <t>RTS 21/ II</t>
  </si>
  <si>
    <t>Práce</t>
  </si>
  <si>
    <t>POL1_</t>
  </si>
  <si>
    <t>Koupelna : 0,6*2,0*0,1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</si>
  <si>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</si>
  <si>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</si>
  <si>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</si>
  <si>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</si>
  <si>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</si>
  <si>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</si>
  <si>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342948111</t>
  </si>
  <si>
    <t>Ukotvení příček k cihel.konstr. kotvami na hmožd.</t>
  </si>
  <si>
    <t>m</t>
  </si>
  <si>
    <t>2,0*2</t>
  </si>
  <si>
    <t>346244313</t>
  </si>
  <si>
    <t>Obezdívky van a WC nádržek z desek Ytong tl.100 mm</t>
  </si>
  <si>
    <t>m2</t>
  </si>
  <si>
    <t>(1,6*2+0,6*2)*0,5</t>
  </si>
  <si>
    <t>342264098</t>
  </si>
  <si>
    <t>Příplatek k podhledu sádrokart. za plochu do 10 m2</t>
  </si>
  <si>
    <t>Chodba : 4,3*1,4+1,2*1,7</t>
  </si>
  <si>
    <t>Koupelna : 2,0*2,1</t>
  </si>
  <si>
    <t>WC : 1,2*0,9</t>
  </si>
  <si>
    <t>Revizní dvířka 60x60 bílá - plast</t>
  </si>
  <si>
    <t>ks</t>
  </si>
  <si>
    <t>Vlastní</t>
  </si>
  <si>
    <t>Indiv</t>
  </si>
  <si>
    <t>Specifikace</t>
  </si>
  <si>
    <t>POL3_</t>
  </si>
  <si>
    <t>28349052</t>
  </si>
  <si>
    <t>Dvířka vanová 300 x 300 mm bílá - plast</t>
  </si>
  <si>
    <t>SPCM</t>
  </si>
  <si>
    <t>347013111RZ1</t>
  </si>
  <si>
    <t>Předstěna SDK,tl.75mm,1xoc.kce CD,1xRBI 12,5mm,izol bez dodávky izolace</t>
  </si>
  <si>
    <t>R-položka</t>
  </si>
  <si>
    <t>POL12_1</t>
  </si>
  <si>
    <t>WC : 0,9*2,6</t>
  </si>
  <si>
    <t>416021121</t>
  </si>
  <si>
    <t>Podhledy SDK, kovová.kce CD. 1x deska RB 12,5 mm</t>
  </si>
  <si>
    <t>Chodba : 4,3*1,4+1,7*1,2</t>
  </si>
  <si>
    <t>416021123</t>
  </si>
  <si>
    <t>Podhledy SDK, kovová.kce CD. 1x deska RBI 12,5 mm</t>
  </si>
  <si>
    <t>Koupelna : 2,1*2,0</t>
  </si>
  <si>
    <t>WC : 0,9*1,2</t>
  </si>
  <si>
    <t>602011141</t>
  </si>
  <si>
    <t>Štuk na stěnách vnitřní, ručně tloušťka vrstvy 4 mm</t>
  </si>
  <si>
    <t>Kuchyň : 0,8*2,2</t>
  </si>
  <si>
    <t>2,3*0,6</t>
  </si>
  <si>
    <t>Koupelna : 0,8*0,2</t>
  </si>
  <si>
    <t>610991111</t>
  </si>
  <si>
    <t>Zakrývání výplní vnitřních otvorů, oken</t>
  </si>
  <si>
    <t>1,6*1,5*2</t>
  </si>
  <si>
    <t>0,8*2,4+2,0*1,5</t>
  </si>
  <si>
    <t>611421231</t>
  </si>
  <si>
    <t>Oprava váp.omítek stropů do 10% plochy - štukových po provedení rozvodů elektro</t>
  </si>
  <si>
    <t>Šatna : 1,2*0,9</t>
  </si>
  <si>
    <t>Pokoj 1 : 3,0*3,9</t>
  </si>
  <si>
    <t>Pokoj 2 : 5,2*3,3</t>
  </si>
  <si>
    <t>Kuchyň : 2,9*2,8</t>
  </si>
  <si>
    <t>612421331</t>
  </si>
  <si>
    <t>Oprava vápen.omítek stěn do 30 % pl. - štukových s použitím suché maltové směsi</t>
  </si>
  <si>
    <t>Chodba : (4,3*2+3,1*2)*2,6</t>
  </si>
  <si>
    <t>-0,8*2,0*3</t>
  </si>
  <si>
    <t>-0,6*2,0*3</t>
  </si>
  <si>
    <t>Šatna : (1,2*2+0,9*2)*2,6</t>
  </si>
  <si>
    <t>-0,6*2,0</t>
  </si>
  <si>
    <t>Pokoj 1 : (3,9*2+3,0*2)*2,6</t>
  </si>
  <si>
    <t>-0,8*2,0</t>
  </si>
  <si>
    <t>-1,6*1,5</t>
  </si>
  <si>
    <t>Pokoj 2 : (5,2*2+3,3*2)*2,6</t>
  </si>
  <si>
    <t>-0,8*2,0*2</t>
  </si>
  <si>
    <t>-(0,8*2,4+2,0*1,5)</t>
  </si>
  <si>
    <t>WC : (1,2*2+0,9)*2,6</t>
  </si>
  <si>
    <t>Kuchyň : (2,8*2+2,9*2)*2,6</t>
  </si>
  <si>
    <t>612423531</t>
  </si>
  <si>
    <t>Omítka rýh stěn vápenná šířky do 15 cm, štuková</t>
  </si>
  <si>
    <t>0,07*3</t>
  </si>
  <si>
    <t>0,1*1,5</t>
  </si>
  <si>
    <t>0,03*50</t>
  </si>
  <si>
    <t>612451121</t>
  </si>
  <si>
    <t>Omítka vnitřní zdiva, cementová (MC), hladká</t>
  </si>
  <si>
    <t>Koupelna : (2,0*2+2,1*2)*2,0</t>
  </si>
  <si>
    <t>Kuchyň : (1,0+0,6)*1,75</t>
  </si>
  <si>
    <t>612481211</t>
  </si>
  <si>
    <t>Montáž výztužné sítě(perlinky)do stěrky-vnit.stěny včetně výztužné sítě a stěrkového tmelu Cemix</t>
  </si>
  <si>
    <t>Koupelna : 0,7*2,1</t>
  </si>
  <si>
    <t>Kuchyň : 0,7*2,1</t>
  </si>
  <si>
    <t>632411904</t>
  </si>
  <si>
    <t>Penetrace savých podkladů 0,25 l/m2</t>
  </si>
  <si>
    <t>632421120</t>
  </si>
  <si>
    <t>Potěr samonivelační ,ručně zpracovaný,tl. do 10 mm</t>
  </si>
  <si>
    <t>637101101R00</t>
  </si>
  <si>
    <t>Příprava podkladu - vysávání podlah prům.vysavačem</t>
  </si>
  <si>
    <t>952901111</t>
  </si>
  <si>
    <t>Vyčištění budov o výšce podlaží do 4 m</t>
  </si>
  <si>
    <t>952901110</t>
  </si>
  <si>
    <t>Čištění mytím ploch oken, dveří a parapetů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</si>
  <si>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</si>
  <si>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</si>
  <si>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</si>
  <si>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</si>
  <si>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</si>
  <si>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</si>
  <si>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WC : 1,2*2+0,9*2-0,6</t>
  </si>
  <si>
    <t>968061125</t>
  </si>
  <si>
    <t>Vyvěšení dřevěných dveřních křídel pl. do 2 m2</t>
  </si>
  <si>
    <t>968072455</t>
  </si>
  <si>
    <t>Vybourání kovových dveřních zárubní pl. do 2 m2</t>
  </si>
  <si>
    <t>0,6*2,0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</si>
  <si>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</si>
  <si>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</si>
  <si>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</si>
  <si>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</si>
  <si>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</si>
  <si>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</si>
  <si>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</si>
  <si>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</si>
  <si>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</si>
  <si>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</si>
  <si>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978013141</t>
  </si>
  <si>
    <t>Otlučení omítek vnitřních stěn v rozsahu do 30 %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</si>
  <si>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</si>
  <si>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</si>
  <si>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</si>
  <si>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</si>
  <si>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Kuchyň : 2,3*0,6</t>
  </si>
  <si>
    <t>(1,0+0,6)*1,75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</si>
  <si>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</si>
  <si>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</si>
  <si>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</si>
  <si>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</si>
  <si>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</si>
  <si>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</si>
  <si>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</si>
  <si>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(2,0*2+2,1*2-0,6)*0,1</t>
  </si>
  <si>
    <t>(1,0+2,1)*1,9</t>
  </si>
  <si>
    <t>711212601</t>
  </si>
  <si>
    <t>Těsnicí pás do spoje podlaha - stěna</t>
  </si>
  <si>
    <t>Koupelna : (2,1*2+2,0*2-0,6)</t>
  </si>
  <si>
    <t>0,6*2</t>
  </si>
  <si>
    <t>1,4</t>
  </si>
  <si>
    <t>0,7+1,6</t>
  </si>
  <si>
    <t>998711201</t>
  </si>
  <si>
    <t>Přesun hmot pro izolace proti vodě, výšky do 6 m</t>
  </si>
  <si>
    <t>7201947774</t>
  </si>
  <si>
    <t>Podružný materiál pro ZTI (vyústění, přechodky, hadice)</t>
  </si>
  <si>
    <t>kpl</t>
  </si>
  <si>
    <t>721176105</t>
  </si>
  <si>
    <t>Potrubí HT připojovací D 110 x 2,7 mm</t>
  </si>
  <si>
    <t>VZT potrubí spíž : 0,7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</si>
  <si>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</si>
  <si>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</si>
  <si>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</si>
  <si>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</si>
  <si>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</si>
  <si>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</si>
  <si>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</si>
  <si>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</si>
  <si>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</si>
  <si>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</si>
  <si>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</si>
  <si>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</si>
  <si>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</si>
  <si>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</si>
  <si>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</si>
  <si>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</si>
  <si>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</si>
  <si>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</si>
  <si>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</si>
  <si>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</si>
  <si>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</si>
  <si>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</si>
  <si>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</si>
  <si>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</si>
  <si>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</si>
  <si>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</si>
  <si>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</si>
  <si>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 (kulový kohout 3/4")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</si>
  <si>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</si>
  <si>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</si>
  <si>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</si>
  <si>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</si>
  <si>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</si>
  <si>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</si>
  <si>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</si>
  <si>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</si>
  <si>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</si>
  <si>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</si>
  <si>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</si>
  <si>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</si>
  <si>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998722201</t>
  </si>
  <si>
    <t>Přesun hmot pro vnitřní vodovod, výšky do 6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</si>
  <si>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</si>
  <si>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</si>
  <si>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</si>
  <si>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</si>
  <si>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</si>
  <si>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</si>
  <si>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</si>
  <si>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</si>
  <si>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</si>
  <si>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</si>
  <si>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</si>
  <si>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</si>
  <si>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</si>
  <si>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</si>
  <si>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G 3/4"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</si>
  <si>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</si>
  <si>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</si>
  <si>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</si>
  <si>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</si>
  <si>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</si>
  <si>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</si>
  <si>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</si>
  <si>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</si>
  <si>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</si>
  <si>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</si>
  <si>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</si>
  <si>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</si>
  <si>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</si>
  <si>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</si>
  <si>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</si>
  <si>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</si>
  <si>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</si>
  <si>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</si>
  <si>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</si>
  <si>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</si>
  <si>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</si>
  <si>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</si>
  <si>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</si>
  <si>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</si>
  <si>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</si>
  <si>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</si>
  <si>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</si>
  <si>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</si>
  <si>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</si>
  <si>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</si>
  <si>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</si>
  <si>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</si>
  <si>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</si>
  <si>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</si>
  <si>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</si>
  <si>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</si>
  <si>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</si>
  <si>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</si>
  <si>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</si>
  <si>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</si>
  <si>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</si>
  <si>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</si>
  <si>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</si>
  <si>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</si>
  <si>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</si>
  <si>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</si>
  <si>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</si>
  <si>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</si>
  <si>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</si>
  <si>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</si>
  <si>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</si>
  <si>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</si>
  <si>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</si>
  <si>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</si>
  <si>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</si>
  <si>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</si>
  <si>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</si>
  <si>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</si>
  <si>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</si>
  <si>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 xml:space="preserve">Montáž plynových sporáků </t>
  </si>
  <si>
    <t>725610810R00</t>
  </si>
  <si>
    <t xml:space="preserve">Demontáž plynového sporáku </t>
  </si>
  <si>
    <t>998725201</t>
  </si>
  <si>
    <t>Přesun hmot pro zařizovací předměty, výšky do 6 m</t>
  </si>
  <si>
    <t>728415112</t>
  </si>
  <si>
    <t>Montáž mřížky větrací nebo ventilační do 0,10 m2</t>
  </si>
  <si>
    <t>728415812</t>
  </si>
  <si>
    <t>Demontáž mřížky větrací nebo ventilační do 0,10 m2</t>
  </si>
  <si>
    <t>728611815</t>
  </si>
  <si>
    <t>Dmtž ventilátoru radiál.nízkotl.potrub. do 0,28 m2</t>
  </si>
  <si>
    <t>728617711R00</t>
  </si>
  <si>
    <t xml:space="preserve">Kontrola a zprovoznění odvětrání WC a koupelny - časový spínač společného </t>
  </si>
  <si>
    <t>429724811R</t>
  </si>
  <si>
    <t>Větrací mřížka 100x300mm plast bílá se žaluzií</t>
  </si>
  <si>
    <t>998728201</t>
  </si>
  <si>
    <t>Přesun hmot pro vzduchotechniku, výšky do 6 m</t>
  </si>
  <si>
    <t>766661112</t>
  </si>
  <si>
    <t>Montáž dveří do zárubně,otevíravých 1kř.do 0,8 m</t>
  </si>
  <si>
    <t>766662811</t>
  </si>
  <si>
    <t>Demontáž prahů dveří 1křídlových</t>
  </si>
  <si>
    <t>766825821</t>
  </si>
  <si>
    <t xml:space="preserve">Demontáž vestavěných skříní </t>
  </si>
  <si>
    <t>04</t>
  </si>
  <si>
    <t>D+M kombi sporák, Počet hořáků 4,senzory StopGas,integrovaným zapalováním a  klasickou elektrickou troubu s dvojicí topných těles a horkovzdušným ventilátorem.</t>
  </si>
  <si>
    <t>766655488</t>
  </si>
  <si>
    <t>Dodávka nových polic - laminát - šatna,cca 90x40cm včetně konzol</t>
  </si>
  <si>
    <t>766772840R00</t>
  </si>
  <si>
    <t xml:space="preserve">D+M šatní skříně - DTD, TL. 18mm,ABS HRANA. BARVA DEKOR DŘEVO - sonoma šatní tyč kovová včetně madel rozměr 1,5*0,4*2,5m 6dveřová, uchytky nerez, 8x vnitřní police </t>
  </si>
  <si>
    <t>766877840R00</t>
  </si>
  <si>
    <t>Dodávka nových polic - laminát - špíz,cca 60x40cm včetně konzol</t>
  </si>
  <si>
    <t>76685488</t>
  </si>
  <si>
    <t>D+M Vnitřní vchodové dveře 800/1970  EI 30DP3, VSTUPNÍ, PLNÉ, DEKOR DŘEVO, KOVÁNÍ BEZPEČNOSTNÍ koule-klika,KUKÁTKO, ZÁMEK S VLOŽKOU (3 KLÍČE), PRÁH, ZÁRUBEŇ stávající</t>
  </si>
  <si>
    <t>06</t>
  </si>
  <si>
    <t xml:space="preserve">D+M Odsavač par bílý 630W rekuperační </t>
  </si>
  <si>
    <t>7665488</t>
  </si>
  <si>
    <t>Vystěhování bytu - kuchyň. linka skříň špajz, regál z šatny, skříň včetně odvozu a poplatku za skládku</t>
  </si>
  <si>
    <t>766872840R00</t>
  </si>
  <si>
    <t>D+M nových dveří skříně - laminát v barvě kuchyň. linky včetně madla 60x210cm 60x40cm</t>
  </si>
  <si>
    <t>766877115R00</t>
  </si>
  <si>
    <t>D+M Kuchyňské linky atyp DL=2300mm + 600mm skříňka nad digestoří</t>
  </si>
  <si>
    <t>Lamino barvy dle požadavku invesotra, hrany ABS, : 2,9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</si>
  <si>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</si>
  <si>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</si>
  <si>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</si>
  <si>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</si>
  <si>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(včetně boku)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</si>
  <si>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</si>
  <si>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</si>
  <si>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</si>
  <si>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</si>
  <si>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</si>
  <si>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</si>
  <si>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</si>
  <si>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998766201</t>
  </si>
  <si>
    <t>Přesun hmot pro truhlářské konstr., výšky do 6 m</t>
  </si>
  <si>
    <t>767137803R00</t>
  </si>
  <si>
    <t>Demontáž příček umakartových, desek do suti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</si>
  <si>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</si>
  <si>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</si>
  <si>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</si>
  <si>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</si>
  <si>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</si>
  <si>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</si>
  <si>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</si>
  <si>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</si>
  <si>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(1,2*2+0,9*2-0,6)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</si>
  <si>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</si>
  <si>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</si>
  <si>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</si>
  <si>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</si>
  <si>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</si>
  <si>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</si>
  <si>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WC : (0,9*2+1,2*2-0,6)</t>
  </si>
  <si>
    <t>Koupelna : (2,0*2+2,1*2)</t>
  </si>
  <si>
    <t>1,6+0,7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</si>
  <si>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</si>
  <si>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</si>
  <si>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</si>
  <si>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</si>
  <si>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</si>
  <si>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</si>
  <si>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</si>
  <si>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2,0*2,1</t>
  </si>
  <si>
    <t xml:space="preserve">  WC : 1,2*0,9</t>
  </si>
  <si>
    <t xml:space="preserve">  (0,9*2+1,2*2-0,6)*0,1</t>
  </si>
  <si>
    <t>Konec provozního součtu</t>
  </si>
  <si>
    <t>5,64*1,1</t>
  </si>
  <si>
    <t>998771201</t>
  </si>
  <si>
    <t>Přesun hmot pro podlahy z dlaždic, výšky do 6 m</t>
  </si>
  <si>
    <t>775101101</t>
  </si>
  <si>
    <t>Vysávání podlah prům.vysavačem,podlahy vlys,parket</t>
  </si>
  <si>
    <t>775413010</t>
  </si>
  <si>
    <t>Montáž podlahové lišty ze dřeva, přibíjené</t>
  </si>
  <si>
    <t>RTS 20/ II</t>
  </si>
  <si>
    <t>Pokoj 1 : 3,0*2+3,9*2-0,8</t>
  </si>
  <si>
    <t>Pokoj 2 : 5,2*2+3,3*2-0,8*2</t>
  </si>
  <si>
    <t>775411810</t>
  </si>
  <si>
    <t>Demontáž lišt dřevěných, přibíjených</t>
  </si>
  <si>
    <t>775598141R00</t>
  </si>
  <si>
    <t>Lak dřevěných podlah broušení + tmelení + lakování (3x nátěr)</t>
  </si>
  <si>
    <t>61413711</t>
  </si>
  <si>
    <t>Lišta parketová dub  33 x 7 mm</t>
  </si>
  <si>
    <t>998775201</t>
  </si>
  <si>
    <t>Přesun hmot pro podlahy vlysové,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</si>
  <si>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</si>
  <si>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</si>
  <si>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</si>
  <si>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</si>
  <si>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</si>
  <si>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</si>
  <si>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(4,3+1,4+3,1+1,7+1,2+3,1-0,8*3-0,6*3)</t>
  </si>
  <si>
    <t>Šatna : (1,2*2+0,9*2-0,6)</t>
  </si>
  <si>
    <t>Kuchyň : (2,9*2+2,8*2-0,8)</t>
  </si>
  <si>
    <t>776511820</t>
  </si>
  <si>
    <t>Odstranění PVC a koberců lepených s podložkou včetně lišt</t>
  </si>
  <si>
    <t>776981101</t>
  </si>
  <si>
    <t xml:space="preserve">Montáž přechodové, podlahové lišty samolepicí </t>
  </si>
  <si>
    <t>0,8*3</t>
  </si>
  <si>
    <t>0,6</t>
  </si>
  <si>
    <t>776994111</t>
  </si>
  <si>
    <t>Svařování povlakových podlah z pásů nebo čtverců včetně svařovací šňůry PVC 1179</t>
  </si>
  <si>
    <t xml:space="preserve">  Šatna : 1,2*0,9</t>
  </si>
  <si>
    <t xml:space="preserve">  Kuchyň : 2,9*2,8</t>
  </si>
  <si>
    <t xml:space="preserve">  Chodba : 4,3*1,4+1,7*1,2</t>
  </si>
  <si>
    <t>17,26*0,5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</si>
  <si>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</si>
  <si>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</si>
  <si>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</si>
  <si>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</si>
  <si>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</si>
  <si>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</si>
  <si>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</si>
  <si>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</si>
  <si>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781111116</t>
  </si>
  <si>
    <t>Otvor v obkladačce diamant.korunkou prům.do 90 mm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</si>
  <si>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</si>
  <si>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</si>
  <si>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</si>
  <si>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</si>
  <si>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</si>
  <si>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</si>
  <si>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</si>
  <si>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</si>
  <si>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03</t>
  </si>
  <si>
    <t>Keramický obklad 20x40 - předpoklad ceny 400Kč/m2</t>
  </si>
  <si>
    <t xml:space="preserve">  Koupelna : (2,0*2+2,1*2)*2,0</t>
  </si>
  <si>
    <t xml:space="preserve">  -0,6*2,0</t>
  </si>
  <si>
    <t xml:space="preserve">  Kuchyň : (1,0+0,6)*1,75</t>
  </si>
  <si>
    <t>18,0*1,1</t>
  </si>
  <si>
    <t>59760720.AR</t>
  </si>
  <si>
    <t>Lišta obkl/dlažba plast</t>
  </si>
  <si>
    <t>998781201</t>
  </si>
  <si>
    <t>Přesun hmot pro obklady keramické, výšky do 6 m</t>
  </si>
  <si>
    <t>783101811</t>
  </si>
  <si>
    <t>Odstranění nátěrů z ocel.konstrukcí "A" oškrábáním</t>
  </si>
  <si>
    <t>9,5*0,3</t>
  </si>
  <si>
    <t>783112510</t>
  </si>
  <si>
    <t>Nátěr olejový OK "A" 2x + 1x email</t>
  </si>
  <si>
    <t>0,15*0,6*11*2</t>
  </si>
  <si>
    <t>0,15*0,6*24*2</t>
  </si>
  <si>
    <t>783424340</t>
  </si>
  <si>
    <t>Nátěr syntet. potrubí do DN 50 mm  Z+2x +1x email</t>
  </si>
  <si>
    <t>783522900</t>
  </si>
  <si>
    <t xml:space="preserve">Údržba, nátěr syntet. klempířských konstr. Z + 2 x </t>
  </si>
  <si>
    <t>9,50*0,3</t>
  </si>
  <si>
    <t>783225400</t>
  </si>
  <si>
    <t>Nátěr syntetický kov. konstr. 2x + 1x email + tmel</t>
  </si>
  <si>
    <t>(0,6+2*2,1)*(0,15+0,05*2)*3</t>
  </si>
  <si>
    <t>(0,8+2*2,1)*(0,15+0,05*2)*4</t>
  </si>
  <si>
    <t>784402801</t>
  </si>
  <si>
    <t>Odstranění malby oškrábáním v místnosti H do 3,8 m</t>
  </si>
  <si>
    <t xml:space="preserve">Stropy : </t>
  </si>
  <si>
    <t xml:space="preserve">Stěny : </t>
  </si>
  <si>
    <t>784191101</t>
  </si>
  <si>
    <t>Penetrace podkladu univerzální Primalex 1x</t>
  </si>
  <si>
    <t>SDK Stropy : 13,34</t>
  </si>
  <si>
    <t>Předstěna : 2,34</t>
  </si>
  <si>
    <t>784195112</t>
  </si>
  <si>
    <t>Malba Primalex Standard, bílá, bez penetrace, 2x</t>
  </si>
  <si>
    <t>WC : (1,2*2+0,9*2)*2,6</t>
  </si>
  <si>
    <t>784011222</t>
  </si>
  <si>
    <t>Zakrytí podlah včetně papírové lepenky</t>
  </si>
  <si>
    <t>784403801</t>
  </si>
  <si>
    <t>Odstranění maleb omytím v místnosti H do 3,8 m - následně plochy napenetrovat hloubkovou penetrací pro zpevnění podkladu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</si>
  <si>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</si>
  <si>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</si>
  <si>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</si>
  <si>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</si>
  <si>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</si>
  <si>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</si>
  <si>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</si>
  <si>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</si>
  <si>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</si>
  <si>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</si>
  <si>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</si>
  <si>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</si>
  <si>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</si>
  <si>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</si>
  <si>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</si>
  <si>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</si>
  <si>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</si>
  <si>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</si>
  <si>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</si>
  <si>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</si>
  <si>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</si>
  <si>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</si>
  <si>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</si>
  <si>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</si>
  <si>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</si>
  <si>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</si>
  <si>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</si>
  <si>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</si>
  <si>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</si>
  <si>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</si>
  <si>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</si>
  <si>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</si>
  <si>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</si>
  <si>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</si>
  <si>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</si>
  <si>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 vč. přívodu a hlavního jističe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</si>
  <si>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</si>
  <si>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</si>
  <si>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</si>
  <si>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</si>
  <si>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</si>
  <si>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</si>
  <si>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</si>
  <si>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</si>
  <si>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</si>
  <si>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</si>
  <si>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</si>
  <si>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</si>
  <si>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</si>
  <si>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</si>
  <si>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</si>
  <si>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</si>
  <si>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</si>
  <si>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</si>
  <si>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</si>
  <si>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</si>
  <si>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</si>
  <si>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</si>
  <si>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</si>
  <si>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</si>
  <si>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</si>
  <si>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</si>
  <si>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</si>
  <si>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</si>
  <si>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</si>
  <si>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</si>
  <si>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</si>
  <si>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</si>
  <si>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</si>
  <si>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</si>
  <si>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</si>
  <si>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</si>
  <si>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</si>
  <si>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</si>
  <si>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</si>
  <si>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</si>
  <si>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</si>
  <si>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</si>
  <si>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</si>
  <si>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</si>
  <si>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</si>
  <si>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</si>
  <si>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</si>
  <si>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</si>
  <si>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</si>
  <si>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</si>
  <si>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</si>
  <si>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</si>
  <si>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</si>
  <si>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</si>
  <si>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</si>
  <si>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</si>
  <si>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</si>
  <si>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</si>
  <si>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</si>
  <si>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</si>
  <si>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</si>
  <si>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</si>
  <si>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</si>
  <si>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00144854</t>
  </si>
  <si>
    <t>Vzorkování dlažeb, obkladů, pvc, kuchyň linky</t>
  </si>
  <si>
    <t>Soubor</t>
  </si>
  <si>
    <t>VRN</t>
  </si>
  <si>
    <t>POL99_8</t>
  </si>
  <si>
    <t>0041477</t>
  </si>
  <si>
    <t>Průběžný úklid společných prostor</t>
  </si>
  <si>
    <t>004211</t>
  </si>
  <si>
    <t>Mimostaveništní doprava materiálu</t>
  </si>
  <si>
    <t>005121 R</t>
  </si>
  <si>
    <t>Zařízení staveniště</t>
  </si>
  <si>
    <t>005122 R</t>
  </si>
  <si>
    <t>Provozní vlivy</t>
  </si>
  <si>
    <t>0051444</t>
  </si>
  <si>
    <t>Fotodokumentace</t>
  </si>
  <si>
    <t>005211080R</t>
  </si>
  <si>
    <t>Bezpečnostní a hygienická opatření na staveništi</t>
  </si>
  <si>
    <t>00523  R</t>
  </si>
  <si>
    <t>Zkoušky a revize celého bytu vč. hlavního jističe</t>
  </si>
  <si>
    <t>SUM</t>
  </si>
  <si>
    <t>Poznámky uchazeče k zadání</t>
  </si>
  <si>
    <t>POPUZIV</t>
  </si>
  <si>
    <t>END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</si>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</sst>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N14" sqref="N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6" t="s">
        <v>24</v>
      </c>
      <c r="C2" s="107"/>
      <c r="D2" s="108"/>
      <c r="E2" s="109" t="s">
        <v>44</v>
      </c>
      <c r="F2" s="110"/>
      <c r="G2" s="110"/>
      <c r="H2" s="110"/>
      <c r="I2" s="110"/>
      <c r="J2" s="111"/>
      <c r="O2" s="1"/>
    </row>
    <row r="3" spans="1:15" ht="27" customHeight="1" x14ac:dyDescent="0.25">
      <c r="A3" s="2"/>
      <c r="B3" s="112" t="s">
        <v>47</v>
      </c>
      <c r="C3" s="107"/>
      <c r="D3" s="113"/>
      <c r="E3" s="114" t="s">
        <v>46</v>
      </c>
      <c r="F3" s="115"/>
      <c r="G3" s="115"/>
      <c r="H3" s="115"/>
      <c r="I3" s="115"/>
      <c r="J3" s="116"/>
    </row>
    <row r="4" spans="1:15" ht="23.25" customHeight="1" x14ac:dyDescent="0.25">
      <c r="A4" s="105">
        <v>9704</v>
      </c>
      <c r="B4" s="117" t="s">
        <v>48</v>
      </c>
      <c r="C4" s="118"/>
      <c r="D4" s="119"/>
      <c r="E4" s="268" t="s">
        <v>44</v>
      </c>
      <c r="F4" s="120"/>
      <c r="G4" s="120"/>
      <c r="H4" s="120"/>
      <c r="I4" s="120"/>
      <c r="J4" s="121"/>
    </row>
    <row r="5" spans="1:15" ht="24" customHeight="1" x14ac:dyDescent="0.25">
      <c r="A5" s="2"/>
      <c r="B5" s="31" t="s">
        <v>23</v>
      </c>
      <c r="D5" s="264" t="s">
        <v>710</v>
      </c>
      <c r="E5" s="264"/>
      <c r="F5" s="264"/>
      <c r="G5" s="264"/>
      <c r="H5" s="18" t="s">
        <v>42</v>
      </c>
      <c r="I5" s="267">
        <v>296139</v>
      </c>
      <c r="J5" s="8"/>
    </row>
    <row r="6" spans="1:15" ht="15.75" customHeight="1" x14ac:dyDescent="0.25">
      <c r="A6" s="2"/>
      <c r="B6" s="28"/>
      <c r="C6" s="55"/>
      <c r="D6" s="265" t="s">
        <v>711</v>
      </c>
      <c r="E6" s="265"/>
      <c r="F6" s="265"/>
      <c r="G6" s="265"/>
      <c r="H6" s="18" t="s">
        <v>36</v>
      </c>
      <c r="I6" s="267" t="s">
        <v>713</v>
      </c>
      <c r="J6" s="8"/>
    </row>
    <row r="7" spans="1:15" ht="15.75" customHeight="1" x14ac:dyDescent="0.25">
      <c r="A7" s="2"/>
      <c r="B7" s="29"/>
      <c r="C7" s="56"/>
      <c r="D7" s="263">
        <v>79401</v>
      </c>
      <c r="E7" s="266" t="s">
        <v>712</v>
      </c>
      <c r="F7" s="266"/>
      <c r="G7" s="26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2"/>
      <c r="E11" s="122"/>
      <c r="F11" s="122"/>
      <c r="G11" s="122"/>
      <c r="H11" s="18" t="s">
        <v>42</v>
      </c>
      <c r="I11" s="127"/>
      <c r="J11" s="8"/>
    </row>
    <row r="12" spans="1:15" ht="15.75" customHeight="1" x14ac:dyDescent="0.25">
      <c r="A12" s="2"/>
      <c r="B12" s="28"/>
      <c r="C12" s="55"/>
      <c r="D12" s="123"/>
      <c r="E12" s="123"/>
      <c r="F12" s="123"/>
      <c r="G12" s="123"/>
      <c r="H12" s="18" t="s">
        <v>36</v>
      </c>
      <c r="I12" s="127"/>
      <c r="J12" s="8"/>
    </row>
    <row r="13" spans="1:15" ht="15.75" customHeight="1" x14ac:dyDescent="0.25">
      <c r="A13" s="2"/>
      <c r="B13" s="29"/>
      <c r="C13" s="56"/>
      <c r="D13" s="126"/>
      <c r="E13" s="124"/>
      <c r="F13" s="125"/>
      <c r="G13" s="12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89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SUMIF(F49:F74,A16,I49:I74)+SUMIF(F49:F74,"PSU",I49:I74)</f>
        <v>0</v>
      </c>
      <c r="J16" s="85"/>
    </row>
    <row r="17" spans="1:10" ht="23.25" customHeight="1" x14ac:dyDescent="0.25">
      <c r="A17" s="189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SUMIF(F49:F74,A17,I49:I74)</f>
        <v>0</v>
      </c>
      <c r="J17" s="85"/>
    </row>
    <row r="18" spans="1:10" ht="23.25" customHeight="1" x14ac:dyDescent="0.25">
      <c r="A18" s="189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SUMIF(F49:F74,A18,I49:I74)</f>
        <v>0</v>
      </c>
      <c r="J18" s="85"/>
    </row>
    <row r="19" spans="1:10" ht="23.25" customHeight="1" x14ac:dyDescent="0.25">
      <c r="A19" s="189" t="s">
        <v>106</v>
      </c>
      <c r="B19" s="38" t="s">
        <v>29</v>
      </c>
      <c r="C19" s="62"/>
      <c r="D19" s="63"/>
      <c r="E19" s="83"/>
      <c r="F19" s="84"/>
      <c r="G19" s="83"/>
      <c r="H19" s="84"/>
      <c r="I19" s="83">
        <f>SUMIF(F49:F74,A19,I49:I74)</f>
        <v>0</v>
      </c>
      <c r="J19" s="85"/>
    </row>
    <row r="20" spans="1:10" ht="23.25" customHeight="1" x14ac:dyDescent="0.25">
      <c r="A20" s="189" t="s">
        <v>105</v>
      </c>
      <c r="B20" s="38" t="s">
        <v>30</v>
      </c>
      <c r="C20" s="62"/>
      <c r="D20" s="63"/>
      <c r="E20" s="83"/>
      <c r="F20" s="84"/>
      <c r="G20" s="83"/>
      <c r="H20" s="84"/>
      <c r="I20" s="83">
        <f>SUMIF(F49:F74,A20,I49:I74)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6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59" t="s">
        <v>25</v>
      </c>
      <c r="C28" s="160"/>
      <c r="D28" s="160"/>
      <c r="E28" s="161"/>
      <c r="F28" s="162"/>
      <c r="G28" s="163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59" t="s">
        <v>37</v>
      </c>
      <c r="C29" s="166"/>
      <c r="D29" s="166"/>
      <c r="E29" s="166"/>
      <c r="F29" s="167"/>
      <c r="G29" s="163">
        <f>A27</f>
        <v>0</v>
      </c>
      <c r="H29" s="163"/>
      <c r="I29" s="163"/>
      <c r="J29" s="168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7"/>
      <c r="E34" s="98"/>
      <c r="G34" s="99"/>
      <c r="H34" s="100"/>
      <c r="I34" s="100"/>
      <c r="J34" s="25"/>
    </row>
    <row r="35" spans="1:10" ht="12.75" customHeight="1" x14ac:dyDescent="0.25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1" t="s">
        <v>17</v>
      </c>
      <c r="C37" s="132"/>
      <c r="D37" s="132"/>
      <c r="E37" s="132"/>
      <c r="F37" s="133"/>
      <c r="G37" s="133"/>
      <c r="H37" s="133"/>
      <c r="I37" s="133"/>
      <c r="J37" s="134"/>
    </row>
    <row r="38" spans="1:10" ht="25.5" hidden="1" customHeight="1" x14ac:dyDescent="0.25">
      <c r="A38" s="130" t="s">
        <v>39</v>
      </c>
      <c r="B38" s="135" t="s">
        <v>18</v>
      </c>
      <c r="C38" s="136" t="s">
        <v>6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19</v>
      </c>
      <c r="I38" s="138" t="s">
        <v>1</v>
      </c>
      <c r="J38" s="139" t="s">
        <v>0</v>
      </c>
    </row>
    <row r="39" spans="1:10" ht="25.5" hidden="1" customHeight="1" x14ac:dyDescent="0.25">
      <c r="A39" s="130">
        <v>1</v>
      </c>
      <c r="B39" s="140" t="s">
        <v>49</v>
      </c>
      <c r="C39" s="141"/>
      <c r="D39" s="141"/>
      <c r="E39" s="141"/>
      <c r="F39" s="142">
        <f>'SO 01 Pol'!AE539</f>
        <v>0</v>
      </c>
      <c r="G39" s="143">
        <f>'SO 01 Pol'!AF539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hidden="1" customHeight="1" x14ac:dyDescent="0.25">
      <c r="A40" s="130">
        <v>2</v>
      </c>
      <c r="B40" s="146" t="s">
        <v>45</v>
      </c>
      <c r="C40" s="147" t="s">
        <v>46</v>
      </c>
      <c r="D40" s="147"/>
      <c r="E40" s="147"/>
      <c r="F40" s="148">
        <f>'SO 01 Pol'!AE539</f>
        <v>0</v>
      </c>
      <c r="G40" s="149">
        <f>'SO 01 Pol'!AF539</f>
        <v>0</v>
      </c>
      <c r="H40" s="149">
        <f>(F40*SazbaDPH1/100)+(G40*SazbaDPH2/100)</f>
        <v>0</v>
      </c>
      <c r="I40" s="149">
        <f>F40+G40+H40</f>
        <v>0</v>
      </c>
      <c r="J40" s="150" t="str">
        <f>IF(CenaCelkemVypocet=0,"",I40/CenaCelkemVypocet*100)</f>
        <v/>
      </c>
    </row>
    <row r="41" spans="1:10" ht="25.5" hidden="1" customHeight="1" x14ac:dyDescent="0.25">
      <c r="A41" s="130">
        <v>3</v>
      </c>
      <c r="B41" s="151" t="s">
        <v>43</v>
      </c>
      <c r="C41" s="141" t="s">
        <v>44</v>
      </c>
      <c r="D41" s="141"/>
      <c r="E41" s="141"/>
      <c r="F41" s="152">
        <f>'SO 01 Pol'!AE539</f>
        <v>0</v>
      </c>
      <c r="G41" s="144">
        <f>'SO 01 Pol'!AF539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hidden="1" customHeight="1" x14ac:dyDescent="0.25">
      <c r="A42" s="130"/>
      <c r="B42" s="153" t="s">
        <v>50</v>
      </c>
      <c r="C42" s="154"/>
      <c r="D42" s="154"/>
      <c r="E42" s="155"/>
      <c r="F42" s="156">
        <f>SUMIF(A39:A41,"=1",F39:F41)</f>
        <v>0</v>
      </c>
      <c r="G42" s="157">
        <f>SUMIF(A39:A41,"=1",G39:G41)</f>
        <v>0</v>
      </c>
      <c r="H42" s="157">
        <f>SUMIF(A39:A41,"=1",H39:H41)</f>
        <v>0</v>
      </c>
      <c r="I42" s="157">
        <f>SUMIF(A39:A41,"=1",I39:I41)</f>
        <v>0</v>
      </c>
      <c r="J42" s="158">
        <f>SUMIF(A39:A41,"=1",J39:J41)</f>
        <v>0</v>
      </c>
    </row>
    <row r="46" spans="1:10" ht="15.6" x14ac:dyDescent="0.3">
      <c r="B46" s="169" t="s">
        <v>52</v>
      </c>
    </row>
    <row r="48" spans="1:10" ht="25.5" customHeight="1" x14ac:dyDescent="0.25">
      <c r="A48" s="171"/>
      <c r="B48" s="174" t="s">
        <v>18</v>
      </c>
      <c r="C48" s="174" t="s">
        <v>6</v>
      </c>
      <c r="D48" s="175"/>
      <c r="E48" s="175"/>
      <c r="F48" s="176" t="s">
        <v>53</v>
      </c>
      <c r="G48" s="176"/>
      <c r="H48" s="176"/>
      <c r="I48" s="176" t="s">
        <v>31</v>
      </c>
      <c r="J48" s="176" t="s">
        <v>0</v>
      </c>
    </row>
    <row r="49" spans="1:10" ht="36.75" customHeight="1" x14ac:dyDescent="0.25">
      <c r="A49" s="172"/>
      <c r="B49" s="177" t="s">
        <v>54</v>
      </c>
      <c r="C49" s="178" t="s">
        <v>55</v>
      </c>
      <c r="D49" s="179"/>
      <c r="E49" s="179"/>
      <c r="F49" s="187" t="s">
        <v>26</v>
      </c>
      <c r="G49" s="180"/>
      <c r="H49" s="180"/>
      <c r="I49" s="180">
        <f>'SO 01 Pol'!G8</f>
        <v>0</v>
      </c>
      <c r="J49" s="185" t="str">
        <f>IF(I75=0,"",I49/I75*100)</f>
        <v/>
      </c>
    </row>
    <row r="50" spans="1:10" ht="36.75" customHeight="1" x14ac:dyDescent="0.25">
      <c r="A50" s="172"/>
      <c r="B50" s="177" t="s">
        <v>56</v>
      </c>
      <c r="C50" s="178" t="s">
        <v>57</v>
      </c>
      <c r="D50" s="179"/>
      <c r="E50" s="179"/>
      <c r="F50" s="187" t="s">
        <v>26</v>
      </c>
      <c r="G50" s="180"/>
      <c r="H50" s="180"/>
      <c r="I50" s="180">
        <f>'SO 01 Pol'!G25</f>
        <v>0</v>
      </c>
      <c r="J50" s="185" t="str">
        <f>IF(I75=0,"",I50/I75*100)</f>
        <v/>
      </c>
    </row>
    <row r="51" spans="1:10" ht="36.75" customHeight="1" x14ac:dyDescent="0.25">
      <c r="A51" s="172"/>
      <c r="B51" s="177" t="s">
        <v>58</v>
      </c>
      <c r="C51" s="178" t="s">
        <v>59</v>
      </c>
      <c r="D51" s="179"/>
      <c r="E51" s="179"/>
      <c r="F51" s="187" t="s">
        <v>26</v>
      </c>
      <c r="G51" s="180"/>
      <c r="H51" s="180"/>
      <c r="I51" s="180">
        <f>'SO 01 Pol'!G31</f>
        <v>0</v>
      </c>
      <c r="J51" s="185" t="str">
        <f>IF(I75=0,"",I51/I75*100)</f>
        <v/>
      </c>
    </row>
    <row r="52" spans="1:10" ht="36.75" customHeight="1" x14ac:dyDescent="0.25">
      <c r="A52" s="172"/>
      <c r="B52" s="177" t="s">
        <v>60</v>
      </c>
      <c r="C52" s="178" t="s">
        <v>61</v>
      </c>
      <c r="D52" s="179"/>
      <c r="E52" s="179"/>
      <c r="F52" s="187" t="s">
        <v>26</v>
      </c>
      <c r="G52" s="180"/>
      <c r="H52" s="180"/>
      <c r="I52" s="180">
        <f>'SO 01 Pol'!G76</f>
        <v>0</v>
      </c>
      <c r="J52" s="185" t="str">
        <f>IF(I75=0,"",I52/I75*100)</f>
        <v/>
      </c>
    </row>
    <row r="53" spans="1:10" ht="36.75" customHeight="1" x14ac:dyDescent="0.25">
      <c r="A53" s="172"/>
      <c r="B53" s="177" t="s">
        <v>62</v>
      </c>
      <c r="C53" s="178" t="s">
        <v>63</v>
      </c>
      <c r="D53" s="179"/>
      <c r="E53" s="179"/>
      <c r="F53" s="187" t="s">
        <v>26</v>
      </c>
      <c r="G53" s="180"/>
      <c r="H53" s="180"/>
      <c r="I53" s="180">
        <f>'SO 01 Pol'!G95</f>
        <v>0</v>
      </c>
      <c r="J53" s="185" t="str">
        <f>IF(I75=0,"",I53/I75*100)</f>
        <v/>
      </c>
    </row>
    <row r="54" spans="1:10" ht="36.75" customHeight="1" x14ac:dyDescent="0.25">
      <c r="A54" s="172"/>
      <c r="B54" s="177" t="s">
        <v>64</v>
      </c>
      <c r="C54" s="178" t="s">
        <v>65</v>
      </c>
      <c r="D54" s="179"/>
      <c r="E54" s="179"/>
      <c r="F54" s="187" t="s">
        <v>26</v>
      </c>
      <c r="G54" s="180"/>
      <c r="H54" s="180"/>
      <c r="I54" s="180">
        <f>'SO 01 Pol'!G107</f>
        <v>0</v>
      </c>
      <c r="J54" s="185" t="str">
        <f>IF(I75=0,"",I54/I75*100)</f>
        <v/>
      </c>
    </row>
    <row r="55" spans="1:10" ht="36.75" customHeight="1" x14ac:dyDescent="0.25">
      <c r="A55" s="172"/>
      <c r="B55" s="177" t="s">
        <v>66</v>
      </c>
      <c r="C55" s="178" t="s">
        <v>67</v>
      </c>
      <c r="D55" s="179"/>
      <c r="E55" s="179"/>
      <c r="F55" s="187" t="s">
        <v>26</v>
      </c>
      <c r="G55" s="180"/>
      <c r="H55" s="180"/>
      <c r="I55" s="180">
        <f>'SO 01 Pol'!G151</f>
        <v>0</v>
      </c>
      <c r="J55" s="185" t="str">
        <f>IF(I75=0,"",I55/I75*100)</f>
        <v/>
      </c>
    </row>
    <row r="56" spans="1:10" ht="36.75" customHeight="1" x14ac:dyDescent="0.25">
      <c r="A56" s="172"/>
      <c r="B56" s="177" t="s">
        <v>68</v>
      </c>
      <c r="C56" s="178" t="s">
        <v>69</v>
      </c>
      <c r="D56" s="179"/>
      <c r="E56" s="179"/>
      <c r="F56" s="187" t="s">
        <v>27</v>
      </c>
      <c r="G56" s="180"/>
      <c r="H56" s="180"/>
      <c r="I56" s="180">
        <f>'SO 01 Pol'!G153</f>
        <v>0</v>
      </c>
      <c r="J56" s="185" t="str">
        <f>IF(I75=0,"",I56/I75*100)</f>
        <v/>
      </c>
    </row>
    <row r="57" spans="1:10" ht="36.75" customHeight="1" x14ac:dyDescent="0.25">
      <c r="A57" s="172"/>
      <c r="B57" s="177" t="s">
        <v>70</v>
      </c>
      <c r="C57" s="178" t="s">
        <v>71</v>
      </c>
      <c r="D57" s="179"/>
      <c r="E57" s="179"/>
      <c r="F57" s="187" t="s">
        <v>27</v>
      </c>
      <c r="G57" s="180"/>
      <c r="H57" s="180"/>
      <c r="I57" s="180">
        <f>'SO 01 Pol'!G164</f>
        <v>0</v>
      </c>
      <c r="J57" s="185" t="str">
        <f>IF(I75=0,"",I57/I75*100)</f>
        <v/>
      </c>
    </row>
    <row r="58" spans="1:10" ht="36.75" customHeight="1" x14ac:dyDescent="0.25">
      <c r="A58" s="172"/>
      <c r="B58" s="177" t="s">
        <v>72</v>
      </c>
      <c r="C58" s="178" t="s">
        <v>73</v>
      </c>
      <c r="D58" s="179"/>
      <c r="E58" s="179"/>
      <c r="F58" s="187" t="s">
        <v>27</v>
      </c>
      <c r="G58" s="180"/>
      <c r="H58" s="180"/>
      <c r="I58" s="180">
        <f>'SO 01 Pol'!G166</f>
        <v>0</v>
      </c>
      <c r="J58" s="185" t="str">
        <f>IF(I75=0,"",I58/I75*100)</f>
        <v/>
      </c>
    </row>
    <row r="59" spans="1:10" ht="36.75" customHeight="1" x14ac:dyDescent="0.25">
      <c r="A59" s="172"/>
      <c r="B59" s="177" t="s">
        <v>74</v>
      </c>
      <c r="C59" s="178" t="s">
        <v>75</v>
      </c>
      <c r="D59" s="179"/>
      <c r="E59" s="179"/>
      <c r="F59" s="187" t="s">
        <v>27</v>
      </c>
      <c r="G59" s="180"/>
      <c r="H59" s="180"/>
      <c r="I59" s="180">
        <f>'SO 01 Pol'!G176</f>
        <v>0</v>
      </c>
      <c r="J59" s="185" t="str">
        <f>IF(I75=0,"",I59/I75*100)</f>
        <v/>
      </c>
    </row>
    <row r="60" spans="1:10" ht="36.75" customHeight="1" x14ac:dyDescent="0.25">
      <c r="A60" s="172"/>
      <c r="B60" s="177" t="s">
        <v>76</v>
      </c>
      <c r="C60" s="178" t="s">
        <v>77</v>
      </c>
      <c r="D60" s="179"/>
      <c r="E60" s="179"/>
      <c r="F60" s="187" t="s">
        <v>27</v>
      </c>
      <c r="G60" s="180"/>
      <c r="H60" s="180"/>
      <c r="I60" s="180">
        <f>'SO 01 Pol'!G191</f>
        <v>0</v>
      </c>
      <c r="J60" s="185" t="str">
        <f>IF(I75=0,"",I60/I75*100)</f>
        <v/>
      </c>
    </row>
    <row r="61" spans="1:10" ht="36.75" customHeight="1" x14ac:dyDescent="0.25">
      <c r="A61" s="172"/>
      <c r="B61" s="177" t="s">
        <v>78</v>
      </c>
      <c r="C61" s="178" t="s">
        <v>79</v>
      </c>
      <c r="D61" s="179"/>
      <c r="E61" s="179"/>
      <c r="F61" s="187" t="s">
        <v>27</v>
      </c>
      <c r="G61" s="180"/>
      <c r="H61" s="180"/>
      <c r="I61" s="180">
        <f>'SO 01 Pol'!G201</f>
        <v>0</v>
      </c>
      <c r="J61" s="185" t="str">
        <f>IF(I75=0,"",I61/I75*100)</f>
        <v/>
      </c>
    </row>
    <row r="62" spans="1:10" ht="36.75" customHeight="1" x14ac:dyDescent="0.25">
      <c r="A62" s="172"/>
      <c r="B62" s="177" t="s">
        <v>80</v>
      </c>
      <c r="C62" s="178" t="s">
        <v>81</v>
      </c>
      <c r="D62" s="179"/>
      <c r="E62" s="179"/>
      <c r="F62" s="187" t="s">
        <v>27</v>
      </c>
      <c r="G62" s="180"/>
      <c r="H62" s="180"/>
      <c r="I62" s="180">
        <f>'SO 01 Pol'!G232</f>
        <v>0</v>
      </c>
      <c r="J62" s="185" t="str">
        <f>IF(I75=0,"",I62/I75*100)</f>
        <v/>
      </c>
    </row>
    <row r="63" spans="1:10" ht="36.75" customHeight="1" x14ac:dyDescent="0.25">
      <c r="A63" s="172"/>
      <c r="B63" s="177" t="s">
        <v>82</v>
      </c>
      <c r="C63" s="178" t="s">
        <v>83</v>
      </c>
      <c r="D63" s="179"/>
      <c r="E63" s="179"/>
      <c r="F63" s="187" t="s">
        <v>27</v>
      </c>
      <c r="G63" s="180"/>
      <c r="H63" s="180"/>
      <c r="I63" s="180">
        <f>'SO 01 Pol'!G239</f>
        <v>0</v>
      </c>
      <c r="J63" s="185" t="str">
        <f>IF(I75=0,"",I63/I75*100)</f>
        <v/>
      </c>
    </row>
    <row r="64" spans="1:10" ht="36.75" customHeight="1" x14ac:dyDescent="0.25">
      <c r="A64" s="172"/>
      <c r="B64" s="177" t="s">
        <v>84</v>
      </c>
      <c r="C64" s="178" t="s">
        <v>85</v>
      </c>
      <c r="D64" s="179"/>
      <c r="E64" s="179"/>
      <c r="F64" s="187" t="s">
        <v>27</v>
      </c>
      <c r="G64" s="180"/>
      <c r="H64" s="180"/>
      <c r="I64" s="180">
        <f>'SO 01 Pol'!G266</f>
        <v>0</v>
      </c>
      <c r="J64" s="185" t="str">
        <f>IF(I75=0,"",I64/I75*100)</f>
        <v/>
      </c>
    </row>
    <row r="65" spans="1:10" ht="36.75" customHeight="1" x14ac:dyDescent="0.25">
      <c r="A65" s="172"/>
      <c r="B65" s="177" t="s">
        <v>86</v>
      </c>
      <c r="C65" s="178" t="s">
        <v>87</v>
      </c>
      <c r="D65" s="179"/>
      <c r="E65" s="179"/>
      <c r="F65" s="187" t="s">
        <v>27</v>
      </c>
      <c r="G65" s="180"/>
      <c r="H65" s="180"/>
      <c r="I65" s="180">
        <f>'SO 01 Pol'!G270</f>
        <v>0</v>
      </c>
      <c r="J65" s="185" t="str">
        <f>IF(I75=0,"",I65/I75*100)</f>
        <v/>
      </c>
    </row>
    <row r="66" spans="1:10" ht="36.75" customHeight="1" x14ac:dyDescent="0.25">
      <c r="A66" s="172"/>
      <c r="B66" s="177" t="s">
        <v>88</v>
      </c>
      <c r="C66" s="178" t="s">
        <v>89</v>
      </c>
      <c r="D66" s="179"/>
      <c r="E66" s="179"/>
      <c r="F66" s="187" t="s">
        <v>27</v>
      </c>
      <c r="G66" s="180"/>
      <c r="H66" s="180"/>
      <c r="I66" s="180">
        <f>'SO 01 Pol'!G302</f>
        <v>0</v>
      </c>
      <c r="J66" s="185" t="str">
        <f>IF(I75=0,"",I66/I75*100)</f>
        <v/>
      </c>
    </row>
    <row r="67" spans="1:10" ht="36.75" customHeight="1" x14ac:dyDescent="0.25">
      <c r="A67" s="172"/>
      <c r="B67" s="177" t="s">
        <v>90</v>
      </c>
      <c r="C67" s="178" t="s">
        <v>91</v>
      </c>
      <c r="D67" s="179"/>
      <c r="E67" s="179"/>
      <c r="F67" s="187" t="s">
        <v>27</v>
      </c>
      <c r="G67" s="180"/>
      <c r="H67" s="180"/>
      <c r="I67" s="180">
        <f>'SO 01 Pol'!G319</f>
        <v>0</v>
      </c>
      <c r="J67" s="185" t="str">
        <f>IF(I75=0,"",I67/I75*100)</f>
        <v/>
      </c>
    </row>
    <row r="68" spans="1:10" ht="36.75" customHeight="1" x14ac:dyDescent="0.25">
      <c r="A68" s="172"/>
      <c r="B68" s="177" t="s">
        <v>92</v>
      </c>
      <c r="C68" s="178" t="s">
        <v>93</v>
      </c>
      <c r="D68" s="179"/>
      <c r="E68" s="179"/>
      <c r="F68" s="187" t="s">
        <v>27</v>
      </c>
      <c r="G68" s="180"/>
      <c r="H68" s="180"/>
      <c r="I68" s="180">
        <f>'SO 01 Pol'!G353</f>
        <v>0</v>
      </c>
      <c r="J68" s="185" t="str">
        <f>IF(I75=0,"",I68/I75*100)</f>
        <v/>
      </c>
    </row>
    <row r="69" spans="1:10" ht="36.75" customHeight="1" x14ac:dyDescent="0.25">
      <c r="A69" s="172"/>
      <c r="B69" s="177" t="s">
        <v>94</v>
      </c>
      <c r="C69" s="178" t="s">
        <v>95</v>
      </c>
      <c r="D69" s="179"/>
      <c r="E69" s="179"/>
      <c r="F69" s="187" t="s">
        <v>27</v>
      </c>
      <c r="G69" s="180"/>
      <c r="H69" s="180"/>
      <c r="I69" s="180">
        <f>'SO 01 Pol'!G382</f>
        <v>0</v>
      </c>
      <c r="J69" s="185" t="str">
        <f>IF(I75=0,"",I69/I75*100)</f>
        <v/>
      </c>
    </row>
    <row r="70" spans="1:10" ht="36.75" customHeight="1" x14ac:dyDescent="0.25">
      <c r="A70" s="172"/>
      <c r="B70" s="177" t="s">
        <v>96</v>
      </c>
      <c r="C70" s="178" t="s">
        <v>97</v>
      </c>
      <c r="D70" s="179"/>
      <c r="E70" s="179"/>
      <c r="F70" s="187" t="s">
        <v>27</v>
      </c>
      <c r="G70" s="180"/>
      <c r="H70" s="180"/>
      <c r="I70" s="180">
        <f>'SO 01 Pol'!G395</f>
        <v>0</v>
      </c>
      <c r="J70" s="185" t="str">
        <f>IF(I75=0,"",I70/I75*100)</f>
        <v/>
      </c>
    </row>
    <row r="71" spans="1:10" ht="36.75" customHeight="1" x14ac:dyDescent="0.25">
      <c r="A71" s="172"/>
      <c r="B71" s="177" t="s">
        <v>98</v>
      </c>
      <c r="C71" s="178" t="s">
        <v>99</v>
      </c>
      <c r="D71" s="179"/>
      <c r="E71" s="179"/>
      <c r="F71" s="187" t="s">
        <v>28</v>
      </c>
      <c r="G71" s="180"/>
      <c r="H71" s="180"/>
      <c r="I71" s="180">
        <f>'SO 01 Pol'!G479</f>
        <v>0</v>
      </c>
      <c r="J71" s="185" t="str">
        <f>IF(I75=0,"",I71/I75*100)</f>
        <v/>
      </c>
    </row>
    <row r="72" spans="1:10" ht="36.75" customHeight="1" x14ac:dyDescent="0.25">
      <c r="A72" s="172"/>
      <c r="B72" s="177" t="s">
        <v>100</v>
      </c>
      <c r="C72" s="178" t="s">
        <v>101</v>
      </c>
      <c r="D72" s="179"/>
      <c r="E72" s="179"/>
      <c r="F72" s="187" t="s">
        <v>28</v>
      </c>
      <c r="G72" s="180"/>
      <c r="H72" s="180"/>
      <c r="I72" s="180">
        <f>'SO 01 Pol'!G514</f>
        <v>0</v>
      </c>
      <c r="J72" s="185" t="str">
        <f>IF(I75=0,"",I72/I75*100)</f>
        <v/>
      </c>
    </row>
    <row r="73" spans="1:10" ht="36.75" customHeight="1" x14ac:dyDescent="0.25">
      <c r="A73" s="172"/>
      <c r="B73" s="177" t="s">
        <v>102</v>
      </c>
      <c r="C73" s="178" t="s">
        <v>103</v>
      </c>
      <c r="D73" s="179"/>
      <c r="E73" s="179"/>
      <c r="F73" s="187" t="s">
        <v>104</v>
      </c>
      <c r="G73" s="180"/>
      <c r="H73" s="180"/>
      <c r="I73" s="180">
        <f>'SO 01 Pol'!G519</f>
        <v>0</v>
      </c>
      <c r="J73" s="185" t="str">
        <f>IF(I75=0,"",I73/I75*100)</f>
        <v/>
      </c>
    </row>
    <row r="74" spans="1:10" ht="36.75" customHeight="1" x14ac:dyDescent="0.25">
      <c r="A74" s="172"/>
      <c r="B74" s="177" t="s">
        <v>105</v>
      </c>
      <c r="C74" s="178" t="s">
        <v>30</v>
      </c>
      <c r="D74" s="179"/>
      <c r="E74" s="179"/>
      <c r="F74" s="187" t="s">
        <v>105</v>
      </c>
      <c r="G74" s="180"/>
      <c r="H74" s="180"/>
      <c r="I74" s="180">
        <f>'SO 01 Pol'!G529</f>
        <v>0</v>
      </c>
      <c r="J74" s="185" t="str">
        <f>IF(I75=0,"",I74/I75*100)</f>
        <v/>
      </c>
    </row>
    <row r="75" spans="1:10" ht="25.5" customHeight="1" x14ac:dyDescent="0.25">
      <c r="A75" s="173"/>
      <c r="B75" s="181" t="s">
        <v>1</v>
      </c>
      <c r="C75" s="182"/>
      <c r="D75" s="183"/>
      <c r="E75" s="183"/>
      <c r="F75" s="188"/>
      <c r="G75" s="184"/>
      <c r="H75" s="184"/>
      <c r="I75" s="184">
        <f>SUM(I49:I74)</f>
        <v>0</v>
      </c>
      <c r="J75" s="186">
        <f>SUM(J49:J74)</f>
        <v>0</v>
      </c>
    </row>
    <row r="76" spans="1:10" x14ac:dyDescent="0.25">
      <c r="F76" s="128"/>
      <c r="G76" s="128"/>
      <c r="H76" s="128"/>
      <c r="I76" s="128"/>
      <c r="J76" s="129"/>
    </row>
    <row r="77" spans="1:10" x14ac:dyDescent="0.25">
      <c r="F77" s="128"/>
      <c r="G77" s="128"/>
      <c r="H77" s="128"/>
      <c r="I77" s="128"/>
      <c r="J77" s="129"/>
    </row>
    <row r="78" spans="1:10" x14ac:dyDescent="0.25">
      <c r="F78" s="128"/>
      <c r="G78" s="128"/>
      <c r="H78" s="128"/>
      <c r="I78" s="128"/>
      <c r="J78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1" t="s">
        <v>7</v>
      </c>
      <c r="B1" s="101"/>
      <c r="C1" s="102"/>
      <c r="D1" s="101"/>
      <c r="E1" s="101"/>
      <c r="F1" s="101"/>
      <c r="G1" s="101"/>
    </row>
    <row r="2" spans="1:7" ht="24.9" customHeight="1" x14ac:dyDescent="0.25">
      <c r="A2" s="50" t="s">
        <v>8</v>
      </c>
      <c r="B2" s="49"/>
      <c r="C2" s="103"/>
      <c r="D2" s="103"/>
      <c r="E2" s="103"/>
      <c r="F2" s="103"/>
      <c r="G2" s="104"/>
    </row>
    <row r="3" spans="1:7" ht="24.9" customHeight="1" x14ac:dyDescent="0.25">
      <c r="A3" s="50" t="s">
        <v>9</v>
      </c>
      <c r="B3" s="49"/>
      <c r="C3" s="103"/>
      <c r="D3" s="103"/>
      <c r="E3" s="103"/>
      <c r="F3" s="103"/>
      <c r="G3" s="104"/>
    </row>
    <row r="4" spans="1:7" ht="24.9" customHeight="1" x14ac:dyDescent="0.25">
      <c r="A4" s="50" t="s">
        <v>10</v>
      </c>
      <c r="B4" s="49"/>
      <c r="C4" s="103"/>
      <c r="D4" s="103"/>
      <c r="E4" s="103"/>
      <c r="F4" s="103"/>
      <c r="G4" s="10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63EB-263D-46AC-BCAD-2F9268ED84C3}">
  <sheetPr>
    <outlinePr summaryBelow="0"/>
  </sheetPr>
  <dimension ref="A1:BH5000"/>
  <sheetViews>
    <sheetView workbookViewId="0">
      <pane ySplit="7" topLeftCell="A8" activePane="bottomLeft" state="frozen"/>
      <selection pane="bottomLeft" activeCell="AA10" sqref="AA10"/>
    </sheetView>
  </sheetViews>
  <sheetFormatPr defaultRowHeight="13.2" outlineLevelRow="1" x14ac:dyDescent="0.25"/>
  <cols>
    <col min="1" max="1" width="3.44140625" customWidth="1"/>
    <col min="2" max="2" width="12.6640625" style="170" customWidth="1"/>
    <col min="3" max="3" width="38.33203125" style="17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107</v>
      </c>
    </row>
    <row r="2" spans="1:60" ht="25.05" customHeight="1" x14ac:dyDescent="0.25">
      <c r="A2" s="191" t="s">
        <v>8</v>
      </c>
      <c r="B2" s="49"/>
      <c r="C2" s="194" t="s">
        <v>44</v>
      </c>
      <c r="D2" s="192"/>
      <c r="E2" s="192"/>
      <c r="F2" s="192"/>
      <c r="G2" s="193"/>
      <c r="AG2" t="s">
        <v>108</v>
      </c>
    </row>
    <row r="3" spans="1:60" ht="25.05" customHeight="1" x14ac:dyDescent="0.25">
      <c r="A3" s="191" t="s">
        <v>9</v>
      </c>
      <c r="B3" s="49"/>
      <c r="C3" s="194" t="s">
        <v>46</v>
      </c>
      <c r="D3" s="192"/>
      <c r="E3" s="192"/>
      <c r="F3" s="192"/>
      <c r="G3" s="193"/>
      <c r="AC3" s="170" t="s">
        <v>108</v>
      </c>
      <c r="AG3" t="s">
        <v>109</v>
      </c>
    </row>
    <row r="4" spans="1:60" ht="25.05" customHeight="1" x14ac:dyDescent="0.25">
      <c r="A4" s="195" t="s">
        <v>10</v>
      </c>
      <c r="B4" s="196"/>
      <c r="C4" s="197" t="s">
        <v>44</v>
      </c>
      <c r="D4" s="198"/>
      <c r="E4" s="198"/>
      <c r="F4" s="198"/>
      <c r="G4" s="199"/>
      <c r="AG4" t="s">
        <v>110</v>
      </c>
    </row>
    <row r="5" spans="1:60" x14ac:dyDescent="0.25">
      <c r="D5" s="10"/>
    </row>
    <row r="6" spans="1:60" ht="39.6" x14ac:dyDescent="0.25">
      <c r="A6" s="201" t="s">
        <v>111</v>
      </c>
      <c r="B6" s="203" t="s">
        <v>112</v>
      </c>
      <c r="C6" s="203" t="s">
        <v>113</v>
      </c>
      <c r="D6" s="202" t="s">
        <v>114</v>
      </c>
      <c r="E6" s="201" t="s">
        <v>115</v>
      </c>
      <c r="F6" s="200" t="s">
        <v>116</v>
      </c>
      <c r="G6" s="201" t="s">
        <v>31</v>
      </c>
      <c r="H6" s="204" t="s">
        <v>32</v>
      </c>
      <c r="I6" s="204" t="s">
        <v>117</v>
      </c>
      <c r="J6" s="204" t="s">
        <v>33</v>
      </c>
      <c r="K6" s="204" t="s">
        <v>118</v>
      </c>
      <c r="L6" s="204" t="s">
        <v>119</v>
      </c>
      <c r="M6" s="204" t="s">
        <v>120</v>
      </c>
      <c r="N6" s="204" t="s">
        <v>121</v>
      </c>
      <c r="O6" s="204" t="s">
        <v>122</v>
      </c>
      <c r="P6" s="204" t="s">
        <v>123</v>
      </c>
      <c r="Q6" s="204" t="s">
        <v>124</v>
      </c>
      <c r="R6" s="204" t="s">
        <v>125</v>
      </c>
      <c r="S6" s="204" t="s">
        <v>126</v>
      </c>
      <c r="T6" s="204" t="s">
        <v>127</v>
      </c>
      <c r="U6" s="204" t="s">
        <v>128</v>
      </c>
      <c r="V6" s="204" t="s">
        <v>129</v>
      </c>
      <c r="W6" s="204" t="s">
        <v>130</v>
      </c>
      <c r="X6" s="204" t="s">
        <v>131</v>
      </c>
    </row>
    <row r="7" spans="1:60" hidden="1" x14ac:dyDescent="0.25">
      <c r="A7" s="3"/>
      <c r="B7" s="4"/>
      <c r="C7" s="4"/>
      <c r="D7" s="6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31" t="s">
        <v>132</v>
      </c>
      <c r="B8" s="232" t="s">
        <v>54</v>
      </c>
      <c r="C8" s="250" t="s">
        <v>55</v>
      </c>
      <c r="D8" s="233"/>
      <c r="E8" s="234"/>
      <c r="F8" s="235"/>
      <c r="G8" s="236">
        <f>SUMIF(AG9:AG24,"&lt;&gt;NOR",G9:G24)</f>
        <v>0</v>
      </c>
      <c r="H8" s="230"/>
      <c r="I8" s="230">
        <f>SUM(I9:I24)</f>
        <v>3192.5600000000004</v>
      </c>
      <c r="J8" s="230"/>
      <c r="K8" s="230">
        <f>SUM(K9:K24)</f>
        <v>7943.37</v>
      </c>
      <c r="L8" s="230"/>
      <c r="M8" s="230">
        <f>SUM(M9:M24)</f>
        <v>0</v>
      </c>
      <c r="N8" s="230"/>
      <c r="O8" s="230">
        <f>SUM(O9:O24)</f>
        <v>0.28000000000000003</v>
      </c>
      <c r="P8" s="230"/>
      <c r="Q8" s="230">
        <f>SUM(Q9:Q24)</f>
        <v>0</v>
      </c>
      <c r="R8" s="230"/>
      <c r="S8" s="230"/>
      <c r="T8" s="230"/>
      <c r="U8" s="230"/>
      <c r="V8" s="230">
        <f>SUM(V9:V24)</f>
        <v>12.690000000000001</v>
      </c>
      <c r="W8" s="230"/>
      <c r="X8" s="230"/>
      <c r="AG8" t="s">
        <v>133</v>
      </c>
    </row>
    <row r="9" spans="1:60" outlineLevel="1" x14ac:dyDescent="0.25">
      <c r="A9" s="237">
        <v>1</v>
      </c>
      <c r="B9" s="238" t="s">
        <v>134</v>
      </c>
      <c r="C9" s="251" t="s">
        <v>135</v>
      </c>
      <c r="D9" s="239" t="s">
        <v>136</v>
      </c>
      <c r="E9" s="240">
        <v>0.12</v>
      </c>
      <c r="F9" s="241"/>
      <c r="G9" s="242">
        <f>ROUND(E9*F9,2)</f>
        <v>0</v>
      </c>
      <c r="H9" s="225">
        <v>4853.74</v>
      </c>
      <c r="I9" s="224">
        <f>ROUND(E9*H9,2)</f>
        <v>582.45000000000005</v>
      </c>
      <c r="J9" s="225">
        <v>1431.26</v>
      </c>
      <c r="K9" s="224">
        <f>ROUND(E9*J9,2)</f>
        <v>171.75</v>
      </c>
      <c r="L9" s="224">
        <v>15</v>
      </c>
      <c r="M9" s="224">
        <f>G9*(1+L9/100)</f>
        <v>0</v>
      </c>
      <c r="N9" s="224">
        <v>0.76182000000000005</v>
      </c>
      <c r="O9" s="224">
        <f>ROUND(E9*N9,2)</f>
        <v>0.09</v>
      </c>
      <c r="P9" s="224">
        <v>0</v>
      </c>
      <c r="Q9" s="224">
        <f>ROUND(E9*P9,2)</f>
        <v>0</v>
      </c>
      <c r="R9" s="224"/>
      <c r="S9" s="224" t="s">
        <v>137</v>
      </c>
      <c r="T9" s="224" t="s">
        <v>137</v>
      </c>
      <c r="U9" s="224">
        <v>3.08188</v>
      </c>
      <c r="V9" s="224">
        <f>ROUND(E9*U9,2)</f>
        <v>0.37</v>
      </c>
      <c r="W9" s="224"/>
      <c r="X9" s="224" t="s">
        <v>138</v>
      </c>
      <c r="Y9" s="205"/>
      <c r="Z9" s="205"/>
      <c r="AA9" s="205"/>
      <c r="AB9" s="205"/>
      <c r="AC9" s="205"/>
      <c r="AD9" s="205"/>
      <c r="AE9" s="205"/>
      <c r="AF9" s="205"/>
      <c r="AG9" s="205" t="s">
        <v>139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22"/>
      <c r="B10" s="223"/>
      <c r="C10" s="252" t="s">
        <v>140</v>
      </c>
      <c r="D10" s="226"/>
      <c r="E10" s="227">
        <v>0.12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141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43">
        <v>2</v>
      </c>
      <c r="B11" s="244" t="s">
        <v>142</v>
      </c>
      <c r="C11" s="253" t="s">
        <v>143</v>
      </c>
      <c r="D11" s="245" t="s">
        <v>144</v>
      </c>
      <c r="E11" s="246">
        <v>1</v>
      </c>
      <c r="F11" s="247"/>
      <c r="G11" s="248">
        <f>ROUND(E11*F11,2)</f>
        <v>0</v>
      </c>
      <c r="H11" s="225">
        <v>7.79</v>
      </c>
      <c r="I11" s="224">
        <f>ROUND(E11*H11,2)</f>
        <v>7.79</v>
      </c>
      <c r="J11" s="225">
        <v>473.71</v>
      </c>
      <c r="K11" s="224">
        <f>ROUND(E11*J11,2)</f>
        <v>473.71</v>
      </c>
      <c r="L11" s="224">
        <v>15</v>
      </c>
      <c r="M11" s="224">
        <f>G11*(1+L11/100)</f>
        <v>0</v>
      </c>
      <c r="N11" s="224">
        <v>1.6000000000000001E-4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137</v>
      </c>
      <c r="T11" s="224" t="s">
        <v>137</v>
      </c>
      <c r="U11" s="224">
        <v>0.94</v>
      </c>
      <c r="V11" s="224">
        <f>ROUND(E11*U11,2)</f>
        <v>0.94</v>
      </c>
      <c r="W11" s="224"/>
      <c r="X11" s="224" t="s">
        <v>138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139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43">
        <v>3</v>
      </c>
      <c r="B12" s="244" t="s">
        <v>145</v>
      </c>
      <c r="C12" s="253" t="s">
        <v>146</v>
      </c>
      <c r="D12" s="245" t="s">
        <v>144</v>
      </c>
      <c r="E12" s="246">
        <v>1</v>
      </c>
      <c r="F12" s="247"/>
      <c r="G12" s="248">
        <f>ROUND(E12*F12,2)</f>
        <v>0</v>
      </c>
      <c r="H12" s="225">
        <v>11.69</v>
      </c>
      <c r="I12" s="224">
        <f>ROUND(E12*H12,2)</f>
        <v>11.69</v>
      </c>
      <c r="J12" s="225">
        <v>524.30999999999995</v>
      </c>
      <c r="K12" s="224">
        <f>ROUND(E12*J12,2)</f>
        <v>524.30999999999995</v>
      </c>
      <c r="L12" s="224">
        <v>15</v>
      </c>
      <c r="M12" s="224">
        <f>G12*(1+L12/100)</f>
        <v>0</v>
      </c>
      <c r="N12" s="224">
        <v>2.4000000000000001E-4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137</v>
      </c>
      <c r="T12" s="224" t="s">
        <v>137</v>
      </c>
      <c r="U12" s="224">
        <v>1.04</v>
      </c>
      <c r="V12" s="224">
        <f>ROUND(E12*U12,2)</f>
        <v>1.04</v>
      </c>
      <c r="W12" s="224"/>
      <c r="X12" s="224" t="s">
        <v>138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139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5">
      <c r="A13" s="237">
        <v>4</v>
      </c>
      <c r="B13" s="238" t="s">
        <v>147</v>
      </c>
      <c r="C13" s="251" t="s">
        <v>148</v>
      </c>
      <c r="D13" s="239" t="s">
        <v>149</v>
      </c>
      <c r="E13" s="240">
        <v>4</v>
      </c>
      <c r="F13" s="241"/>
      <c r="G13" s="242">
        <f>ROUND(E13*F13,2)</f>
        <v>0</v>
      </c>
      <c r="H13" s="225">
        <v>24.99</v>
      </c>
      <c r="I13" s="224">
        <f>ROUND(E13*H13,2)</f>
        <v>99.96</v>
      </c>
      <c r="J13" s="225">
        <v>108.51</v>
      </c>
      <c r="K13" s="224">
        <f>ROUND(E13*J13,2)</f>
        <v>434.04</v>
      </c>
      <c r="L13" s="224">
        <v>15</v>
      </c>
      <c r="M13" s="224">
        <f>G13*(1+L13/100)</f>
        <v>0</v>
      </c>
      <c r="N13" s="224">
        <v>1.0200000000000001E-3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137</v>
      </c>
      <c r="T13" s="224" t="s">
        <v>137</v>
      </c>
      <c r="U13" s="224">
        <v>0.223</v>
      </c>
      <c r="V13" s="224">
        <f>ROUND(E13*U13,2)</f>
        <v>0.89</v>
      </c>
      <c r="W13" s="224"/>
      <c r="X13" s="224" t="s">
        <v>138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139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5">
      <c r="A14" s="222"/>
      <c r="B14" s="223"/>
      <c r="C14" s="252" t="s">
        <v>150</v>
      </c>
      <c r="D14" s="226"/>
      <c r="E14" s="227">
        <v>4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05"/>
      <c r="Z14" s="205"/>
      <c r="AA14" s="205"/>
      <c r="AB14" s="205"/>
      <c r="AC14" s="205"/>
      <c r="AD14" s="205"/>
      <c r="AE14" s="205"/>
      <c r="AF14" s="205"/>
      <c r="AG14" s="205" t="s">
        <v>141</v>
      </c>
      <c r="AH14" s="205">
        <v>0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37">
        <v>5</v>
      </c>
      <c r="B15" s="238" t="s">
        <v>151</v>
      </c>
      <c r="C15" s="251" t="s">
        <v>152</v>
      </c>
      <c r="D15" s="239" t="s">
        <v>153</v>
      </c>
      <c r="E15" s="240">
        <v>2.2000000000000002</v>
      </c>
      <c r="F15" s="241"/>
      <c r="G15" s="242">
        <f>ROUND(E15*F15,2)</f>
        <v>0</v>
      </c>
      <c r="H15" s="225">
        <v>473.03</v>
      </c>
      <c r="I15" s="224">
        <f>ROUND(E15*H15,2)</f>
        <v>1040.67</v>
      </c>
      <c r="J15" s="225">
        <v>371.97</v>
      </c>
      <c r="K15" s="224">
        <f>ROUND(E15*J15,2)</f>
        <v>818.33</v>
      </c>
      <c r="L15" s="224">
        <v>15</v>
      </c>
      <c r="M15" s="224">
        <f>G15*(1+L15/100)</f>
        <v>0</v>
      </c>
      <c r="N15" s="224">
        <v>7.392E-2</v>
      </c>
      <c r="O15" s="224">
        <f>ROUND(E15*N15,2)</f>
        <v>0.16</v>
      </c>
      <c r="P15" s="224">
        <v>0</v>
      </c>
      <c r="Q15" s="224">
        <f>ROUND(E15*P15,2)</f>
        <v>0</v>
      </c>
      <c r="R15" s="224"/>
      <c r="S15" s="224" t="s">
        <v>137</v>
      </c>
      <c r="T15" s="224" t="s">
        <v>137</v>
      </c>
      <c r="U15" s="224">
        <v>0.77700000000000002</v>
      </c>
      <c r="V15" s="224">
        <f>ROUND(E15*U15,2)</f>
        <v>1.71</v>
      </c>
      <c r="W15" s="224"/>
      <c r="X15" s="224" t="s">
        <v>138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139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5">
      <c r="A16" s="222"/>
      <c r="B16" s="223"/>
      <c r="C16" s="252" t="s">
        <v>154</v>
      </c>
      <c r="D16" s="226"/>
      <c r="E16" s="227">
        <v>2.2000000000000002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05"/>
      <c r="Z16" s="205"/>
      <c r="AA16" s="205"/>
      <c r="AB16" s="205"/>
      <c r="AC16" s="205"/>
      <c r="AD16" s="205"/>
      <c r="AE16" s="205"/>
      <c r="AF16" s="205"/>
      <c r="AG16" s="205" t="s">
        <v>141</v>
      </c>
      <c r="AH16" s="205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37">
        <v>6</v>
      </c>
      <c r="B17" s="238" t="s">
        <v>155</v>
      </c>
      <c r="C17" s="251" t="s">
        <v>156</v>
      </c>
      <c r="D17" s="239" t="s">
        <v>153</v>
      </c>
      <c r="E17" s="240">
        <v>13.34</v>
      </c>
      <c r="F17" s="241"/>
      <c r="G17" s="242">
        <f>ROUND(E17*F17,2)</f>
        <v>0</v>
      </c>
      <c r="H17" s="225">
        <v>0</v>
      </c>
      <c r="I17" s="224">
        <f>ROUND(E17*H17,2)</f>
        <v>0</v>
      </c>
      <c r="J17" s="225">
        <v>292.5</v>
      </c>
      <c r="K17" s="224">
        <f>ROUND(E17*J17,2)</f>
        <v>3901.95</v>
      </c>
      <c r="L17" s="224">
        <v>15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137</v>
      </c>
      <c r="T17" s="224" t="s">
        <v>137</v>
      </c>
      <c r="U17" s="224">
        <v>0.57999999999999996</v>
      </c>
      <c r="V17" s="224">
        <f>ROUND(E17*U17,2)</f>
        <v>7.74</v>
      </c>
      <c r="W17" s="224"/>
      <c r="X17" s="224" t="s">
        <v>138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139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22"/>
      <c r="B18" s="223"/>
      <c r="C18" s="252" t="s">
        <v>157</v>
      </c>
      <c r="D18" s="226"/>
      <c r="E18" s="227">
        <v>8.06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05"/>
      <c r="Z18" s="205"/>
      <c r="AA18" s="205"/>
      <c r="AB18" s="205"/>
      <c r="AC18" s="205"/>
      <c r="AD18" s="205"/>
      <c r="AE18" s="205"/>
      <c r="AF18" s="205"/>
      <c r="AG18" s="205" t="s">
        <v>141</v>
      </c>
      <c r="AH18" s="205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5">
      <c r="A19" s="222"/>
      <c r="B19" s="223"/>
      <c r="C19" s="252" t="s">
        <v>158</v>
      </c>
      <c r="D19" s="226"/>
      <c r="E19" s="227">
        <v>4.2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05"/>
      <c r="Z19" s="205"/>
      <c r="AA19" s="205"/>
      <c r="AB19" s="205"/>
      <c r="AC19" s="205"/>
      <c r="AD19" s="205"/>
      <c r="AE19" s="205"/>
      <c r="AF19" s="205"/>
      <c r="AG19" s="205" t="s">
        <v>141</v>
      </c>
      <c r="AH19" s="205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5">
      <c r="A20" s="222"/>
      <c r="B20" s="223"/>
      <c r="C20" s="252" t="s">
        <v>159</v>
      </c>
      <c r="D20" s="226"/>
      <c r="E20" s="227">
        <v>1.08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05"/>
      <c r="Z20" s="205"/>
      <c r="AA20" s="205"/>
      <c r="AB20" s="205"/>
      <c r="AC20" s="205"/>
      <c r="AD20" s="205"/>
      <c r="AE20" s="205"/>
      <c r="AF20" s="205"/>
      <c r="AG20" s="205" t="s">
        <v>141</v>
      </c>
      <c r="AH20" s="205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5">
      <c r="A21" s="243">
        <v>7</v>
      </c>
      <c r="B21" s="244" t="s">
        <v>43</v>
      </c>
      <c r="C21" s="253" t="s">
        <v>160</v>
      </c>
      <c r="D21" s="245" t="s">
        <v>161</v>
      </c>
      <c r="E21" s="246">
        <v>1</v>
      </c>
      <c r="F21" s="247"/>
      <c r="G21" s="248">
        <f>ROUND(E21*F21,2)</f>
        <v>0</v>
      </c>
      <c r="H21" s="225">
        <v>1346</v>
      </c>
      <c r="I21" s="224">
        <f>ROUND(E21*H21,2)</f>
        <v>1346</v>
      </c>
      <c r="J21" s="225">
        <v>0</v>
      </c>
      <c r="K21" s="224">
        <f>ROUND(E21*J21,2)</f>
        <v>0</v>
      </c>
      <c r="L21" s="224">
        <v>15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162</v>
      </c>
      <c r="T21" s="224" t="s">
        <v>163</v>
      </c>
      <c r="U21" s="224">
        <v>0</v>
      </c>
      <c r="V21" s="224">
        <f>ROUND(E21*U21,2)</f>
        <v>0</v>
      </c>
      <c r="W21" s="224"/>
      <c r="X21" s="224" t="s">
        <v>164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165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5">
      <c r="A22" s="243">
        <v>8</v>
      </c>
      <c r="B22" s="244" t="s">
        <v>166</v>
      </c>
      <c r="C22" s="253" t="s">
        <v>167</v>
      </c>
      <c r="D22" s="245" t="s">
        <v>144</v>
      </c>
      <c r="E22" s="246">
        <v>1</v>
      </c>
      <c r="F22" s="247"/>
      <c r="G22" s="248">
        <f>ROUND(E22*F22,2)</f>
        <v>0</v>
      </c>
      <c r="H22" s="225">
        <v>104</v>
      </c>
      <c r="I22" s="224">
        <f>ROUND(E22*H22,2)</f>
        <v>104</v>
      </c>
      <c r="J22" s="225">
        <v>0</v>
      </c>
      <c r="K22" s="224">
        <f>ROUND(E22*J22,2)</f>
        <v>0</v>
      </c>
      <c r="L22" s="224">
        <v>15</v>
      </c>
      <c r="M22" s="224">
        <f>G22*(1+L22/100)</f>
        <v>0</v>
      </c>
      <c r="N22" s="224">
        <v>5.9999999999999995E-4</v>
      </c>
      <c r="O22" s="224">
        <f>ROUND(E22*N22,2)</f>
        <v>0</v>
      </c>
      <c r="P22" s="224">
        <v>0</v>
      </c>
      <c r="Q22" s="224">
        <f>ROUND(E22*P22,2)</f>
        <v>0</v>
      </c>
      <c r="R22" s="224" t="s">
        <v>168</v>
      </c>
      <c r="S22" s="224" t="s">
        <v>137</v>
      </c>
      <c r="T22" s="224" t="s">
        <v>137</v>
      </c>
      <c r="U22" s="224">
        <v>0</v>
      </c>
      <c r="V22" s="224">
        <f>ROUND(E22*U22,2)</f>
        <v>0</v>
      </c>
      <c r="W22" s="224"/>
      <c r="X22" s="224" t="s">
        <v>164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165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ht="20.399999999999999" outlineLevel="1" x14ac:dyDescent="0.25">
      <c r="A23" s="237">
        <v>9</v>
      </c>
      <c r="B23" s="238" t="s">
        <v>169</v>
      </c>
      <c r="C23" s="251" t="s">
        <v>170</v>
      </c>
      <c r="D23" s="239" t="s">
        <v>153</v>
      </c>
      <c r="E23" s="240">
        <v>2.34</v>
      </c>
      <c r="F23" s="241"/>
      <c r="G23" s="242">
        <f>ROUND(E23*F23,2)</f>
        <v>0</v>
      </c>
      <c r="H23" s="225">
        <v>0</v>
      </c>
      <c r="I23" s="224">
        <f>ROUND(E23*H23,2)</f>
        <v>0</v>
      </c>
      <c r="J23" s="225">
        <v>692</v>
      </c>
      <c r="K23" s="224">
        <f>ROUND(E23*J23,2)</f>
        <v>1619.28</v>
      </c>
      <c r="L23" s="224">
        <v>15</v>
      </c>
      <c r="M23" s="224">
        <f>G23*(1+L23/100)</f>
        <v>0</v>
      </c>
      <c r="N23" s="224">
        <v>1.1469999999999999E-2</v>
      </c>
      <c r="O23" s="224">
        <f>ROUND(E23*N23,2)</f>
        <v>0.03</v>
      </c>
      <c r="P23" s="224">
        <v>0</v>
      </c>
      <c r="Q23" s="224">
        <f>ROUND(E23*P23,2)</f>
        <v>0</v>
      </c>
      <c r="R23" s="224"/>
      <c r="S23" s="224" t="s">
        <v>137</v>
      </c>
      <c r="T23" s="224" t="s">
        <v>137</v>
      </c>
      <c r="U23" s="224">
        <v>0</v>
      </c>
      <c r="V23" s="224">
        <f>ROUND(E23*U23,2)</f>
        <v>0</v>
      </c>
      <c r="W23" s="224"/>
      <c r="X23" s="224" t="s">
        <v>171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172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22"/>
      <c r="B24" s="223"/>
      <c r="C24" s="252" t="s">
        <v>173</v>
      </c>
      <c r="D24" s="226"/>
      <c r="E24" s="227">
        <v>2.34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05"/>
      <c r="Z24" s="205"/>
      <c r="AA24" s="205"/>
      <c r="AB24" s="205"/>
      <c r="AC24" s="205"/>
      <c r="AD24" s="205"/>
      <c r="AE24" s="205"/>
      <c r="AF24" s="205"/>
      <c r="AG24" s="205" t="s">
        <v>141</v>
      </c>
      <c r="AH24" s="205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x14ac:dyDescent="0.25">
      <c r="A25" s="231" t="s">
        <v>132</v>
      </c>
      <c r="B25" s="232" t="s">
        <v>56</v>
      </c>
      <c r="C25" s="250" t="s">
        <v>57</v>
      </c>
      <c r="D25" s="233"/>
      <c r="E25" s="234"/>
      <c r="F25" s="235"/>
      <c r="G25" s="236">
        <f>SUMIF(AG26:AG30,"&lt;&gt;NOR",G26:G30)</f>
        <v>0</v>
      </c>
      <c r="H25" s="230"/>
      <c r="I25" s="230">
        <f>SUM(I26:I30)</f>
        <v>4082.65</v>
      </c>
      <c r="J25" s="230"/>
      <c r="K25" s="230">
        <f>SUM(K26:K30)</f>
        <v>6925.33</v>
      </c>
      <c r="L25" s="230"/>
      <c r="M25" s="230">
        <f>SUM(M26:M30)</f>
        <v>0</v>
      </c>
      <c r="N25" s="230"/>
      <c r="O25" s="230">
        <f>SUM(O26:O30)</f>
        <v>0.16</v>
      </c>
      <c r="P25" s="230"/>
      <c r="Q25" s="230">
        <f>SUM(Q26:Q30)</f>
        <v>0</v>
      </c>
      <c r="R25" s="230"/>
      <c r="S25" s="230"/>
      <c r="T25" s="230"/>
      <c r="U25" s="230"/>
      <c r="V25" s="230">
        <f>SUM(V26:V30)</f>
        <v>12.68</v>
      </c>
      <c r="W25" s="230"/>
      <c r="X25" s="230"/>
      <c r="AG25" t="s">
        <v>133</v>
      </c>
    </row>
    <row r="26" spans="1:60" outlineLevel="1" x14ac:dyDescent="0.25">
      <c r="A26" s="237">
        <v>10</v>
      </c>
      <c r="B26" s="238" t="s">
        <v>174</v>
      </c>
      <c r="C26" s="251" t="s">
        <v>175</v>
      </c>
      <c r="D26" s="239" t="s">
        <v>153</v>
      </c>
      <c r="E26" s="240">
        <v>8.06</v>
      </c>
      <c r="F26" s="241"/>
      <c r="G26" s="242">
        <f>ROUND(E26*F26,2)</f>
        <v>0</v>
      </c>
      <c r="H26" s="225">
        <v>285.86</v>
      </c>
      <c r="I26" s="224">
        <f>ROUND(E26*H26,2)</f>
        <v>2304.0300000000002</v>
      </c>
      <c r="J26" s="225">
        <v>519.14</v>
      </c>
      <c r="K26" s="224">
        <f>ROUND(E26*J26,2)</f>
        <v>4184.2700000000004</v>
      </c>
      <c r="L26" s="224">
        <v>15</v>
      </c>
      <c r="M26" s="224">
        <f>G26*(1+L26/100)</f>
        <v>0</v>
      </c>
      <c r="N26" s="224">
        <v>1.1900000000000001E-2</v>
      </c>
      <c r="O26" s="224">
        <f>ROUND(E26*N26,2)</f>
        <v>0.1</v>
      </c>
      <c r="P26" s="224">
        <v>0</v>
      </c>
      <c r="Q26" s="224">
        <f>ROUND(E26*P26,2)</f>
        <v>0</v>
      </c>
      <c r="R26" s="224"/>
      <c r="S26" s="224" t="s">
        <v>137</v>
      </c>
      <c r="T26" s="224" t="s">
        <v>137</v>
      </c>
      <c r="U26" s="224">
        <v>0.95</v>
      </c>
      <c r="V26" s="224">
        <f>ROUND(E26*U26,2)</f>
        <v>7.66</v>
      </c>
      <c r="W26" s="224"/>
      <c r="X26" s="224" t="s">
        <v>138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139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22"/>
      <c r="B27" s="223"/>
      <c r="C27" s="252" t="s">
        <v>176</v>
      </c>
      <c r="D27" s="226"/>
      <c r="E27" s="227">
        <v>8.06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05"/>
      <c r="Z27" s="205"/>
      <c r="AA27" s="205"/>
      <c r="AB27" s="205"/>
      <c r="AC27" s="205"/>
      <c r="AD27" s="205"/>
      <c r="AE27" s="205"/>
      <c r="AF27" s="205"/>
      <c r="AG27" s="205" t="s">
        <v>141</v>
      </c>
      <c r="AH27" s="205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37">
        <v>11</v>
      </c>
      <c r="B28" s="238" t="s">
        <v>177</v>
      </c>
      <c r="C28" s="251" t="s">
        <v>178</v>
      </c>
      <c r="D28" s="239" t="s">
        <v>153</v>
      </c>
      <c r="E28" s="240">
        <v>5.28</v>
      </c>
      <c r="F28" s="241"/>
      <c r="G28" s="242">
        <f>ROUND(E28*F28,2)</f>
        <v>0</v>
      </c>
      <c r="H28" s="225">
        <v>336.86</v>
      </c>
      <c r="I28" s="224">
        <f>ROUND(E28*H28,2)</f>
        <v>1778.62</v>
      </c>
      <c r="J28" s="225">
        <v>519.14</v>
      </c>
      <c r="K28" s="224">
        <f>ROUND(E28*J28,2)</f>
        <v>2741.06</v>
      </c>
      <c r="L28" s="224">
        <v>15</v>
      </c>
      <c r="M28" s="224">
        <f>G28*(1+L28/100)</f>
        <v>0</v>
      </c>
      <c r="N28" s="224">
        <v>1.201E-2</v>
      </c>
      <c r="O28" s="224">
        <f>ROUND(E28*N28,2)</f>
        <v>0.06</v>
      </c>
      <c r="P28" s="224">
        <v>0</v>
      </c>
      <c r="Q28" s="224">
        <f>ROUND(E28*P28,2)</f>
        <v>0</v>
      </c>
      <c r="R28" s="224"/>
      <c r="S28" s="224" t="s">
        <v>137</v>
      </c>
      <c r="T28" s="224" t="s">
        <v>137</v>
      </c>
      <c r="U28" s="224">
        <v>0.95</v>
      </c>
      <c r="V28" s="224">
        <f>ROUND(E28*U28,2)</f>
        <v>5.0199999999999996</v>
      </c>
      <c r="W28" s="224"/>
      <c r="X28" s="224" t="s">
        <v>138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139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22"/>
      <c r="B29" s="223"/>
      <c r="C29" s="252" t="s">
        <v>179</v>
      </c>
      <c r="D29" s="226"/>
      <c r="E29" s="227">
        <v>4.2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05"/>
      <c r="Z29" s="205"/>
      <c r="AA29" s="205"/>
      <c r="AB29" s="205"/>
      <c r="AC29" s="205"/>
      <c r="AD29" s="205"/>
      <c r="AE29" s="205"/>
      <c r="AF29" s="205"/>
      <c r="AG29" s="205" t="s">
        <v>141</v>
      </c>
      <c r="AH29" s="205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5">
      <c r="A30" s="222"/>
      <c r="B30" s="223"/>
      <c r="C30" s="252" t="s">
        <v>180</v>
      </c>
      <c r="D30" s="226"/>
      <c r="E30" s="227">
        <v>1.08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05"/>
      <c r="Z30" s="205"/>
      <c r="AA30" s="205"/>
      <c r="AB30" s="205"/>
      <c r="AC30" s="205"/>
      <c r="AD30" s="205"/>
      <c r="AE30" s="205"/>
      <c r="AF30" s="205"/>
      <c r="AG30" s="205" t="s">
        <v>141</v>
      </c>
      <c r="AH30" s="205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x14ac:dyDescent="0.25">
      <c r="A31" s="231" t="s">
        <v>132</v>
      </c>
      <c r="B31" s="232" t="s">
        <v>58</v>
      </c>
      <c r="C31" s="250" t="s">
        <v>59</v>
      </c>
      <c r="D31" s="233"/>
      <c r="E31" s="234"/>
      <c r="F31" s="235"/>
      <c r="G31" s="236">
        <f>SUMIF(AG32:AG75,"&lt;&gt;NOR",G32:G75)</f>
        <v>0</v>
      </c>
      <c r="H31" s="230"/>
      <c r="I31" s="230">
        <f>SUM(I32:I75)</f>
        <v>10976.210000000001</v>
      </c>
      <c r="J31" s="230"/>
      <c r="K31" s="230">
        <f>SUM(K32:K75)</f>
        <v>35982.82</v>
      </c>
      <c r="L31" s="230"/>
      <c r="M31" s="230">
        <f>SUM(M32:M75)</f>
        <v>0</v>
      </c>
      <c r="N31" s="230"/>
      <c r="O31" s="230">
        <f>SUM(O32:O75)</f>
        <v>2.65</v>
      </c>
      <c r="P31" s="230"/>
      <c r="Q31" s="230">
        <f>SUM(Q32:Q75)</f>
        <v>0</v>
      </c>
      <c r="R31" s="230"/>
      <c r="S31" s="230"/>
      <c r="T31" s="230"/>
      <c r="U31" s="230"/>
      <c r="V31" s="230">
        <f>SUM(V32:V75)</f>
        <v>72.14</v>
      </c>
      <c r="W31" s="230"/>
      <c r="X31" s="230"/>
      <c r="AG31" t="s">
        <v>133</v>
      </c>
    </row>
    <row r="32" spans="1:60" outlineLevel="1" x14ac:dyDescent="0.25">
      <c r="A32" s="237">
        <v>12</v>
      </c>
      <c r="B32" s="238" t="s">
        <v>181</v>
      </c>
      <c r="C32" s="251" t="s">
        <v>182</v>
      </c>
      <c r="D32" s="239" t="s">
        <v>153</v>
      </c>
      <c r="E32" s="240">
        <v>3.3</v>
      </c>
      <c r="F32" s="241"/>
      <c r="G32" s="242">
        <f>ROUND(E32*F32,2)</f>
        <v>0</v>
      </c>
      <c r="H32" s="225">
        <v>28.71</v>
      </c>
      <c r="I32" s="224">
        <f>ROUND(E32*H32,2)</f>
        <v>94.74</v>
      </c>
      <c r="J32" s="225">
        <v>119.79</v>
      </c>
      <c r="K32" s="224">
        <f>ROUND(E32*J32,2)</f>
        <v>395.31</v>
      </c>
      <c r="L32" s="224">
        <v>15</v>
      </c>
      <c r="M32" s="224">
        <f>G32*(1+L32/100)</f>
        <v>0</v>
      </c>
      <c r="N32" s="224">
        <v>4.8999999999999998E-3</v>
      </c>
      <c r="O32" s="224">
        <f>ROUND(E32*N32,2)</f>
        <v>0.02</v>
      </c>
      <c r="P32" s="224">
        <v>0</v>
      </c>
      <c r="Q32" s="224">
        <f>ROUND(E32*P32,2)</f>
        <v>0</v>
      </c>
      <c r="R32" s="224"/>
      <c r="S32" s="224" t="s">
        <v>137</v>
      </c>
      <c r="T32" s="224" t="s">
        <v>137</v>
      </c>
      <c r="U32" s="224">
        <v>0.25</v>
      </c>
      <c r="V32" s="224">
        <f>ROUND(E32*U32,2)</f>
        <v>0.83</v>
      </c>
      <c r="W32" s="224"/>
      <c r="X32" s="224" t="s">
        <v>138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139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22"/>
      <c r="B33" s="223"/>
      <c r="C33" s="252" t="s">
        <v>183</v>
      </c>
      <c r="D33" s="226"/>
      <c r="E33" s="227">
        <v>1.76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05"/>
      <c r="Z33" s="205"/>
      <c r="AA33" s="205"/>
      <c r="AB33" s="205"/>
      <c r="AC33" s="205"/>
      <c r="AD33" s="205"/>
      <c r="AE33" s="205"/>
      <c r="AF33" s="205"/>
      <c r="AG33" s="205" t="s">
        <v>141</v>
      </c>
      <c r="AH33" s="205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22"/>
      <c r="B34" s="223"/>
      <c r="C34" s="252" t="s">
        <v>184</v>
      </c>
      <c r="D34" s="226"/>
      <c r="E34" s="227">
        <v>1.38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05"/>
      <c r="Z34" s="205"/>
      <c r="AA34" s="205"/>
      <c r="AB34" s="205"/>
      <c r="AC34" s="205"/>
      <c r="AD34" s="205"/>
      <c r="AE34" s="205"/>
      <c r="AF34" s="205"/>
      <c r="AG34" s="205" t="s">
        <v>141</v>
      </c>
      <c r="AH34" s="205">
        <v>0</v>
      </c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22"/>
      <c r="B35" s="223"/>
      <c r="C35" s="252" t="s">
        <v>185</v>
      </c>
      <c r="D35" s="226"/>
      <c r="E35" s="227">
        <v>0.16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05"/>
      <c r="Z35" s="205"/>
      <c r="AA35" s="205"/>
      <c r="AB35" s="205"/>
      <c r="AC35" s="205"/>
      <c r="AD35" s="205"/>
      <c r="AE35" s="205"/>
      <c r="AF35" s="205"/>
      <c r="AG35" s="205" t="s">
        <v>141</v>
      </c>
      <c r="AH35" s="205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37">
        <v>13</v>
      </c>
      <c r="B36" s="238" t="s">
        <v>186</v>
      </c>
      <c r="C36" s="251" t="s">
        <v>187</v>
      </c>
      <c r="D36" s="239" t="s">
        <v>153</v>
      </c>
      <c r="E36" s="240">
        <v>9.7200000000000006</v>
      </c>
      <c r="F36" s="241"/>
      <c r="G36" s="242">
        <f>ROUND(E36*F36,2)</f>
        <v>0</v>
      </c>
      <c r="H36" s="225">
        <v>14.53</v>
      </c>
      <c r="I36" s="224">
        <f>ROUND(E36*H36,2)</f>
        <v>141.22999999999999</v>
      </c>
      <c r="J36" s="225">
        <v>34.369999999999997</v>
      </c>
      <c r="K36" s="224">
        <f>ROUND(E36*J36,2)</f>
        <v>334.08</v>
      </c>
      <c r="L36" s="224">
        <v>15</v>
      </c>
      <c r="M36" s="224">
        <f>G36*(1+L36/100)</f>
        <v>0</v>
      </c>
      <c r="N36" s="224">
        <v>4.0000000000000003E-5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137</v>
      </c>
      <c r="T36" s="224" t="s">
        <v>137</v>
      </c>
      <c r="U36" s="224">
        <v>7.8E-2</v>
      </c>
      <c r="V36" s="224">
        <f>ROUND(E36*U36,2)</f>
        <v>0.76</v>
      </c>
      <c r="W36" s="224"/>
      <c r="X36" s="224" t="s">
        <v>138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139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5">
      <c r="A37" s="222"/>
      <c r="B37" s="223"/>
      <c r="C37" s="252" t="s">
        <v>188</v>
      </c>
      <c r="D37" s="226"/>
      <c r="E37" s="227">
        <v>4.8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05"/>
      <c r="Z37" s="205"/>
      <c r="AA37" s="205"/>
      <c r="AB37" s="205"/>
      <c r="AC37" s="205"/>
      <c r="AD37" s="205"/>
      <c r="AE37" s="205"/>
      <c r="AF37" s="205"/>
      <c r="AG37" s="205" t="s">
        <v>141</v>
      </c>
      <c r="AH37" s="205">
        <v>0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5">
      <c r="A38" s="222"/>
      <c r="B38" s="223"/>
      <c r="C38" s="252" t="s">
        <v>189</v>
      </c>
      <c r="D38" s="226"/>
      <c r="E38" s="227">
        <v>4.92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05"/>
      <c r="Z38" s="205"/>
      <c r="AA38" s="205"/>
      <c r="AB38" s="205"/>
      <c r="AC38" s="205"/>
      <c r="AD38" s="205"/>
      <c r="AE38" s="205"/>
      <c r="AF38" s="205"/>
      <c r="AG38" s="205" t="s">
        <v>141</v>
      </c>
      <c r="AH38" s="205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ht="20.399999999999999" outlineLevel="1" x14ac:dyDescent="0.25">
      <c r="A39" s="237">
        <v>14</v>
      </c>
      <c r="B39" s="238" t="s">
        <v>190</v>
      </c>
      <c r="C39" s="251" t="s">
        <v>191</v>
      </c>
      <c r="D39" s="239" t="s">
        <v>153</v>
      </c>
      <c r="E39" s="240">
        <v>38.06</v>
      </c>
      <c r="F39" s="241"/>
      <c r="G39" s="242">
        <f>ROUND(E39*F39,2)</f>
        <v>0</v>
      </c>
      <c r="H39" s="225">
        <v>16.05</v>
      </c>
      <c r="I39" s="224">
        <f>ROUND(E39*H39,2)</f>
        <v>610.86</v>
      </c>
      <c r="J39" s="225">
        <v>96.45</v>
      </c>
      <c r="K39" s="224">
        <f>ROUND(E39*J39,2)</f>
        <v>3670.89</v>
      </c>
      <c r="L39" s="224">
        <v>15</v>
      </c>
      <c r="M39" s="224">
        <f>G39*(1+L39/100)</f>
        <v>0</v>
      </c>
      <c r="N39" s="224">
        <v>6.0899999999999999E-3</v>
      </c>
      <c r="O39" s="224">
        <f>ROUND(E39*N39,2)</f>
        <v>0.23</v>
      </c>
      <c r="P39" s="224">
        <v>0</v>
      </c>
      <c r="Q39" s="224">
        <f>ROUND(E39*P39,2)</f>
        <v>0</v>
      </c>
      <c r="R39" s="224"/>
      <c r="S39" s="224" t="s">
        <v>137</v>
      </c>
      <c r="T39" s="224" t="s">
        <v>137</v>
      </c>
      <c r="U39" s="224">
        <v>0.19273999999999999</v>
      </c>
      <c r="V39" s="224">
        <f>ROUND(E39*U39,2)</f>
        <v>7.34</v>
      </c>
      <c r="W39" s="224"/>
      <c r="X39" s="224" t="s">
        <v>138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139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22"/>
      <c r="B40" s="223"/>
      <c r="C40" s="252" t="s">
        <v>192</v>
      </c>
      <c r="D40" s="226"/>
      <c r="E40" s="227">
        <v>1.08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05"/>
      <c r="Z40" s="205"/>
      <c r="AA40" s="205"/>
      <c r="AB40" s="205"/>
      <c r="AC40" s="205"/>
      <c r="AD40" s="205"/>
      <c r="AE40" s="205"/>
      <c r="AF40" s="205"/>
      <c r="AG40" s="205" t="s">
        <v>141</v>
      </c>
      <c r="AH40" s="205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5">
      <c r="A41" s="222"/>
      <c r="B41" s="223"/>
      <c r="C41" s="252" t="s">
        <v>193</v>
      </c>
      <c r="D41" s="226"/>
      <c r="E41" s="227">
        <v>11.7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05"/>
      <c r="Z41" s="205"/>
      <c r="AA41" s="205"/>
      <c r="AB41" s="205"/>
      <c r="AC41" s="205"/>
      <c r="AD41" s="205"/>
      <c r="AE41" s="205"/>
      <c r="AF41" s="205"/>
      <c r="AG41" s="205" t="s">
        <v>141</v>
      </c>
      <c r="AH41" s="205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22"/>
      <c r="B42" s="223"/>
      <c r="C42" s="252" t="s">
        <v>194</v>
      </c>
      <c r="D42" s="226"/>
      <c r="E42" s="227">
        <v>17.16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05"/>
      <c r="Z42" s="205"/>
      <c r="AA42" s="205"/>
      <c r="AB42" s="205"/>
      <c r="AC42" s="205"/>
      <c r="AD42" s="205"/>
      <c r="AE42" s="205"/>
      <c r="AF42" s="205"/>
      <c r="AG42" s="205" t="s">
        <v>141</v>
      </c>
      <c r="AH42" s="205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5">
      <c r="A43" s="222"/>
      <c r="B43" s="223"/>
      <c r="C43" s="252" t="s">
        <v>195</v>
      </c>
      <c r="D43" s="226"/>
      <c r="E43" s="227">
        <v>8.1199999999999992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05"/>
      <c r="Z43" s="205"/>
      <c r="AA43" s="205"/>
      <c r="AB43" s="205"/>
      <c r="AC43" s="205"/>
      <c r="AD43" s="205"/>
      <c r="AE43" s="205"/>
      <c r="AF43" s="205"/>
      <c r="AG43" s="205" t="s">
        <v>141</v>
      </c>
      <c r="AH43" s="205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ht="20.399999999999999" outlineLevel="1" x14ac:dyDescent="0.25">
      <c r="A44" s="237">
        <v>15</v>
      </c>
      <c r="B44" s="238" t="s">
        <v>196</v>
      </c>
      <c r="C44" s="251" t="s">
        <v>197</v>
      </c>
      <c r="D44" s="239" t="s">
        <v>153</v>
      </c>
      <c r="E44" s="240">
        <v>140.78</v>
      </c>
      <c r="F44" s="241"/>
      <c r="G44" s="242">
        <f>ROUND(E44*F44,2)</f>
        <v>0</v>
      </c>
      <c r="H44" s="225">
        <v>60.21</v>
      </c>
      <c r="I44" s="224">
        <f>ROUND(E44*H44,2)</f>
        <v>8476.36</v>
      </c>
      <c r="J44" s="225">
        <v>169.79</v>
      </c>
      <c r="K44" s="224">
        <f>ROUND(E44*J44,2)</f>
        <v>23903.040000000001</v>
      </c>
      <c r="L44" s="224">
        <v>15</v>
      </c>
      <c r="M44" s="224">
        <f>G44*(1+L44/100)</f>
        <v>0</v>
      </c>
      <c r="N44" s="224">
        <v>1.038E-2</v>
      </c>
      <c r="O44" s="224">
        <f>ROUND(E44*N44,2)</f>
        <v>1.46</v>
      </c>
      <c r="P44" s="224">
        <v>0</v>
      </c>
      <c r="Q44" s="224">
        <f>ROUND(E44*P44,2)</f>
        <v>0</v>
      </c>
      <c r="R44" s="224"/>
      <c r="S44" s="224" t="s">
        <v>137</v>
      </c>
      <c r="T44" s="224" t="s">
        <v>137</v>
      </c>
      <c r="U44" s="224">
        <v>0.33688000000000001</v>
      </c>
      <c r="V44" s="224">
        <f>ROUND(E44*U44,2)</f>
        <v>47.43</v>
      </c>
      <c r="W44" s="224"/>
      <c r="X44" s="224" t="s">
        <v>138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139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5">
      <c r="A45" s="222"/>
      <c r="B45" s="223"/>
      <c r="C45" s="252" t="s">
        <v>198</v>
      </c>
      <c r="D45" s="226"/>
      <c r="E45" s="227">
        <v>38.479999999999997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05"/>
      <c r="Z45" s="205"/>
      <c r="AA45" s="205"/>
      <c r="AB45" s="205"/>
      <c r="AC45" s="205"/>
      <c r="AD45" s="205"/>
      <c r="AE45" s="205"/>
      <c r="AF45" s="205"/>
      <c r="AG45" s="205" t="s">
        <v>141</v>
      </c>
      <c r="AH45" s="205">
        <v>0</v>
      </c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22"/>
      <c r="B46" s="223"/>
      <c r="C46" s="252" t="s">
        <v>199</v>
      </c>
      <c r="D46" s="226"/>
      <c r="E46" s="227">
        <v>-4.8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05"/>
      <c r="Z46" s="205"/>
      <c r="AA46" s="205"/>
      <c r="AB46" s="205"/>
      <c r="AC46" s="205"/>
      <c r="AD46" s="205"/>
      <c r="AE46" s="205"/>
      <c r="AF46" s="205"/>
      <c r="AG46" s="205" t="s">
        <v>141</v>
      </c>
      <c r="AH46" s="205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5">
      <c r="A47" s="222"/>
      <c r="B47" s="223"/>
      <c r="C47" s="252" t="s">
        <v>200</v>
      </c>
      <c r="D47" s="226"/>
      <c r="E47" s="227">
        <v>-3.6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05"/>
      <c r="Z47" s="205"/>
      <c r="AA47" s="205"/>
      <c r="AB47" s="205"/>
      <c r="AC47" s="205"/>
      <c r="AD47" s="205"/>
      <c r="AE47" s="205"/>
      <c r="AF47" s="205"/>
      <c r="AG47" s="205" t="s">
        <v>141</v>
      </c>
      <c r="AH47" s="205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5">
      <c r="A48" s="222"/>
      <c r="B48" s="223"/>
      <c r="C48" s="252" t="s">
        <v>201</v>
      </c>
      <c r="D48" s="226"/>
      <c r="E48" s="227">
        <v>10.92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05"/>
      <c r="Z48" s="205"/>
      <c r="AA48" s="205"/>
      <c r="AB48" s="205"/>
      <c r="AC48" s="205"/>
      <c r="AD48" s="205"/>
      <c r="AE48" s="205"/>
      <c r="AF48" s="205"/>
      <c r="AG48" s="205" t="s">
        <v>141</v>
      </c>
      <c r="AH48" s="205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5">
      <c r="A49" s="222"/>
      <c r="B49" s="223"/>
      <c r="C49" s="252" t="s">
        <v>202</v>
      </c>
      <c r="D49" s="226"/>
      <c r="E49" s="227">
        <v>-1.2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05"/>
      <c r="Z49" s="205"/>
      <c r="AA49" s="205"/>
      <c r="AB49" s="205"/>
      <c r="AC49" s="205"/>
      <c r="AD49" s="205"/>
      <c r="AE49" s="205"/>
      <c r="AF49" s="205"/>
      <c r="AG49" s="205" t="s">
        <v>141</v>
      </c>
      <c r="AH49" s="205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5">
      <c r="A50" s="222"/>
      <c r="B50" s="223"/>
      <c r="C50" s="252" t="s">
        <v>203</v>
      </c>
      <c r="D50" s="226"/>
      <c r="E50" s="227">
        <v>35.880000000000003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05"/>
      <c r="Z50" s="205"/>
      <c r="AA50" s="205"/>
      <c r="AB50" s="205"/>
      <c r="AC50" s="205"/>
      <c r="AD50" s="205"/>
      <c r="AE50" s="205"/>
      <c r="AF50" s="205"/>
      <c r="AG50" s="205" t="s">
        <v>141</v>
      </c>
      <c r="AH50" s="205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5">
      <c r="A51" s="222"/>
      <c r="B51" s="223"/>
      <c r="C51" s="252" t="s">
        <v>204</v>
      </c>
      <c r="D51" s="226"/>
      <c r="E51" s="227">
        <v>-1.6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05"/>
      <c r="Z51" s="205"/>
      <c r="AA51" s="205"/>
      <c r="AB51" s="205"/>
      <c r="AC51" s="205"/>
      <c r="AD51" s="205"/>
      <c r="AE51" s="205"/>
      <c r="AF51" s="205"/>
      <c r="AG51" s="205" t="s">
        <v>141</v>
      </c>
      <c r="AH51" s="205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5">
      <c r="A52" s="222"/>
      <c r="B52" s="223"/>
      <c r="C52" s="252" t="s">
        <v>205</v>
      </c>
      <c r="D52" s="226"/>
      <c r="E52" s="227">
        <v>-2.4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05"/>
      <c r="Z52" s="205"/>
      <c r="AA52" s="205"/>
      <c r="AB52" s="205"/>
      <c r="AC52" s="205"/>
      <c r="AD52" s="205"/>
      <c r="AE52" s="205"/>
      <c r="AF52" s="205"/>
      <c r="AG52" s="205" t="s">
        <v>141</v>
      </c>
      <c r="AH52" s="205">
        <v>0</v>
      </c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5">
      <c r="A53" s="222"/>
      <c r="B53" s="223"/>
      <c r="C53" s="252" t="s">
        <v>206</v>
      </c>
      <c r="D53" s="226"/>
      <c r="E53" s="227">
        <v>44.2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05"/>
      <c r="Z53" s="205"/>
      <c r="AA53" s="205"/>
      <c r="AB53" s="205"/>
      <c r="AC53" s="205"/>
      <c r="AD53" s="205"/>
      <c r="AE53" s="205"/>
      <c r="AF53" s="205"/>
      <c r="AG53" s="205" t="s">
        <v>141</v>
      </c>
      <c r="AH53" s="205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5">
      <c r="A54" s="222"/>
      <c r="B54" s="223"/>
      <c r="C54" s="252" t="s">
        <v>207</v>
      </c>
      <c r="D54" s="226"/>
      <c r="E54" s="227">
        <v>-3.2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05"/>
      <c r="Z54" s="205"/>
      <c r="AA54" s="205"/>
      <c r="AB54" s="205"/>
      <c r="AC54" s="205"/>
      <c r="AD54" s="205"/>
      <c r="AE54" s="205"/>
      <c r="AF54" s="205"/>
      <c r="AG54" s="205" t="s">
        <v>141</v>
      </c>
      <c r="AH54" s="205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5">
      <c r="A55" s="222"/>
      <c r="B55" s="223"/>
      <c r="C55" s="252" t="s">
        <v>208</v>
      </c>
      <c r="D55" s="226"/>
      <c r="E55" s="227">
        <v>-4.92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05"/>
      <c r="Z55" s="205"/>
      <c r="AA55" s="205"/>
      <c r="AB55" s="205"/>
      <c r="AC55" s="205"/>
      <c r="AD55" s="205"/>
      <c r="AE55" s="205"/>
      <c r="AF55" s="205"/>
      <c r="AG55" s="205" t="s">
        <v>141</v>
      </c>
      <c r="AH55" s="205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5">
      <c r="A56" s="222"/>
      <c r="B56" s="223"/>
      <c r="C56" s="252" t="s">
        <v>209</v>
      </c>
      <c r="D56" s="226"/>
      <c r="E56" s="227">
        <v>8.58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05"/>
      <c r="Z56" s="205"/>
      <c r="AA56" s="205"/>
      <c r="AB56" s="205"/>
      <c r="AC56" s="205"/>
      <c r="AD56" s="205"/>
      <c r="AE56" s="205"/>
      <c r="AF56" s="205"/>
      <c r="AG56" s="205" t="s">
        <v>141</v>
      </c>
      <c r="AH56" s="205">
        <v>0</v>
      </c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5">
      <c r="A57" s="222"/>
      <c r="B57" s="223"/>
      <c r="C57" s="252" t="s">
        <v>202</v>
      </c>
      <c r="D57" s="226"/>
      <c r="E57" s="227">
        <v>-1.2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05"/>
      <c r="Z57" s="205"/>
      <c r="AA57" s="205"/>
      <c r="AB57" s="205"/>
      <c r="AC57" s="205"/>
      <c r="AD57" s="205"/>
      <c r="AE57" s="205"/>
      <c r="AF57" s="205"/>
      <c r="AG57" s="205" t="s">
        <v>141</v>
      </c>
      <c r="AH57" s="205">
        <v>0</v>
      </c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5">
      <c r="A58" s="222"/>
      <c r="B58" s="223"/>
      <c r="C58" s="252" t="s">
        <v>210</v>
      </c>
      <c r="D58" s="226"/>
      <c r="E58" s="227">
        <v>29.64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05"/>
      <c r="Z58" s="205"/>
      <c r="AA58" s="205"/>
      <c r="AB58" s="205"/>
      <c r="AC58" s="205"/>
      <c r="AD58" s="205"/>
      <c r="AE58" s="205"/>
      <c r="AF58" s="205"/>
      <c r="AG58" s="205" t="s">
        <v>141</v>
      </c>
      <c r="AH58" s="205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5">
      <c r="A59" s="222"/>
      <c r="B59" s="223"/>
      <c r="C59" s="252" t="s">
        <v>204</v>
      </c>
      <c r="D59" s="226"/>
      <c r="E59" s="227">
        <v>-1.6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05"/>
      <c r="Z59" s="205"/>
      <c r="AA59" s="205"/>
      <c r="AB59" s="205"/>
      <c r="AC59" s="205"/>
      <c r="AD59" s="205"/>
      <c r="AE59" s="205"/>
      <c r="AF59" s="205"/>
      <c r="AG59" s="205" t="s">
        <v>141</v>
      </c>
      <c r="AH59" s="205">
        <v>0</v>
      </c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5">
      <c r="A60" s="222"/>
      <c r="B60" s="223"/>
      <c r="C60" s="252" t="s">
        <v>205</v>
      </c>
      <c r="D60" s="226"/>
      <c r="E60" s="227">
        <v>-2.4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05"/>
      <c r="Z60" s="205"/>
      <c r="AA60" s="205"/>
      <c r="AB60" s="205"/>
      <c r="AC60" s="205"/>
      <c r="AD60" s="205"/>
      <c r="AE60" s="205"/>
      <c r="AF60" s="205"/>
      <c r="AG60" s="205" t="s">
        <v>141</v>
      </c>
      <c r="AH60" s="205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5">
      <c r="A61" s="237">
        <v>16</v>
      </c>
      <c r="B61" s="238" t="s">
        <v>211</v>
      </c>
      <c r="C61" s="251" t="s">
        <v>212</v>
      </c>
      <c r="D61" s="239" t="s">
        <v>153</v>
      </c>
      <c r="E61" s="240">
        <v>1.86</v>
      </c>
      <c r="F61" s="241"/>
      <c r="G61" s="242">
        <f>ROUND(E61*F61,2)</f>
        <v>0</v>
      </c>
      <c r="H61" s="225">
        <v>164.95</v>
      </c>
      <c r="I61" s="224">
        <f>ROUND(E61*H61,2)</f>
        <v>306.81</v>
      </c>
      <c r="J61" s="225">
        <v>930.05</v>
      </c>
      <c r="K61" s="224">
        <f>ROUND(E61*J61,2)</f>
        <v>1729.89</v>
      </c>
      <c r="L61" s="224">
        <v>15</v>
      </c>
      <c r="M61" s="224">
        <f>G61*(1+L61/100)</f>
        <v>0</v>
      </c>
      <c r="N61" s="224">
        <v>5.8500000000000003E-2</v>
      </c>
      <c r="O61" s="224">
        <f>ROUND(E61*N61,2)</f>
        <v>0.11</v>
      </c>
      <c r="P61" s="224">
        <v>0</v>
      </c>
      <c r="Q61" s="224">
        <f>ROUND(E61*P61,2)</f>
        <v>0</v>
      </c>
      <c r="R61" s="224"/>
      <c r="S61" s="224" t="s">
        <v>137</v>
      </c>
      <c r="T61" s="224" t="s">
        <v>137</v>
      </c>
      <c r="U61" s="224">
        <v>1.86904</v>
      </c>
      <c r="V61" s="224">
        <f>ROUND(E61*U61,2)</f>
        <v>3.48</v>
      </c>
      <c r="W61" s="224"/>
      <c r="X61" s="224" t="s">
        <v>138</v>
      </c>
      <c r="Y61" s="205"/>
      <c r="Z61" s="205"/>
      <c r="AA61" s="205"/>
      <c r="AB61" s="205"/>
      <c r="AC61" s="205"/>
      <c r="AD61" s="205"/>
      <c r="AE61" s="205"/>
      <c r="AF61" s="205"/>
      <c r="AG61" s="205" t="s">
        <v>139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5">
      <c r="A62" s="222"/>
      <c r="B62" s="223"/>
      <c r="C62" s="252" t="s">
        <v>213</v>
      </c>
      <c r="D62" s="226"/>
      <c r="E62" s="227">
        <v>0.21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05"/>
      <c r="Z62" s="205"/>
      <c r="AA62" s="205"/>
      <c r="AB62" s="205"/>
      <c r="AC62" s="205"/>
      <c r="AD62" s="205"/>
      <c r="AE62" s="205"/>
      <c r="AF62" s="205"/>
      <c r="AG62" s="205" t="s">
        <v>141</v>
      </c>
      <c r="AH62" s="205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5">
      <c r="A63" s="222"/>
      <c r="B63" s="223"/>
      <c r="C63" s="252" t="s">
        <v>214</v>
      </c>
      <c r="D63" s="226"/>
      <c r="E63" s="227">
        <v>0.15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05"/>
      <c r="Z63" s="205"/>
      <c r="AA63" s="205"/>
      <c r="AB63" s="205"/>
      <c r="AC63" s="205"/>
      <c r="AD63" s="205"/>
      <c r="AE63" s="205"/>
      <c r="AF63" s="205"/>
      <c r="AG63" s="205" t="s">
        <v>141</v>
      </c>
      <c r="AH63" s="205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5">
      <c r="A64" s="222"/>
      <c r="B64" s="223"/>
      <c r="C64" s="252" t="s">
        <v>215</v>
      </c>
      <c r="D64" s="226"/>
      <c r="E64" s="227">
        <v>1.5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05"/>
      <c r="Z64" s="205"/>
      <c r="AA64" s="205"/>
      <c r="AB64" s="205"/>
      <c r="AC64" s="205"/>
      <c r="AD64" s="205"/>
      <c r="AE64" s="205"/>
      <c r="AF64" s="205"/>
      <c r="AG64" s="205" t="s">
        <v>141</v>
      </c>
      <c r="AH64" s="205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5">
      <c r="A65" s="237">
        <v>17</v>
      </c>
      <c r="B65" s="238" t="s">
        <v>216</v>
      </c>
      <c r="C65" s="251" t="s">
        <v>217</v>
      </c>
      <c r="D65" s="239" t="s">
        <v>153</v>
      </c>
      <c r="E65" s="240">
        <v>18</v>
      </c>
      <c r="F65" s="241"/>
      <c r="G65" s="242">
        <f>ROUND(E65*F65,2)</f>
        <v>0</v>
      </c>
      <c r="H65" s="225">
        <v>51.96</v>
      </c>
      <c r="I65" s="224">
        <f>ROUND(E65*H65,2)</f>
        <v>935.28</v>
      </c>
      <c r="J65" s="225">
        <v>292.54000000000002</v>
      </c>
      <c r="K65" s="224">
        <f>ROUND(E65*J65,2)</f>
        <v>5265.72</v>
      </c>
      <c r="L65" s="224">
        <v>15</v>
      </c>
      <c r="M65" s="224">
        <f>G65*(1+L65/100)</f>
        <v>0</v>
      </c>
      <c r="N65" s="224">
        <v>4.5580000000000002E-2</v>
      </c>
      <c r="O65" s="224">
        <f>ROUND(E65*N65,2)</f>
        <v>0.82</v>
      </c>
      <c r="P65" s="224">
        <v>0</v>
      </c>
      <c r="Q65" s="224">
        <f>ROUND(E65*P65,2)</f>
        <v>0</v>
      </c>
      <c r="R65" s="224"/>
      <c r="S65" s="224" t="s">
        <v>137</v>
      </c>
      <c r="T65" s="224" t="s">
        <v>137</v>
      </c>
      <c r="U65" s="224">
        <v>0.60799999999999998</v>
      </c>
      <c r="V65" s="224">
        <f>ROUND(E65*U65,2)</f>
        <v>10.94</v>
      </c>
      <c r="W65" s="224"/>
      <c r="X65" s="224" t="s">
        <v>138</v>
      </c>
      <c r="Y65" s="205"/>
      <c r="Z65" s="205"/>
      <c r="AA65" s="205"/>
      <c r="AB65" s="205"/>
      <c r="AC65" s="205"/>
      <c r="AD65" s="205"/>
      <c r="AE65" s="205"/>
      <c r="AF65" s="205"/>
      <c r="AG65" s="205" t="s">
        <v>139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5">
      <c r="A66" s="222"/>
      <c r="B66" s="223"/>
      <c r="C66" s="252" t="s">
        <v>218</v>
      </c>
      <c r="D66" s="226"/>
      <c r="E66" s="227">
        <v>16.399999999999999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05"/>
      <c r="Z66" s="205"/>
      <c r="AA66" s="205"/>
      <c r="AB66" s="205"/>
      <c r="AC66" s="205"/>
      <c r="AD66" s="205"/>
      <c r="AE66" s="205"/>
      <c r="AF66" s="205"/>
      <c r="AG66" s="205" t="s">
        <v>141</v>
      </c>
      <c r="AH66" s="205">
        <v>0</v>
      </c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5">
      <c r="A67" s="222"/>
      <c r="B67" s="223"/>
      <c r="C67" s="252" t="s">
        <v>202</v>
      </c>
      <c r="D67" s="226"/>
      <c r="E67" s="227">
        <v>-1.2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05"/>
      <c r="Z67" s="205"/>
      <c r="AA67" s="205"/>
      <c r="AB67" s="205"/>
      <c r="AC67" s="205"/>
      <c r="AD67" s="205"/>
      <c r="AE67" s="205"/>
      <c r="AF67" s="205"/>
      <c r="AG67" s="205" t="s">
        <v>141</v>
      </c>
      <c r="AH67" s="205">
        <v>0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5">
      <c r="A68" s="222"/>
      <c r="B68" s="223"/>
      <c r="C68" s="252" t="s">
        <v>219</v>
      </c>
      <c r="D68" s="226"/>
      <c r="E68" s="227">
        <v>2.8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05"/>
      <c r="Z68" s="205"/>
      <c r="AA68" s="205"/>
      <c r="AB68" s="205"/>
      <c r="AC68" s="205"/>
      <c r="AD68" s="205"/>
      <c r="AE68" s="205"/>
      <c r="AF68" s="205"/>
      <c r="AG68" s="205" t="s">
        <v>141</v>
      </c>
      <c r="AH68" s="205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ht="20.399999999999999" outlineLevel="1" x14ac:dyDescent="0.25">
      <c r="A69" s="237">
        <v>18</v>
      </c>
      <c r="B69" s="238" t="s">
        <v>220</v>
      </c>
      <c r="C69" s="251" t="s">
        <v>221</v>
      </c>
      <c r="D69" s="239" t="s">
        <v>153</v>
      </c>
      <c r="E69" s="240">
        <v>2.94</v>
      </c>
      <c r="F69" s="241"/>
      <c r="G69" s="242">
        <f>ROUND(E69*F69,2)</f>
        <v>0</v>
      </c>
      <c r="H69" s="225">
        <v>92.82</v>
      </c>
      <c r="I69" s="224">
        <f>ROUND(E69*H69,2)</f>
        <v>272.89</v>
      </c>
      <c r="J69" s="225">
        <v>186.18</v>
      </c>
      <c r="K69" s="224">
        <f>ROUND(E69*J69,2)</f>
        <v>547.37</v>
      </c>
      <c r="L69" s="224">
        <v>15</v>
      </c>
      <c r="M69" s="224">
        <f>G69*(1+L69/100)</f>
        <v>0</v>
      </c>
      <c r="N69" s="224">
        <v>3.6099999999999999E-3</v>
      </c>
      <c r="O69" s="224">
        <f>ROUND(E69*N69,2)</f>
        <v>0.01</v>
      </c>
      <c r="P69" s="224">
        <v>0</v>
      </c>
      <c r="Q69" s="224">
        <f>ROUND(E69*P69,2)</f>
        <v>0</v>
      </c>
      <c r="R69" s="224"/>
      <c r="S69" s="224" t="s">
        <v>137</v>
      </c>
      <c r="T69" s="224" t="s">
        <v>137</v>
      </c>
      <c r="U69" s="224">
        <v>0.36199999999999999</v>
      </c>
      <c r="V69" s="224">
        <f>ROUND(E69*U69,2)</f>
        <v>1.06</v>
      </c>
      <c r="W69" s="224"/>
      <c r="X69" s="224" t="s">
        <v>138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139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5">
      <c r="A70" s="222"/>
      <c r="B70" s="223"/>
      <c r="C70" s="252" t="s">
        <v>222</v>
      </c>
      <c r="D70" s="226"/>
      <c r="E70" s="227">
        <v>1.47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05"/>
      <c r="Z70" s="205"/>
      <c r="AA70" s="205"/>
      <c r="AB70" s="205"/>
      <c r="AC70" s="205"/>
      <c r="AD70" s="205"/>
      <c r="AE70" s="205"/>
      <c r="AF70" s="205"/>
      <c r="AG70" s="205" t="s">
        <v>141</v>
      </c>
      <c r="AH70" s="205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5">
      <c r="A71" s="222"/>
      <c r="B71" s="223"/>
      <c r="C71" s="252" t="s">
        <v>223</v>
      </c>
      <c r="D71" s="226"/>
      <c r="E71" s="227">
        <v>1.47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05"/>
      <c r="Z71" s="205"/>
      <c r="AA71" s="205"/>
      <c r="AB71" s="205"/>
      <c r="AC71" s="205"/>
      <c r="AD71" s="205"/>
      <c r="AE71" s="205"/>
      <c r="AF71" s="205"/>
      <c r="AG71" s="205" t="s">
        <v>141</v>
      </c>
      <c r="AH71" s="205">
        <v>0</v>
      </c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5">
      <c r="A72" s="237">
        <v>19</v>
      </c>
      <c r="B72" s="238" t="s">
        <v>224</v>
      </c>
      <c r="C72" s="251" t="s">
        <v>225</v>
      </c>
      <c r="D72" s="239" t="s">
        <v>153</v>
      </c>
      <c r="E72" s="240">
        <v>3.3</v>
      </c>
      <c r="F72" s="241"/>
      <c r="G72" s="242">
        <f>ROUND(E72*F72,2)</f>
        <v>0</v>
      </c>
      <c r="H72" s="225">
        <v>41.83</v>
      </c>
      <c r="I72" s="224">
        <f>ROUND(E72*H72,2)</f>
        <v>138.04</v>
      </c>
      <c r="J72" s="225">
        <v>41.37</v>
      </c>
      <c r="K72" s="224">
        <f>ROUND(E72*J72,2)</f>
        <v>136.52000000000001</v>
      </c>
      <c r="L72" s="224">
        <v>15</v>
      </c>
      <c r="M72" s="224">
        <f>G72*(1+L72/100)</f>
        <v>0</v>
      </c>
      <c r="N72" s="224">
        <v>2.5999999999999998E-4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137</v>
      </c>
      <c r="T72" s="224" t="s">
        <v>137</v>
      </c>
      <c r="U72" s="224">
        <v>0.09</v>
      </c>
      <c r="V72" s="224">
        <f>ROUND(E72*U72,2)</f>
        <v>0.3</v>
      </c>
      <c r="W72" s="224"/>
      <c r="X72" s="224" t="s">
        <v>138</v>
      </c>
      <c r="Y72" s="205"/>
      <c r="Z72" s="205"/>
      <c r="AA72" s="205"/>
      <c r="AB72" s="205"/>
      <c r="AC72" s="205"/>
      <c r="AD72" s="205"/>
      <c r="AE72" s="205"/>
      <c r="AF72" s="205"/>
      <c r="AG72" s="205" t="s">
        <v>139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5">
      <c r="A73" s="222"/>
      <c r="B73" s="223"/>
      <c r="C73" s="252" t="s">
        <v>183</v>
      </c>
      <c r="D73" s="226"/>
      <c r="E73" s="227">
        <v>1.76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05"/>
      <c r="Z73" s="205"/>
      <c r="AA73" s="205"/>
      <c r="AB73" s="205"/>
      <c r="AC73" s="205"/>
      <c r="AD73" s="205"/>
      <c r="AE73" s="205"/>
      <c r="AF73" s="205"/>
      <c r="AG73" s="205" t="s">
        <v>141</v>
      </c>
      <c r="AH73" s="205">
        <v>0</v>
      </c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5">
      <c r="A74" s="222"/>
      <c r="B74" s="223"/>
      <c r="C74" s="252" t="s">
        <v>184</v>
      </c>
      <c r="D74" s="226"/>
      <c r="E74" s="227">
        <v>1.38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05"/>
      <c r="Z74" s="205"/>
      <c r="AA74" s="205"/>
      <c r="AB74" s="205"/>
      <c r="AC74" s="205"/>
      <c r="AD74" s="205"/>
      <c r="AE74" s="205"/>
      <c r="AF74" s="205"/>
      <c r="AG74" s="205" t="s">
        <v>141</v>
      </c>
      <c r="AH74" s="205">
        <v>0</v>
      </c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5">
      <c r="A75" s="222"/>
      <c r="B75" s="223"/>
      <c r="C75" s="252" t="s">
        <v>185</v>
      </c>
      <c r="D75" s="226"/>
      <c r="E75" s="227">
        <v>0.16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05"/>
      <c r="Z75" s="205"/>
      <c r="AA75" s="205"/>
      <c r="AB75" s="205"/>
      <c r="AC75" s="205"/>
      <c r="AD75" s="205"/>
      <c r="AE75" s="205"/>
      <c r="AF75" s="205"/>
      <c r="AG75" s="205" t="s">
        <v>141</v>
      </c>
      <c r="AH75" s="205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x14ac:dyDescent="0.25">
      <c r="A76" s="231" t="s">
        <v>132</v>
      </c>
      <c r="B76" s="232" t="s">
        <v>60</v>
      </c>
      <c r="C76" s="250" t="s">
        <v>61</v>
      </c>
      <c r="D76" s="233"/>
      <c r="E76" s="234"/>
      <c r="F76" s="235"/>
      <c r="G76" s="236">
        <f>SUMIF(AG77:AG94,"&lt;&gt;NOR",G77:G94)</f>
        <v>0</v>
      </c>
      <c r="H76" s="230"/>
      <c r="I76" s="230">
        <f>SUM(I77:I94)</f>
        <v>7966.76</v>
      </c>
      <c r="J76" s="230"/>
      <c r="K76" s="230">
        <f>SUM(K77:K94)</f>
        <v>5079.3900000000003</v>
      </c>
      <c r="L76" s="230"/>
      <c r="M76" s="230">
        <f>SUM(M77:M94)</f>
        <v>0</v>
      </c>
      <c r="N76" s="230"/>
      <c r="O76" s="230">
        <f>SUM(O77:O94)</f>
        <v>0.42</v>
      </c>
      <c r="P76" s="230"/>
      <c r="Q76" s="230">
        <f>SUM(Q77:Q94)</f>
        <v>0</v>
      </c>
      <c r="R76" s="230"/>
      <c r="S76" s="230"/>
      <c r="T76" s="230"/>
      <c r="U76" s="230"/>
      <c r="V76" s="230">
        <f>SUM(V77:V94)</f>
        <v>10.77</v>
      </c>
      <c r="W76" s="230"/>
      <c r="X76" s="230"/>
      <c r="AG76" t="s">
        <v>133</v>
      </c>
    </row>
    <row r="77" spans="1:60" outlineLevel="1" x14ac:dyDescent="0.25">
      <c r="A77" s="237">
        <v>20</v>
      </c>
      <c r="B77" s="238" t="s">
        <v>224</v>
      </c>
      <c r="C77" s="251" t="s">
        <v>225</v>
      </c>
      <c r="D77" s="239" t="s">
        <v>153</v>
      </c>
      <c r="E77" s="240">
        <v>22.54</v>
      </c>
      <c r="F77" s="241"/>
      <c r="G77" s="242">
        <f>ROUND(E77*F77,2)</f>
        <v>0</v>
      </c>
      <c r="H77" s="225">
        <v>41.83</v>
      </c>
      <c r="I77" s="224">
        <f>ROUND(E77*H77,2)</f>
        <v>942.85</v>
      </c>
      <c r="J77" s="225">
        <v>41.37</v>
      </c>
      <c r="K77" s="224">
        <f>ROUND(E77*J77,2)</f>
        <v>932.48</v>
      </c>
      <c r="L77" s="224">
        <v>15</v>
      </c>
      <c r="M77" s="224">
        <f>G77*(1+L77/100)</f>
        <v>0</v>
      </c>
      <c r="N77" s="224">
        <v>2.5999999999999998E-4</v>
      </c>
      <c r="O77" s="224">
        <f>ROUND(E77*N77,2)</f>
        <v>0.01</v>
      </c>
      <c r="P77" s="224">
        <v>0</v>
      </c>
      <c r="Q77" s="224">
        <f>ROUND(E77*P77,2)</f>
        <v>0</v>
      </c>
      <c r="R77" s="224"/>
      <c r="S77" s="224" t="s">
        <v>137</v>
      </c>
      <c r="T77" s="224" t="s">
        <v>137</v>
      </c>
      <c r="U77" s="224">
        <v>0.09</v>
      </c>
      <c r="V77" s="224">
        <f>ROUND(E77*U77,2)</f>
        <v>2.0299999999999998</v>
      </c>
      <c r="W77" s="224"/>
      <c r="X77" s="224" t="s">
        <v>138</v>
      </c>
      <c r="Y77" s="205"/>
      <c r="Z77" s="205"/>
      <c r="AA77" s="205"/>
      <c r="AB77" s="205"/>
      <c r="AC77" s="205"/>
      <c r="AD77" s="205"/>
      <c r="AE77" s="205"/>
      <c r="AF77" s="205"/>
      <c r="AG77" s="205" t="s">
        <v>139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5">
      <c r="A78" s="222"/>
      <c r="B78" s="223"/>
      <c r="C78" s="252" t="s">
        <v>192</v>
      </c>
      <c r="D78" s="226"/>
      <c r="E78" s="227">
        <v>1.08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05"/>
      <c r="Z78" s="205"/>
      <c r="AA78" s="205"/>
      <c r="AB78" s="205"/>
      <c r="AC78" s="205"/>
      <c r="AD78" s="205"/>
      <c r="AE78" s="205"/>
      <c r="AF78" s="205"/>
      <c r="AG78" s="205" t="s">
        <v>141</v>
      </c>
      <c r="AH78" s="205">
        <v>0</v>
      </c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5">
      <c r="A79" s="222"/>
      <c r="B79" s="223"/>
      <c r="C79" s="252" t="s">
        <v>195</v>
      </c>
      <c r="D79" s="226"/>
      <c r="E79" s="227">
        <v>8.1199999999999992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05"/>
      <c r="Z79" s="205"/>
      <c r="AA79" s="205"/>
      <c r="AB79" s="205"/>
      <c r="AC79" s="205"/>
      <c r="AD79" s="205"/>
      <c r="AE79" s="205"/>
      <c r="AF79" s="205"/>
      <c r="AG79" s="205" t="s">
        <v>141</v>
      </c>
      <c r="AH79" s="205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5">
      <c r="A80" s="222"/>
      <c r="B80" s="223"/>
      <c r="C80" s="252" t="s">
        <v>176</v>
      </c>
      <c r="D80" s="226"/>
      <c r="E80" s="227">
        <v>8.06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05"/>
      <c r="Z80" s="205"/>
      <c r="AA80" s="205"/>
      <c r="AB80" s="205"/>
      <c r="AC80" s="205"/>
      <c r="AD80" s="205"/>
      <c r="AE80" s="205"/>
      <c r="AF80" s="205"/>
      <c r="AG80" s="205" t="s">
        <v>141</v>
      </c>
      <c r="AH80" s="205">
        <v>0</v>
      </c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5">
      <c r="A81" s="222"/>
      <c r="B81" s="223"/>
      <c r="C81" s="252" t="s">
        <v>158</v>
      </c>
      <c r="D81" s="226"/>
      <c r="E81" s="227">
        <v>4.2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05"/>
      <c r="Z81" s="205"/>
      <c r="AA81" s="205"/>
      <c r="AB81" s="205"/>
      <c r="AC81" s="205"/>
      <c r="AD81" s="205"/>
      <c r="AE81" s="205"/>
      <c r="AF81" s="205"/>
      <c r="AG81" s="205" t="s">
        <v>141</v>
      </c>
      <c r="AH81" s="205">
        <v>0</v>
      </c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5">
      <c r="A82" s="222"/>
      <c r="B82" s="223"/>
      <c r="C82" s="252" t="s">
        <v>159</v>
      </c>
      <c r="D82" s="226"/>
      <c r="E82" s="227">
        <v>1.08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05"/>
      <c r="Z82" s="205"/>
      <c r="AA82" s="205"/>
      <c r="AB82" s="205"/>
      <c r="AC82" s="205"/>
      <c r="AD82" s="205"/>
      <c r="AE82" s="205"/>
      <c r="AF82" s="205"/>
      <c r="AG82" s="205" t="s">
        <v>141</v>
      </c>
      <c r="AH82" s="205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5">
      <c r="A83" s="237">
        <v>21</v>
      </c>
      <c r="B83" s="238" t="s">
        <v>226</v>
      </c>
      <c r="C83" s="251" t="s">
        <v>227</v>
      </c>
      <c r="D83" s="239" t="s">
        <v>153</v>
      </c>
      <c r="E83" s="240">
        <v>22.54</v>
      </c>
      <c r="F83" s="241"/>
      <c r="G83" s="242">
        <f>ROUND(E83*F83,2)</f>
        <v>0</v>
      </c>
      <c r="H83" s="225">
        <v>311.62</v>
      </c>
      <c r="I83" s="224">
        <f>ROUND(E83*H83,2)</f>
        <v>7023.91</v>
      </c>
      <c r="J83" s="225">
        <v>176.88</v>
      </c>
      <c r="K83" s="224">
        <f>ROUND(E83*J83,2)</f>
        <v>3986.88</v>
      </c>
      <c r="L83" s="224">
        <v>15</v>
      </c>
      <c r="M83" s="224">
        <f>G83*(1+L83/100)</f>
        <v>0</v>
      </c>
      <c r="N83" s="224">
        <v>1.806E-2</v>
      </c>
      <c r="O83" s="224">
        <f>ROUND(E83*N83,2)</f>
        <v>0.41</v>
      </c>
      <c r="P83" s="224">
        <v>0</v>
      </c>
      <c r="Q83" s="224">
        <f>ROUND(E83*P83,2)</f>
        <v>0</v>
      </c>
      <c r="R83" s="224"/>
      <c r="S83" s="224" t="s">
        <v>137</v>
      </c>
      <c r="T83" s="224" t="s">
        <v>137</v>
      </c>
      <c r="U83" s="224">
        <v>0.372</v>
      </c>
      <c r="V83" s="224">
        <f>ROUND(E83*U83,2)</f>
        <v>8.3800000000000008</v>
      </c>
      <c r="W83" s="224"/>
      <c r="X83" s="224" t="s">
        <v>138</v>
      </c>
      <c r="Y83" s="205"/>
      <c r="Z83" s="205"/>
      <c r="AA83" s="205"/>
      <c r="AB83" s="205"/>
      <c r="AC83" s="205"/>
      <c r="AD83" s="205"/>
      <c r="AE83" s="205"/>
      <c r="AF83" s="205"/>
      <c r="AG83" s="205" t="s">
        <v>139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5">
      <c r="A84" s="222"/>
      <c r="B84" s="223"/>
      <c r="C84" s="252" t="s">
        <v>192</v>
      </c>
      <c r="D84" s="226"/>
      <c r="E84" s="227">
        <v>1.08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05"/>
      <c r="Z84" s="205"/>
      <c r="AA84" s="205"/>
      <c r="AB84" s="205"/>
      <c r="AC84" s="205"/>
      <c r="AD84" s="205"/>
      <c r="AE84" s="205"/>
      <c r="AF84" s="205"/>
      <c r="AG84" s="205" t="s">
        <v>141</v>
      </c>
      <c r="AH84" s="205">
        <v>0</v>
      </c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5">
      <c r="A85" s="222"/>
      <c r="B85" s="223"/>
      <c r="C85" s="252" t="s">
        <v>195</v>
      </c>
      <c r="D85" s="226"/>
      <c r="E85" s="227">
        <v>8.1199999999999992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05"/>
      <c r="Z85" s="205"/>
      <c r="AA85" s="205"/>
      <c r="AB85" s="205"/>
      <c r="AC85" s="205"/>
      <c r="AD85" s="205"/>
      <c r="AE85" s="205"/>
      <c r="AF85" s="205"/>
      <c r="AG85" s="205" t="s">
        <v>141</v>
      </c>
      <c r="AH85" s="205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5">
      <c r="A86" s="222"/>
      <c r="B86" s="223"/>
      <c r="C86" s="252" t="s">
        <v>176</v>
      </c>
      <c r="D86" s="226"/>
      <c r="E86" s="227">
        <v>8.06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05"/>
      <c r="Z86" s="205"/>
      <c r="AA86" s="205"/>
      <c r="AB86" s="205"/>
      <c r="AC86" s="205"/>
      <c r="AD86" s="205"/>
      <c r="AE86" s="205"/>
      <c r="AF86" s="205"/>
      <c r="AG86" s="205" t="s">
        <v>141</v>
      </c>
      <c r="AH86" s="205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5">
      <c r="A87" s="222"/>
      <c r="B87" s="223"/>
      <c r="C87" s="252" t="s">
        <v>158</v>
      </c>
      <c r="D87" s="226"/>
      <c r="E87" s="227">
        <v>4.2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05"/>
      <c r="Z87" s="205"/>
      <c r="AA87" s="205"/>
      <c r="AB87" s="205"/>
      <c r="AC87" s="205"/>
      <c r="AD87" s="205"/>
      <c r="AE87" s="205"/>
      <c r="AF87" s="205"/>
      <c r="AG87" s="205" t="s">
        <v>141</v>
      </c>
      <c r="AH87" s="205">
        <v>0</v>
      </c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5">
      <c r="A88" s="222"/>
      <c r="B88" s="223"/>
      <c r="C88" s="252" t="s">
        <v>159</v>
      </c>
      <c r="D88" s="226"/>
      <c r="E88" s="227">
        <v>1.08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05"/>
      <c r="Z88" s="205"/>
      <c r="AA88" s="205"/>
      <c r="AB88" s="205"/>
      <c r="AC88" s="205"/>
      <c r="AD88" s="205"/>
      <c r="AE88" s="205"/>
      <c r="AF88" s="205"/>
      <c r="AG88" s="205" t="s">
        <v>141</v>
      </c>
      <c r="AH88" s="205">
        <v>0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5">
      <c r="A89" s="237">
        <v>22</v>
      </c>
      <c r="B89" s="238" t="s">
        <v>228</v>
      </c>
      <c r="C89" s="251" t="s">
        <v>229</v>
      </c>
      <c r="D89" s="239" t="s">
        <v>153</v>
      </c>
      <c r="E89" s="240">
        <v>22.54</v>
      </c>
      <c r="F89" s="241"/>
      <c r="G89" s="242">
        <f>ROUND(E89*F89,2)</f>
        <v>0</v>
      </c>
      <c r="H89" s="225">
        <v>0</v>
      </c>
      <c r="I89" s="224">
        <f>ROUND(E89*H89,2)</f>
        <v>0</v>
      </c>
      <c r="J89" s="225">
        <v>7.1</v>
      </c>
      <c r="K89" s="224">
        <f>ROUND(E89*J89,2)</f>
        <v>160.03</v>
      </c>
      <c r="L89" s="224">
        <v>15</v>
      </c>
      <c r="M89" s="224">
        <f>G89*(1+L89/100)</f>
        <v>0</v>
      </c>
      <c r="N89" s="224">
        <v>0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162</v>
      </c>
      <c r="T89" s="224" t="s">
        <v>137</v>
      </c>
      <c r="U89" s="224">
        <v>1.6E-2</v>
      </c>
      <c r="V89" s="224">
        <f>ROUND(E89*U89,2)</f>
        <v>0.36</v>
      </c>
      <c r="W89" s="224"/>
      <c r="X89" s="224" t="s">
        <v>138</v>
      </c>
      <c r="Y89" s="205"/>
      <c r="Z89" s="205"/>
      <c r="AA89" s="205"/>
      <c r="AB89" s="205"/>
      <c r="AC89" s="205"/>
      <c r="AD89" s="205"/>
      <c r="AE89" s="205"/>
      <c r="AF89" s="205"/>
      <c r="AG89" s="205" t="s">
        <v>139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5">
      <c r="A90" s="222"/>
      <c r="B90" s="223"/>
      <c r="C90" s="252" t="s">
        <v>192</v>
      </c>
      <c r="D90" s="226"/>
      <c r="E90" s="227">
        <v>1.08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05"/>
      <c r="Z90" s="205"/>
      <c r="AA90" s="205"/>
      <c r="AB90" s="205"/>
      <c r="AC90" s="205"/>
      <c r="AD90" s="205"/>
      <c r="AE90" s="205"/>
      <c r="AF90" s="205"/>
      <c r="AG90" s="205" t="s">
        <v>141</v>
      </c>
      <c r="AH90" s="205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5">
      <c r="A91" s="222"/>
      <c r="B91" s="223"/>
      <c r="C91" s="252" t="s">
        <v>195</v>
      </c>
      <c r="D91" s="226"/>
      <c r="E91" s="227">
        <v>8.1199999999999992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05"/>
      <c r="Z91" s="205"/>
      <c r="AA91" s="205"/>
      <c r="AB91" s="205"/>
      <c r="AC91" s="205"/>
      <c r="AD91" s="205"/>
      <c r="AE91" s="205"/>
      <c r="AF91" s="205"/>
      <c r="AG91" s="205" t="s">
        <v>141</v>
      </c>
      <c r="AH91" s="205">
        <v>0</v>
      </c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5">
      <c r="A92" s="222"/>
      <c r="B92" s="223"/>
      <c r="C92" s="252" t="s">
        <v>176</v>
      </c>
      <c r="D92" s="226"/>
      <c r="E92" s="227">
        <v>8.06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05"/>
      <c r="Z92" s="205"/>
      <c r="AA92" s="205"/>
      <c r="AB92" s="205"/>
      <c r="AC92" s="205"/>
      <c r="AD92" s="205"/>
      <c r="AE92" s="205"/>
      <c r="AF92" s="205"/>
      <c r="AG92" s="205" t="s">
        <v>141</v>
      </c>
      <c r="AH92" s="205">
        <v>0</v>
      </c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5">
      <c r="A93" s="222"/>
      <c r="B93" s="223"/>
      <c r="C93" s="252" t="s">
        <v>158</v>
      </c>
      <c r="D93" s="226"/>
      <c r="E93" s="227">
        <v>4.2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05"/>
      <c r="Z93" s="205"/>
      <c r="AA93" s="205"/>
      <c r="AB93" s="205"/>
      <c r="AC93" s="205"/>
      <c r="AD93" s="205"/>
      <c r="AE93" s="205"/>
      <c r="AF93" s="205"/>
      <c r="AG93" s="205" t="s">
        <v>141</v>
      </c>
      <c r="AH93" s="205">
        <v>0</v>
      </c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outlineLevel="1" x14ac:dyDescent="0.25">
      <c r="A94" s="222"/>
      <c r="B94" s="223"/>
      <c r="C94" s="252" t="s">
        <v>159</v>
      </c>
      <c r="D94" s="226"/>
      <c r="E94" s="227">
        <v>1.08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05"/>
      <c r="Z94" s="205"/>
      <c r="AA94" s="205"/>
      <c r="AB94" s="205"/>
      <c r="AC94" s="205"/>
      <c r="AD94" s="205"/>
      <c r="AE94" s="205"/>
      <c r="AF94" s="205"/>
      <c r="AG94" s="205" t="s">
        <v>141</v>
      </c>
      <c r="AH94" s="205">
        <v>0</v>
      </c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ht="26.4" x14ac:dyDescent="0.25">
      <c r="A95" s="231" t="s">
        <v>132</v>
      </c>
      <c r="B95" s="232" t="s">
        <v>62</v>
      </c>
      <c r="C95" s="250" t="s">
        <v>63</v>
      </c>
      <c r="D95" s="233"/>
      <c r="E95" s="234"/>
      <c r="F95" s="235"/>
      <c r="G95" s="236">
        <f>SUMIF(AG96:AG106,"&lt;&gt;NOR",G96:G106)</f>
        <v>0</v>
      </c>
      <c r="H95" s="230"/>
      <c r="I95" s="230">
        <f>SUM(I96:I106)</f>
        <v>89.07</v>
      </c>
      <c r="J95" s="230"/>
      <c r="K95" s="230">
        <f>SUM(K96:K106)</f>
        <v>6769.13</v>
      </c>
      <c r="L95" s="230"/>
      <c r="M95" s="230">
        <f>SUM(M96:M106)</f>
        <v>0</v>
      </c>
      <c r="N95" s="230"/>
      <c r="O95" s="230">
        <f>SUM(O96:O106)</f>
        <v>0</v>
      </c>
      <c r="P95" s="230"/>
      <c r="Q95" s="230">
        <f>SUM(Q96:Q106)</f>
        <v>0</v>
      </c>
      <c r="R95" s="230"/>
      <c r="S95" s="230"/>
      <c r="T95" s="230"/>
      <c r="U95" s="230"/>
      <c r="V95" s="230">
        <f>SUM(V96:V106)</f>
        <v>17.09</v>
      </c>
      <c r="W95" s="230"/>
      <c r="X95" s="230"/>
      <c r="AG95" t="s">
        <v>133</v>
      </c>
    </row>
    <row r="96" spans="1:60" outlineLevel="1" x14ac:dyDescent="0.25">
      <c r="A96" s="237">
        <v>23</v>
      </c>
      <c r="B96" s="238" t="s">
        <v>230</v>
      </c>
      <c r="C96" s="251" t="s">
        <v>231</v>
      </c>
      <c r="D96" s="239" t="s">
        <v>153</v>
      </c>
      <c r="E96" s="240">
        <v>51.4</v>
      </c>
      <c r="F96" s="241"/>
      <c r="G96" s="242">
        <f>ROUND(E96*F96,2)</f>
        <v>0</v>
      </c>
      <c r="H96" s="225">
        <v>1.54</v>
      </c>
      <c r="I96" s="224">
        <f>ROUND(E96*H96,2)</f>
        <v>79.16</v>
      </c>
      <c r="J96" s="225">
        <v>121.96</v>
      </c>
      <c r="K96" s="224">
        <f>ROUND(E96*J96,2)</f>
        <v>6268.74</v>
      </c>
      <c r="L96" s="224">
        <v>15</v>
      </c>
      <c r="M96" s="224">
        <f>G96*(1+L96/100)</f>
        <v>0</v>
      </c>
      <c r="N96" s="224">
        <v>4.0000000000000003E-5</v>
      </c>
      <c r="O96" s="224">
        <f>ROUND(E96*N96,2)</f>
        <v>0</v>
      </c>
      <c r="P96" s="224">
        <v>0</v>
      </c>
      <c r="Q96" s="224">
        <f>ROUND(E96*P96,2)</f>
        <v>0</v>
      </c>
      <c r="R96" s="224"/>
      <c r="S96" s="224" t="s">
        <v>137</v>
      </c>
      <c r="T96" s="224" t="s">
        <v>137</v>
      </c>
      <c r="U96" s="224">
        <v>0.308</v>
      </c>
      <c r="V96" s="224">
        <f>ROUND(E96*U96,2)</f>
        <v>15.83</v>
      </c>
      <c r="W96" s="224"/>
      <c r="X96" s="224" t="s">
        <v>138</v>
      </c>
      <c r="Y96" s="205"/>
      <c r="Z96" s="205"/>
      <c r="AA96" s="205"/>
      <c r="AB96" s="205"/>
      <c r="AC96" s="205"/>
      <c r="AD96" s="205"/>
      <c r="AE96" s="205"/>
      <c r="AF96" s="205"/>
      <c r="AG96" s="205" t="s">
        <v>139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5">
      <c r="A97" s="222"/>
      <c r="B97" s="223"/>
      <c r="C97" s="252" t="s">
        <v>192</v>
      </c>
      <c r="D97" s="226"/>
      <c r="E97" s="227">
        <v>1.08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05"/>
      <c r="Z97" s="205"/>
      <c r="AA97" s="205"/>
      <c r="AB97" s="205"/>
      <c r="AC97" s="205"/>
      <c r="AD97" s="205"/>
      <c r="AE97" s="205"/>
      <c r="AF97" s="205"/>
      <c r="AG97" s="205" t="s">
        <v>141</v>
      </c>
      <c r="AH97" s="205">
        <v>0</v>
      </c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5">
      <c r="A98" s="222"/>
      <c r="B98" s="223"/>
      <c r="C98" s="252" t="s">
        <v>193</v>
      </c>
      <c r="D98" s="226"/>
      <c r="E98" s="227">
        <v>11.7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05"/>
      <c r="Z98" s="205"/>
      <c r="AA98" s="205"/>
      <c r="AB98" s="205"/>
      <c r="AC98" s="205"/>
      <c r="AD98" s="205"/>
      <c r="AE98" s="205"/>
      <c r="AF98" s="205"/>
      <c r="AG98" s="205" t="s">
        <v>141</v>
      </c>
      <c r="AH98" s="205">
        <v>0</v>
      </c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5">
      <c r="A99" s="222"/>
      <c r="B99" s="223"/>
      <c r="C99" s="252" t="s">
        <v>194</v>
      </c>
      <c r="D99" s="226"/>
      <c r="E99" s="227">
        <v>17.16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05"/>
      <c r="Z99" s="205"/>
      <c r="AA99" s="205"/>
      <c r="AB99" s="205"/>
      <c r="AC99" s="205"/>
      <c r="AD99" s="205"/>
      <c r="AE99" s="205"/>
      <c r="AF99" s="205"/>
      <c r="AG99" s="205" t="s">
        <v>141</v>
      </c>
      <c r="AH99" s="205">
        <v>0</v>
      </c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5">
      <c r="A100" s="222"/>
      <c r="B100" s="223"/>
      <c r="C100" s="252" t="s">
        <v>195</v>
      </c>
      <c r="D100" s="226"/>
      <c r="E100" s="227">
        <v>8.1199999999999992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05"/>
      <c r="Z100" s="205"/>
      <c r="AA100" s="205"/>
      <c r="AB100" s="205"/>
      <c r="AC100" s="205"/>
      <c r="AD100" s="205"/>
      <c r="AE100" s="205"/>
      <c r="AF100" s="205"/>
      <c r="AG100" s="205" t="s">
        <v>141</v>
      </c>
      <c r="AH100" s="205">
        <v>0</v>
      </c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5">
      <c r="A101" s="222"/>
      <c r="B101" s="223"/>
      <c r="C101" s="252" t="s">
        <v>157</v>
      </c>
      <c r="D101" s="226"/>
      <c r="E101" s="227">
        <v>8.06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05"/>
      <c r="Z101" s="205"/>
      <c r="AA101" s="205"/>
      <c r="AB101" s="205"/>
      <c r="AC101" s="205"/>
      <c r="AD101" s="205"/>
      <c r="AE101" s="205"/>
      <c r="AF101" s="205"/>
      <c r="AG101" s="205" t="s">
        <v>141</v>
      </c>
      <c r="AH101" s="205">
        <v>0</v>
      </c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5">
      <c r="A102" s="222"/>
      <c r="B102" s="223"/>
      <c r="C102" s="252" t="s">
        <v>158</v>
      </c>
      <c r="D102" s="226"/>
      <c r="E102" s="227">
        <v>4.2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05"/>
      <c r="Z102" s="205"/>
      <c r="AA102" s="205"/>
      <c r="AB102" s="205"/>
      <c r="AC102" s="205"/>
      <c r="AD102" s="205"/>
      <c r="AE102" s="205"/>
      <c r="AF102" s="205"/>
      <c r="AG102" s="205" t="s">
        <v>141</v>
      </c>
      <c r="AH102" s="205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5">
      <c r="A103" s="222"/>
      <c r="B103" s="223"/>
      <c r="C103" s="252" t="s">
        <v>159</v>
      </c>
      <c r="D103" s="226"/>
      <c r="E103" s="227">
        <v>1.08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05"/>
      <c r="Z103" s="205"/>
      <c r="AA103" s="205"/>
      <c r="AB103" s="205"/>
      <c r="AC103" s="205"/>
      <c r="AD103" s="205"/>
      <c r="AE103" s="205"/>
      <c r="AF103" s="205"/>
      <c r="AG103" s="205" t="s">
        <v>141</v>
      </c>
      <c r="AH103" s="205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5">
      <c r="A104" s="237">
        <v>24</v>
      </c>
      <c r="B104" s="238" t="s">
        <v>232</v>
      </c>
      <c r="C104" s="251" t="s">
        <v>233</v>
      </c>
      <c r="D104" s="239" t="s">
        <v>153</v>
      </c>
      <c r="E104" s="240">
        <v>9.7200000000000006</v>
      </c>
      <c r="F104" s="241"/>
      <c r="G104" s="242">
        <f>ROUND(E104*F104,2)</f>
        <v>0</v>
      </c>
      <c r="H104" s="225">
        <v>1.02</v>
      </c>
      <c r="I104" s="224">
        <f>ROUND(E104*H104,2)</f>
        <v>9.91</v>
      </c>
      <c r="J104" s="225">
        <v>51.48</v>
      </c>
      <c r="K104" s="224">
        <f>ROUND(E104*J104,2)</f>
        <v>500.39</v>
      </c>
      <c r="L104" s="224">
        <v>15</v>
      </c>
      <c r="M104" s="224">
        <f>G104*(1+L104/100)</f>
        <v>0</v>
      </c>
      <c r="N104" s="224">
        <v>1.0000000000000001E-5</v>
      </c>
      <c r="O104" s="224">
        <f>ROUND(E104*N104,2)</f>
        <v>0</v>
      </c>
      <c r="P104" s="224">
        <v>0</v>
      </c>
      <c r="Q104" s="224">
        <f>ROUND(E104*P104,2)</f>
        <v>0</v>
      </c>
      <c r="R104" s="224"/>
      <c r="S104" s="224" t="s">
        <v>137</v>
      </c>
      <c r="T104" s="224" t="s">
        <v>137</v>
      </c>
      <c r="U104" s="224">
        <v>0.13</v>
      </c>
      <c r="V104" s="224">
        <f>ROUND(E104*U104,2)</f>
        <v>1.26</v>
      </c>
      <c r="W104" s="224"/>
      <c r="X104" s="224" t="s">
        <v>138</v>
      </c>
      <c r="Y104" s="205"/>
      <c r="Z104" s="205"/>
      <c r="AA104" s="205"/>
      <c r="AB104" s="205"/>
      <c r="AC104" s="205"/>
      <c r="AD104" s="205"/>
      <c r="AE104" s="205"/>
      <c r="AF104" s="205"/>
      <c r="AG104" s="205" t="s">
        <v>139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5">
      <c r="A105" s="222"/>
      <c r="B105" s="223"/>
      <c r="C105" s="252" t="s">
        <v>188</v>
      </c>
      <c r="D105" s="226"/>
      <c r="E105" s="227">
        <v>4.8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141</v>
      </c>
      <c r="AH105" s="205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5">
      <c r="A106" s="222"/>
      <c r="B106" s="223"/>
      <c r="C106" s="252" t="s">
        <v>189</v>
      </c>
      <c r="D106" s="226"/>
      <c r="E106" s="227">
        <v>4.92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05"/>
      <c r="Z106" s="205"/>
      <c r="AA106" s="205"/>
      <c r="AB106" s="205"/>
      <c r="AC106" s="205"/>
      <c r="AD106" s="205"/>
      <c r="AE106" s="205"/>
      <c r="AF106" s="205"/>
      <c r="AG106" s="205" t="s">
        <v>141</v>
      </c>
      <c r="AH106" s="205">
        <v>0</v>
      </c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x14ac:dyDescent="0.25">
      <c r="A107" s="231" t="s">
        <v>132</v>
      </c>
      <c r="B107" s="232" t="s">
        <v>64</v>
      </c>
      <c r="C107" s="250" t="s">
        <v>65</v>
      </c>
      <c r="D107" s="233"/>
      <c r="E107" s="234"/>
      <c r="F107" s="235"/>
      <c r="G107" s="236">
        <f>SUMIF(AG108:AG150,"&lt;&gt;NOR",G108:G150)</f>
        <v>0</v>
      </c>
      <c r="H107" s="230"/>
      <c r="I107" s="230">
        <f>SUM(I108:I150)</f>
        <v>768.82999999999993</v>
      </c>
      <c r="J107" s="230"/>
      <c r="K107" s="230">
        <f>SUM(K108:K150)</f>
        <v>15989.41</v>
      </c>
      <c r="L107" s="230"/>
      <c r="M107" s="230">
        <f>SUM(M108:M150)</f>
        <v>0</v>
      </c>
      <c r="N107" s="230"/>
      <c r="O107" s="230">
        <f>SUM(O108:O150)</f>
        <v>0.03</v>
      </c>
      <c r="P107" s="230"/>
      <c r="Q107" s="230">
        <f>SUM(Q108:Q150)</f>
        <v>3.11</v>
      </c>
      <c r="R107" s="230"/>
      <c r="S107" s="230"/>
      <c r="T107" s="230"/>
      <c r="U107" s="230"/>
      <c r="V107" s="230">
        <f>SUM(V108:V150)</f>
        <v>30.4</v>
      </c>
      <c r="W107" s="230"/>
      <c r="X107" s="230"/>
      <c r="AG107" t="s">
        <v>133</v>
      </c>
    </row>
    <row r="108" spans="1:60" outlineLevel="1" x14ac:dyDescent="0.25">
      <c r="A108" s="237">
        <v>25</v>
      </c>
      <c r="B108" s="238" t="s">
        <v>234</v>
      </c>
      <c r="C108" s="251" t="s">
        <v>235</v>
      </c>
      <c r="D108" s="239" t="s">
        <v>153</v>
      </c>
      <c r="E108" s="240">
        <v>5.28</v>
      </c>
      <c r="F108" s="241"/>
      <c r="G108" s="242">
        <f>ROUND(E108*F108,2)</f>
        <v>0</v>
      </c>
      <c r="H108" s="225">
        <v>0</v>
      </c>
      <c r="I108" s="224">
        <f>ROUND(E108*H108,2)</f>
        <v>0</v>
      </c>
      <c r="J108" s="225">
        <v>59.5</v>
      </c>
      <c r="K108" s="224">
        <f>ROUND(E108*J108,2)</f>
        <v>314.16000000000003</v>
      </c>
      <c r="L108" s="224">
        <v>15</v>
      </c>
      <c r="M108" s="224">
        <f>G108*(1+L108/100)</f>
        <v>0</v>
      </c>
      <c r="N108" s="224">
        <v>0</v>
      </c>
      <c r="O108" s="224">
        <f>ROUND(E108*N108,2)</f>
        <v>0</v>
      </c>
      <c r="P108" s="224">
        <v>1.75E-3</v>
      </c>
      <c r="Q108" s="224">
        <f>ROUND(E108*P108,2)</f>
        <v>0.01</v>
      </c>
      <c r="R108" s="224"/>
      <c r="S108" s="224" t="s">
        <v>137</v>
      </c>
      <c r="T108" s="224" t="s">
        <v>137</v>
      </c>
      <c r="U108" s="224">
        <v>0.16500000000000001</v>
      </c>
      <c r="V108" s="224">
        <f>ROUND(E108*U108,2)</f>
        <v>0.87</v>
      </c>
      <c r="W108" s="224"/>
      <c r="X108" s="224" t="s">
        <v>138</v>
      </c>
      <c r="Y108" s="205"/>
      <c r="Z108" s="205"/>
      <c r="AA108" s="205"/>
      <c r="AB108" s="205"/>
      <c r="AC108" s="205"/>
      <c r="AD108" s="205"/>
      <c r="AE108" s="205"/>
      <c r="AF108" s="205"/>
      <c r="AG108" s="205" t="s">
        <v>139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 x14ac:dyDescent="0.25">
      <c r="A109" s="222"/>
      <c r="B109" s="223"/>
      <c r="C109" s="252" t="s">
        <v>179</v>
      </c>
      <c r="D109" s="226"/>
      <c r="E109" s="227">
        <v>4.2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05"/>
      <c r="Z109" s="205"/>
      <c r="AA109" s="205"/>
      <c r="AB109" s="205"/>
      <c r="AC109" s="205"/>
      <c r="AD109" s="205"/>
      <c r="AE109" s="205"/>
      <c r="AF109" s="205"/>
      <c r="AG109" s="205" t="s">
        <v>141</v>
      </c>
      <c r="AH109" s="205">
        <v>0</v>
      </c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5">
      <c r="A110" s="222"/>
      <c r="B110" s="223"/>
      <c r="C110" s="252" t="s">
        <v>159</v>
      </c>
      <c r="D110" s="226"/>
      <c r="E110" s="227">
        <v>1.08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05"/>
      <c r="Z110" s="205"/>
      <c r="AA110" s="205"/>
      <c r="AB110" s="205"/>
      <c r="AC110" s="205"/>
      <c r="AD110" s="205"/>
      <c r="AE110" s="205"/>
      <c r="AF110" s="205"/>
      <c r="AG110" s="205" t="s">
        <v>141</v>
      </c>
      <c r="AH110" s="205">
        <v>0</v>
      </c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5">
      <c r="A111" s="237">
        <v>26</v>
      </c>
      <c r="B111" s="238" t="s">
        <v>236</v>
      </c>
      <c r="C111" s="251" t="s">
        <v>237</v>
      </c>
      <c r="D111" s="239" t="s">
        <v>153</v>
      </c>
      <c r="E111" s="240">
        <v>5.28</v>
      </c>
      <c r="F111" s="241"/>
      <c r="G111" s="242">
        <f>ROUND(E111*F111,2)</f>
        <v>0</v>
      </c>
      <c r="H111" s="225">
        <v>0</v>
      </c>
      <c r="I111" s="224">
        <f>ROUND(E111*H111,2)</f>
        <v>0</v>
      </c>
      <c r="J111" s="225">
        <v>67.3</v>
      </c>
      <c r="K111" s="224">
        <f>ROUND(E111*J111,2)</f>
        <v>355.34</v>
      </c>
      <c r="L111" s="224">
        <v>15</v>
      </c>
      <c r="M111" s="224">
        <f>G111*(1+L111/100)</f>
        <v>0</v>
      </c>
      <c r="N111" s="224">
        <v>0</v>
      </c>
      <c r="O111" s="224">
        <f>ROUND(E111*N111,2)</f>
        <v>0</v>
      </c>
      <c r="P111" s="224">
        <v>0.02</v>
      </c>
      <c r="Q111" s="224">
        <f>ROUND(E111*P111,2)</f>
        <v>0.11</v>
      </c>
      <c r="R111" s="224"/>
      <c r="S111" s="224" t="s">
        <v>137</v>
      </c>
      <c r="T111" s="224" t="s">
        <v>137</v>
      </c>
      <c r="U111" s="224">
        <v>0.14699999999999999</v>
      </c>
      <c r="V111" s="224">
        <f>ROUND(E111*U111,2)</f>
        <v>0.78</v>
      </c>
      <c r="W111" s="224"/>
      <c r="X111" s="224" t="s">
        <v>138</v>
      </c>
      <c r="Y111" s="205"/>
      <c r="Z111" s="205"/>
      <c r="AA111" s="205"/>
      <c r="AB111" s="205"/>
      <c r="AC111" s="205"/>
      <c r="AD111" s="205"/>
      <c r="AE111" s="205"/>
      <c r="AF111" s="205"/>
      <c r="AG111" s="205" t="s">
        <v>139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 x14ac:dyDescent="0.25">
      <c r="A112" s="222"/>
      <c r="B112" s="223"/>
      <c r="C112" s="252" t="s">
        <v>158</v>
      </c>
      <c r="D112" s="226"/>
      <c r="E112" s="227">
        <v>4.2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05"/>
      <c r="Z112" s="205"/>
      <c r="AA112" s="205"/>
      <c r="AB112" s="205"/>
      <c r="AC112" s="205"/>
      <c r="AD112" s="205"/>
      <c r="AE112" s="205"/>
      <c r="AF112" s="205"/>
      <c r="AG112" s="205" t="s">
        <v>141</v>
      </c>
      <c r="AH112" s="205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5">
      <c r="A113" s="222"/>
      <c r="B113" s="223"/>
      <c r="C113" s="252" t="s">
        <v>159</v>
      </c>
      <c r="D113" s="226"/>
      <c r="E113" s="227">
        <v>1.08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05"/>
      <c r="Z113" s="205"/>
      <c r="AA113" s="205"/>
      <c r="AB113" s="205"/>
      <c r="AC113" s="205"/>
      <c r="AD113" s="205"/>
      <c r="AE113" s="205"/>
      <c r="AF113" s="205"/>
      <c r="AG113" s="205" t="s">
        <v>141</v>
      </c>
      <c r="AH113" s="205">
        <v>0</v>
      </c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 x14ac:dyDescent="0.25">
      <c r="A114" s="237">
        <v>27</v>
      </c>
      <c r="B114" s="238" t="s">
        <v>238</v>
      </c>
      <c r="C114" s="251" t="s">
        <v>239</v>
      </c>
      <c r="D114" s="239" t="s">
        <v>149</v>
      </c>
      <c r="E114" s="240">
        <v>3.6</v>
      </c>
      <c r="F114" s="241"/>
      <c r="G114" s="242">
        <f>ROUND(E114*F114,2)</f>
        <v>0</v>
      </c>
      <c r="H114" s="225">
        <v>0</v>
      </c>
      <c r="I114" s="224">
        <f>ROUND(E114*H114,2)</f>
        <v>0</v>
      </c>
      <c r="J114" s="225">
        <v>27</v>
      </c>
      <c r="K114" s="224">
        <f>ROUND(E114*J114,2)</f>
        <v>97.2</v>
      </c>
      <c r="L114" s="224">
        <v>15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4.0000000000000002E-4</v>
      </c>
      <c r="Q114" s="224">
        <f>ROUND(E114*P114,2)</f>
        <v>0</v>
      </c>
      <c r="R114" s="224"/>
      <c r="S114" s="224" t="s">
        <v>137</v>
      </c>
      <c r="T114" s="224" t="s">
        <v>137</v>
      </c>
      <c r="U114" s="224">
        <v>7.0000000000000007E-2</v>
      </c>
      <c r="V114" s="224">
        <f>ROUND(E114*U114,2)</f>
        <v>0.25</v>
      </c>
      <c r="W114" s="224"/>
      <c r="X114" s="224" t="s">
        <v>138</v>
      </c>
      <c r="Y114" s="205"/>
      <c r="Z114" s="205"/>
      <c r="AA114" s="205"/>
      <c r="AB114" s="205"/>
      <c r="AC114" s="205"/>
      <c r="AD114" s="205"/>
      <c r="AE114" s="205"/>
      <c r="AF114" s="205"/>
      <c r="AG114" s="205" t="s">
        <v>139</v>
      </c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outlineLevel="1" x14ac:dyDescent="0.25">
      <c r="A115" s="222"/>
      <c r="B115" s="223"/>
      <c r="C115" s="252" t="s">
        <v>240</v>
      </c>
      <c r="D115" s="226"/>
      <c r="E115" s="227">
        <v>3.6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05"/>
      <c r="Z115" s="205"/>
      <c r="AA115" s="205"/>
      <c r="AB115" s="205"/>
      <c r="AC115" s="205"/>
      <c r="AD115" s="205"/>
      <c r="AE115" s="205"/>
      <c r="AF115" s="205"/>
      <c r="AG115" s="205" t="s">
        <v>141</v>
      </c>
      <c r="AH115" s="205">
        <v>0</v>
      </c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outlineLevel="1" x14ac:dyDescent="0.25">
      <c r="A116" s="243">
        <v>28</v>
      </c>
      <c r="B116" s="244" t="s">
        <v>241</v>
      </c>
      <c r="C116" s="253" t="s">
        <v>242</v>
      </c>
      <c r="D116" s="245" t="s">
        <v>144</v>
      </c>
      <c r="E116" s="246">
        <v>8</v>
      </c>
      <c r="F116" s="247"/>
      <c r="G116" s="248">
        <f>ROUND(E116*F116,2)</f>
        <v>0</v>
      </c>
      <c r="H116" s="225">
        <v>0</v>
      </c>
      <c r="I116" s="224">
        <f>ROUND(E116*H116,2)</f>
        <v>0</v>
      </c>
      <c r="J116" s="225">
        <v>17.600000000000001</v>
      </c>
      <c r="K116" s="224">
        <f>ROUND(E116*J116,2)</f>
        <v>140.80000000000001</v>
      </c>
      <c r="L116" s="224">
        <v>15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137</v>
      </c>
      <c r="T116" s="224" t="s">
        <v>137</v>
      </c>
      <c r="U116" s="224">
        <v>0.05</v>
      </c>
      <c r="V116" s="224">
        <f>ROUND(E116*U116,2)</f>
        <v>0.4</v>
      </c>
      <c r="W116" s="224"/>
      <c r="X116" s="224" t="s">
        <v>138</v>
      </c>
      <c r="Y116" s="205"/>
      <c r="Z116" s="205"/>
      <c r="AA116" s="205"/>
      <c r="AB116" s="205"/>
      <c r="AC116" s="205"/>
      <c r="AD116" s="205"/>
      <c r="AE116" s="205"/>
      <c r="AF116" s="205"/>
      <c r="AG116" s="205" t="s">
        <v>139</v>
      </c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spans="1:60" outlineLevel="1" x14ac:dyDescent="0.25">
      <c r="A117" s="237">
        <v>29</v>
      </c>
      <c r="B117" s="238" t="s">
        <v>243</v>
      </c>
      <c r="C117" s="251" t="s">
        <v>244</v>
      </c>
      <c r="D117" s="239" t="s">
        <v>153</v>
      </c>
      <c r="E117" s="240">
        <v>1.2</v>
      </c>
      <c r="F117" s="241"/>
      <c r="G117" s="242">
        <f>ROUND(E117*F117,2)</f>
        <v>0</v>
      </c>
      <c r="H117" s="225">
        <v>31.09</v>
      </c>
      <c r="I117" s="224">
        <f>ROUND(E117*H117,2)</f>
        <v>37.31</v>
      </c>
      <c r="J117" s="225">
        <v>367.41</v>
      </c>
      <c r="K117" s="224">
        <f>ROUND(E117*J117,2)</f>
        <v>440.89</v>
      </c>
      <c r="L117" s="224">
        <v>15</v>
      </c>
      <c r="M117" s="224">
        <f>G117*(1+L117/100)</f>
        <v>0</v>
      </c>
      <c r="N117" s="224">
        <v>1.17E-3</v>
      </c>
      <c r="O117" s="224">
        <f>ROUND(E117*N117,2)</f>
        <v>0</v>
      </c>
      <c r="P117" s="224">
        <v>7.5999999999999998E-2</v>
      </c>
      <c r="Q117" s="224">
        <f>ROUND(E117*P117,2)</f>
        <v>0.09</v>
      </c>
      <c r="R117" s="224"/>
      <c r="S117" s="224" t="s">
        <v>137</v>
      </c>
      <c r="T117" s="224" t="s">
        <v>137</v>
      </c>
      <c r="U117" s="224">
        <v>0.93899999999999995</v>
      </c>
      <c r="V117" s="224">
        <f>ROUND(E117*U117,2)</f>
        <v>1.1299999999999999</v>
      </c>
      <c r="W117" s="224"/>
      <c r="X117" s="224" t="s">
        <v>138</v>
      </c>
      <c r="Y117" s="205"/>
      <c r="Z117" s="205"/>
      <c r="AA117" s="205"/>
      <c r="AB117" s="205"/>
      <c r="AC117" s="205"/>
      <c r="AD117" s="205"/>
      <c r="AE117" s="205"/>
      <c r="AF117" s="205"/>
      <c r="AG117" s="205" t="s">
        <v>139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outlineLevel="1" x14ac:dyDescent="0.25">
      <c r="A118" s="222"/>
      <c r="B118" s="223"/>
      <c r="C118" s="252" t="s">
        <v>245</v>
      </c>
      <c r="D118" s="226"/>
      <c r="E118" s="227">
        <v>1.2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05"/>
      <c r="Z118" s="205"/>
      <c r="AA118" s="205"/>
      <c r="AB118" s="205"/>
      <c r="AC118" s="205"/>
      <c r="AD118" s="205"/>
      <c r="AE118" s="205"/>
      <c r="AF118" s="205"/>
      <c r="AG118" s="205" t="s">
        <v>141</v>
      </c>
      <c r="AH118" s="205">
        <v>0</v>
      </c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outlineLevel="1" x14ac:dyDescent="0.25">
      <c r="A119" s="243">
        <v>30</v>
      </c>
      <c r="B119" s="244" t="s">
        <v>246</v>
      </c>
      <c r="C119" s="253" t="s">
        <v>247</v>
      </c>
      <c r="D119" s="245" t="s">
        <v>149</v>
      </c>
      <c r="E119" s="246">
        <v>3</v>
      </c>
      <c r="F119" s="247"/>
      <c r="G119" s="248">
        <f>ROUND(E119*F119,2)</f>
        <v>0</v>
      </c>
      <c r="H119" s="225">
        <v>13.06</v>
      </c>
      <c r="I119" s="224">
        <f>ROUND(E119*H119,2)</f>
        <v>39.18</v>
      </c>
      <c r="J119" s="225">
        <v>99.94</v>
      </c>
      <c r="K119" s="224">
        <f>ROUND(E119*J119,2)</f>
        <v>299.82</v>
      </c>
      <c r="L119" s="224">
        <v>15</v>
      </c>
      <c r="M119" s="224">
        <f>G119*(1+L119/100)</f>
        <v>0</v>
      </c>
      <c r="N119" s="224">
        <v>4.8999999999999998E-4</v>
      </c>
      <c r="O119" s="224">
        <f>ROUND(E119*N119,2)</f>
        <v>0</v>
      </c>
      <c r="P119" s="224">
        <v>6.0000000000000001E-3</v>
      </c>
      <c r="Q119" s="224">
        <f>ROUND(E119*P119,2)</f>
        <v>0.02</v>
      </c>
      <c r="R119" s="224"/>
      <c r="S119" s="224" t="s">
        <v>137</v>
      </c>
      <c r="T119" s="224" t="s">
        <v>137</v>
      </c>
      <c r="U119" s="224">
        <v>0.27400000000000002</v>
      </c>
      <c r="V119" s="224">
        <f>ROUND(E119*U119,2)</f>
        <v>0.82</v>
      </c>
      <c r="W119" s="224"/>
      <c r="X119" s="224" t="s">
        <v>138</v>
      </c>
      <c r="Y119" s="205"/>
      <c r="Z119" s="205"/>
      <c r="AA119" s="205"/>
      <c r="AB119" s="205"/>
      <c r="AC119" s="205"/>
      <c r="AD119" s="205"/>
      <c r="AE119" s="205"/>
      <c r="AF119" s="205"/>
      <c r="AG119" s="205" t="s">
        <v>139</v>
      </c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 x14ac:dyDescent="0.25">
      <c r="A120" s="243">
        <v>31</v>
      </c>
      <c r="B120" s="244" t="s">
        <v>248</v>
      </c>
      <c r="C120" s="253" t="s">
        <v>249</v>
      </c>
      <c r="D120" s="245" t="s">
        <v>149</v>
      </c>
      <c r="E120" s="246">
        <v>1.5</v>
      </c>
      <c r="F120" s="247"/>
      <c r="G120" s="248">
        <f>ROUND(E120*F120,2)</f>
        <v>0</v>
      </c>
      <c r="H120" s="225">
        <v>13.06</v>
      </c>
      <c r="I120" s="224">
        <f>ROUND(E120*H120,2)</f>
        <v>19.59</v>
      </c>
      <c r="J120" s="225">
        <v>151.94</v>
      </c>
      <c r="K120" s="224">
        <f>ROUND(E120*J120,2)</f>
        <v>227.91</v>
      </c>
      <c r="L120" s="224">
        <v>15</v>
      </c>
      <c r="M120" s="224">
        <f>G120*(1+L120/100)</f>
        <v>0</v>
      </c>
      <c r="N120" s="224">
        <v>4.8999999999999998E-4</v>
      </c>
      <c r="O120" s="224">
        <f>ROUND(E120*N120,2)</f>
        <v>0</v>
      </c>
      <c r="P120" s="224">
        <v>2.7E-2</v>
      </c>
      <c r="Q120" s="224">
        <f>ROUND(E120*P120,2)</f>
        <v>0.04</v>
      </c>
      <c r="R120" s="224"/>
      <c r="S120" s="224" t="s">
        <v>137</v>
      </c>
      <c r="T120" s="224" t="s">
        <v>137</v>
      </c>
      <c r="U120" s="224">
        <v>0.42199999999999999</v>
      </c>
      <c r="V120" s="224">
        <f>ROUND(E120*U120,2)</f>
        <v>0.63</v>
      </c>
      <c r="W120" s="224"/>
      <c r="X120" s="224" t="s">
        <v>138</v>
      </c>
      <c r="Y120" s="205"/>
      <c r="Z120" s="205"/>
      <c r="AA120" s="205"/>
      <c r="AB120" s="205"/>
      <c r="AC120" s="205"/>
      <c r="AD120" s="205"/>
      <c r="AE120" s="205"/>
      <c r="AF120" s="205"/>
      <c r="AG120" s="205" t="s">
        <v>139</v>
      </c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outlineLevel="1" x14ac:dyDescent="0.25">
      <c r="A121" s="243">
        <v>32</v>
      </c>
      <c r="B121" s="244" t="s">
        <v>250</v>
      </c>
      <c r="C121" s="253" t="s">
        <v>251</v>
      </c>
      <c r="D121" s="245" t="s">
        <v>149</v>
      </c>
      <c r="E121" s="246">
        <v>35</v>
      </c>
      <c r="F121" s="247"/>
      <c r="G121" s="248">
        <f>ROUND(E121*F121,2)</f>
        <v>0</v>
      </c>
      <c r="H121" s="225">
        <v>13.02</v>
      </c>
      <c r="I121" s="224">
        <f>ROUND(E121*H121,2)</f>
        <v>455.7</v>
      </c>
      <c r="J121" s="225">
        <v>102.48</v>
      </c>
      <c r="K121" s="224">
        <f>ROUND(E121*J121,2)</f>
        <v>3586.8</v>
      </c>
      <c r="L121" s="224">
        <v>15</v>
      </c>
      <c r="M121" s="224">
        <f>G121*(1+L121/100)</f>
        <v>0</v>
      </c>
      <c r="N121" s="224">
        <v>0</v>
      </c>
      <c r="O121" s="224">
        <f>ROUND(E121*N121,2)</f>
        <v>0</v>
      </c>
      <c r="P121" s="224">
        <v>2.16E-3</v>
      </c>
      <c r="Q121" s="224">
        <f>ROUND(E121*P121,2)</f>
        <v>0.08</v>
      </c>
      <c r="R121" s="224"/>
      <c r="S121" s="224" t="s">
        <v>137</v>
      </c>
      <c r="T121" s="224" t="s">
        <v>137</v>
      </c>
      <c r="U121" s="224">
        <v>0.26500000000000001</v>
      </c>
      <c r="V121" s="224">
        <f>ROUND(E121*U121,2)</f>
        <v>9.2799999999999994</v>
      </c>
      <c r="W121" s="224"/>
      <c r="X121" s="224" t="s">
        <v>138</v>
      </c>
      <c r="Y121" s="205"/>
      <c r="Z121" s="205"/>
      <c r="AA121" s="205"/>
      <c r="AB121" s="205"/>
      <c r="AC121" s="205"/>
      <c r="AD121" s="205"/>
      <c r="AE121" s="205"/>
      <c r="AF121" s="205"/>
      <c r="AG121" s="205" t="s">
        <v>139</v>
      </c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outlineLevel="1" x14ac:dyDescent="0.25">
      <c r="A122" s="243">
        <v>33</v>
      </c>
      <c r="B122" s="244" t="s">
        <v>252</v>
      </c>
      <c r="C122" s="253" t="s">
        <v>253</v>
      </c>
      <c r="D122" s="245" t="s">
        <v>149</v>
      </c>
      <c r="E122" s="246">
        <v>15</v>
      </c>
      <c r="F122" s="247"/>
      <c r="G122" s="248">
        <f>ROUND(E122*F122,2)</f>
        <v>0</v>
      </c>
      <c r="H122" s="225">
        <v>13.06</v>
      </c>
      <c r="I122" s="224">
        <f>ROUND(E122*H122,2)</f>
        <v>195.9</v>
      </c>
      <c r="J122" s="225">
        <v>42.54</v>
      </c>
      <c r="K122" s="224">
        <f>ROUND(E122*J122,2)</f>
        <v>638.1</v>
      </c>
      <c r="L122" s="224">
        <v>15</v>
      </c>
      <c r="M122" s="224">
        <f>G122*(1+L122/100)</f>
        <v>0</v>
      </c>
      <c r="N122" s="224">
        <v>4.8999999999999998E-4</v>
      </c>
      <c r="O122" s="224">
        <f>ROUND(E122*N122,2)</f>
        <v>0.01</v>
      </c>
      <c r="P122" s="224">
        <v>1E-3</v>
      </c>
      <c r="Q122" s="224">
        <f>ROUND(E122*P122,2)</f>
        <v>0.02</v>
      </c>
      <c r="R122" s="224"/>
      <c r="S122" s="224" t="s">
        <v>137</v>
      </c>
      <c r="T122" s="224" t="s">
        <v>137</v>
      </c>
      <c r="U122" s="224">
        <v>0.111</v>
      </c>
      <c r="V122" s="224">
        <f>ROUND(E122*U122,2)</f>
        <v>1.67</v>
      </c>
      <c r="W122" s="224"/>
      <c r="X122" s="224" t="s">
        <v>138</v>
      </c>
      <c r="Y122" s="205"/>
      <c r="Z122" s="205"/>
      <c r="AA122" s="205"/>
      <c r="AB122" s="205"/>
      <c r="AC122" s="205"/>
      <c r="AD122" s="205"/>
      <c r="AE122" s="205"/>
      <c r="AF122" s="205"/>
      <c r="AG122" s="205" t="s">
        <v>139</v>
      </c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spans="1:60" outlineLevel="1" x14ac:dyDescent="0.25">
      <c r="A123" s="237">
        <v>34</v>
      </c>
      <c r="B123" s="238" t="s">
        <v>254</v>
      </c>
      <c r="C123" s="251" t="s">
        <v>255</v>
      </c>
      <c r="D123" s="239" t="s">
        <v>153</v>
      </c>
      <c r="E123" s="240">
        <v>38.06</v>
      </c>
      <c r="F123" s="241"/>
      <c r="G123" s="242">
        <f>ROUND(E123*F123,2)</f>
        <v>0</v>
      </c>
      <c r="H123" s="225">
        <v>0</v>
      </c>
      <c r="I123" s="224">
        <f>ROUND(E123*H123,2)</f>
        <v>0</v>
      </c>
      <c r="J123" s="225">
        <v>10.5</v>
      </c>
      <c r="K123" s="224">
        <f>ROUND(E123*J123,2)</f>
        <v>399.63</v>
      </c>
      <c r="L123" s="224">
        <v>15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4.0000000000000001E-3</v>
      </c>
      <c r="Q123" s="224">
        <f>ROUND(E123*P123,2)</f>
        <v>0.15</v>
      </c>
      <c r="R123" s="224"/>
      <c r="S123" s="224" t="s">
        <v>137</v>
      </c>
      <c r="T123" s="224" t="s">
        <v>137</v>
      </c>
      <c r="U123" s="224">
        <v>0.03</v>
      </c>
      <c r="V123" s="224">
        <f>ROUND(E123*U123,2)</f>
        <v>1.1399999999999999</v>
      </c>
      <c r="W123" s="224"/>
      <c r="X123" s="224" t="s">
        <v>138</v>
      </c>
      <c r="Y123" s="205"/>
      <c r="Z123" s="205"/>
      <c r="AA123" s="205"/>
      <c r="AB123" s="205"/>
      <c r="AC123" s="205"/>
      <c r="AD123" s="205"/>
      <c r="AE123" s="205"/>
      <c r="AF123" s="205"/>
      <c r="AG123" s="205" t="s">
        <v>139</v>
      </c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 x14ac:dyDescent="0.25">
      <c r="A124" s="222"/>
      <c r="B124" s="223"/>
      <c r="C124" s="252" t="s">
        <v>192</v>
      </c>
      <c r="D124" s="226"/>
      <c r="E124" s="227">
        <v>1.08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05"/>
      <c r="Z124" s="205"/>
      <c r="AA124" s="205"/>
      <c r="AB124" s="205"/>
      <c r="AC124" s="205"/>
      <c r="AD124" s="205"/>
      <c r="AE124" s="205"/>
      <c r="AF124" s="205"/>
      <c r="AG124" s="205" t="s">
        <v>141</v>
      </c>
      <c r="AH124" s="205">
        <v>0</v>
      </c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outlineLevel="1" x14ac:dyDescent="0.25">
      <c r="A125" s="222"/>
      <c r="B125" s="223"/>
      <c r="C125" s="252" t="s">
        <v>193</v>
      </c>
      <c r="D125" s="226"/>
      <c r="E125" s="227">
        <v>11.7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05"/>
      <c r="Z125" s="205"/>
      <c r="AA125" s="205"/>
      <c r="AB125" s="205"/>
      <c r="AC125" s="205"/>
      <c r="AD125" s="205"/>
      <c r="AE125" s="205"/>
      <c r="AF125" s="205"/>
      <c r="AG125" s="205" t="s">
        <v>141</v>
      </c>
      <c r="AH125" s="205">
        <v>0</v>
      </c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outlineLevel="1" x14ac:dyDescent="0.25">
      <c r="A126" s="222"/>
      <c r="B126" s="223"/>
      <c r="C126" s="252" t="s">
        <v>194</v>
      </c>
      <c r="D126" s="226"/>
      <c r="E126" s="227">
        <v>17.16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05"/>
      <c r="Z126" s="205"/>
      <c r="AA126" s="205"/>
      <c r="AB126" s="205"/>
      <c r="AC126" s="205"/>
      <c r="AD126" s="205"/>
      <c r="AE126" s="205"/>
      <c r="AF126" s="205"/>
      <c r="AG126" s="205" t="s">
        <v>141</v>
      </c>
      <c r="AH126" s="205">
        <v>0</v>
      </c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outlineLevel="1" x14ac:dyDescent="0.25">
      <c r="A127" s="222"/>
      <c r="B127" s="223"/>
      <c r="C127" s="252" t="s">
        <v>195</v>
      </c>
      <c r="D127" s="226"/>
      <c r="E127" s="227">
        <v>8.1199999999999992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05"/>
      <c r="Z127" s="205"/>
      <c r="AA127" s="205"/>
      <c r="AB127" s="205"/>
      <c r="AC127" s="205"/>
      <c r="AD127" s="205"/>
      <c r="AE127" s="205"/>
      <c r="AF127" s="205"/>
      <c r="AG127" s="205" t="s">
        <v>141</v>
      </c>
      <c r="AH127" s="205">
        <v>0</v>
      </c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spans="1:60" outlineLevel="1" x14ac:dyDescent="0.25">
      <c r="A128" s="237">
        <v>35</v>
      </c>
      <c r="B128" s="238" t="s">
        <v>256</v>
      </c>
      <c r="C128" s="251" t="s">
        <v>257</v>
      </c>
      <c r="D128" s="239" t="s">
        <v>153</v>
      </c>
      <c r="E128" s="240">
        <v>140.78</v>
      </c>
      <c r="F128" s="241"/>
      <c r="G128" s="242">
        <f>ROUND(E128*F128,2)</f>
        <v>0</v>
      </c>
      <c r="H128" s="225">
        <v>0</v>
      </c>
      <c r="I128" s="224">
        <f>ROUND(E128*H128,2)</f>
        <v>0</v>
      </c>
      <c r="J128" s="225">
        <v>28.1</v>
      </c>
      <c r="K128" s="224">
        <f>ROUND(E128*J128,2)</f>
        <v>3955.92</v>
      </c>
      <c r="L128" s="224">
        <v>15</v>
      </c>
      <c r="M128" s="224">
        <f>G128*(1+L128/100)</f>
        <v>0</v>
      </c>
      <c r="N128" s="224">
        <v>0</v>
      </c>
      <c r="O128" s="224">
        <f>ROUND(E128*N128,2)</f>
        <v>0</v>
      </c>
      <c r="P128" s="224">
        <v>0.01</v>
      </c>
      <c r="Q128" s="224">
        <f>ROUND(E128*P128,2)</f>
        <v>1.41</v>
      </c>
      <c r="R128" s="224"/>
      <c r="S128" s="224" t="s">
        <v>137</v>
      </c>
      <c r="T128" s="224" t="s">
        <v>137</v>
      </c>
      <c r="U128" s="224">
        <v>0.08</v>
      </c>
      <c r="V128" s="224">
        <f>ROUND(E128*U128,2)</f>
        <v>11.26</v>
      </c>
      <c r="W128" s="224"/>
      <c r="X128" s="224" t="s">
        <v>138</v>
      </c>
      <c r="Y128" s="205"/>
      <c r="Z128" s="205"/>
      <c r="AA128" s="205"/>
      <c r="AB128" s="205"/>
      <c r="AC128" s="205"/>
      <c r="AD128" s="205"/>
      <c r="AE128" s="205"/>
      <c r="AF128" s="205"/>
      <c r="AG128" s="205" t="s">
        <v>139</v>
      </c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outlineLevel="1" x14ac:dyDescent="0.25">
      <c r="A129" s="222"/>
      <c r="B129" s="223"/>
      <c r="C129" s="252" t="s">
        <v>198</v>
      </c>
      <c r="D129" s="226"/>
      <c r="E129" s="227">
        <v>38.479999999999997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05"/>
      <c r="Z129" s="205"/>
      <c r="AA129" s="205"/>
      <c r="AB129" s="205"/>
      <c r="AC129" s="205"/>
      <c r="AD129" s="205"/>
      <c r="AE129" s="205"/>
      <c r="AF129" s="205"/>
      <c r="AG129" s="205" t="s">
        <v>141</v>
      </c>
      <c r="AH129" s="205">
        <v>0</v>
      </c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spans="1:60" outlineLevel="1" x14ac:dyDescent="0.25">
      <c r="A130" s="222"/>
      <c r="B130" s="223"/>
      <c r="C130" s="252" t="s">
        <v>199</v>
      </c>
      <c r="D130" s="226"/>
      <c r="E130" s="227">
        <v>-4.8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05"/>
      <c r="Z130" s="205"/>
      <c r="AA130" s="205"/>
      <c r="AB130" s="205"/>
      <c r="AC130" s="205"/>
      <c r="AD130" s="205"/>
      <c r="AE130" s="205"/>
      <c r="AF130" s="205"/>
      <c r="AG130" s="205" t="s">
        <v>141</v>
      </c>
      <c r="AH130" s="205">
        <v>0</v>
      </c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outlineLevel="1" x14ac:dyDescent="0.25">
      <c r="A131" s="222"/>
      <c r="B131" s="223"/>
      <c r="C131" s="252" t="s">
        <v>200</v>
      </c>
      <c r="D131" s="226"/>
      <c r="E131" s="227">
        <v>-3.6</v>
      </c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05"/>
      <c r="Z131" s="205"/>
      <c r="AA131" s="205"/>
      <c r="AB131" s="205"/>
      <c r="AC131" s="205"/>
      <c r="AD131" s="205"/>
      <c r="AE131" s="205"/>
      <c r="AF131" s="205"/>
      <c r="AG131" s="205" t="s">
        <v>141</v>
      </c>
      <c r="AH131" s="205">
        <v>0</v>
      </c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spans="1:60" outlineLevel="1" x14ac:dyDescent="0.25">
      <c r="A132" s="222"/>
      <c r="B132" s="223"/>
      <c r="C132" s="252" t="s">
        <v>201</v>
      </c>
      <c r="D132" s="226"/>
      <c r="E132" s="227">
        <v>10.92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05"/>
      <c r="Z132" s="205"/>
      <c r="AA132" s="205"/>
      <c r="AB132" s="205"/>
      <c r="AC132" s="205"/>
      <c r="AD132" s="205"/>
      <c r="AE132" s="205"/>
      <c r="AF132" s="205"/>
      <c r="AG132" s="205" t="s">
        <v>141</v>
      </c>
      <c r="AH132" s="205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 x14ac:dyDescent="0.25">
      <c r="A133" s="222"/>
      <c r="B133" s="223"/>
      <c r="C133" s="252" t="s">
        <v>202</v>
      </c>
      <c r="D133" s="226"/>
      <c r="E133" s="227">
        <v>-1.2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05"/>
      <c r="Z133" s="205"/>
      <c r="AA133" s="205"/>
      <c r="AB133" s="205"/>
      <c r="AC133" s="205"/>
      <c r="AD133" s="205"/>
      <c r="AE133" s="205"/>
      <c r="AF133" s="205"/>
      <c r="AG133" s="205" t="s">
        <v>141</v>
      </c>
      <c r="AH133" s="205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outlineLevel="1" x14ac:dyDescent="0.25">
      <c r="A134" s="222"/>
      <c r="B134" s="223"/>
      <c r="C134" s="252" t="s">
        <v>203</v>
      </c>
      <c r="D134" s="226"/>
      <c r="E134" s="227">
        <v>35.880000000000003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05"/>
      <c r="Z134" s="205"/>
      <c r="AA134" s="205"/>
      <c r="AB134" s="205"/>
      <c r="AC134" s="205"/>
      <c r="AD134" s="205"/>
      <c r="AE134" s="205"/>
      <c r="AF134" s="205"/>
      <c r="AG134" s="205" t="s">
        <v>141</v>
      </c>
      <c r="AH134" s="205">
        <v>0</v>
      </c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spans="1:60" outlineLevel="1" x14ac:dyDescent="0.25">
      <c r="A135" s="222"/>
      <c r="B135" s="223"/>
      <c r="C135" s="252" t="s">
        <v>204</v>
      </c>
      <c r="D135" s="226"/>
      <c r="E135" s="227">
        <v>-1.6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05"/>
      <c r="Z135" s="205"/>
      <c r="AA135" s="205"/>
      <c r="AB135" s="205"/>
      <c r="AC135" s="205"/>
      <c r="AD135" s="205"/>
      <c r="AE135" s="205"/>
      <c r="AF135" s="205"/>
      <c r="AG135" s="205" t="s">
        <v>141</v>
      </c>
      <c r="AH135" s="205">
        <v>0</v>
      </c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outlineLevel="1" x14ac:dyDescent="0.25">
      <c r="A136" s="222"/>
      <c r="B136" s="223"/>
      <c r="C136" s="252" t="s">
        <v>205</v>
      </c>
      <c r="D136" s="226"/>
      <c r="E136" s="227">
        <v>-2.4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05"/>
      <c r="Z136" s="205"/>
      <c r="AA136" s="205"/>
      <c r="AB136" s="205"/>
      <c r="AC136" s="205"/>
      <c r="AD136" s="205"/>
      <c r="AE136" s="205"/>
      <c r="AF136" s="205"/>
      <c r="AG136" s="205" t="s">
        <v>141</v>
      </c>
      <c r="AH136" s="205">
        <v>0</v>
      </c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spans="1:60" outlineLevel="1" x14ac:dyDescent="0.25">
      <c r="A137" s="222"/>
      <c r="B137" s="223"/>
      <c r="C137" s="252" t="s">
        <v>206</v>
      </c>
      <c r="D137" s="226"/>
      <c r="E137" s="227">
        <v>44.2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05"/>
      <c r="Z137" s="205"/>
      <c r="AA137" s="205"/>
      <c r="AB137" s="205"/>
      <c r="AC137" s="205"/>
      <c r="AD137" s="205"/>
      <c r="AE137" s="205"/>
      <c r="AF137" s="205"/>
      <c r="AG137" s="205" t="s">
        <v>141</v>
      </c>
      <c r="AH137" s="205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spans="1:60" outlineLevel="1" x14ac:dyDescent="0.25">
      <c r="A138" s="222"/>
      <c r="B138" s="223"/>
      <c r="C138" s="252" t="s">
        <v>207</v>
      </c>
      <c r="D138" s="226"/>
      <c r="E138" s="227">
        <v>-3.2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05"/>
      <c r="Z138" s="205"/>
      <c r="AA138" s="205"/>
      <c r="AB138" s="205"/>
      <c r="AC138" s="205"/>
      <c r="AD138" s="205"/>
      <c r="AE138" s="205"/>
      <c r="AF138" s="205"/>
      <c r="AG138" s="205" t="s">
        <v>141</v>
      </c>
      <c r="AH138" s="205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spans="1:60" outlineLevel="1" x14ac:dyDescent="0.25">
      <c r="A139" s="222"/>
      <c r="B139" s="223"/>
      <c r="C139" s="252" t="s">
        <v>208</v>
      </c>
      <c r="D139" s="226"/>
      <c r="E139" s="227">
        <v>-4.92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05"/>
      <c r="Z139" s="205"/>
      <c r="AA139" s="205"/>
      <c r="AB139" s="205"/>
      <c r="AC139" s="205"/>
      <c r="AD139" s="205"/>
      <c r="AE139" s="205"/>
      <c r="AF139" s="205"/>
      <c r="AG139" s="205" t="s">
        <v>141</v>
      </c>
      <c r="AH139" s="205">
        <v>0</v>
      </c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spans="1:60" outlineLevel="1" x14ac:dyDescent="0.25">
      <c r="A140" s="222"/>
      <c r="B140" s="223"/>
      <c r="C140" s="252" t="s">
        <v>209</v>
      </c>
      <c r="D140" s="226"/>
      <c r="E140" s="227">
        <v>8.58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05"/>
      <c r="Z140" s="205"/>
      <c r="AA140" s="205"/>
      <c r="AB140" s="205"/>
      <c r="AC140" s="205"/>
      <c r="AD140" s="205"/>
      <c r="AE140" s="205"/>
      <c r="AF140" s="205"/>
      <c r="AG140" s="205" t="s">
        <v>141</v>
      </c>
      <c r="AH140" s="205">
        <v>0</v>
      </c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spans="1:60" outlineLevel="1" x14ac:dyDescent="0.25">
      <c r="A141" s="222"/>
      <c r="B141" s="223"/>
      <c r="C141" s="252" t="s">
        <v>202</v>
      </c>
      <c r="D141" s="226"/>
      <c r="E141" s="227">
        <v>-1.2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05"/>
      <c r="Z141" s="205"/>
      <c r="AA141" s="205"/>
      <c r="AB141" s="205"/>
      <c r="AC141" s="205"/>
      <c r="AD141" s="205"/>
      <c r="AE141" s="205"/>
      <c r="AF141" s="205"/>
      <c r="AG141" s="205" t="s">
        <v>141</v>
      </c>
      <c r="AH141" s="205">
        <v>0</v>
      </c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spans="1:60" outlineLevel="1" x14ac:dyDescent="0.25">
      <c r="A142" s="222"/>
      <c r="B142" s="223"/>
      <c r="C142" s="252" t="s">
        <v>210</v>
      </c>
      <c r="D142" s="226"/>
      <c r="E142" s="227">
        <v>29.64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05"/>
      <c r="Z142" s="205"/>
      <c r="AA142" s="205"/>
      <c r="AB142" s="205"/>
      <c r="AC142" s="205"/>
      <c r="AD142" s="205"/>
      <c r="AE142" s="205"/>
      <c r="AF142" s="205"/>
      <c r="AG142" s="205" t="s">
        <v>141</v>
      </c>
      <c r="AH142" s="205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spans="1:60" outlineLevel="1" x14ac:dyDescent="0.25">
      <c r="A143" s="222"/>
      <c r="B143" s="223"/>
      <c r="C143" s="252" t="s">
        <v>204</v>
      </c>
      <c r="D143" s="226"/>
      <c r="E143" s="227">
        <v>-1.6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05"/>
      <c r="Z143" s="205"/>
      <c r="AA143" s="205"/>
      <c r="AB143" s="205"/>
      <c r="AC143" s="205"/>
      <c r="AD143" s="205"/>
      <c r="AE143" s="205"/>
      <c r="AF143" s="205"/>
      <c r="AG143" s="205" t="s">
        <v>141</v>
      </c>
      <c r="AH143" s="205">
        <v>0</v>
      </c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spans="1:60" outlineLevel="1" x14ac:dyDescent="0.25">
      <c r="A144" s="222"/>
      <c r="B144" s="223"/>
      <c r="C144" s="252" t="s">
        <v>205</v>
      </c>
      <c r="D144" s="226"/>
      <c r="E144" s="227">
        <v>-2.4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05"/>
      <c r="Z144" s="205"/>
      <c r="AA144" s="205"/>
      <c r="AB144" s="205"/>
      <c r="AC144" s="205"/>
      <c r="AD144" s="205"/>
      <c r="AE144" s="205"/>
      <c r="AF144" s="205"/>
      <c r="AG144" s="205" t="s">
        <v>141</v>
      </c>
      <c r="AH144" s="205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spans="1:60" ht="20.399999999999999" outlineLevel="1" x14ac:dyDescent="0.25">
      <c r="A145" s="243">
        <v>36</v>
      </c>
      <c r="B145" s="244" t="s">
        <v>258</v>
      </c>
      <c r="C145" s="253" t="s">
        <v>259</v>
      </c>
      <c r="D145" s="245" t="s">
        <v>144</v>
      </c>
      <c r="E145" s="246">
        <v>5</v>
      </c>
      <c r="F145" s="247"/>
      <c r="G145" s="248">
        <f>ROUND(E145*F145,2)</f>
        <v>0</v>
      </c>
      <c r="H145" s="225">
        <v>4.2300000000000004</v>
      </c>
      <c r="I145" s="224">
        <f>ROUND(E145*H145,2)</f>
        <v>21.15</v>
      </c>
      <c r="J145" s="225">
        <v>193.77</v>
      </c>
      <c r="K145" s="224">
        <f>ROUND(E145*J145,2)</f>
        <v>968.85</v>
      </c>
      <c r="L145" s="224">
        <v>15</v>
      </c>
      <c r="M145" s="224">
        <f>G145*(1+L145/100)</f>
        <v>0</v>
      </c>
      <c r="N145" s="224">
        <v>3.6700000000000001E-3</v>
      </c>
      <c r="O145" s="224">
        <f>ROUND(E145*N145,2)</f>
        <v>0.02</v>
      </c>
      <c r="P145" s="224">
        <v>0</v>
      </c>
      <c r="Q145" s="224">
        <f>ROUND(E145*P145,2)</f>
        <v>0</v>
      </c>
      <c r="R145" s="224"/>
      <c r="S145" s="224" t="s">
        <v>137</v>
      </c>
      <c r="T145" s="224" t="s">
        <v>137</v>
      </c>
      <c r="U145" s="224">
        <v>0.433</v>
      </c>
      <c r="V145" s="224">
        <f>ROUND(E145*U145,2)</f>
        <v>2.17</v>
      </c>
      <c r="W145" s="224"/>
      <c r="X145" s="224" t="s">
        <v>138</v>
      </c>
      <c r="Y145" s="205"/>
      <c r="Z145" s="205"/>
      <c r="AA145" s="205"/>
      <c r="AB145" s="205"/>
      <c r="AC145" s="205"/>
      <c r="AD145" s="205"/>
      <c r="AE145" s="205"/>
      <c r="AF145" s="205"/>
      <c r="AG145" s="205" t="s">
        <v>139</v>
      </c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spans="1:60" ht="20.399999999999999" outlineLevel="1" x14ac:dyDescent="0.25">
      <c r="A146" s="237">
        <v>37</v>
      </c>
      <c r="B146" s="238" t="s">
        <v>260</v>
      </c>
      <c r="C146" s="251" t="s">
        <v>261</v>
      </c>
      <c r="D146" s="239" t="s">
        <v>153</v>
      </c>
      <c r="E146" s="240">
        <v>19.38</v>
      </c>
      <c r="F146" s="241"/>
      <c r="G146" s="242">
        <f>ROUND(E146*F146,2)</f>
        <v>0</v>
      </c>
      <c r="H146" s="225">
        <v>0</v>
      </c>
      <c r="I146" s="224">
        <f>ROUND(E146*H146,2)</f>
        <v>0</v>
      </c>
      <c r="J146" s="225">
        <v>235.5</v>
      </c>
      <c r="K146" s="224">
        <f>ROUND(E146*J146,2)</f>
        <v>4563.99</v>
      </c>
      <c r="L146" s="224">
        <v>15</v>
      </c>
      <c r="M146" s="224">
        <f>G146*(1+L146/100)</f>
        <v>0</v>
      </c>
      <c r="N146" s="224">
        <v>0</v>
      </c>
      <c r="O146" s="224">
        <f>ROUND(E146*N146,2)</f>
        <v>0</v>
      </c>
      <c r="P146" s="224">
        <v>6.0999999999999999E-2</v>
      </c>
      <c r="Q146" s="224">
        <f>ROUND(E146*P146,2)</f>
        <v>1.18</v>
      </c>
      <c r="R146" s="224"/>
      <c r="S146" s="224" t="s">
        <v>137</v>
      </c>
      <c r="T146" s="224" t="s">
        <v>137</v>
      </c>
      <c r="U146" s="224">
        <v>0</v>
      </c>
      <c r="V146" s="224">
        <f>ROUND(E146*U146,2)</f>
        <v>0</v>
      </c>
      <c r="W146" s="224"/>
      <c r="X146" s="224" t="s">
        <v>171</v>
      </c>
      <c r="Y146" s="205"/>
      <c r="Z146" s="205"/>
      <c r="AA146" s="205"/>
      <c r="AB146" s="205"/>
      <c r="AC146" s="205"/>
      <c r="AD146" s="205"/>
      <c r="AE146" s="205"/>
      <c r="AF146" s="205"/>
      <c r="AG146" s="205" t="s">
        <v>172</v>
      </c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spans="1:60" outlineLevel="1" x14ac:dyDescent="0.25">
      <c r="A147" s="222"/>
      <c r="B147" s="223"/>
      <c r="C147" s="252" t="s">
        <v>218</v>
      </c>
      <c r="D147" s="226"/>
      <c r="E147" s="227">
        <v>16.399999999999999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05"/>
      <c r="Z147" s="205"/>
      <c r="AA147" s="205"/>
      <c r="AB147" s="205"/>
      <c r="AC147" s="205"/>
      <c r="AD147" s="205"/>
      <c r="AE147" s="205"/>
      <c r="AF147" s="205"/>
      <c r="AG147" s="205" t="s">
        <v>141</v>
      </c>
      <c r="AH147" s="205">
        <v>0</v>
      </c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spans="1:60" outlineLevel="1" x14ac:dyDescent="0.25">
      <c r="A148" s="222"/>
      <c r="B148" s="223"/>
      <c r="C148" s="252" t="s">
        <v>202</v>
      </c>
      <c r="D148" s="226"/>
      <c r="E148" s="227">
        <v>-1.2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05"/>
      <c r="Z148" s="205"/>
      <c r="AA148" s="205"/>
      <c r="AB148" s="205"/>
      <c r="AC148" s="205"/>
      <c r="AD148" s="205"/>
      <c r="AE148" s="205"/>
      <c r="AF148" s="205"/>
      <c r="AG148" s="205" t="s">
        <v>141</v>
      </c>
      <c r="AH148" s="205">
        <v>0</v>
      </c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spans="1:60" outlineLevel="1" x14ac:dyDescent="0.25">
      <c r="A149" s="222"/>
      <c r="B149" s="223"/>
      <c r="C149" s="252" t="s">
        <v>262</v>
      </c>
      <c r="D149" s="226"/>
      <c r="E149" s="227">
        <v>1.38</v>
      </c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05"/>
      <c r="Z149" s="205"/>
      <c r="AA149" s="205"/>
      <c r="AB149" s="205"/>
      <c r="AC149" s="205"/>
      <c r="AD149" s="205"/>
      <c r="AE149" s="205"/>
      <c r="AF149" s="205"/>
      <c r="AG149" s="205" t="s">
        <v>141</v>
      </c>
      <c r="AH149" s="205">
        <v>0</v>
      </c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spans="1:60" outlineLevel="1" x14ac:dyDescent="0.25">
      <c r="A150" s="222"/>
      <c r="B150" s="223"/>
      <c r="C150" s="252" t="s">
        <v>263</v>
      </c>
      <c r="D150" s="226"/>
      <c r="E150" s="227">
        <v>2.8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05"/>
      <c r="Z150" s="205"/>
      <c r="AA150" s="205"/>
      <c r="AB150" s="205"/>
      <c r="AC150" s="205"/>
      <c r="AD150" s="205"/>
      <c r="AE150" s="205"/>
      <c r="AF150" s="205"/>
      <c r="AG150" s="205" t="s">
        <v>141</v>
      </c>
      <c r="AH150" s="205">
        <v>0</v>
      </c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spans="1:60" x14ac:dyDescent="0.25">
      <c r="A151" s="231" t="s">
        <v>132</v>
      </c>
      <c r="B151" s="232" t="s">
        <v>66</v>
      </c>
      <c r="C151" s="250" t="s">
        <v>67</v>
      </c>
      <c r="D151" s="233"/>
      <c r="E151" s="234"/>
      <c r="F151" s="235"/>
      <c r="G151" s="236">
        <f>SUMIF(AG152:AG152,"&lt;&gt;NOR",G152:G152)</f>
        <v>0</v>
      </c>
      <c r="H151" s="230"/>
      <c r="I151" s="230">
        <f>SUM(I152:I152)</f>
        <v>0</v>
      </c>
      <c r="J151" s="230"/>
      <c r="K151" s="230">
        <f>SUM(K152:K152)</f>
        <v>1382.39</v>
      </c>
      <c r="L151" s="230"/>
      <c r="M151" s="230">
        <f>SUM(M152:M152)</f>
        <v>0</v>
      </c>
      <c r="N151" s="230"/>
      <c r="O151" s="230">
        <f>SUM(O152:O152)</f>
        <v>0</v>
      </c>
      <c r="P151" s="230"/>
      <c r="Q151" s="230">
        <f>SUM(Q152:Q152)</f>
        <v>0</v>
      </c>
      <c r="R151" s="230"/>
      <c r="S151" s="230"/>
      <c r="T151" s="230"/>
      <c r="U151" s="230"/>
      <c r="V151" s="230">
        <f>SUM(V152:V152)</f>
        <v>3.32</v>
      </c>
      <c r="W151" s="230"/>
      <c r="X151" s="230"/>
      <c r="AG151" t="s">
        <v>133</v>
      </c>
    </row>
    <row r="152" spans="1:60" outlineLevel="1" x14ac:dyDescent="0.25">
      <c r="A152" s="243">
        <v>38</v>
      </c>
      <c r="B152" s="244" t="s">
        <v>264</v>
      </c>
      <c r="C152" s="253" t="s">
        <v>265</v>
      </c>
      <c r="D152" s="245" t="s">
        <v>266</v>
      </c>
      <c r="E152" s="246">
        <v>3.5400499999999999</v>
      </c>
      <c r="F152" s="247"/>
      <c r="G152" s="248">
        <f>ROUND(E152*F152,2)</f>
        <v>0</v>
      </c>
      <c r="H152" s="225">
        <v>0</v>
      </c>
      <c r="I152" s="224">
        <f>ROUND(E152*H152,2)</f>
        <v>0</v>
      </c>
      <c r="J152" s="225">
        <v>390.5</v>
      </c>
      <c r="K152" s="224">
        <f>ROUND(E152*J152,2)</f>
        <v>1382.39</v>
      </c>
      <c r="L152" s="224">
        <v>15</v>
      </c>
      <c r="M152" s="224">
        <f>G152*(1+L152/100)</f>
        <v>0</v>
      </c>
      <c r="N152" s="224">
        <v>0</v>
      </c>
      <c r="O152" s="224">
        <f>ROUND(E152*N152,2)</f>
        <v>0</v>
      </c>
      <c r="P152" s="224">
        <v>0</v>
      </c>
      <c r="Q152" s="224">
        <f>ROUND(E152*P152,2)</f>
        <v>0</v>
      </c>
      <c r="R152" s="224"/>
      <c r="S152" s="224" t="s">
        <v>137</v>
      </c>
      <c r="T152" s="224" t="s">
        <v>137</v>
      </c>
      <c r="U152" s="224">
        <v>0.9385</v>
      </c>
      <c r="V152" s="224">
        <f>ROUND(E152*U152,2)</f>
        <v>3.32</v>
      </c>
      <c r="W152" s="224"/>
      <c r="X152" s="224" t="s">
        <v>267</v>
      </c>
      <c r="Y152" s="205"/>
      <c r="Z152" s="205"/>
      <c r="AA152" s="205"/>
      <c r="AB152" s="205"/>
      <c r="AC152" s="205"/>
      <c r="AD152" s="205"/>
      <c r="AE152" s="205"/>
      <c r="AF152" s="205"/>
      <c r="AG152" s="205" t="s">
        <v>268</v>
      </c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spans="1:60" x14ac:dyDescent="0.25">
      <c r="A153" s="231" t="s">
        <v>132</v>
      </c>
      <c r="B153" s="232" t="s">
        <v>68</v>
      </c>
      <c r="C153" s="250" t="s">
        <v>69</v>
      </c>
      <c r="D153" s="233"/>
      <c r="E153" s="234"/>
      <c r="F153" s="235"/>
      <c r="G153" s="236">
        <f>SUMIF(AG154:AG163,"&lt;&gt;NOR",G154:G163)</f>
        <v>0</v>
      </c>
      <c r="H153" s="230"/>
      <c r="I153" s="230">
        <f>SUM(I154:I163)</f>
        <v>4585.91</v>
      </c>
      <c r="J153" s="230"/>
      <c r="K153" s="230">
        <f>SUM(K154:K163)</f>
        <v>3083.21</v>
      </c>
      <c r="L153" s="230"/>
      <c r="M153" s="230">
        <f>SUM(M154:M163)</f>
        <v>0</v>
      </c>
      <c r="N153" s="230"/>
      <c r="O153" s="230">
        <f>SUM(O154:O163)</f>
        <v>0.04</v>
      </c>
      <c r="P153" s="230"/>
      <c r="Q153" s="230">
        <f>SUM(Q154:Q163)</f>
        <v>0</v>
      </c>
      <c r="R153" s="230"/>
      <c r="S153" s="230"/>
      <c r="T153" s="230"/>
      <c r="U153" s="230"/>
      <c r="V153" s="230">
        <f>SUM(V154:V163)</f>
        <v>5.56</v>
      </c>
      <c r="W153" s="230"/>
      <c r="X153" s="230"/>
      <c r="AG153" t="s">
        <v>133</v>
      </c>
    </row>
    <row r="154" spans="1:60" outlineLevel="1" x14ac:dyDescent="0.25">
      <c r="A154" s="237">
        <v>39</v>
      </c>
      <c r="B154" s="238" t="s">
        <v>269</v>
      </c>
      <c r="C154" s="251" t="s">
        <v>270</v>
      </c>
      <c r="D154" s="239" t="s">
        <v>153</v>
      </c>
      <c r="E154" s="240">
        <v>10.85</v>
      </c>
      <c r="F154" s="241"/>
      <c r="G154" s="242">
        <f>ROUND(E154*F154,2)</f>
        <v>0</v>
      </c>
      <c r="H154" s="225">
        <v>318.92</v>
      </c>
      <c r="I154" s="224">
        <f>ROUND(E154*H154,2)</f>
        <v>3460.28</v>
      </c>
      <c r="J154" s="225">
        <v>194.08</v>
      </c>
      <c r="K154" s="224">
        <f>ROUND(E154*J154,2)</f>
        <v>2105.77</v>
      </c>
      <c r="L154" s="224">
        <v>15</v>
      </c>
      <c r="M154" s="224">
        <f>G154*(1+L154/100)</f>
        <v>0</v>
      </c>
      <c r="N154" s="224">
        <v>3.6800000000000001E-3</v>
      </c>
      <c r="O154" s="224">
        <f>ROUND(E154*N154,2)</f>
        <v>0.04</v>
      </c>
      <c r="P154" s="224">
        <v>0</v>
      </c>
      <c r="Q154" s="224">
        <f>ROUND(E154*P154,2)</f>
        <v>0</v>
      </c>
      <c r="R154" s="224"/>
      <c r="S154" s="224" t="s">
        <v>137</v>
      </c>
      <c r="T154" s="224" t="s">
        <v>137</v>
      </c>
      <c r="U154" s="224">
        <v>0.38500000000000001</v>
      </c>
      <c r="V154" s="224">
        <f>ROUND(E154*U154,2)</f>
        <v>4.18</v>
      </c>
      <c r="W154" s="224"/>
      <c r="X154" s="224" t="s">
        <v>138</v>
      </c>
      <c r="Y154" s="205"/>
      <c r="Z154" s="205"/>
      <c r="AA154" s="205"/>
      <c r="AB154" s="205"/>
      <c r="AC154" s="205"/>
      <c r="AD154" s="205"/>
      <c r="AE154" s="205"/>
      <c r="AF154" s="205"/>
      <c r="AG154" s="205" t="s">
        <v>139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spans="1:60" outlineLevel="1" x14ac:dyDescent="0.25">
      <c r="A155" s="222"/>
      <c r="B155" s="223"/>
      <c r="C155" s="252" t="s">
        <v>179</v>
      </c>
      <c r="D155" s="226"/>
      <c r="E155" s="227">
        <v>4.2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05"/>
      <c r="Z155" s="205"/>
      <c r="AA155" s="205"/>
      <c r="AB155" s="205"/>
      <c r="AC155" s="205"/>
      <c r="AD155" s="205"/>
      <c r="AE155" s="205"/>
      <c r="AF155" s="205"/>
      <c r="AG155" s="205" t="s">
        <v>141</v>
      </c>
      <c r="AH155" s="205">
        <v>0</v>
      </c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spans="1:60" outlineLevel="1" x14ac:dyDescent="0.25">
      <c r="A156" s="222"/>
      <c r="B156" s="223"/>
      <c r="C156" s="252" t="s">
        <v>271</v>
      </c>
      <c r="D156" s="226"/>
      <c r="E156" s="227">
        <v>0.76</v>
      </c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05"/>
      <c r="Z156" s="205"/>
      <c r="AA156" s="205"/>
      <c r="AB156" s="205"/>
      <c r="AC156" s="205"/>
      <c r="AD156" s="205"/>
      <c r="AE156" s="205"/>
      <c r="AF156" s="205"/>
      <c r="AG156" s="205" t="s">
        <v>141</v>
      </c>
      <c r="AH156" s="205">
        <v>0</v>
      </c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spans="1:60" outlineLevel="1" x14ac:dyDescent="0.25">
      <c r="A157" s="222"/>
      <c r="B157" s="223"/>
      <c r="C157" s="252" t="s">
        <v>272</v>
      </c>
      <c r="D157" s="226"/>
      <c r="E157" s="227">
        <v>5.89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05"/>
      <c r="Z157" s="205"/>
      <c r="AA157" s="205"/>
      <c r="AB157" s="205"/>
      <c r="AC157" s="205"/>
      <c r="AD157" s="205"/>
      <c r="AE157" s="205"/>
      <c r="AF157" s="205"/>
      <c r="AG157" s="205" t="s">
        <v>141</v>
      </c>
      <c r="AH157" s="205">
        <v>0</v>
      </c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spans="1:60" outlineLevel="1" x14ac:dyDescent="0.25">
      <c r="A158" s="237">
        <v>40</v>
      </c>
      <c r="B158" s="238" t="s">
        <v>273</v>
      </c>
      <c r="C158" s="251" t="s">
        <v>274</v>
      </c>
      <c r="D158" s="239" t="s">
        <v>149</v>
      </c>
      <c r="E158" s="240">
        <v>12.5</v>
      </c>
      <c r="F158" s="241"/>
      <c r="G158" s="242">
        <f>ROUND(E158*F158,2)</f>
        <v>0</v>
      </c>
      <c r="H158" s="225">
        <v>90.05</v>
      </c>
      <c r="I158" s="224">
        <f>ROUND(E158*H158,2)</f>
        <v>1125.6300000000001</v>
      </c>
      <c r="J158" s="225">
        <v>55.45</v>
      </c>
      <c r="K158" s="224">
        <f>ROUND(E158*J158,2)</f>
        <v>693.13</v>
      </c>
      <c r="L158" s="224">
        <v>15</v>
      </c>
      <c r="M158" s="224">
        <f>G158*(1+L158/100)</f>
        <v>0</v>
      </c>
      <c r="N158" s="224">
        <v>3.2000000000000003E-4</v>
      </c>
      <c r="O158" s="224">
        <f>ROUND(E158*N158,2)</f>
        <v>0</v>
      </c>
      <c r="P158" s="224">
        <v>0</v>
      </c>
      <c r="Q158" s="224">
        <f>ROUND(E158*P158,2)</f>
        <v>0</v>
      </c>
      <c r="R158" s="224"/>
      <c r="S158" s="224" t="s">
        <v>137</v>
      </c>
      <c r="T158" s="224" t="s">
        <v>137</v>
      </c>
      <c r="U158" s="224">
        <v>0.11</v>
      </c>
      <c r="V158" s="224">
        <f>ROUND(E158*U158,2)</f>
        <v>1.38</v>
      </c>
      <c r="W158" s="224"/>
      <c r="X158" s="224" t="s">
        <v>138</v>
      </c>
      <c r="Y158" s="205"/>
      <c r="Z158" s="205"/>
      <c r="AA158" s="205"/>
      <c r="AB158" s="205"/>
      <c r="AC158" s="205"/>
      <c r="AD158" s="205"/>
      <c r="AE158" s="205"/>
      <c r="AF158" s="205"/>
      <c r="AG158" s="205" t="s">
        <v>139</v>
      </c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spans="1:60" outlineLevel="1" x14ac:dyDescent="0.25">
      <c r="A159" s="222"/>
      <c r="B159" s="223"/>
      <c r="C159" s="252" t="s">
        <v>275</v>
      </c>
      <c r="D159" s="226"/>
      <c r="E159" s="227">
        <v>7.6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05"/>
      <c r="Z159" s="205"/>
      <c r="AA159" s="205"/>
      <c r="AB159" s="205"/>
      <c r="AC159" s="205"/>
      <c r="AD159" s="205"/>
      <c r="AE159" s="205"/>
      <c r="AF159" s="205"/>
      <c r="AG159" s="205" t="s">
        <v>141</v>
      </c>
      <c r="AH159" s="205">
        <v>0</v>
      </c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spans="1:60" outlineLevel="1" x14ac:dyDescent="0.25">
      <c r="A160" s="222"/>
      <c r="B160" s="223"/>
      <c r="C160" s="252" t="s">
        <v>276</v>
      </c>
      <c r="D160" s="226"/>
      <c r="E160" s="227">
        <v>1.2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05"/>
      <c r="Z160" s="205"/>
      <c r="AA160" s="205"/>
      <c r="AB160" s="205"/>
      <c r="AC160" s="205"/>
      <c r="AD160" s="205"/>
      <c r="AE160" s="205"/>
      <c r="AF160" s="205"/>
      <c r="AG160" s="205" t="s">
        <v>141</v>
      </c>
      <c r="AH160" s="205">
        <v>0</v>
      </c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spans="1:60" outlineLevel="1" x14ac:dyDescent="0.25">
      <c r="A161" s="222"/>
      <c r="B161" s="223"/>
      <c r="C161" s="252" t="s">
        <v>277</v>
      </c>
      <c r="D161" s="226"/>
      <c r="E161" s="227">
        <v>1.4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05"/>
      <c r="Z161" s="205"/>
      <c r="AA161" s="205"/>
      <c r="AB161" s="205"/>
      <c r="AC161" s="205"/>
      <c r="AD161" s="205"/>
      <c r="AE161" s="205"/>
      <c r="AF161" s="205"/>
      <c r="AG161" s="205" t="s">
        <v>141</v>
      </c>
      <c r="AH161" s="205">
        <v>0</v>
      </c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spans="1:60" outlineLevel="1" x14ac:dyDescent="0.25">
      <c r="A162" s="222"/>
      <c r="B162" s="223"/>
      <c r="C162" s="252" t="s">
        <v>278</v>
      </c>
      <c r="D162" s="226"/>
      <c r="E162" s="227">
        <v>2.2999999999999998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05"/>
      <c r="Z162" s="205"/>
      <c r="AA162" s="205"/>
      <c r="AB162" s="205"/>
      <c r="AC162" s="205"/>
      <c r="AD162" s="205"/>
      <c r="AE162" s="205"/>
      <c r="AF162" s="205"/>
      <c r="AG162" s="205" t="s">
        <v>141</v>
      </c>
      <c r="AH162" s="205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spans="1:60" outlineLevel="1" x14ac:dyDescent="0.25">
      <c r="A163" s="243">
        <v>41</v>
      </c>
      <c r="B163" s="244" t="s">
        <v>279</v>
      </c>
      <c r="C163" s="253" t="s">
        <v>280</v>
      </c>
      <c r="D163" s="245" t="s">
        <v>0</v>
      </c>
      <c r="E163" s="246">
        <v>73.847999999999999</v>
      </c>
      <c r="F163" s="247"/>
      <c r="G163" s="248">
        <f>ROUND(E163*F163,2)</f>
        <v>0</v>
      </c>
      <c r="H163" s="225">
        <v>0</v>
      </c>
      <c r="I163" s="224">
        <f>ROUND(E163*H163,2)</f>
        <v>0</v>
      </c>
      <c r="J163" s="225">
        <v>3.85</v>
      </c>
      <c r="K163" s="224">
        <f>ROUND(E163*J163,2)</f>
        <v>284.31</v>
      </c>
      <c r="L163" s="224">
        <v>15</v>
      </c>
      <c r="M163" s="224">
        <f>G163*(1+L163/100)</f>
        <v>0</v>
      </c>
      <c r="N163" s="224">
        <v>0</v>
      </c>
      <c r="O163" s="224">
        <f>ROUND(E163*N163,2)</f>
        <v>0</v>
      </c>
      <c r="P163" s="224">
        <v>0</v>
      </c>
      <c r="Q163" s="224">
        <f>ROUND(E163*P163,2)</f>
        <v>0</v>
      </c>
      <c r="R163" s="224"/>
      <c r="S163" s="224" t="s">
        <v>137</v>
      </c>
      <c r="T163" s="224" t="s">
        <v>137</v>
      </c>
      <c r="U163" s="224">
        <v>0</v>
      </c>
      <c r="V163" s="224">
        <f>ROUND(E163*U163,2)</f>
        <v>0</v>
      </c>
      <c r="W163" s="224"/>
      <c r="X163" s="224" t="s">
        <v>267</v>
      </c>
      <c r="Y163" s="205"/>
      <c r="Z163" s="205"/>
      <c r="AA163" s="205"/>
      <c r="AB163" s="205"/>
      <c r="AC163" s="205"/>
      <c r="AD163" s="205"/>
      <c r="AE163" s="205"/>
      <c r="AF163" s="205"/>
      <c r="AG163" s="205" t="s">
        <v>268</v>
      </c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spans="1:60" x14ac:dyDescent="0.25">
      <c r="A164" s="231" t="s">
        <v>132</v>
      </c>
      <c r="B164" s="232" t="s">
        <v>70</v>
      </c>
      <c r="C164" s="250" t="s">
        <v>71</v>
      </c>
      <c r="D164" s="233"/>
      <c r="E164" s="234"/>
      <c r="F164" s="235"/>
      <c r="G164" s="236">
        <f>SUMIF(AG165:AG165,"&lt;&gt;NOR",G165:G165)</f>
        <v>0</v>
      </c>
      <c r="H164" s="230"/>
      <c r="I164" s="230">
        <f>SUM(I165:I165)</f>
        <v>0</v>
      </c>
      <c r="J164" s="230"/>
      <c r="K164" s="230">
        <f>SUM(K165:K165)</f>
        <v>1500</v>
      </c>
      <c r="L164" s="230"/>
      <c r="M164" s="230">
        <f>SUM(M165:M165)</f>
        <v>0</v>
      </c>
      <c r="N164" s="230"/>
      <c r="O164" s="230">
        <f>SUM(O165:O165)</f>
        <v>0</v>
      </c>
      <c r="P164" s="230"/>
      <c r="Q164" s="230">
        <f>SUM(Q165:Q165)</f>
        <v>0</v>
      </c>
      <c r="R164" s="230"/>
      <c r="S164" s="230"/>
      <c r="T164" s="230"/>
      <c r="U164" s="230"/>
      <c r="V164" s="230">
        <f>SUM(V165:V165)</f>
        <v>0.16</v>
      </c>
      <c r="W164" s="230"/>
      <c r="X164" s="230"/>
      <c r="AG164" t="s">
        <v>133</v>
      </c>
    </row>
    <row r="165" spans="1:60" outlineLevel="1" x14ac:dyDescent="0.25">
      <c r="A165" s="243">
        <v>42</v>
      </c>
      <c r="B165" s="244" t="s">
        <v>281</v>
      </c>
      <c r="C165" s="253" t="s">
        <v>282</v>
      </c>
      <c r="D165" s="245" t="s">
        <v>283</v>
      </c>
      <c r="E165" s="246">
        <v>1</v>
      </c>
      <c r="F165" s="247"/>
      <c r="G165" s="248">
        <f>ROUND(E165*F165,2)</f>
        <v>0</v>
      </c>
      <c r="H165" s="225">
        <v>0</v>
      </c>
      <c r="I165" s="224">
        <f>ROUND(E165*H165,2)</f>
        <v>0</v>
      </c>
      <c r="J165" s="225">
        <v>1500</v>
      </c>
      <c r="K165" s="224">
        <f>ROUND(E165*J165,2)</f>
        <v>1500</v>
      </c>
      <c r="L165" s="224">
        <v>15</v>
      </c>
      <c r="M165" s="224">
        <f>G165*(1+L165/100)</f>
        <v>0</v>
      </c>
      <c r="N165" s="224">
        <v>0</v>
      </c>
      <c r="O165" s="224">
        <f>ROUND(E165*N165,2)</f>
        <v>0</v>
      </c>
      <c r="P165" s="224">
        <v>0</v>
      </c>
      <c r="Q165" s="224">
        <f>ROUND(E165*P165,2)</f>
        <v>0</v>
      </c>
      <c r="R165" s="224"/>
      <c r="S165" s="224" t="s">
        <v>162</v>
      </c>
      <c r="T165" s="224" t="s">
        <v>163</v>
      </c>
      <c r="U165" s="224">
        <v>0.157</v>
      </c>
      <c r="V165" s="224">
        <f>ROUND(E165*U165,2)</f>
        <v>0.16</v>
      </c>
      <c r="W165" s="224"/>
      <c r="X165" s="224" t="s">
        <v>138</v>
      </c>
      <c r="Y165" s="205"/>
      <c r="Z165" s="205"/>
      <c r="AA165" s="205"/>
      <c r="AB165" s="205"/>
      <c r="AC165" s="205"/>
      <c r="AD165" s="205"/>
      <c r="AE165" s="205"/>
      <c r="AF165" s="205"/>
      <c r="AG165" s="205" t="s">
        <v>139</v>
      </c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spans="1:60" x14ac:dyDescent="0.25">
      <c r="A166" s="231" t="s">
        <v>132</v>
      </c>
      <c r="B166" s="232" t="s">
        <v>72</v>
      </c>
      <c r="C166" s="250" t="s">
        <v>73</v>
      </c>
      <c r="D166" s="233"/>
      <c r="E166" s="234"/>
      <c r="F166" s="235"/>
      <c r="G166" s="236">
        <f>SUMIF(AG167:AG175,"&lt;&gt;NOR",G167:G175)</f>
        <v>0</v>
      </c>
      <c r="H166" s="230"/>
      <c r="I166" s="230">
        <f>SUM(I167:I175)</f>
        <v>1492.9599999999998</v>
      </c>
      <c r="J166" s="230"/>
      <c r="K166" s="230">
        <f>SUM(K167:K175)</f>
        <v>4896.74</v>
      </c>
      <c r="L166" s="230"/>
      <c r="M166" s="230">
        <f>SUM(M167:M175)</f>
        <v>0</v>
      </c>
      <c r="N166" s="230"/>
      <c r="O166" s="230">
        <f>SUM(O167:O175)</f>
        <v>0</v>
      </c>
      <c r="P166" s="230"/>
      <c r="Q166" s="230">
        <f>SUM(Q167:Q175)</f>
        <v>0</v>
      </c>
      <c r="R166" s="230"/>
      <c r="S166" s="230"/>
      <c r="T166" s="230"/>
      <c r="U166" s="230"/>
      <c r="V166" s="230">
        <f>SUM(V167:V175)</f>
        <v>5.89</v>
      </c>
      <c r="W166" s="230"/>
      <c r="X166" s="230"/>
      <c r="AG166" t="s">
        <v>133</v>
      </c>
    </row>
    <row r="167" spans="1:60" outlineLevel="1" x14ac:dyDescent="0.25">
      <c r="A167" s="237">
        <v>43</v>
      </c>
      <c r="B167" s="238" t="s">
        <v>284</v>
      </c>
      <c r="C167" s="251" t="s">
        <v>285</v>
      </c>
      <c r="D167" s="239" t="s">
        <v>149</v>
      </c>
      <c r="E167" s="240">
        <v>0.7</v>
      </c>
      <c r="F167" s="241"/>
      <c r="G167" s="242">
        <f>ROUND(E167*F167,2)</f>
        <v>0</v>
      </c>
      <c r="H167" s="225">
        <v>283.7</v>
      </c>
      <c r="I167" s="224">
        <f>ROUND(E167*H167,2)</f>
        <v>198.59</v>
      </c>
      <c r="J167" s="225">
        <v>591.29999999999995</v>
      </c>
      <c r="K167" s="224">
        <f>ROUND(E167*J167,2)</f>
        <v>413.91</v>
      </c>
      <c r="L167" s="224">
        <v>15</v>
      </c>
      <c r="M167" s="224">
        <f>G167*(1+L167/100)</f>
        <v>0</v>
      </c>
      <c r="N167" s="224">
        <v>1.5200000000000001E-3</v>
      </c>
      <c r="O167" s="224">
        <f>ROUND(E167*N167,2)</f>
        <v>0</v>
      </c>
      <c r="P167" s="224">
        <v>0</v>
      </c>
      <c r="Q167" s="224">
        <f>ROUND(E167*P167,2)</f>
        <v>0</v>
      </c>
      <c r="R167" s="224"/>
      <c r="S167" s="224" t="s">
        <v>137</v>
      </c>
      <c r="T167" s="224" t="s">
        <v>137</v>
      </c>
      <c r="U167" s="224">
        <v>1.173</v>
      </c>
      <c r="V167" s="224">
        <f>ROUND(E167*U167,2)</f>
        <v>0.82</v>
      </c>
      <c r="W167" s="224"/>
      <c r="X167" s="224" t="s">
        <v>138</v>
      </c>
      <c r="Y167" s="205"/>
      <c r="Z167" s="205"/>
      <c r="AA167" s="205"/>
      <c r="AB167" s="205"/>
      <c r="AC167" s="205"/>
      <c r="AD167" s="205"/>
      <c r="AE167" s="205"/>
      <c r="AF167" s="205"/>
      <c r="AG167" s="205" t="s">
        <v>139</v>
      </c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spans="1:60" outlineLevel="1" x14ac:dyDescent="0.25">
      <c r="A168" s="222"/>
      <c r="B168" s="223"/>
      <c r="C168" s="252" t="s">
        <v>286</v>
      </c>
      <c r="D168" s="226"/>
      <c r="E168" s="227">
        <v>0.7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05"/>
      <c r="Z168" s="205"/>
      <c r="AA168" s="205"/>
      <c r="AB168" s="205"/>
      <c r="AC168" s="205"/>
      <c r="AD168" s="205"/>
      <c r="AE168" s="205"/>
      <c r="AF168" s="205"/>
      <c r="AG168" s="205" t="s">
        <v>141</v>
      </c>
      <c r="AH168" s="205">
        <v>0</v>
      </c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spans="1:60" outlineLevel="1" x14ac:dyDescent="0.25">
      <c r="A169" s="243">
        <v>44</v>
      </c>
      <c r="B169" s="244" t="s">
        <v>287</v>
      </c>
      <c r="C169" s="253" t="s">
        <v>288</v>
      </c>
      <c r="D169" s="245" t="s">
        <v>149</v>
      </c>
      <c r="E169" s="246">
        <v>7</v>
      </c>
      <c r="F169" s="247"/>
      <c r="G169" s="248">
        <f>ROUND(E169*F169,2)</f>
        <v>0</v>
      </c>
      <c r="H169" s="225">
        <v>184.91</v>
      </c>
      <c r="I169" s="224">
        <f>ROUND(E169*H169,2)</f>
        <v>1294.3699999999999</v>
      </c>
      <c r="J169" s="225">
        <v>266.08999999999997</v>
      </c>
      <c r="K169" s="224">
        <f>ROUND(E169*J169,2)</f>
        <v>1862.63</v>
      </c>
      <c r="L169" s="224">
        <v>15</v>
      </c>
      <c r="M169" s="224">
        <f>G169*(1+L169/100)</f>
        <v>0</v>
      </c>
      <c r="N169" s="224">
        <v>5.1999999999999995E-4</v>
      </c>
      <c r="O169" s="224">
        <f>ROUND(E169*N169,2)</f>
        <v>0</v>
      </c>
      <c r="P169" s="224">
        <v>0</v>
      </c>
      <c r="Q169" s="224">
        <f>ROUND(E169*P169,2)</f>
        <v>0</v>
      </c>
      <c r="R169" s="224"/>
      <c r="S169" s="224" t="s">
        <v>137</v>
      </c>
      <c r="T169" s="224" t="s">
        <v>137</v>
      </c>
      <c r="U169" s="224">
        <v>0.52900000000000003</v>
      </c>
      <c r="V169" s="224">
        <f>ROUND(E169*U169,2)</f>
        <v>3.7</v>
      </c>
      <c r="W169" s="224"/>
      <c r="X169" s="224" t="s">
        <v>138</v>
      </c>
      <c r="Y169" s="205"/>
      <c r="Z169" s="205"/>
      <c r="AA169" s="205"/>
      <c r="AB169" s="205"/>
      <c r="AC169" s="205"/>
      <c r="AD169" s="205"/>
      <c r="AE169" s="205"/>
      <c r="AF169" s="205"/>
      <c r="AG169" s="205" t="s">
        <v>139</v>
      </c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spans="1:60" outlineLevel="1" x14ac:dyDescent="0.25">
      <c r="A170" s="243">
        <v>45</v>
      </c>
      <c r="B170" s="244" t="s">
        <v>289</v>
      </c>
      <c r="C170" s="253" t="s">
        <v>290</v>
      </c>
      <c r="D170" s="245" t="s">
        <v>144</v>
      </c>
      <c r="E170" s="246">
        <v>2</v>
      </c>
      <c r="F170" s="247"/>
      <c r="G170" s="248">
        <f>ROUND(E170*F170,2)</f>
        <v>0</v>
      </c>
      <c r="H170" s="225">
        <v>0</v>
      </c>
      <c r="I170" s="224">
        <f>ROUND(E170*H170,2)</f>
        <v>0</v>
      </c>
      <c r="J170" s="225">
        <v>79.2</v>
      </c>
      <c r="K170" s="224">
        <f>ROUND(E170*J170,2)</f>
        <v>158.4</v>
      </c>
      <c r="L170" s="224">
        <v>15</v>
      </c>
      <c r="M170" s="224">
        <f>G170*(1+L170/100)</f>
        <v>0</v>
      </c>
      <c r="N170" s="224">
        <v>0</v>
      </c>
      <c r="O170" s="224">
        <f>ROUND(E170*N170,2)</f>
        <v>0</v>
      </c>
      <c r="P170" s="224">
        <v>0</v>
      </c>
      <c r="Q170" s="224">
        <f>ROUND(E170*P170,2)</f>
        <v>0</v>
      </c>
      <c r="R170" s="224"/>
      <c r="S170" s="224" t="s">
        <v>137</v>
      </c>
      <c r="T170" s="224" t="s">
        <v>137</v>
      </c>
      <c r="U170" s="224">
        <v>0.157</v>
      </c>
      <c r="V170" s="224">
        <f>ROUND(E170*U170,2)</f>
        <v>0.31</v>
      </c>
      <c r="W170" s="224"/>
      <c r="X170" s="224" t="s">
        <v>138</v>
      </c>
      <c r="Y170" s="205"/>
      <c r="Z170" s="205"/>
      <c r="AA170" s="205"/>
      <c r="AB170" s="205"/>
      <c r="AC170" s="205"/>
      <c r="AD170" s="205"/>
      <c r="AE170" s="205"/>
      <c r="AF170" s="205"/>
      <c r="AG170" s="205" t="s">
        <v>139</v>
      </c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spans="1:60" outlineLevel="1" x14ac:dyDescent="0.25">
      <c r="A171" s="243">
        <v>46</v>
      </c>
      <c r="B171" s="244" t="s">
        <v>291</v>
      </c>
      <c r="C171" s="253" t="s">
        <v>292</v>
      </c>
      <c r="D171" s="245" t="s">
        <v>144</v>
      </c>
      <c r="E171" s="246">
        <v>2</v>
      </c>
      <c r="F171" s="247"/>
      <c r="G171" s="248">
        <f>ROUND(E171*F171,2)</f>
        <v>0</v>
      </c>
      <c r="H171" s="225">
        <v>0</v>
      </c>
      <c r="I171" s="224">
        <f>ROUND(E171*H171,2)</f>
        <v>0</v>
      </c>
      <c r="J171" s="225">
        <v>87.7</v>
      </c>
      <c r="K171" s="224">
        <f>ROUND(E171*J171,2)</f>
        <v>175.4</v>
      </c>
      <c r="L171" s="224">
        <v>15</v>
      </c>
      <c r="M171" s="224">
        <f>G171*(1+L171/100)</f>
        <v>0</v>
      </c>
      <c r="N171" s="224">
        <v>0</v>
      </c>
      <c r="O171" s="224">
        <f>ROUND(E171*N171,2)</f>
        <v>0</v>
      </c>
      <c r="P171" s="224">
        <v>0</v>
      </c>
      <c r="Q171" s="224">
        <f>ROUND(E171*P171,2)</f>
        <v>0</v>
      </c>
      <c r="R171" s="224"/>
      <c r="S171" s="224" t="s">
        <v>137</v>
      </c>
      <c r="T171" s="224" t="s">
        <v>137</v>
      </c>
      <c r="U171" s="224">
        <v>0.17399999999999999</v>
      </c>
      <c r="V171" s="224">
        <f>ROUND(E171*U171,2)</f>
        <v>0.35</v>
      </c>
      <c r="W171" s="224"/>
      <c r="X171" s="224" t="s">
        <v>138</v>
      </c>
      <c r="Y171" s="205"/>
      <c r="Z171" s="205"/>
      <c r="AA171" s="205"/>
      <c r="AB171" s="205"/>
      <c r="AC171" s="205"/>
      <c r="AD171" s="205"/>
      <c r="AE171" s="205"/>
      <c r="AF171" s="205"/>
      <c r="AG171" s="205" t="s">
        <v>139</v>
      </c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spans="1:60" outlineLevel="1" x14ac:dyDescent="0.25">
      <c r="A172" s="243">
        <v>47</v>
      </c>
      <c r="B172" s="244" t="s">
        <v>293</v>
      </c>
      <c r="C172" s="253" t="s">
        <v>294</v>
      </c>
      <c r="D172" s="245" t="s">
        <v>144</v>
      </c>
      <c r="E172" s="246">
        <v>1</v>
      </c>
      <c r="F172" s="247"/>
      <c r="G172" s="248">
        <f>ROUND(E172*F172,2)</f>
        <v>0</v>
      </c>
      <c r="H172" s="225">
        <v>0</v>
      </c>
      <c r="I172" s="224">
        <f>ROUND(E172*H172,2)</f>
        <v>0</v>
      </c>
      <c r="J172" s="225">
        <v>130.5</v>
      </c>
      <c r="K172" s="224">
        <f>ROUND(E172*J172,2)</f>
        <v>130.5</v>
      </c>
      <c r="L172" s="224">
        <v>15</v>
      </c>
      <c r="M172" s="224">
        <f>G172*(1+L172/100)</f>
        <v>0</v>
      </c>
      <c r="N172" s="224">
        <v>0</v>
      </c>
      <c r="O172" s="224">
        <f>ROUND(E172*N172,2)</f>
        <v>0</v>
      </c>
      <c r="P172" s="224">
        <v>0</v>
      </c>
      <c r="Q172" s="224">
        <f>ROUND(E172*P172,2)</f>
        <v>0</v>
      </c>
      <c r="R172" s="224"/>
      <c r="S172" s="224" t="s">
        <v>137</v>
      </c>
      <c r="T172" s="224" t="s">
        <v>137</v>
      </c>
      <c r="U172" s="224">
        <v>0.25900000000000001</v>
      </c>
      <c r="V172" s="224">
        <f>ROUND(E172*U172,2)</f>
        <v>0.26</v>
      </c>
      <c r="W172" s="224"/>
      <c r="X172" s="224" t="s">
        <v>138</v>
      </c>
      <c r="Y172" s="205"/>
      <c r="Z172" s="205"/>
      <c r="AA172" s="205"/>
      <c r="AB172" s="205"/>
      <c r="AC172" s="205"/>
      <c r="AD172" s="205"/>
      <c r="AE172" s="205"/>
      <c r="AF172" s="205"/>
      <c r="AG172" s="205" t="s">
        <v>139</v>
      </c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spans="1:60" outlineLevel="1" x14ac:dyDescent="0.25">
      <c r="A173" s="243">
        <v>48</v>
      </c>
      <c r="B173" s="244" t="s">
        <v>295</v>
      </c>
      <c r="C173" s="253" t="s">
        <v>296</v>
      </c>
      <c r="D173" s="245" t="s">
        <v>144</v>
      </c>
      <c r="E173" s="246">
        <v>1</v>
      </c>
      <c r="F173" s="247"/>
      <c r="G173" s="248">
        <f>ROUND(E173*F173,2)</f>
        <v>0</v>
      </c>
      <c r="H173" s="225">
        <v>0</v>
      </c>
      <c r="I173" s="224">
        <f>ROUND(E173*H173,2)</f>
        <v>0</v>
      </c>
      <c r="J173" s="225">
        <v>246</v>
      </c>
      <c r="K173" s="224">
        <f>ROUND(E173*J173,2)</f>
        <v>246</v>
      </c>
      <c r="L173" s="224">
        <v>15</v>
      </c>
      <c r="M173" s="224">
        <f>G173*(1+L173/100)</f>
        <v>0</v>
      </c>
      <c r="N173" s="224">
        <v>0</v>
      </c>
      <c r="O173" s="224">
        <f>ROUND(E173*N173,2)</f>
        <v>0</v>
      </c>
      <c r="P173" s="224">
        <v>0</v>
      </c>
      <c r="Q173" s="224">
        <f>ROUND(E173*P173,2)</f>
        <v>0</v>
      </c>
      <c r="R173" s="224"/>
      <c r="S173" s="224" t="s">
        <v>137</v>
      </c>
      <c r="T173" s="224" t="s">
        <v>137</v>
      </c>
      <c r="U173" s="224">
        <v>0.45</v>
      </c>
      <c r="V173" s="224">
        <f>ROUND(E173*U173,2)</f>
        <v>0.45</v>
      </c>
      <c r="W173" s="224"/>
      <c r="X173" s="224" t="s">
        <v>138</v>
      </c>
      <c r="Y173" s="205"/>
      <c r="Z173" s="205"/>
      <c r="AA173" s="205"/>
      <c r="AB173" s="205"/>
      <c r="AC173" s="205"/>
      <c r="AD173" s="205"/>
      <c r="AE173" s="205"/>
      <c r="AF173" s="205"/>
      <c r="AG173" s="205" t="s">
        <v>139</v>
      </c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spans="1:60" outlineLevel="1" x14ac:dyDescent="0.25">
      <c r="A174" s="243">
        <v>49</v>
      </c>
      <c r="B174" s="244" t="s">
        <v>297</v>
      </c>
      <c r="C174" s="253" t="s">
        <v>298</v>
      </c>
      <c r="D174" s="245" t="s">
        <v>299</v>
      </c>
      <c r="E174" s="246">
        <v>4</v>
      </c>
      <c r="F174" s="247"/>
      <c r="G174" s="248">
        <f>ROUND(E174*F174,2)</f>
        <v>0</v>
      </c>
      <c r="H174" s="225">
        <v>0</v>
      </c>
      <c r="I174" s="224">
        <f>ROUND(E174*H174,2)</f>
        <v>0</v>
      </c>
      <c r="J174" s="225">
        <v>450</v>
      </c>
      <c r="K174" s="224">
        <f>ROUND(E174*J174,2)</f>
        <v>1800</v>
      </c>
      <c r="L174" s="224">
        <v>15</v>
      </c>
      <c r="M174" s="224">
        <f>G174*(1+L174/100)</f>
        <v>0</v>
      </c>
      <c r="N174" s="224">
        <v>0</v>
      </c>
      <c r="O174" s="224">
        <f>ROUND(E174*N174,2)</f>
        <v>0</v>
      </c>
      <c r="P174" s="224">
        <v>0</v>
      </c>
      <c r="Q174" s="224">
        <f>ROUND(E174*P174,2)</f>
        <v>0</v>
      </c>
      <c r="R174" s="224"/>
      <c r="S174" s="224" t="s">
        <v>162</v>
      </c>
      <c r="T174" s="224" t="s">
        <v>163</v>
      </c>
      <c r="U174" s="224">
        <v>0</v>
      </c>
      <c r="V174" s="224">
        <f>ROUND(E174*U174,2)</f>
        <v>0</v>
      </c>
      <c r="W174" s="224"/>
      <c r="X174" s="224" t="s">
        <v>138</v>
      </c>
      <c r="Y174" s="205"/>
      <c r="Z174" s="205"/>
      <c r="AA174" s="205"/>
      <c r="AB174" s="205"/>
      <c r="AC174" s="205"/>
      <c r="AD174" s="205"/>
      <c r="AE174" s="205"/>
      <c r="AF174" s="205"/>
      <c r="AG174" s="205" t="s">
        <v>139</v>
      </c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spans="1:60" outlineLevel="1" x14ac:dyDescent="0.25">
      <c r="A175" s="243">
        <v>50</v>
      </c>
      <c r="B175" s="244" t="s">
        <v>300</v>
      </c>
      <c r="C175" s="253" t="s">
        <v>301</v>
      </c>
      <c r="D175" s="245" t="s">
        <v>0</v>
      </c>
      <c r="E175" s="246">
        <v>62.798000000000002</v>
      </c>
      <c r="F175" s="247"/>
      <c r="G175" s="248">
        <f>ROUND(E175*F175,2)</f>
        <v>0</v>
      </c>
      <c r="H175" s="225">
        <v>0</v>
      </c>
      <c r="I175" s="224">
        <f>ROUND(E175*H175,2)</f>
        <v>0</v>
      </c>
      <c r="J175" s="225">
        <v>1.75</v>
      </c>
      <c r="K175" s="224">
        <f>ROUND(E175*J175,2)</f>
        <v>109.9</v>
      </c>
      <c r="L175" s="224">
        <v>15</v>
      </c>
      <c r="M175" s="224">
        <f>G175*(1+L175/100)</f>
        <v>0</v>
      </c>
      <c r="N175" s="224">
        <v>0</v>
      </c>
      <c r="O175" s="224">
        <f>ROUND(E175*N175,2)</f>
        <v>0</v>
      </c>
      <c r="P175" s="224">
        <v>0</v>
      </c>
      <c r="Q175" s="224">
        <f>ROUND(E175*P175,2)</f>
        <v>0</v>
      </c>
      <c r="R175" s="224"/>
      <c r="S175" s="224" t="s">
        <v>137</v>
      </c>
      <c r="T175" s="224" t="s">
        <v>137</v>
      </c>
      <c r="U175" s="224">
        <v>0</v>
      </c>
      <c r="V175" s="224">
        <f>ROUND(E175*U175,2)</f>
        <v>0</v>
      </c>
      <c r="W175" s="224"/>
      <c r="X175" s="224" t="s">
        <v>267</v>
      </c>
      <c r="Y175" s="205"/>
      <c r="Z175" s="205"/>
      <c r="AA175" s="205"/>
      <c r="AB175" s="205"/>
      <c r="AC175" s="205"/>
      <c r="AD175" s="205"/>
      <c r="AE175" s="205"/>
      <c r="AF175" s="205"/>
      <c r="AG175" s="205" t="s">
        <v>268</v>
      </c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spans="1:60" x14ac:dyDescent="0.25">
      <c r="A176" s="231" t="s">
        <v>132</v>
      </c>
      <c r="B176" s="232" t="s">
        <v>74</v>
      </c>
      <c r="C176" s="250" t="s">
        <v>75</v>
      </c>
      <c r="D176" s="233"/>
      <c r="E176" s="234"/>
      <c r="F176" s="235"/>
      <c r="G176" s="236">
        <f>SUMIF(AG177:AG190,"&lt;&gt;NOR",G177:G190)</f>
        <v>0</v>
      </c>
      <c r="H176" s="230"/>
      <c r="I176" s="230">
        <f>SUM(I177:I190)</f>
        <v>2625.9300000000003</v>
      </c>
      <c r="J176" s="230"/>
      <c r="K176" s="230">
        <f>SUM(K177:K190)</f>
        <v>7065.4900000000007</v>
      </c>
      <c r="L176" s="230"/>
      <c r="M176" s="230">
        <f>SUM(M177:M190)</f>
        <v>0</v>
      </c>
      <c r="N176" s="230"/>
      <c r="O176" s="230">
        <f>SUM(O177:O190)</f>
        <v>0.06</v>
      </c>
      <c r="P176" s="230"/>
      <c r="Q176" s="230">
        <f>SUM(Q177:Q190)</f>
        <v>0.02</v>
      </c>
      <c r="R176" s="230"/>
      <c r="S176" s="230"/>
      <c r="T176" s="230"/>
      <c r="U176" s="230"/>
      <c r="V176" s="230">
        <f>SUM(V177:V190)</f>
        <v>15.21</v>
      </c>
      <c r="W176" s="230"/>
      <c r="X176" s="230"/>
      <c r="AG176" t="s">
        <v>133</v>
      </c>
    </row>
    <row r="177" spans="1:60" outlineLevel="1" x14ac:dyDescent="0.25">
      <c r="A177" s="243">
        <v>51</v>
      </c>
      <c r="B177" s="244" t="s">
        <v>302</v>
      </c>
      <c r="C177" s="253" t="s">
        <v>303</v>
      </c>
      <c r="D177" s="245" t="s">
        <v>149</v>
      </c>
      <c r="E177" s="246">
        <v>14</v>
      </c>
      <c r="F177" s="247"/>
      <c r="G177" s="248">
        <f>ROUND(E177*F177,2)</f>
        <v>0</v>
      </c>
      <c r="H177" s="225">
        <v>78.180000000000007</v>
      </c>
      <c r="I177" s="224">
        <f>ROUND(E177*H177,2)</f>
        <v>1094.52</v>
      </c>
      <c r="J177" s="225">
        <v>257.82</v>
      </c>
      <c r="K177" s="224">
        <f>ROUND(E177*J177,2)</f>
        <v>3609.48</v>
      </c>
      <c r="L177" s="224">
        <v>15</v>
      </c>
      <c r="M177" s="224">
        <f>G177*(1+L177/100)</f>
        <v>0</v>
      </c>
      <c r="N177" s="224">
        <v>3.9899999999999996E-3</v>
      </c>
      <c r="O177" s="224">
        <f>ROUND(E177*N177,2)</f>
        <v>0.06</v>
      </c>
      <c r="P177" s="224">
        <v>0</v>
      </c>
      <c r="Q177" s="224">
        <f>ROUND(E177*P177,2)</f>
        <v>0</v>
      </c>
      <c r="R177" s="224"/>
      <c r="S177" s="224" t="s">
        <v>137</v>
      </c>
      <c r="T177" s="224" t="s">
        <v>137</v>
      </c>
      <c r="U177" s="224">
        <v>0.54290000000000005</v>
      </c>
      <c r="V177" s="224">
        <f>ROUND(E177*U177,2)</f>
        <v>7.6</v>
      </c>
      <c r="W177" s="224"/>
      <c r="X177" s="224" t="s">
        <v>138</v>
      </c>
      <c r="Y177" s="205"/>
      <c r="Z177" s="205"/>
      <c r="AA177" s="205"/>
      <c r="AB177" s="205"/>
      <c r="AC177" s="205"/>
      <c r="AD177" s="205"/>
      <c r="AE177" s="205"/>
      <c r="AF177" s="205"/>
      <c r="AG177" s="205" t="s">
        <v>139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spans="1:60" ht="20.399999999999999" outlineLevel="1" x14ac:dyDescent="0.25">
      <c r="A178" s="243">
        <v>52</v>
      </c>
      <c r="B178" s="244" t="s">
        <v>304</v>
      </c>
      <c r="C178" s="253" t="s">
        <v>305</v>
      </c>
      <c r="D178" s="245" t="s">
        <v>149</v>
      </c>
      <c r="E178" s="246">
        <v>14</v>
      </c>
      <c r="F178" s="247"/>
      <c r="G178" s="248">
        <f>ROUND(E178*F178,2)</f>
        <v>0</v>
      </c>
      <c r="H178" s="225">
        <v>27.39</v>
      </c>
      <c r="I178" s="224">
        <f>ROUND(E178*H178,2)</f>
        <v>383.46</v>
      </c>
      <c r="J178" s="225">
        <v>59.31</v>
      </c>
      <c r="K178" s="224">
        <f>ROUND(E178*J178,2)</f>
        <v>830.34</v>
      </c>
      <c r="L178" s="224">
        <v>15</v>
      </c>
      <c r="M178" s="224">
        <f>G178*(1+L178/100)</f>
        <v>0</v>
      </c>
      <c r="N178" s="224">
        <v>4.0000000000000003E-5</v>
      </c>
      <c r="O178" s="224">
        <f>ROUND(E178*N178,2)</f>
        <v>0</v>
      </c>
      <c r="P178" s="224">
        <v>0</v>
      </c>
      <c r="Q178" s="224">
        <f>ROUND(E178*P178,2)</f>
        <v>0</v>
      </c>
      <c r="R178" s="224"/>
      <c r="S178" s="224" t="s">
        <v>137</v>
      </c>
      <c r="T178" s="224" t="s">
        <v>137</v>
      </c>
      <c r="U178" s="224">
        <v>0.129</v>
      </c>
      <c r="V178" s="224">
        <f>ROUND(E178*U178,2)</f>
        <v>1.81</v>
      </c>
      <c r="W178" s="224"/>
      <c r="X178" s="224" t="s">
        <v>138</v>
      </c>
      <c r="Y178" s="205"/>
      <c r="Z178" s="205"/>
      <c r="AA178" s="205"/>
      <c r="AB178" s="205"/>
      <c r="AC178" s="205"/>
      <c r="AD178" s="205"/>
      <c r="AE178" s="205"/>
      <c r="AF178" s="205"/>
      <c r="AG178" s="205" t="s">
        <v>139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spans="1:60" outlineLevel="1" x14ac:dyDescent="0.25">
      <c r="A179" s="243">
        <v>53</v>
      </c>
      <c r="B179" s="244" t="s">
        <v>306</v>
      </c>
      <c r="C179" s="253" t="s">
        <v>307</v>
      </c>
      <c r="D179" s="245" t="s">
        <v>144</v>
      </c>
      <c r="E179" s="246">
        <v>3</v>
      </c>
      <c r="F179" s="247"/>
      <c r="G179" s="248">
        <f>ROUND(E179*F179,2)</f>
        <v>0</v>
      </c>
      <c r="H179" s="225">
        <v>112.43</v>
      </c>
      <c r="I179" s="224">
        <f>ROUND(E179*H179,2)</f>
        <v>337.29</v>
      </c>
      <c r="J179" s="225">
        <v>118.57</v>
      </c>
      <c r="K179" s="224">
        <f>ROUND(E179*J179,2)</f>
        <v>355.71</v>
      </c>
      <c r="L179" s="224">
        <v>15</v>
      </c>
      <c r="M179" s="224">
        <f>G179*(1+L179/100)</f>
        <v>0</v>
      </c>
      <c r="N179" s="224">
        <v>6.3000000000000003E-4</v>
      </c>
      <c r="O179" s="224">
        <f>ROUND(E179*N179,2)</f>
        <v>0</v>
      </c>
      <c r="P179" s="224">
        <v>0</v>
      </c>
      <c r="Q179" s="224">
        <f>ROUND(E179*P179,2)</f>
        <v>0</v>
      </c>
      <c r="R179" s="224"/>
      <c r="S179" s="224" t="s">
        <v>137</v>
      </c>
      <c r="T179" s="224" t="s">
        <v>137</v>
      </c>
      <c r="U179" s="224">
        <v>0.27200000000000002</v>
      </c>
      <c r="V179" s="224">
        <f>ROUND(E179*U179,2)</f>
        <v>0.82</v>
      </c>
      <c r="W179" s="224"/>
      <c r="X179" s="224" t="s">
        <v>138</v>
      </c>
      <c r="Y179" s="205"/>
      <c r="Z179" s="205"/>
      <c r="AA179" s="205"/>
      <c r="AB179" s="205"/>
      <c r="AC179" s="205"/>
      <c r="AD179" s="205"/>
      <c r="AE179" s="205"/>
      <c r="AF179" s="205"/>
      <c r="AG179" s="205" t="s">
        <v>139</v>
      </c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spans="1:60" outlineLevel="1" x14ac:dyDescent="0.25">
      <c r="A180" s="243">
        <v>54</v>
      </c>
      <c r="B180" s="244" t="s">
        <v>308</v>
      </c>
      <c r="C180" s="253" t="s">
        <v>309</v>
      </c>
      <c r="D180" s="245" t="s">
        <v>310</v>
      </c>
      <c r="E180" s="246">
        <v>3</v>
      </c>
      <c r="F180" s="247"/>
      <c r="G180" s="248">
        <f>ROUND(E180*F180,2)</f>
        <v>0</v>
      </c>
      <c r="H180" s="225">
        <v>230.12</v>
      </c>
      <c r="I180" s="224">
        <f>ROUND(E180*H180,2)</f>
        <v>690.36</v>
      </c>
      <c r="J180" s="225">
        <v>235.38</v>
      </c>
      <c r="K180" s="224">
        <f>ROUND(E180*J180,2)</f>
        <v>706.14</v>
      </c>
      <c r="L180" s="224">
        <v>15</v>
      </c>
      <c r="M180" s="224">
        <f>G180*(1+L180/100)</f>
        <v>0</v>
      </c>
      <c r="N180" s="224">
        <v>1.48E-3</v>
      </c>
      <c r="O180" s="224">
        <f>ROUND(E180*N180,2)</f>
        <v>0</v>
      </c>
      <c r="P180" s="224">
        <v>0</v>
      </c>
      <c r="Q180" s="224">
        <f>ROUND(E180*P180,2)</f>
        <v>0</v>
      </c>
      <c r="R180" s="224"/>
      <c r="S180" s="224" t="s">
        <v>137</v>
      </c>
      <c r="T180" s="224" t="s">
        <v>137</v>
      </c>
      <c r="U180" s="224">
        <v>0.54</v>
      </c>
      <c r="V180" s="224">
        <f>ROUND(E180*U180,2)</f>
        <v>1.62</v>
      </c>
      <c r="W180" s="224"/>
      <c r="X180" s="224" t="s">
        <v>138</v>
      </c>
      <c r="Y180" s="205"/>
      <c r="Z180" s="205"/>
      <c r="AA180" s="205"/>
      <c r="AB180" s="205"/>
      <c r="AC180" s="205"/>
      <c r="AD180" s="205"/>
      <c r="AE180" s="205"/>
      <c r="AF180" s="205"/>
      <c r="AG180" s="205" t="s">
        <v>139</v>
      </c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spans="1:60" outlineLevel="1" x14ac:dyDescent="0.25">
      <c r="A181" s="243">
        <v>55</v>
      </c>
      <c r="B181" s="244" t="s">
        <v>311</v>
      </c>
      <c r="C181" s="253" t="s">
        <v>312</v>
      </c>
      <c r="D181" s="245" t="s">
        <v>144</v>
      </c>
      <c r="E181" s="246">
        <v>2</v>
      </c>
      <c r="F181" s="247"/>
      <c r="G181" s="248">
        <f>ROUND(E181*F181,2)</f>
        <v>0</v>
      </c>
      <c r="H181" s="225">
        <v>0</v>
      </c>
      <c r="I181" s="224">
        <f>ROUND(E181*H181,2)</f>
        <v>0</v>
      </c>
      <c r="J181" s="225">
        <v>32.9</v>
      </c>
      <c r="K181" s="224">
        <f>ROUND(E181*J181,2)</f>
        <v>65.8</v>
      </c>
      <c r="L181" s="224">
        <v>15</v>
      </c>
      <c r="M181" s="224">
        <f>G181*(1+L181/100)</f>
        <v>0</v>
      </c>
      <c r="N181" s="224">
        <v>0</v>
      </c>
      <c r="O181" s="224">
        <f>ROUND(E181*N181,2)</f>
        <v>0</v>
      </c>
      <c r="P181" s="224">
        <v>5.11E-3</v>
      </c>
      <c r="Q181" s="224">
        <f>ROUND(E181*P181,2)</f>
        <v>0.01</v>
      </c>
      <c r="R181" s="224"/>
      <c r="S181" s="224" t="s">
        <v>137</v>
      </c>
      <c r="T181" s="224" t="s">
        <v>137</v>
      </c>
      <c r="U181" s="224">
        <v>8.3000000000000004E-2</v>
      </c>
      <c r="V181" s="224">
        <f>ROUND(E181*U181,2)</f>
        <v>0.17</v>
      </c>
      <c r="W181" s="224"/>
      <c r="X181" s="224" t="s">
        <v>138</v>
      </c>
      <c r="Y181" s="205"/>
      <c r="Z181" s="205"/>
      <c r="AA181" s="205"/>
      <c r="AB181" s="205"/>
      <c r="AC181" s="205"/>
      <c r="AD181" s="205"/>
      <c r="AE181" s="205"/>
      <c r="AF181" s="205"/>
      <c r="AG181" s="205" t="s">
        <v>139</v>
      </c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spans="1:60" ht="20.399999999999999" outlineLevel="1" x14ac:dyDescent="0.25">
      <c r="A182" s="243">
        <v>56</v>
      </c>
      <c r="B182" s="244" t="s">
        <v>313</v>
      </c>
      <c r="C182" s="253" t="s">
        <v>314</v>
      </c>
      <c r="D182" s="245" t="s">
        <v>144</v>
      </c>
      <c r="E182" s="246">
        <v>2</v>
      </c>
      <c r="F182" s="247"/>
      <c r="G182" s="248">
        <f>ROUND(E182*F182,2)</f>
        <v>0</v>
      </c>
      <c r="H182" s="225">
        <v>55.64</v>
      </c>
      <c r="I182" s="224">
        <f>ROUND(E182*H182,2)</f>
        <v>111.28</v>
      </c>
      <c r="J182" s="225">
        <v>104.36</v>
      </c>
      <c r="K182" s="224">
        <f>ROUND(E182*J182,2)</f>
        <v>208.72</v>
      </c>
      <c r="L182" s="224">
        <v>15</v>
      </c>
      <c r="M182" s="224">
        <f>G182*(1+L182/100)</f>
        <v>0</v>
      </c>
      <c r="N182" s="224">
        <v>6.0000000000000002E-5</v>
      </c>
      <c r="O182" s="224">
        <f>ROUND(E182*N182,2)</f>
        <v>0</v>
      </c>
      <c r="P182" s="224">
        <v>0</v>
      </c>
      <c r="Q182" s="224">
        <f>ROUND(E182*P182,2)</f>
        <v>0</v>
      </c>
      <c r="R182" s="224"/>
      <c r="S182" s="224" t="s">
        <v>137</v>
      </c>
      <c r="T182" s="224" t="s">
        <v>137</v>
      </c>
      <c r="U182" s="224">
        <v>0.20699999999999999</v>
      </c>
      <c r="V182" s="224">
        <f>ROUND(E182*U182,2)</f>
        <v>0.41</v>
      </c>
      <c r="W182" s="224"/>
      <c r="X182" s="224" t="s">
        <v>138</v>
      </c>
      <c r="Y182" s="205"/>
      <c r="Z182" s="205"/>
      <c r="AA182" s="205"/>
      <c r="AB182" s="205"/>
      <c r="AC182" s="205"/>
      <c r="AD182" s="205"/>
      <c r="AE182" s="205"/>
      <c r="AF182" s="205"/>
      <c r="AG182" s="205" t="s">
        <v>139</v>
      </c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spans="1:60" outlineLevel="1" x14ac:dyDescent="0.25">
      <c r="A183" s="243">
        <v>57</v>
      </c>
      <c r="B183" s="244" t="s">
        <v>315</v>
      </c>
      <c r="C183" s="253" t="s">
        <v>316</v>
      </c>
      <c r="D183" s="245" t="s">
        <v>144</v>
      </c>
      <c r="E183" s="246">
        <v>2</v>
      </c>
      <c r="F183" s="247"/>
      <c r="G183" s="248">
        <f>ROUND(E183*F183,2)</f>
        <v>0</v>
      </c>
      <c r="H183" s="225">
        <v>0</v>
      </c>
      <c r="I183" s="224">
        <f>ROUND(E183*H183,2)</f>
        <v>0</v>
      </c>
      <c r="J183" s="225">
        <v>28.5</v>
      </c>
      <c r="K183" s="224">
        <f>ROUND(E183*J183,2)</f>
        <v>57</v>
      </c>
      <c r="L183" s="224">
        <v>15</v>
      </c>
      <c r="M183" s="224">
        <f>G183*(1+L183/100)</f>
        <v>0</v>
      </c>
      <c r="N183" s="224">
        <v>0</v>
      </c>
      <c r="O183" s="224">
        <f>ROUND(E183*N183,2)</f>
        <v>0</v>
      </c>
      <c r="P183" s="224">
        <v>5.5999999999999999E-3</v>
      </c>
      <c r="Q183" s="224">
        <f>ROUND(E183*P183,2)</f>
        <v>0.01</v>
      </c>
      <c r="R183" s="224"/>
      <c r="S183" s="224" t="s">
        <v>137</v>
      </c>
      <c r="T183" s="224" t="s">
        <v>137</v>
      </c>
      <c r="U183" s="224">
        <v>7.1999999999999995E-2</v>
      </c>
      <c r="V183" s="224">
        <f>ROUND(E183*U183,2)</f>
        <v>0.14000000000000001</v>
      </c>
      <c r="W183" s="224"/>
      <c r="X183" s="224" t="s">
        <v>138</v>
      </c>
      <c r="Y183" s="205"/>
      <c r="Z183" s="205"/>
      <c r="AA183" s="205"/>
      <c r="AB183" s="205"/>
      <c r="AC183" s="205"/>
      <c r="AD183" s="205"/>
      <c r="AE183" s="205"/>
      <c r="AF183" s="205"/>
      <c r="AG183" s="205" t="s">
        <v>139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spans="1:60" outlineLevel="1" x14ac:dyDescent="0.25">
      <c r="A184" s="243">
        <v>58</v>
      </c>
      <c r="B184" s="244" t="s">
        <v>317</v>
      </c>
      <c r="C184" s="253" t="s">
        <v>318</v>
      </c>
      <c r="D184" s="245" t="s">
        <v>144</v>
      </c>
      <c r="E184" s="246">
        <v>2</v>
      </c>
      <c r="F184" s="247"/>
      <c r="G184" s="248">
        <f>ROUND(E184*F184,2)</f>
        <v>0</v>
      </c>
      <c r="H184" s="225">
        <v>2.69</v>
      </c>
      <c r="I184" s="224">
        <f>ROUND(E184*H184,2)</f>
        <v>5.38</v>
      </c>
      <c r="J184" s="225">
        <v>88.21</v>
      </c>
      <c r="K184" s="224">
        <f>ROUND(E184*J184,2)</f>
        <v>176.42</v>
      </c>
      <c r="L184" s="224">
        <v>15</v>
      </c>
      <c r="M184" s="224">
        <f>G184*(1+L184/100)</f>
        <v>0</v>
      </c>
      <c r="N184" s="224">
        <v>2.0000000000000002E-5</v>
      </c>
      <c r="O184" s="224">
        <f>ROUND(E184*N184,2)</f>
        <v>0</v>
      </c>
      <c r="P184" s="224">
        <v>0</v>
      </c>
      <c r="Q184" s="224">
        <f>ROUND(E184*P184,2)</f>
        <v>0</v>
      </c>
      <c r="R184" s="224"/>
      <c r="S184" s="224" t="s">
        <v>137</v>
      </c>
      <c r="T184" s="224" t="s">
        <v>137</v>
      </c>
      <c r="U184" s="224">
        <v>0.17499999999999999</v>
      </c>
      <c r="V184" s="224">
        <f>ROUND(E184*U184,2)</f>
        <v>0.35</v>
      </c>
      <c r="W184" s="224"/>
      <c r="X184" s="224" t="s">
        <v>138</v>
      </c>
      <c r="Y184" s="205"/>
      <c r="Z184" s="205"/>
      <c r="AA184" s="205"/>
      <c r="AB184" s="205"/>
      <c r="AC184" s="205"/>
      <c r="AD184" s="205"/>
      <c r="AE184" s="205"/>
      <c r="AF184" s="205"/>
      <c r="AG184" s="205" t="s">
        <v>139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spans="1:60" outlineLevel="1" x14ac:dyDescent="0.25">
      <c r="A185" s="243">
        <v>59</v>
      </c>
      <c r="B185" s="244" t="s">
        <v>319</v>
      </c>
      <c r="C185" s="253" t="s">
        <v>320</v>
      </c>
      <c r="D185" s="245" t="s">
        <v>149</v>
      </c>
      <c r="E185" s="246">
        <v>14</v>
      </c>
      <c r="F185" s="247"/>
      <c r="G185" s="248">
        <f>ROUND(E185*F185,2)</f>
        <v>0</v>
      </c>
      <c r="H185" s="225">
        <v>0.26</v>
      </c>
      <c r="I185" s="224">
        <f>ROUND(E185*H185,2)</f>
        <v>3.64</v>
      </c>
      <c r="J185" s="225">
        <v>10.64</v>
      </c>
      <c r="K185" s="224">
        <f>ROUND(E185*J185,2)</f>
        <v>148.96</v>
      </c>
      <c r="L185" s="224">
        <v>15</v>
      </c>
      <c r="M185" s="224">
        <f>G185*(1+L185/100)</f>
        <v>0</v>
      </c>
      <c r="N185" s="224">
        <v>0</v>
      </c>
      <c r="O185" s="224">
        <f>ROUND(E185*N185,2)</f>
        <v>0</v>
      </c>
      <c r="P185" s="224">
        <v>0</v>
      </c>
      <c r="Q185" s="224">
        <f>ROUND(E185*P185,2)</f>
        <v>0</v>
      </c>
      <c r="R185" s="224"/>
      <c r="S185" s="224" t="s">
        <v>137</v>
      </c>
      <c r="T185" s="224" t="s">
        <v>137</v>
      </c>
      <c r="U185" s="224">
        <v>2.1000000000000001E-2</v>
      </c>
      <c r="V185" s="224">
        <f>ROUND(E185*U185,2)</f>
        <v>0.28999999999999998</v>
      </c>
      <c r="W185" s="224"/>
      <c r="X185" s="224" t="s">
        <v>138</v>
      </c>
      <c r="Y185" s="205"/>
      <c r="Z185" s="205"/>
      <c r="AA185" s="205"/>
      <c r="AB185" s="205"/>
      <c r="AC185" s="205"/>
      <c r="AD185" s="205"/>
      <c r="AE185" s="205"/>
      <c r="AF185" s="205"/>
      <c r="AG185" s="205" t="s">
        <v>139</v>
      </c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spans="1:60" outlineLevel="1" x14ac:dyDescent="0.25">
      <c r="A186" s="237">
        <v>60</v>
      </c>
      <c r="B186" s="238" t="s">
        <v>321</v>
      </c>
      <c r="C186" s="251" t="s">
        <v>322</v>
      </c>
      <c r="D186" s="239" t="s">
        <v>323</v>
      </c>
      <c r="E186" s="240">
        <v>2</v>
      </c>
      <c r="F186" s="241"/>
      <c r="G186" s="242">
        <f>ROUND(E186*F186,2)</f>
        <v>0</v>
      </c>
      <c r="H186" s="225">
        <v>0</v>
      </c>
      <c r="I186" s="224">
        <f>ROUND(E186*H186,2)</f>
        <v>0</v>
      </c>
      <c r="J186" s="225">
        <v>396</v>
      </c>
      <c r="K186" s="224">
        <f>ROUND(E186*J186,2)</f>
        <v>792</v>
      </c>
      <c r="L186" s="224">
        <v>15</v>
      </c>
      <c r="M186" s="224">
        <f>G186*(1+L186/100)</f>
        <v>0</v>
      </c>
      <c r="N186" s="224">
        <v>0</v>
      </c>
      <c r="O186" s="224">
        <f>ROUND(E186*N186,2)</f>
        <v>0</v>
      </c>
      <c r="P186" s="224">
        <v>0</v>
      </c>
      <c r="Q186" s="224">
        <f>ROUND(E186*P186,2)</f>
        <v>0</v>
      </c>
      <c r="R186" s="224"/>
      <c r="S186" s="224" t="s">
        <v>137</v>
      </c>
      <c r="T186" s="224" t="s">
        <v>137</v>
      </c>
      <c r="U186" s="224">
        <v>1</v>
      </c>
      <c r="V186" s="224">
        <f>ROUND(E186*U186,2)</f>
        <v>2</v>
      </c>
      <c r="W186" s="224"/>
      <c r="X186" s="224" t="s">
        <v>138</v>
      </c>
      <c r="Y186" s="205"/>
      <c r="Z186" s="205"/>
      <c r="AA186" s="205"/>
      <c r="AB186" s="205"/>
      <c r="AC186" s="205"/>
      <c r="AD186" s="205"/>
      <c r="AE186" s="205"/>
      <c r="AF186" s="205"/>
      <c r="AG186" s="205" t="s">
        <v>139</v>
      </c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spans="1:60" outlineLevel="1" x14ac:dyDescent="0.25">
      <c r="A187" s="222"/>
      <c r="B187" s="223"/>
      <c r="C187" s="252" t="s">
        <v>324</v>
      </c>
      <c r="D187" s="226"/>
      <c r="E187" s="227">
        <v>2</v>
      </c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05"/>
      <c r="Z187" s="205"/>
      <c r="AA187" s="205"/>
      <c r="AB187" s="205"/>
      <c r="AC187" s="205"/>
      <c r="AD187" s="205"/>
      <c r="AE187" s="205"/>
      <c r="AF187" s="205"/>
      <c r="AG187" s="205" t="s">
        <v>141</v>
      </c>
      <c r="AH187" s="205">
        <v>0</v>
      </c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spans="1:60" outlineLevel="1" x14ac:dyDescent="0.25">
      <c r="A188" s="222"/>
      <c r="B188" s="223"/>
      <c r="C188" s="252" t="s">
        <v>325</v>
      </c>
      <c r="D188" s="226"/>
      <c r="E188" s="227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05"/>
      <c r="Z188" s="205"/>
      <c r="AA188" s="205"/>
      <c r="AB188" s="205"/>
      <c r="AC188" s="205"/>
      <c r="AD188" s="205"/>
      <c r="AE188" s="205"/>
      <c r="AF188" s="205"/>
      <c r="AG188" s="205" t="s">
        <v>141</v>
      </c>
      <c r="AH188" s="205">
        <v>0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spans="1:60" outlineLevel="1" x14ac:dyDescent="0.25">
      <c r="A189" s="222"/>
      <c r="B189" s="223"/>
      <c r="C189" s="252" t="s">
        <v>326</v>
      </c>
      <c r="D189" s="226"/>
      <c r="E189" s="227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05"/>
      <c r="Z189" s="205"/>
      <c r="AA189" s="205"/>
      <c r="AB189" s="205"/>
      <c r="AC189" s="205"/>
      <c r="AD189" s="205"/>
      <c r="AE189" s="205"/>
      <c r="AF189" s="205"/>
      <c r="AG189" s="205" t="s">
        <v>141</v>
      </c>
      <c r="AH189" s="205">
        <v>0</v>
      </c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spans="1:60" outlineLevel="1" x14ac:dyDescent="0.25">
      <c r="A190" s="243">
        <v>61</v>
      </c>
      <c r="B190" s="244" t="s">
        <v>327</v>
      </c>
      <c r="C190" s="253" t="s">
        <v>328</v>
      </c>
      <c r="D190" s="245" t="s">
        <v>0</v>
      </c>
      <c r="E190" s="246">
        <v>95.765000000000001</v>
      </c>
      <c r="F190" s="247"/>
      <c r="G190" s="248">
        <f>ROUND(E190*F190,2)</f>
        <v>0</v>
      </c>
      <c r="H190" s="225">
        <v>0</v>
      </c>
      <c r="I190" s="224">
        <f>ROUND(E190*H190,2)</f>
        <v>0</v>
      </c>
      <c r="J190" s="225">
        <v>1.2</v>
      </c>
      <c r="K190" s="224">
        <f>ROUND(E190*J190,2)</f>
        <v>114.92</v>
      </c>
      <c r="L190" s="224">
        <v>15</v>
      </c>
      <c r="M190" s="224">
        <f>G190*(1+L190/100)</f>
        <v>0</v>
      </c>
      <c r="N190" s="224">
        <v>0</v>
      </c>
      <c r="O190" s="224">
        <f>ROUND(E190*N190,2)</f>
        <v>0</v>
      </c>
      <c r="P190" s="224">
        <v>0</v>
      </c>
      <c r="Q190" s="224">
        <f>ROUND(E190*P190,2)</f>
        <v>0</v>
      </c>
      <c r="R190" s="224"/>
      <c r="S190" s="224" t="s">
        <v>137</v>
      </c>
      <c r="T190" s="224" t="s">
        <v>137</v>
      </c>
      <c r="U190" s="224">
        <v>0</v>
      </c>
      <c r="V190" s="224">
        <f>ROUND(E190*U190,2)</f>
        <v>0</v>
      </c>
      <c r="W190" s="224"/>
      <c r="X190" s="224" t="s">
        <v>267</v>
      </c>
      <c r="Y190" s="205"/>
      <c r="Z190" s="205"/>
      <c r="AA190" s="205"/>
      <c r="AB190" s="205"/>
      <c r="AC190" s="205"/>
      <c r="AD190" s="205"/>
      <c r="AE190" s="205"/>
      <c r="AF190" s="205"/>
      <c r="AG190" s="205" t="s">
        <v>268</v>
      </c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spans="1:60" x14ac:dyDescent="0.25">
      <c r="A191" s="231" t="s">
        <v>132</v>
      </c>
      <c r="B191" s="232" t="s">
        <v>76</v>
      </c>
      <c r="C191" s="250" t="s">
        <v>77</v>
      </c>
      <c r="D191" s="233"/>
      <c r="E191" s="234"/>
      <c r="F191" s="235"/>
      <c r="G191" s="236">
        <f>SUMIF(AG192:AG200,"&lt;&gt;NOR",G192:G200)</f>
        <v>0</v>
      </c>
      <c r="H191" s="230"/>
      <c r="I191" s="230">
        <f>SUM(I192:I200)</f>
        <v>4415.17</v>
      </c>
      <c r="J191" s="230"/>
      <c r="K191" s="230">
        <f>SUM(K192:K200)</f>
        <v>5350.12</v>
      </c>
      <c r="L191" s="230"/>
      <c r="M191" s="230">
        <f>SUM(M192:M200)</f>
        <v>0</v>
      </c>
      <c r="N191" s="230"/>
      <c r="O191" s="230">
        <f>SUM(O192:O200)</f>
        <v>0</v>
      </c>
      <c r="P191" s="230"/>
      <c r="Q191" s="230">
        <f>SUM(Q192:Q200)</f>
        <v>0</v>
      </c>
      <c r="R191" s="230"/>
      <c r="S191" s="230"/>
      <c r="T191" s="230"/>
      <c r="U191" s="230"/>
      <c r="V191" s="230">
        <f>SUM(V192:V200)</f>
        <v>4.1900000000000004</v>
      </c>
      <c r="W191" s="230"/>
      <c r="X191" s="230"/>
      <c r="AG191" t="s">
        <v>133</v>
      </c>
    </row>
    <row r="192" spans="1:60" ht="20.399999999999999" outlineLevel="1" x14ac:dyDescent="0.25">
      <c r="A192" s="243">
        <v>62</v>
      </c>
      <c r="B192" s="244" t="s">
        <v>329</v>
      </c>
      <c r="C192" s="253" t="s">
        <v>330</v>
      </c>
      <c r="D192" s="245" t="s">
        <v>331</v>
      </c>
      <c r="E192" s="246">
        <v>1</v>
      </c>
      <c r="F192" s="247"/>
      <c r="G192" s="248">
        <f>ROUND(E192*F192,2)</f>
        <v>0</v>
      </c>
      <c r="H192" s="225">
        <v>899.7</v>
      </c>
      <c r="I192" s="224">
        <f>ROUND(E192*H192,2)</f>
        <v>899.7</v>
      </c>
      <c r="J192" s="225">
        <v>952.3</v>
      </c>
      <c r="K192" s="224">
        <f>ROUND(E192*J192,2)</f>
        <v>952.3</v>
      </c>
      <c r="L192" s="224">
        <v>15</v>
      </c>
      <c r="M192" s="224">
        <f>G192*(1+L192/100)</f>
        <v>0</v>
      </c>
      <c r="N192" s="224">
        <v>3.2499999999999999E-3</v>
      </c>
      <c r="O192" s="224">
        <f>ROUND(E192*N192,2)</f>
        <v>0</v>
      </c>
      <c r="P192" s="224">
        <v>0</v>
      </c>
      <c r="Q192" s="224">
        <f>ROUND(E192*P192,2)</f>
        <v>0</v>
      </c>
      <c r="R192" s="224"/>
      <c r="S192" s="224" t="s">
        <v>137</v>
      </c>
      <c r="T192" s="224" t="s">
        <v>137</v>
      </c>
      <c r="U192" s="224">
        <v>1.78</v>
      </c>
      <c r="V192" s="224">
        <f>ROUND(E192*U192,2)</f>
        <v>1.78</v>
      </c>
      <c r="W192" s="224"/>
      <c r="X192" s="224" t="s">
        <v>138</v>
      </c>
      <c r="Y192" s="205"/>
      <c r="Z192" s="205"/>
      <c r="AA192" s="205"/>
      <c r="AB192" s="205"/>
      <c r="AC192" s="205"/>
      <c r="AD192" s="205"/>
      <c r="AE192" s="205"/>
      <c r="AF192" s="205"/>
      <c r="AG192" s="205" t="s">
        <v>139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spans="1:60" outlineLevel="1" x14ac:dyDescent="0.25">
      <c r="A193" s="243">
        <v>63</v>
      </c>
      <c r="B193" s="244" t="s">
        <v>332</v>
      </c>
      <c r="C193" s="253" t="s">
        <v>333</v>
      </c>
      <c r="D193" s="245" t="s">
        <v>331</v>
      </c>
      <c r="E193" s="246">
        <v>1</v>
      </c>
      <c r="F193" s="247"/>
      <c r="G193" s="248">
        <f>ROUND(E193*F193,2)</f>
        <v>0</v>
      </c>
      <c r="H193" s="225">
        <v>32.549999999999997</v>
      </c>
      <c r="I193" s="224">
        <f>ROUND(E193*H193,2)</f>
        <v>32.549999999999997</v>
      </c>
      <c r="J193" s="225">
        <v>431.45</v>
      </c>
      <c r="K193" s="224">
        <f>ROUND(E193*J193,2)</f>
        <v>431.45</v>
      </c>
      <c r="L193" s="224">
        <v>15</v>
      </c>
      <c r="M193" s="224">
        <f>G193*(1+L193/100)</f>
        <v>0</v>
      </c>
      <c r="N193" s="224">
        <v>1.8000000000000001E-4</v>
      </c>
      <c r="O193" s="224">
        <f>ROUND(E193*N193,2)</f>
        <v>0</v>
      </c>
      <c r="P193" s="224">
        <v>0</v>
      </c>
      <c r="Q193" s="224">
        <f>ROUND(E193*P193,2)</f>
        <v>0</v>
      </c>
      <c r="R193" s="224"/>
      <c r="S193" s="224" t="s">
        <v>137</v>
      </c>
      <c r="T193" s="224" t="s">
        <v>137</v>
      </c>
      <c r="U193" s="224">
        <v>0.83799999999999997</v>
      </c>
      <c r="V193" s="224">
        <f>ROUND(E193*U193,2)</f>
        <v>0.84</v>
      </c>
      <c r="W193" s="224"/>
      <c r="X193" s="224" t="s">
        <v>138</v>
      </c>
      <c r="Y193" s="205"/>
      <c r="Z193" s="205"/>
      <c r="AA193" s="205"/>
      <c r="AB193" s="205"/>
      <c r="AC193" s="205"/>
      <c r="AD193" s="205"/>
      <c r="AE193" s="205"/>
      <c r="AF193" s="205"/>
      <c r="AG193" s="205" t="s">
        <v>139</v>
      </c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spans="1:60" outlineLevel="1" x14ac:dyDescent="0.25">
      <c r="A194" s="243">
        <v>64</v>
      </c>
      <c r="B194" s="244" t="s">
        <v>334</v>
      </c>
      <c r="C194" s="253" t="s">
        <v>335</v>
      </c>
      <c r="D194" s="245" t="s">
        <v>149</v>
      </c>
      <c r="E194" s="246">
        <v>2</v>
      </c>
      <c r="F194" s="247"/>
      <c r="G194" s="248">
        <f>ROUND(E194*F194,2)</f>
        <v>0</v>
      </c>
      <c r="H194" s="225">
        <v>265.29000000000002</v>
      </c>
      <c r="I194" s="224">
        <f>ROUND(E194*H194,2)</f>
        <v>530.58000000000004</v>
      </c>
      <c r="J194" s="225">
        <v>166.71</v>
      </c>
      <c r="K194" s="224">
        <f>ROUND(E194*J194,2)</f>
        <v>333.42</v>
      </c>
      <c r="L194" s="224">
        <v>15</v>
      </c>
      <c r="M194" s="224">
        <f>G194*(1+L194/100)</f>
        <v>0</v>
      </c>
      <c r="N194" s="224">
        <v>7.9000000000000001E-4</v>
      </c>
      <c r="O194" s="224">
        <f>ROUND(E194*N194,2)</f>
        <v>0</v>
      </c>
      <c r="P194" s="224">
        <v>0</v>
      </c>
      <c r="Q194" s="224">
        <f>ROUND(E194*P194,2)</f>
        <v>0</v>
      </c>
      <c r="R194" s="224"/>
      <c r="S194" s="224" t="s">
        <v>137</v>
      </c>
      <c r="T194" s="224" t="s">
        <v>137</v>
      </c>
      <c r="U194" s="224">
        <v>0.30869000000000002</v>
      </c>
      <c r="V194" s="224">
        <f>ROUND(E194*U194,2)</f>
        <v>0.62</v>
      </c>
      <c r="W194" s="224"/>
      <c r="X194" s="224" t="s">
        <v>138</v>
      </c>
      <c r="Y194" s="205"/>
      <c r="Z194" s="205"/>
      <c r="AA194" s="205"/>
      <c r="AB194" s="205"/>
      <c r="AC194" s="205"/>
      <c r="AD194" s="205"/>
      <c r="AE194" s="205"/>
      <c r="AF194" s="205"/>
      <c r="AG194" s="205" t="s">
        <v>139</v>
      </c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spans="1:60" outlineLevel="1" x14ac:dyDescent="0.25">
      <c r="A195" s="243">
        <v>65</v>
      </c>
      <c r="B195" s="244" t="s">
        <v>336</v>
      </c>
      <c r="C195" s="253" t="s">
        <v>337</v>
      </c>
      <c r="D195" s="245" t="s">
        <v>144</v>
      </c>
      <c r="E195" s="246">
        <v>1</v>
      </c>
      <c r="F195" s="247"/>
      <c r="G195" s="248">
        <f>ROUND(E195*F195,2)</f>
        <v>0</v>
      </c>
      <c r="H195" s="225">
        <v>126.47</v>
      </c>
      <c r="I195" s="224">
        <f>ROUND(E195*H195,2)</f>
        <v>126.47</v>
      </c>
      <c r="J195" s="225">
        <v>234.03</v>
      </c>
      <c r="K195" s="224">
        <f>ROUND(E195*J195,2)</f>
        <v>234.03</v>
      </c>
      <c r="L195" s="224">
        <v>15</v>
      </c>
      <c r="M195" s="224">
        <f>G195*(1+L195/100)</f>
        <v>0</v>
      </c>
      <c r="N195" s="224">
        <v>9.3000000000000005E-4</v>
      </c>
      <c r="O195" s="224">
        <f>ROUND(E195*N195,2)</f>
        <v>0</v>
      </c>
      <c r="P195" s="224">
        <v>0</v>
      </c>
      <c r="Q195" s="224">
        <f>ROUND(E195*P195,2)</f>
        <v>0</v>
      </c>
      <c r="R195" s="224"/>
      <c r="S195" s="224" t="s">
        <v>137</v>
      </c>
      <c r="T195" s="224" t="s">
        <v>137</v>
      </c>
      <c r="U195" s="224">
        <v>0.42399999999999999</v>
      </c>
      <c r="V195" s="224">
        <f>ROUND(E195*U195,2)</f>
        <v>0.42</v>
      </c>
      <c r="W195" s="224"/>
      <c r="X195" s="224" t="s">
        <v>138</v>
      </c>
      <c r="Y195" s="205"/>
      <c r="Z195" s="205"/>
      <c r="AA195" s="205"/>
      <c r="AB195" s="205"/>
      <c r="AC195" s="205"/>
      <c r="AD195" s="205"/>
      <c r="AE195" s="205"/>
      <c r="AF195" s="205"/>
      <c r="AG195" s="205" t="s">
        <v>139</v>
      </c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spans="1:60" outlineLevel="1" x14ac:dyDescent="0.25">
      <c r="A196" s="243">
        <v>66</v>
      </c>
      <c r="B196" s="244" t="s">
        <v>338</v>
      </c>
      <c r="C196" s="253" t="s">
        <v>339</v>
      </c>
      <c r="D196" s="245" t="s">
        <v>331</v>
      </c>
      <c r="E196" s="246">
        <v>1</v>
      </c>
      <c r="F196" s="247"/>
      <c r="G196" s="248">
        <f>ROUND(E196*F196,2)</f>
        <v>0</v>
      </c>
      <c r="H196" s="225">
        <v>1802.76</v>
      </c>
      <c r="I196" s="224">
        <f>ROUND(E196*H196,2)</f>
        <v>1802.76</v>
      </c>
      <c r="J196" s="225">
        <v>79.239999999999995</v>
      </c>
      <c r="K196" s="224">
        <f>ROUND(E196*J196,2)</f>
        <v>79.239999999999995</v>
      </c>
      <c r="L196" s="224">
        <v>15</v>
      </c>
      <c r="M196" s="224">
        <f>G196*(1+L196/100)</f>
        <v>0</v>
      </c>
      <c r="N196" s="224">
        <v>1E-3</v>
      </c>
      <c r="O196" s="224">
        <f>ROUND(E196*N196,2)</f>
        <v>0</v>
      </c>
      <c r="P196" s="224">
        <v>0</v>
      </c>
      <c r="Q196" s="224">
        <f>ROUND(E196*P196,2)</f>
        <v>0</v>
      </c>
      <c r="R196" s="224"/>
      <c r="S196" s="224" t="s">
        <v>137</v>
      </c>
      <c r="T196" s="224" t="s">
        <v>137</v>
      </c>
      <c r="U196" s="224">
        <v>0.14499999999999999</v>
      </c>
      <c r="V196" s="224">
        <f>ROUND(E196*U196,2)</f>
        <v>0.15</v>
      </c>
      <c r="W196" s="224"/>
      <c r="X196" s="224" t="s">
        <v>138</v>
      </c>
      <c r="Y196" s="205"/>
      <c r="Z196" s="205"/>
      <c r="AA196" s="205"/>
      <c r="AB196" s="205"/>
      <c r="AC196" s="205"/>
      <c r="AD196" s="205"/>
      <c r="AE196" s="205"/>
      <c r="AF196" s="205"/>
      <c r="AG196" s="205" t="s">
        <v>139</v>
      </c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spans="1:60" outlineLevel="1" x14ac:dyDescent="0.25">
      <c r="A197" s="243">
        <v>67</v>
      </c>
      <c r="B197" s="244" t="s">
        <v>340</v>
      </c>
      <c r="C197" s="253" t="s">
        <v>341</v>
      </c>
      <c r="D197" s="245" t="s">
        <v>331</v>
      </c>
      <c r="E197" s="246">
        <v>1</v>
      </c>
      <c r="F197" s="247"/>
      <c r="G197" s="248">
        <f>ROUND(E197*F197,2)</f>
        <v>0</v>
      </c>
      <c r="H197" s="225">
        <v>740.83</v>
      </c>
      <c r="I197" s="224">
        <f>ROUND(E197*H197,2)</f>
        <v>740.83</v>
      </c>
      <c r="J197" s="225">
        <v>90.17</v>
      </c>
      <c r="K197" s="224">
        <f>ROUND(E197*J197,2)</f>
        <v>90.17</v>
      </c>
      <c r="L197" s="224">
        <v>15</v>
      </c>
      <c r="M197" s="224">
        <f>G197*(1+L197/100)</f>
        <v>0</v>
      </c>
      <c r="N197" s="224">
        <v>5.0000000000000001E-4</v>
      </c>
      <c r="O197" s="224">
        <f>ROUND(E197*N197,2)</f>
        <v>0</v>
      </c>
      <c r="P197" s="224">
        <v>0</v>
      </c>
      <c r="Q197" s="224">
        <f>ROUND(E197*P197,2)</f>
        <v>0</v>
      </c>
      <c r="R197" s="224"/>
      <c r="S197" s="224" t="s">
        <v>137</v>
      </c>
      <c r="T197" s="224" t="s">
        <v>137</v>
      </c>
      <c r="U197" s="224">
        <v>0.16500000000000001</v>
      </c>
      <c r="V197" s="224">
        <f>ROUND(E197*U197,2)</f>
        <v>0.17</v>
      </c>
      <c r="W197" s="224"/>
      <c r="X197" s="224" t="s">
        <v>138</v>
      </c>
      <c r="Y197" s="205"/>
      <c r="Z197" s="205"/>
      <c r="AA197" s="205"/>
      <c r="AB197" s="205"/>
      <c r="AC197" s="205"/>
      <c r="AD197" s="205"/>
      <c r="AE197" s="205"/>
      <c r="AF197" s="205"/>
      <c r="AG197" s="205" t="s">
        <v>139</v>
      </c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spans="1:60" outlineLevel="1" x14ac:dyDescent="0.25">
      <c r="A198" s="243">
        <v>68</v>
      </c>
      <c r="B198" s="244" t="s">
        <v>342</v>
      </c>
      <c r="C198" s="253" t="s">
        <v>343</v>
      </c>
      <c r="D198" s="245" t="s">
        <v>144</v>
      </c>
      <c r="E198" s="246">
        <v>1</v>
      </c>
      <c r="F198" s="247"/>
      <c r="G198" s="248">
        <f>ROUND(E198*F198,2)</f>
        <v>0</v>
      </c>
      <c r="H198" s="225">
        <v>282.27999999999997</v>
      </c>
      <c r="I198" s="224">
        <f>ROUND(E198*H198,2)</f>
        <v>282.27999999999997</v>
      </c>
      <c r="J198" s="225">
        <v>113.72</v>
      </c>
      <c r="K198" s="224">
        <f>ROUND(E198*J198,2)</f>
        <v>113.72</v>
      </c>
      <c r="L198" s="224">
        <v>15</v>
      </c>
      <c r="M198" s="224">
        <f>G198*(1+L198/100)</f>
        <v>0</v>
      </c>
      <c r="N198" s="224">
        <v>2.5000000000000001E-4</v>
      </c>
      <c r="O198" s="224">
        <f>ROUND(E198*N198,2)</f>
        <v>0</v>
      </c>
      <c r="P198" s="224">
        <v>0</v>
      </c>
      <c r="Q198" s="224">
        <f>ROUND(E198*P198,2)</f>
        <v>0</v>
      </c>
      <c r="R198" s="224"/>
      <c r="S198" s="224" t="s">
        <v>137</v>
      </c>
      <c r="T198" s="224" t="s">
        <v>137</v>
      </c>
      <c r="U198" s="224">
        <v>0.20599999999999999</v>
      </c>
      <c r="V198" s="224">
        <f>ROUND(E198*U198,2)</f>
        <v>0.21</v>
      </c>
      <c r="W198" s="224"/>
      <c r="X198" s="224" t="s">
        <v>138</v>
      </c>
      <c r="Y198" s="205"/>
      <c r="Z198" s="205"/>
      <c r="AA198" s="205"/>
      <c r="AB198" s="205"/>
      <c r="AC198" s="205"/>
      <c r="AD198" s="205"/>
      <c r="AE198" s="205"/>
      <c r="AF198" s="205"/>
      <c r="AG198" s="205" t="s">
        <v>139</v>
      </c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spans="1:60" outlineLevel="1" x14ac:dyDescent="0.25">
      <c r="A199" s="243">
        <v>69</v>
      </c>
      <c r="B199" s="244" t="s">
        <v>344</v>
      </c>
      <c r="C199" s="253" t="s">
        <v>345</v>
      </c>
      <c r="D199" s="245" t="s">
        <v>283</v>
      </c>
      <c r="E199" s="246">
        <v>1</v>
      </c>
      <c r="F199" s="247"/>
      <c r="G199" s="248">
        <f>ROUND(E199*F199,2)</f>
        <v>0</v>
      </c>
      <c r="H199" s="225">
        <v>0</v>
      </c>
      <c r="I199" s="224">
        <f>ROUND(E199*H199,2)</f>
        <v>0</v>
      </c>
      <c r="J199" s="225">
        <v>3000</v>
      </c>
      <c r="K199" s="224">
        <f>ROUND(E199*J199,2)</f>
        <v>3000</v>
      </c>
      <c r="L199" s="224">
        <v>15</v>
      </c>
      <c r="M199" s="224">
        <f>G199*(1+L199/100)</f>
        <v>0</v>
      </c>
      <c r="N199" s="224">
        <v>0</v>
      </c>
      <c r="O199" s="224">
        <f>ROUND(E199*N199,2)</f>
        <v>0</v>
      </c>
      <c r="P199" s="224">
        <v>0</v>
      </c>
      <c r="Q199" s="224">
        <f>ROUND(E199*P199,2)</f>
        <v>0</v>
      </c>
      <c r="R199" s="224"/>
      <c r="S199" s="224" t="s">
        <v>162</v>
      </c>
      <c r="T199" s="224" t="s">
        <v>163</v>
      </c>
      <c r="U199" s="224">
        <v>0</v>
      </c>
      <c r="V199" s="224">
        <f>ROUND(E199*U199,2)</f>
        <v>0</v>
      </c>
      <c r="W199" s="224"/>
      <c r="X199" s="224" t="s">
        <v>138</v>
      </c>
      <c r="Y199" s="205"/>
      <c r="Z199" s="205"/>
      <c r="AA199" s="205"/>
      <c r="AB199" s="205"/>
      <c r="AC199" s="205"/>
      <c r="AD199" s="205"/>
      <c r="AE199" s="205"/>
      <c r="AF199" s="205"/>
      <c r="AG199" s="205" t="s">
        <v>139</v>
      </c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spans="1:60" outlineLevel="1" x14ac:dyDescent="0.25">
      <c r="A200" s="243">
        <v>70</v>
      </c>
      <c r="B200" s="244" t="s">
        <v>346</v>
      </c>
      <c r="C200" s="253" t="s">
        <v>347</v>
      </c>
      <c r="D200" s="245" t="s">
        <v>0</v>
      </c>
      <c r="E200" s="246">
        <v>96.495000000000005</v>
      </c>
      <c r="F200" s="247"/>
      <c r="G200" s="248">
        <f>ROUND(E200*F200,2)</f>
        <v>0</v>
      </c>
      <c r="H200" s="225">
        <v>0</v>
      </c>
      <c r="I200" s="224">
        <f>ROUND(E200*H200,2)</f>
        <v>0</v>
      </c>
      <c r="J200" s="225">
        <v>1.2</v>
      </c>
      <c r="K200" s="224">
        <f>ROUND(E200*J200,2)</f>
        <v>115.79</v>
      </c>
      <c r="L200" s="224">
        <v>15</v>
      </c>
      <c r="M200" s="224">
        <f>G200*(1+L200/100)</f>
        <v>0</v>
      </c>
      <c r="N200" s="224">
        <v>0</v>
      </c>
      <c r="O200" s="224">
        <f>ROUND(E200*N200,2)</f>
        <v>0</v>
      </c>
      <c r="P200" s="224">
        <v>0</v>
      </c>
      <c r="Q200" s="224">
        <f>ROUND(E200*P200,2)</f>
        <v>0</v>
      </c>
      <c r="R200" s="224"/>
      <c r="S200" s="224" t="s">
        <v>137</v>
      </c>
      <c r="T200" s="224" t="s">
        <v>137</v>
      </c>
      <c r="U200" s="224">
        <v>0</v>
      </c>
      <c r="V200" s="224">
        <f>ROUND(E200*U200,2)</f>
        <v>0</v>
      </c>
      <c r="W200" s="224"/>
      <c r="X200" s="224" t="s">
        <v>267</v>
      </c>
      <c r="Y200" s="205"/>
      <c r="Z200" s="205"/>
      <c r="AA200" s="205"/>
      <c r="AB200" s="205"/>
      <c r="AC200" s="205"/>
      <c r="AD200" s="205"/>
      <c r="AE200" s="205"/>
      <c r="AF200" s="205"/>
      <c r="AG200" s="205" t="s">
        <v>268</v>
      </c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spans="1:60" x14ac:dyDescent="0.25">
      <c r="A201" s="231" t="s">
        <v>132</v>
      </c>
      <c r="B201" s="232" t="s">
        <v>78</v>
      </c>
      <c r="C201" s="250" t="s">
        <v>79</v>
      </c>
      <c r="D201" s="233"/>
      <c r="E201" s="234"/>
      <c r="F201" s="235"/>
      <c r="G201" s="236">
        <f>SUMIF(AG202:AG231,"&lt;&gt;NOR",G202:G231)</f>
        <v>0</v>
      </c>
      <c r="H201" s="230"/>
      <c r="I201" s="230">
        <f>SUM(I202:I231)</f>
        <v>22372.559999999998</v>
      </c>
      <c r="J201" s="230"/>
      <c r="K201" s="230">
        <f>SUM(K202:K231)</f>
        <v>7707.7500000000009</v>
      </c>
      <c r="L201" s="230"/>
      <c r="M201" s="230">
        <f>SUM(M202:M231)</f>
        <v>0</v>
      </c>
      <c r="N201" s="230"/>
      <c r="O201" s="230">
        <f>SUM(O202:O231)</f>
        <v>0.14000000000000001</v>
      </c>
      <c r="P201" s="230"/>
      <c r="Q201" s="230">
        <f>SUM(Q202:Q231)</f>
        <v>0.28000000000000003</v>
      </c>
      <c r="R201" s="230"/>
      <c r="S201" s="230"/>
      <c r="T201" s="230"/>
      <c r="U201" s="230"/>
      <c r="V201" s="230">
        <f>SUM(V202:V231)</f>
        <v>12.240000000000002</v>
      </c>
      <c r="W201" s="230"/>
      <c r="X201" s="230"/>
      <c r="AG201" t="s">
        <v>133</v>
      </c>
    </row>
    <row r="202" spans="1:60" ht="20.399999999999999" outlineLevel="1" x14ac:dyDescent="0.25">
      <c r="A202" s="243">
        <v>71</v>
      </c>
      <c r="B202" s="244" t="s">
        <v>348</v>
      </c>
      <c r="C202" s="253" t="s">
        <v>349</v>
      </c>
      <c r="D202" s="245" t="s">
        <v>331</v>
      </c>
      <c r="E202" s="246">
        <v>1</v>
      </c>
      <c r="F202" s="247"/>
      <c r="G202" s="248">
        <f>ROUND(E202*F202,2)</f>
        <v>0</v>
      </c>
      <c r="H202" s="225">
        <v>5865.31</v>
      </c>
      <c r="I202" s="224">
        <f>ROUND(E202*H202,2)</f>
        <v>5865.31</v>
      </c>
      <c r="J202" s="225">
        <v>819.69</v>
      </c>
      <c r="K202" s="224">
        <f>ROUND(E202*J202,2)</f>
        <v>819.69</v>
      </c>
      <c r="L202" s="224">
        <v>15</v>
      </c>
      <c r="M202" s="224">
        <f>G202*(1+L202/100)</f>
        <v>0</v>
      </c>
      <c r="N202" s="224">
        <v>2.8719999999999999E-2</v>
      </c>
      <c r="O202" s="224">
        <f>ROUND(E202*N202,2)</f>
        <v>0.03</v>
      </c>
      <c r="P202" s="224">
        <v>0</v>
      </c>
      <c r="Q202" s="224">
        <f>ROUND(E202*P202,2)</f>
        <v>0</v>
      </c>
      <c r="R202" s="224"/>
      <c r="S202" s="224" t="s">
        <v>137</v>
      </c>
      <c r="T202" s="224" t="s">
        <v>137</v>
      </c>
      <c r="U202" s="224">
        <v>1.5</v>
      </c>
      <c r="V202" s="224">
        <f>ROUND(E202*U202,2)</f>
        <v>1.5</v>
      </c>
      <c r="W202" s="224"/>
      <c r="X202" s="224" t="s">
        <v>138</v>
      </c>
      <c r="Y202" s="205"/>
      <c r="Z202" s="205"/>
      <c r="AA202" s="205"/>
      <c r="AB202" s="205"/>
      <c r="AC202" s="205"/>
      <c r="AD202" s="205"/>
      <c r="AE202" s="205"/>
      <c r="AF202" s="205"/>
      <c r="AG202" s="205" t="s">
        <v>139</v>
      </c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spans="1:60" outlineLevel="1" x14ac:dyDescent="0.25">
      <c r="A203" s="243">
        <v>72</v>
      </c>
      <c r="B203" s="244" t="s">
        <v>350</v>
      </c>
      <c r="C203" s="253" t="s">
        <v>351</v>
      </c>
      <c r="D203" s="245" t="s">
        <v>331</v>
      </c>
      <c r="E203" s="246">
        <v>1</v>
      </c>
      <c r="F203" s="247"/>
      <c r="G203" s="248">
        <f>ROUND(E203*F203,2)</f>
        <v>0</v>
      </c>
      <c r="H203" s="225">
        <v>563.53</v>
      </c>
      <c r="I203" s="224">
        <f>ROUND(E203*H203,2)</f>
        <v>563.53</v>
      </c>
      <c r="J203" s="225">
        <v>672.47</v>
      </c>
      <c r="K203" s="224">
        <f>ROUND(E203*J203,2)</f>
        <v>672.47</v>
      </c>
      <c r="L203" s="224">
        <v>15</v>
      </c>
      <c r="M203" s="224">
        <f>G203*(1+L203/100)</f>
        <v>0</v>
      </c>
      <c r="N203" s="224">
        <v>1.8600000000000001E-3</v>
      </c>
      <c r="O203" s="224">
        <f>ROUND(E203*N203,2)</f>
        <v>0</v>
      </c>
      <c r="P203" s="224">
        <v>0</v>
      </c>
      <c r="Q203" s="224">
        <f>ROUND(E203*P203,2)</f>
        <v>0</v>
      </c>
      <c r="R203" s="224"/>
      <c r="S203" s="224" t="s">
        <v>137</v>
      </c>
      <c r="T203" s="224" t="s">
        <v>137</v>
      </c>
      <c r="U203" s="224">
        <v>1.3340000000000001</v>
      </c>
      <c r="V203" s="224">
        <f>ROUND(E203*U203,2)</f>
        <v>1.33</v>
      </c>
      <c r="W203" s="224"/>
      <c r="X203" s="224" t="s">
        <v>138</v>
      </c>
      <c r="Y203" s="205"/>
      <c r="Z203" s="205"/>
      <c r="AA203" s="205"/>
      <c r="AB203" s="205"/>
      <c r="AC203" s="205"/>
      <c r="AD203" s="205"/>
      <c r="AE203" s="205"/>
      <c r="AF203" s="205"/>
      <c r="AG203" s="205" t="s">
        <v>139</v>
      </c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spans="1:60" outlineLevel="1" x14ac:dyDescent="0.25">
      <c r="A204" s="243">
        <v>73</v>
      </c>
      <c r="B204" s="244" t="s">
        <v>352</v>
      </c>
      <c r="C204" s="253" t="s">
        <v>353</v>
      </c>
      <c r="D204" s="245" t="s">
        <v>331</v>
      </c>
      <c r="E204" s="246">
        <v>1</v>
      </c>
      <c r="F204" s="247"/>
      <c r="G204" s="248">
        <f>ROUND(E204*F204,2)</f>
        <v>0</v>
      </c>
      <c r="H204" s="225">
        <v>99.75</v>
      </c>
      <c r="I204" s="224">
        <f>ROUND(E204*H204,2)</f>
        <v>99.75</v>
      </c>
      <c r="J204" s="225">
        <v>759.25</v>
      </c>
      <c r="K204" s="224">
        <f>ROUND(E204*J204,2)</f>
        <v>759.25</v>
      </c>
      <c r="L204" s="224">
        <v>15</v>
      </c>
      <c r="M204" s="224">
        <f>G204*(1+L204/100)</f>
        <v>0</v>
      </c>
      <c r="N204" s="224">
        <v>1.41E-3</v>
      </c>
      <c r="O204" s="224">
        <f>ROUND(E204*N204,2)</f>
        <v>0</v>
      </c>
      <c r="P204" s="224">
        <v>0</v>
      </c>
      <c r="Q204" s="224">
        <f>ROUND(E204*P204,2)</f>
        <v>0</v>
      </c>
      <c r="R204" s="224"/>
      <c r="S204" s="224" t="s">
        <v>137</v>
      </c>
      <c r="T204" s="224" t="s">
        <v>137</v>
      </c>
      <c r="U204" s="224">
        <v>1.575</v>
      </c>
      <c r="V204" s="224">
        <f>ROUND(E204*U204,2)</f>
        <v>1.58</v>
      </c>
      <c r="W204" s="224"/>
      <c r="X204" s="224" t="s">
        <v>138</v>
      </c>
      <c r="Y204" s="205"/>
      <c r="Z204" s="205"/>
      <c r="AA204" s="205"/>
      <c r="AB204" s="205"/>
      <c r="AC204" s="205"/>
      <c r="AD204" s="205"/>
      <c r="AE204" s="205"/>
      <c r="AF204" s="205"/>
      <c r="AG204" s="205" t="s">
        <v>139</v>
      </c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spans="1:60" outlineLevel="1" x14ac:dyDescent="0.25">
      <c r="A205" s="243">
        <v>74</v>
      </c>
      <c r="B205" s="244" t="s">
        <v>354</v>
      </c>
      <c r="C205" s="253" t="s">
        <v>355</v>
      </c>
      <c r="D205" s="245" t="s">
        <v>331</v>
      </c>
      <c r="E205" s="246">
        <v>1</v>
      </c>
      <c r="F205" s="247"/>
      <c r="G205" s="248">
        <f>ROUND(E205*F205,2)</f>
        <v>0</v>
      </c>
      <c r="H205" s="225">
        <v>0</v>
      </c>
      <c r="I205" s="224">
        <f>ROUND(E205*H205,2)</f>
        <v>0</v>
      </c>
      <c r="J205" s="225">
        <v>455.5</v>
      </c>
      <c r="K205" s="224">
        <f>ROUND(E205*J205,2)</f>
        <v>455.5</v>
      </c>
      <c r="L205" s="224">
        <v>15</v>
      </c>
      <c r="M205" s="224">
        <f>G205*(1+L205/100)</f>
        <v>0</v>
      </c>
      <c r="N205" s="224">
        <v>0</v>
      </c>
      <c r="O205" s="224">
        <f>ROUND(E205*N205,2)</f>
        <v>0</v>
      </c>
      <c r="P205" s="224">
        <v>0.125</v>
      </c>
      <c r="Q205" s="224">
        <f>ROUND(E205*P205,2)</f>
        <v>0.13</v>
      </c>
      <c r="R205" s="224"/>
      <c r="S205" s="224" t="s">
        <v>137</v>
      </c>
      <c r="T205" s="224" t="s">
        <v>137</v>
      </c>
      <c r="U205" s="224">
        <v>1.1499999999999999</v>
      </c>
      <c r="V205" s="224">
        <f>ROUND(E205*U205,2)</f>
        <v>1.1499999999999999</v>
      </c>
      <c r="W205" s="224"/>
      <c r="X205" s="224" t="s">
        <v>138</v>
      </c>
      <c r="Y205" s="205"/>
      <c r="Z205" s="205"/>
      <c r="AA205" s="205"/>
      <c r="AB205" s="205"/>
      <c r="AC205" s="205"/>
      <c r="AD205" s="205"/>
      <c r="AE205" s="205"/>
      <c r="AF205" s="205"/>
      <c r="AG205" s="205" t="s">
        <v>139</v>
      </c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spans="1:60" outlineLevel="1" x14ac:dyDescent="0.25">
      <c r="A206" s="243">
        <v>75</v>
      </c>
      <c r="B206" s="244" t="s">
        <v>356</v>
      </c>
      <c r="C206" s="253" t="s">
        <v>357</v>
      </c>
      <c r="D206" s="245" t="s">
        <v>331</v>
      </c>
      <c r="E206" s="246">
        <v>2</v>
      </c>
      <c r="F206" s="247"/>
      <c r="G206" s="248">
        <f>ROUND(E206*F206,2)</f>
        <v>0</v>
      </c>
      <c r="H206" s="225">
        <v>23.85</v>
      </c>
      <c r="I206" s="224">
        <f>ROUND(E206*H206,2)</f>
        <v>47.7</v>
      </c>
      <c r="J206" s="225">
        <v>166.15</v>
      </c>
      <c r="K206" s="224">
        <f>ROUND(E206*J206,2)</f>
        <v>332.3</v>
      </c>
      <c r="L206" s="224">
        <v>15</v>
      </c>
      <c r="M206" s="224">
        <f>G206*(1+L206/100)</f>
        <v>0</v>
      </c>
      <c r="N206" s="224">
        <v>3.0000000000000001E-5</v>
      </c>
      <c r="O206" s="224">
        <f>ROUND(E206*N206,2)</f>
        <v>0</v>
      </c>
      <c r="P206" s="224">
        <v>0</v>
      </c>
      <c r="Q206" s="224">
        <f>ROUND(E206*P206,2)</f>
        <v>0</v>
      </c>
      <c r="R206" s="224"/>
      <c r="S206" s="224" t="s">
        <v>137</v>
      </c>
      <c r="T206" s="224" t="s">
        <v>137</v>
      </c>
      <c r="U206" s="224">
        <v>0.33</v>
      </c>
      <c r="V206" s="224">
        <f>ROUND(E206*U206,2)</f>
        <v>0.66</v>
      </c>
      <c r="W206" s="224"/>
      <c r="X206" s="224" t="s">
        <v>138</v>
      </c>
      <c r="Y206" s="205"/>
      <c r="Z206" s="205"/>
      <c r="AA206" s="205"/>
      <c r="AB206" s="205"/>
      <c r="AC206" s="205"/>
      <c r="AD206" s="205"/>
      <c r="AE206" s="205"/>
      <c r="AF206" s="205"/>
      <c r="AG206" s="205" t="s">
        <v>139</v>
      </c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spans="1:60" outlineLevel="1" x14ac:dyDescent="0.25">
      <c r="A207" s="243">
        <v>76</v>
      </c>
      <c r="B207" s="244" t="s">
        <v>358</v>
      </c>
      <c r="C207" s="253" t="s">
        <v>359</v>
      </c>
      <c r="D207" s="245" t="s">
        <v>331</v>
      </c>
      <c r="E207" s="246">
        <v>5</v>
      </c>
      <c r="F207" s="247"/>
      <c r="G207" s="248">
        <f>ROUND(E207*F207,2)</f>
        <v>0</v>
      </c>
      <c r="H207" s="225">
        <v>129.06</v>
      </c>
      <c r="I207" s="224">
        <f>ROUND(E207*H207,2)</f>
        <v>645.29999999999995</v>
      </c>
      <c r="J207" s="225">
        <v>114.44</v>
      </c>
      <c r="K207" s="224">
        <f>ROUND(E207*J207,2)</f>
        <v>572.20000000000005</v>
      </c>
      <c r="L207" s="224">
        <v>15</v>
      </c>
      <c r="M207" s="224">
        <f>G207*(1+L207/100)</f>
        <v>0</v>
      </c>
      <c r="N207" s="224">
        <v>1.7000000000000001E-4</v>
      </c>
      <c r="O207" s="224">
        <f>ROUND(E207*N207,2)</f>
        <v>0</v>
      </c>
      <c r="P207" s="224">
        <v>0</v>
      </c>
      <c r="Q207" s="224">
        <f>ROUND(E207*P207,2)</f>
        <v>0</v>
      </c>
      <c r="R207" s="224"/>
      <c r="S207" s="224" t="s">
        <v>137</v>
      </c>
      <c r="T207" s="224" t="s">
        <v>137</v>
      </c>
      <c r="U207" s="224">
        <v>0.22700000000000001</v>
      </c>
      <c r="V207" s="224">
        <f>ROUND(E207*U207,2)</f>
        <v>1.1399999999999999</v>
      </c>
      <c r="W207" s="224"/>
      <c r="X207" s="224" t="s">
        <v>138</v>
      </c>
      <c r="Y207" s="205"/>
      <c r="Z207" s="205"/>
      <c r="AA207" s="205"/>
      <c r="AB207" s="205"/>
      <c r="AC207" s="205"/>
      <c r="AD207" s="205"/>
      <c r="AE207" s="205"/>
      <c r="AF207" s="205"/>
      <c r="AG207" s="205" t="s">
        <v>139</v>
      </c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spans="1:60" outlineLevel="1" x14ac:dyDescent="0.25">
      <c r="A208" s="243">
        <v>77</v>
      </c>
      <c r="B208" s="244" t="s">
        <v>360</v>
      </c>
      <c r="C208" s="253" t="s">
        <v>361</v>
      </c>
      <c r="D208" s="245" t="s">
        <v>331</v>
      </c>
      <c r="E208" s="246">
        <v>2</v>
      </c>
      <c r="F208" s="247"/>
      <c r="G208" s="248">
        <f>ROUND(E208*F208,2)</f>
        <v>0</v>
      </c>
      <c r="H208" s="225">
        <v>196.5</v>
      </c>
      <c r="I208" s="224">
        <f>ROUND(E208*H208,2)</f>
        <v>393</v>
      </c>
      <c r="J208" s="225">
        <v>62.5</v>
      </c>
      <c r="K208" s="224">
        <f>ROUND(E208*J208,2)</f>
        <v>125</v>
      </c>
      <c r="L208" s="224">
        <v>15</v>
      </c>
      <c r="M208" s="224">
        <f>G208*(1+L208/100)</f>
        <v>0</v>
      </c>
      <c r="N208" s="224">
        <v>2.4000000000000001E-4</v>
      </c>
      <c r="O208" s="224">
        <f>ROUND(E208*N208,2)</f>
        <v>0</v>
      </c>
      <c r="P208" s="224">
        <v>0</v>
      </c>
      <c r="Q208" s="224">
        <f>ROUND(E208*P208,2)</f>
        <v>0</v>
      </c>
      <c r="R208" s="224"/>
      <c r="S208" s="224" t="s">
        <v>137</v>
      </c>
      <c r="T208" s="224" t="s">
        <v>137</v>
      </c>
      <c r="U208" s="224">
        <v>0.124</v>
      </c>
      <c r="V208" s="224">
        <f>ROUND(E208*U208,2)</f>
        <v>0.25</v>
      </c>
      <c r="W208" s="224"/>
      <c r="X208" s="224" t="s">
        <v>138</v>
      </c>
      <c r="Y208" s="205"/>
      <c r="Z208" s="205"/>
      <c r="AA208" s="205"/>
      <c r="AB208" s="205"/>
      <c r="AC208" s="205"/>
      <c r="AD208" s="205"/>
      <c r="AE208" s="205"/>
      <c r="AF208" s="205"/>
      <c r="AG208" s="205" t="s">
        <v>139</v>
      </c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spans="1:60" ht="20.399999999999999" outlineLevel="1" x14ac:dyDescent="0.25">
      <c r="A209" s="243">
        <v>78</v>
      </c>
      <c r="B209" s="244" t="s">
        <v>362</v>
      </c>
      <c r="C209" s="253" t="s">
        <v>363</v>
      </c>
      <c r="D209" s="245" t="s">
        <v>144</v>
      </c>
      <c r="E209" s="246">
        <v>1</v>
      </c>
      <c r="F209" s="247"/>
      <c r="G209" s="248">
        <f>ROUND(E209*F209,2)</f>
        <v>0</v>
      </c>
      <c r="H209" s="225">
        <v>1800.68</v>
      </c>
      <c r="I209" s="224">
        <f>ROUND(E209*H209,2)</f>
        <v>1800.68</v>
      </c>
      <c r="J209" s="225">
        <v>224.32</v>
      </c>
      <c r="K209" s="224">
        <f>ROUND(E209*J209,2)</f>
        <v>224.32</v>
      </c>
      <c r="L209" s="224">
        <v>15</v>
      </c>
      <c r="M209" s="224">
        <f>G209*(1+L209/100)</f>
        <v>0</v>
      </c>
      <c r="N209" s="224">
        <v>1.64E-3</v>
      </c>
      <c r="O209" s="224">
        <f>ROUND(E209*N209,2)</f>
        <v>0</v>
      </c>
      <c r="P209" s="224">
        <v>0</v>
      </c>
      <c r="Q209" s="224">
        <f>ROUND(E209*P209,2)</f>
        <v>0</v>
      </c>
      <c r="R209" s="224"/>
      <c r="S209" s="224" t="s">
        <v>137</v>
      </c>
      <c r="T209" s="224" t="s">
        <v>137</v>
      </c>
      <c r="U209" s="224">
        <v>0.44500000000000001</v>
      </c>
      <c r="V209" s="224">
        <f>ROUND(E209*U209,2)</f>
        <v>0.45</v>
      </c>
      <c r="W209" s="224"/>
      <c r="X209" s="224" t="s">
        <v>138</v>
      </c>
      <c r="Y209" s="205"/>
      <c r="Z209" s="205"/>
      <c r="AA209" s="205"/>
      <c r="AB209" s="205"/>
      <c r="AC209" s="205"/>
      <c r="AD209" s="205"/>
      <c r="AE209" s="205"/>
      <c r="AF209" s="205"/>
      <c r="AG209" s="205" t="s">
        <v>139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spans="1:60" outlineLevel="1" x14ac:dyDescent="0.25">
      <c r="A210" s="243">
        <v>79</v>
      </c>
      <c r="B210" s="244" t="s">
        <v>364</v>
      </c>
      <c r="C210" s="253" t="s">
        <v>365</v>
      </c>
      <c r="D210" s="245" t="s">
        <v>144</v>
      </c>
      <c r="E210" s="246">
        <v>1</v>
      </c>
      <c r="F210" s="247"/>
      <c r="G210" s="248">
        <f>ROUND(E210*F210,2)</f>
        <v>0</v>
      </c>
      <c r="H210" s="225">
        <v>2120.5100000000002</v>
      </c>
      <c r="I210" s="224">
        <f>ROUND(E210*H210,2)</f>
        <v>2120.5100000000002</v>
      </c>
      <c r="J210" s="225">
        <v>244.49</v>
      </c>
      <c r="K210" s="224">
        <f>ROUND(E210*J210,2)</f>
        <v>244.49</v>
      </c>
      <c r="L210" s="224">
        <v>15</v>
      </c>
      <c r="M210" s="224">
        <f>G210*(1+L210/100)</f>
        <v>0</v>
      </c>
      <c r="N210" s="224">
        <v>8.4999999999999995E-4</v>
      </c>
      <c r="O210" s="224">
        <f>ROUND(E210*N210,2)</f>
        <v>0</v>
      </c>
      <c r="P210" s="224">
        <v>0</v>
      </c>
      <c r="Q210" s="224">
        <f>ROUND(E210*P210,2)</f>
        <v>0</v>
      </c>
      <c r="R210" s="224"/>
      <c r="S210" s="224" t="s">
        <v>137</v>
      </c>
      <c r="T210" s="224" t="s">
        <v>137</v>
      </c>
      <c r="U210" s="224">
        <v>0.48499999999999999</v>
      </c>
      <c r="V210" s="224">
        <f>ROUND(E210*U210,2)</f>
        <v>0.49</v>
      </c>
      <c r="W210" s="224"/>
      <c r="X210" s="224" t="s">
        <v>138</v>
      </c>
      <c r="Y210" s="205"/>
      <c r="Z210" s="205"/>
      <c r="AA210" s="205"/>
      <c r="AB210" s="205"/>
      <c r="AC210" s="205"/>
      <c r="AD210" s="205"/>
      <c r="AE210" s="205"/>
      <c r="AF210" s="205"/>
      <c r="AG210" s="205" t="s">
        <v>139</v>
      </c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spans="1:60" outlineLevel="1" x14ac:dyDescent="0.25">
      <c r="A211" s="243">
        <v>80</v>
      </c>
      <c r="B211" s="244" t="s">
        <v>366</v>
      </c>
      <c r="C211" s="253" t="s">
        <v>367</v>
      </c>
      <c r="D211" s="245" t="s">
        <v>144</v>
      </c>
      <c r="E211" s="246">
        <v>2</v>
      </c>
      <c r="F211" s="247"/>
      <c r="G211" s="248">
        <f>ROUND(E211*F211,2)</f>
        <v>0</v>
      </c>
      <c r="H211" s="225">
        <v>7.11</v>
      </c>
      <c r="I211" s="224">
        <f>ROUND(E211*H211,2)</f>
        <v>14.22</v>
      </c>
      <c r="J211" s="225">
        <v>224.39</v>
      </c>
      <c r="K211" s="224">
        <f>ROUND(E211*J211,2)</f>
        <v>448.78</v>
      </c>
      <c r="L211" s="224">
        <v>15</v>
      </c>
      <c r="M211" s="224">
        <f>G211*(1+L211/100)</f>
        <v>0</v>
      </c>
      <c r="N211" s="224">
        <v>4.0000000000000003E-5</v>
      </c>
      <c r="O211" s="224">
        <f>ROUND(E211*N211,2)</f>
        <v>0</v>
      </c>
      <c r="P211" s="224">
        <v>0</v>
      </c>
      <c r="Q211" s="224">
        <f>ROUND(E211*P211,2)</f>
        <v>0</v>
      </c>
      <c r="R211" s="224"/>
      <c r="S211" s="224" t="s">
        <v>137</v>
      </c>
      <c r="T211" s="224" t="s">
        <v>137</v>
      </c>
      <c r="U211" s="224">
        <v>0.44500000000000001</v>
      </c>
      <c r="V211" s="224">
        <f>ROUND(E211*U211,2)</f>
        <v>0.89</v>
      </c>
      <c r="W211" s="224"/>
      <c r="X211" s="224" t="s">
        <v>138</v>
      </c>
      <c r="Y211" s="205"/>
      <c r="Z211" s="205"/>
      <c r="AA211" s="205"/>
      <c r="AB211" s="205"/>
      <c r="AC211" s="205"/>
      <c r="AD211" s="205"/>
      <c r="AE211" s="205"/>
      <c r="AF211" s="205"/>
      <c r="AG211" s="205" t="s">
        <v>139</v>
      </c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spans="1:60" outlineLevel="1" x14ac:dyDescent="0.25">
      <c r="A212" s="243">
        <v>81</v>
      </c>
      <c r="B212" s="244" t="s">
        <v>368</v>
      </c>
      <c r="C212" s="253" t="s">
        <v>369</v>
      </c>
      <c r="D212" s="245" t="s">
        <v>331</v>
      </c>
      <c r="E212" s="246">
        <v>2</v>
      </c>
      <c r="F212" s="247"/>
      <c r="G212" s="248">
        <f>ROUND(E212*F212,2)</f>
        <v>0</v>
      </c>
      <c r="H212" s="225">
        <v>0</v>
      </c>
      <c r="I212" s="224">
        <f>ROUND(E212*H212,2)</f>
        <v>0</v>
      </c>
      <c r="J212" s="225">
        <v>86</v>
      </c>
      <c r="K212" s="224">
        <f>ROUND(E212*J212,2)</f>
        <v>172</v>
      </c>
      <c r="L212" s="224">
        <v>15</v>
      </c>
      <c r="M212" s="224">
        <f>G212*(1+L212/100)</f>
        <v>0</v>
      </c>
      <c r="N212" s="224">
        <v>0</v>
      </c>
      <c r="O212" s="224">
        <f>ROUND(E212*N212,2)</f>
        <v>0</v>
      </c>
      <c r="P212" s="224">
        <v>1.56E-3</v>
      </c>
      <c r="Q212" s="224">
        <f>ROUND(E212*P212,2)</f>
        <v>0</v>
      </c>
      <c r="R212" s="224"/>
      <c r="S212" s="224" t="s">
        <v>137</v>
      </c>
      <c r="T212" s="224" t="s">
        <v>137</v>
      </c>
      <c r="U212" s="224">
        <v>0.217</v>
      </c>
      <c r="V212" s="224">
        <f>ROUND(E212*U212,2)</f>
        <v>0.43</v>
      </c>
      <c r="W212" s="224"/>
      <c r="X212" s="224" t="s">
        <v>138</v>
      </c>
      <c r="Y212" s="205"/>
      <c r="Z212" s="205"/>
      <c r="AA212" s="205"/>
      <c r="AB212" s="205"/>
      <c r="AC212" s="205"/>
      <c r="AD212" s="205"/>
      <c r="AE212" s="205"/>
      <c r="AF212" s="205"/>
      <c r="AG212" s="205" t="s">
        <v>139</v>
      </c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spans="1:60" outlineLevel="1" x14ac:dyDescent="0.25">
      <c r="A213" s="243">
        <v>82</v>
      </c>
      <c r="B213" s="244" t="s">
        <v>370</v>
      </c>
      <c r="C213" s="253" t="s">
        <v>371</v>
      </c>
      <c r="D213" s="245" t="s">
        <v>331</v>
      </c>
      <c r="E213" s="246">
        <v>1</v>
      </c>
      <c r="F213" s="247"/>
      <c r="G213" s="248">
        <f>ROUND(E213*F213,2)</f>
        <v>0</v>
      </c>
      <c r="H213" s="225">
        <v>0</v>
      </c>
      <c r="I213" s="224">
        <f>ROUND(E213*H213,2)</f>
        <v>0</v>
      </c>
      <c r="J213" s="225">
        <v>87.9</v>
      </c>
      <c r="K213" s="224">
        <f>ROUND(E213*J213,2)</f>
        <v>87.9</v>
      </c>
      <c r="L213" s="224">
        <v>15</v>
      </c>
      <c r="M213" s="224">
        <f>G213*(1+L213/100)</f>
        <v>0</v>
      </c>
      <c r="N213" s="224">
        <v>0</v>
      </c>
      <c r="O213" s="224">
        <f>ROUND(E213*N213,2)</f>
        <v>0</v>
      </c>
      <c r="P213" s="224">
        <v>8.5999999999999998E-4</v>
      </c>
      <c r="Q213" s="224">
        <f>ROUND(E213*P213,2)</f>
        <v>0</v>
      </c>
      <c r="R213" s="224"/>
      <c r="S213" s="224" t="s">
        <v>137</v>
      </c>
      <c r="T213" s="224" t="s">
        <v>137</v>
      </c>
      <c r="U213" s="224">
        <v>0.222</v>
      </c>
      <c r="V213" s="224">
        <f>ROUND(E213*U213,2)</f>
        <v>0.22</v>
      </c>
      <c r="W213" s="224"/>
      <c r="X213" s="224" t="s">
        <v>138</v>
      </c>
      <c r="Y213" s="205"/>
      <c r="Z213" s="205"/>
      <c r="AA213" s="205"/>
      <c r="AB213" s="205"/>
      <c r="AC213" s="205"/>
      <c r="AD213" s="205"/>
      <c r="AE213" s="205"/>
      <c r="AF213" s="205"/>
      <c r="AG213" s="205" t="s">
        <v>139</v>
      </c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spans="1:60" ht="20.399999999999999" outlineLevel="1" x14ac:dyDescent="0.25">
      <c r="A214" s="243">
        <v>83</v>
      </c>
      <c r="B214" s="244" t="s">
        <v>372</v>
      </c>
      <c r="C214" s="253" t="s">
        <v>373</v>
      </c>
      <c r="D214" s="245" t="s">
        <v>144</v>
      </c>
      <c r="E214" s="246">
        <v>1</v>
      </c>
      <c r="F214" s="247"/>
      <c r="G214" s="248">
        <f>ROUND(E214*F214,2)</f>
        <v>0</v>
      </c>
      <c r="H214" s="225">
        <v>435.99</v>
      </c>
      <c r="I214" s="224">
        <f>ROUND(E214*H214,2)</f>
        <v>435.99</v>
      </c>
      <c r="J214" s="225">
        <v>124.01</v>
      </c>
      <c r="K214" s="224">
        <f>ROUND(E214*J214,2)</f>
        <v>124.01</v>
      </c>
      <c r="L214" s="224">
        <v>15</v>
      </c>
      <c r="M214" s="224">
        <f>G214*(1+L214/100)</f>
        <v>0</v>
      </c>
      <c r="N214" s="224">
        <v>2.0000000000000001E-4</v>
      </c>
      <c r="O214" s="224">
        <f>ROUND(E214*N214,2)</f>
        <v>0</v>
      </c>
      <c r="P214" s="224">
        <v>0</v>
      </c>
      <c r="Q214" s="224">
        <f>ROUND(E214*P214,2)</f>
        <v>0</v>
      </c>
      <c r="R214" s="224"/>
      <c r="S214" s="224" t="s">
        <v>137</v>
      </c>
      <c r="T214" s="224" t="s">
        <v>137</v>
      </c>
      <c r="U214" s="224">
        <v>0.246</v>
      </c>
      <c r="V214" s="224">
        <f>ROUND(E214*U214,2)</f>
        <v>0.25</v>
      </c>
      <c r="W214" s="224"/>
      <c r="X214" s="224" t="s">
        <v>138</v>
      </c>
      <c r="Y214" s="205"/>
      <c r="Z214" s="205"/>
      <c r="AA214" s="205"/>
      <c r="AB214" s="205"/>
      <c r="AC214" s="205"/>
      <c r="AD214" s="205"/>
      <c r="AE214" s="205"/>
      <c r="AF214" s="205"/>
      <c r="AG214" s="205" t="s">
        <v>139</v>
      </c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spans="1:60" ht="20.399999999999999" outlineLevel="1" x14ac:dyDescent="0.25">
      <c r="A215" s="243">
        <v>84</v>
      </c>
      <c r="B215" s="244" t="s">
        <v>374</v>
      </c>
      <c r="C215" s="253" t="s">
        <v>375</v>
      </c>
      <c r="D215" s="245" t="s">
        <v>144</v>
      </c>
      <c r="E215" s="246">
        <v>1</v>
      </c>
      <c r="F215" s="247"/>
      <c r="G215" s="248">
        <f>ROUND(E215*F215,2)</f>
        <v>0</v>
      </c>
      <c r="H215" s="225">
        <v>308.99</v>
      </c>
      <c r="I215" s="224">
        <f>ROUND(E215*H215,2)</f>
        <v>308.99</v>
      </c>
      <c r="J215" s="225">
        <v>124.01</v>
      </c>
      <c r="K215" s="224">
        <f>ROUND(E215*J215,2)</f>
        <v>124.01</v>
      </c>
      <c r="L215" s="224">
        <v>15</v>
      </c>
      <c r="M215" s="224">
        <f>G215*(1+L215/100)</f>
        <v>0</v>
      </c>
      <c r="N215" s="224">
        <v>9.0000000000000006E-5</v>
      </c>
      <c r="O215" s="224">
        <f>ROUND(E215*N215,2)</f>
        <v>0</v>
      </c>
      <c r="P215" s="224">
        <v>0</v>
      </c>
      <c r="Q215" s="224">
        <f>ROUND(E215*P215,2)</f>
        <v>0</v>
      </c>
      <c r="R215" s="224"/>
      <c r="S215" s="224" t="s">
        <v>137</v>
      </c>
      <c r="T215" s="224" t="s">
        <v>137</v>
      </c>
      <c r="U215" s="224">
        <v>0.246</v>
      </c>
      <c r="V215" s="224">
        <f>ROUND(E215*U215,2)</f>
        <v>0.25</v>
      </c>
      <c r="W215" s="224"/>
      <c r="X215" s="224" t="s">
        <v>138</v>
      </c>
      <c r="Y215" s="205"/>
      <c r="Z215" s="205"/>
      <c r="AA215" s="205"/>
      <c r="AB215" s="205"/>
      <c r="AC215" s="205"/>
      <c r="AD215" s="205"/>
      <c r="AE215" s="205"/>
      <c r="AF215" s="205"/>
      <c r="AG215" s="205" t="s">
        <v>139</v>
      </c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spans="1:60" outlineLevel="1" x14ac:dyDescent="0.25">
      <c r="A216" s="243">
        <v>85</v>
      </c>
      <c r="B216" s="244" t="s">
        <v>376</v>
      </c>
      <c r="C216" s="253" t="s">
        <v>377</v>
      </c>
      <c r="D216" s="245" t="s">
        <v>144</v>
      </c>
      <c r="E216" s="246">
        <v>1</v>
      </c>
      <c r="F216" s="247"/>
      <c r="G216" s="248">
        <f>ROUND(E216*F216,2)</f>
        <v>0</v>
      </c>
      <c r="H216" s="225">
        <v>358.49</v>
      </c>
      <c r="I216" s="224">
        <f>ROUND(E216*H216,2)</f>
        <v>358.49</v>
      </c>
      <c r="J216" s="225">
        <v>124.01</v>
      </c>
      <c r="K216" s="224">
        <f>ROUND(E216*J216,2)</f>
        <v>124.01</v>
      </c>
      <c r="L216" s="224">
        <v>15</v>
      </c>
      <c r="M216" s="224">
        <f>G216*(1+L216/100)</f>
        <v>0</v>
      </c>
      <c r="N216" s="224">
        <v>2.5999999999999998E-4</v>
      </c>
      <c r="O216" s="224">
        <f>ROUND(E216*N216,2)</f>
        <v>0</v>
      </c>
      <c r="P216" s="224">
        <v>0</v>
      </c>
      <c r="Q216" s="224">
        <f>ROUND(E216*P216,2)</f>
        <v>0</v>
      </c>
      <c r="R216" s="224"/>
      <c r="S216" s="224" t="s">
        <v>137</v>
      </c>
      <c r="T216" s="224" t="s">
        <v>137</v>
      </c>
      <c r="U216" s="224">
        <v>0.246</v>
      </c>
      <c r="V216" s="224">
        <f>ROUND(E216*U216,2)</f>
        <v>0.25</v>
      </c>
      <c r="W216" s="224"/>
      <c r="X216" s="224" t="s">
        <v>138</v>
      </c>
      <c r="Y216" s="205"/>
      <c r="Z216" s="205"/>
      <c r="AA216" s="205"/>
      <c r="AB216" s="205"/>
      <c r="AC216" s="205"/>
      <c r="AD216" s="205"/>
      <c r="AE216" s="205"/>
      <c r="AF216" s="205"/>
      <c r="AG216" s="205" t="s">
        <v>139</v>
      </c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spans="1:60" outlineLevel="1" x14ac:dyDescent="0.25">
      <c r="A217" s="243">
        <v>86</v>
      </c>
      <c r="B217" s="244" t="s">
        <v>378</v>
      </c>
      <c r="C217" s="253" t="s">
        <v>379</v>
      </c>
      <c r="D217" s="245" t="s">
        <v>144</v>
      </c>
      <c r="E217" s="246">
        <v>1</v>
      </c>
      <c r="F217" s="247"/>
      <c r="G217" s="248">
        <f>ROUND(E217*F217,2)</f>
        <v>0</v>
      </c>
      <c r="H217" s="225">
        <v>243.49</v>
      </c>
      <c r="I217" s="224">
        <f>ROUND(E217*H217,2)</f>
        <v>243.49</v>
      </c>
      <c r="J217" s="225">
        <v>124.01</v>
      </c>
      <c r="K217" s="224">
        <f>ROUND(E217*J217,2)</f>
        <v>124.01</v>
      </c>
      <c r="L217" s="224">
        <v>15</v>
      </c>
      <c r="M217" s="224">
        <f>G217*(1+L217/100)</f>
        <v>0</v>
      </c>
      <c r="N217" s="224">
        <v>2.0000000000000001E-4</v>
      </c>
      <c r="O217" s="224">
        <f>ROUND(E217*N217,2)</f>
        <v>0</v>
      </c>
      <c r="P217" s="224">
        <v>0</v>
      </c>
      <c r="Q217" s="224">
        <f>ROUND(E217*P217,2)</f>
        <v>0</v>
      </c>
      <c r="R217" s="224"/>
      <c r="S217" s="224" t="s">
        <v>137</v>
      </c>
      <c r="T217" s="224" t="s">
        <v>137</v>
      </c>
      <c r="U217" s="224">
        <v>0.246</v>
      </c>
      <c r="V217" s="224">
        <f>ROUND(E217*U217,2)</f>
        <v>0.25</v>
      </c>
      <c r="W217" s="224"/>
      <c r="X217" s="224" t="s">
        <v>138</v>
      </c>
      <c r="Y217" s="205"/>
      <c r="Z217" s="205"/>
      <c r="AA217" s="205"/>
      <c r="AB217" s="205"/>
      <c r="AC217" s="205"/>
      <c r="AD217" s="205"/>
      <c r="AE217" s="205"/>
      <c r="AF217" s="205"/>
      <c r="AG217" s="205" t="s">
        <v>139</v>
      </c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spans="1:60" outlineLevel="1" x14ac:dyDescent="0.25">
      <c r="A218" s="243">
        <v>87</v>
      </c>
      <c r="B218" s="244" t="s">
        <v>380</v>
      </c>
      <c r="C218" s="253" t="s">
        <v>381</v>
      </c>
      <c r="D218" s="245" t="s">
        <v>144</v>
      </c>
      <c r="E218" s="246">
        <v>1</v>
      </c>
      <c r="F218" s="247"/>
      <c r="G218" s="248">
        <f>ROUND(E218*F218,2)</f>
        <v>0</v>
      </c>
      <c r="H218" s="225">
        <v>2360.3200000000002</v>
      </c>
      <c r="I218" s="224">
        <f>ROUND(E218*H218,2)</f>
        <v>2360.3200000000002</v>
      </c>
      <c r="J218" s="225">
        <v>329.68</v>
      </c>
      <c r="K218" s="224">
        <f>ROUND(E218*J218,2)</f>
        <v>329.68</v>
      </c>
      <c r="L218" s="224">
        <v>15</v>
      </c>
      <c r="M218" s="224">
        <f>G218*(1+L218/100)</f>
        <v>0</v>
      </c>
      <c r="N218" s="224">
        <v>4.453E-2</v>
      </c>
      <c r="O218" s="224">
        <f>ROUND(E218*N218,2)</f>
        <v>0.04</v>
      </c>
      <c r="P218" s="224">
        <v>4.2529999999999998E-2</v>
      </c>
      <c r="Q218" s="224">
        <f>ROUND(E218*P218,2)</f>
        <v>0.04</v>
      </c>
      <c r="R218" s="224"/>
      <c r="S218" s="224" t="s">
        <v>137</v>
      </c>
      <c r="T218" s="224" t="s">
        <v>137</v>
      </c>
      <c r="U218" s="224">
        <v>0.65400000000000003</v>
      </c>
      <c r="V218" s="224">
        <f>ROUND(E218*U218,2)</f>
        <v>0.65</v>
      </c>
      <c r="W218" s="224"/>
      <c r="X218" s="224" t="s">
        <v>138</v>
      </c>
      <c r="Y218" s="205"/>
      <c r="Z218" s="205"/>
      <c r="AA218" s="205"/>
      <c r="AB218" s="205"/>
      <c r="AC218" s="205"/>
      <c r="AD218" s="205"/>
      <c r="AE218" s="205"/>
      <c r="AF218" s="205"/>
      <c r="AG218" s="205" t="s">
        <v>139</v>
      </c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spans="1:60" outlineLevel="1" x14ac:dyDescent="0.25">
      <c r="A219" s="237">
        <v>88</v>
      </c>
      <c r="B219" s="238" t="s">
        <v>382</v>
      </c>
      <c r="C219" s="251" t="s">
        <v>383</v>
      </c>
      <c r="D219" s="239" t="s">
        <v>153</v>
      </c>
      <c r="E219" s="240">
        <v>0.24</v>
      </c>
      <c r="F219" s="241"/>
      <c r="G219" s="242">
        <f>ROUND(E219*F219,2)</f>
        <v>0</v>
      </c>
      <c r="H219" s="225">
        <v>30.35</v>
      </c>
      <c r="I219" s="224">
        <f>ROUND(E219*H219,2)</f>
        <v>7.28</v>
      </c>
      <c r="J219" s="225">
        <v>1075.6500000000001</v>
      </c>
      <c r="K219" s="224">
        <f>ROUND(E219*J219,2)</f>
        <v>258.16000000000003</v>
      </c>
      <c r="L219" s="224">
        <v>15</v>
      </c>
      <c r="M219" s="224">
        <f>G219*(1+L219/100)</f>
        <v>0</v>
      </c>
      <c r="N219" s="224">
        <v>8.0000000000000007E-5</v>
      </c>
      <c r="O219" s="224">
        <f>ROUND(E219*N219,2)</f>
        <v>0</v>
      </c>
      <c r="P219" s="224">
        <v>0</v>
      </c>
      <c r="Q219" s="224">
        <f>ROUND(E219*P219,2)</f>
        <v>0</v>
      </c>
      <c r="R219" s="224"/>
      <c r="S219" s="224" t="s">
        <v>137</v>
      </c>
      <c r="T219" s="224" t="s">
        <v>137</v>
      </c>
      <c r="U219" s="224">
        <v>2.1</v>
      </c>
      <c r="V219" s="224">
        <f>ROUND(E219*U219,2)</f>
        <v>0.5</v>
      </c>
      <c r="W219" s="224"/>
      <c r="X219" s="224" t="s">
        <v>138</v>
      </c>
      <c r="Y219" s="205"/>
      <c r="Z219" s="205"/>
      <c r="AA219" s="205"/>
      <c r="AB219" s="205"/>
      <c r="AC219" s="205"/>
      <c r="AD219" s="205"/>
      <c r="AE219" s="205"/>
      <c r="AF219" s="205"/>
      <c r="AG219" s="205" t="s">
        <v>139</v>
      </c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spans="1:60" outlineLevel="1" x14ac:dyDescent="0.25">
      <c r="A220" s="222"/>
      <c r="B220" s="223"/>
      <c r="C220" s="252" t="s">
        <v>384</v>
      </c>
      <c r="D220" s="226"/>
      <c r="E220" s="227">
        <v>0.24</v>
      </c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05"/>
      <c r="Z220" s="205"/>
      <c r="AA220" s="205"/>
      <c r="AB220" s="205"/>
      <c r="AC220" s="205"/>
      <c r="AD220" s="205"/>
      <c r="AE220" s="205"/>
      <c r="AF220" s="205"/>
      <c r="AG220" s="205" t="s">
        <v>141</v>
      </c>
      <c r="AH220" s="205">
        <v>0</v>
      </c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spans="1:60" ht="20.399999999999999" outlineLevel="1" x14ac:dyDescent="0.25">
      <c r="A221" s="243">
        <v>89</v>
      </c>
      <c r="B221" s="244" t="s">
        <v>385</v>
      </c>
      <c r="C221" s="253" t="s">
        <v>386</v>
      </c>
      <c r="D221" s="245" t="s">
        <v>144</v>
      </c>
      <c r="E221" s="246">
        <v>1</v>
      </c>
      <c r="F221" s="247"/>
      <c r="G221" s="248">
        <f>ROUND(E221*F221,2)</f>
        <v>0</v>
      </c>
      <c r="H221" s="225">
        <v>1073</v>
      </c>
      <c r="I221" s="224">
        <f>ROUND(E221*H221,2)</f>
        <v>1073</v>
      </c>
      <c r="J221" s="225">
        <v>0</v>
      </c>
      <c r="K221" s="224">
        <f>ROUND(E221*J221,2)</f>
        <v>0</v>
      </c>
      <c r="L221" s="224">
        <v>15</v>
      </c>
      <c r="M221" s="224">
        <f>G221*(1+L221/100)</f>
        <v>0</v>
      </c>
      <c r="N221" s="224">
        <v>1.2999999999999999E-2</v>
      </c>
      <c r="O221" s="224">
        <f>ROUND(E221*N221,2)</f>
        <v>0.01</v>
      </c>
      <c r="P221" s="224">
        <v>0</v>
      </c>
      <c r="Q221" s="224">
        <f>ROUND(E221*P221,2)</f>
        <v>0</v>
      </c>
      <c r="R221" s="224"/>
      <c r="S221" s="224" t="s">
        <v>137</v>
      </c>
      <c r="T221" s="224" t="s">
        <v>137</v>
      </c>
      <c r="U221" s="224">
        <v>0</v>
      </c>
      <c r="V221" s="224">
        <f>ROUND(E221*U221,2)</f>
        <v>0</v>
      </c>
      <c r="W221" s="224"/>
      <c r="X221" s="224" t="s">
        <v>171</v>
      </c>
      <c r="Y221" s="205"/>
      <c r="Z221" s="205"/>
      <c r="AA221" s="205"/>
      <c r="AB221" s="205"/>
      <c r="AC221" s="205"/>
      <c r="AD221" s="205"/>
      <c r="AE221" s="205"/>
      <c r="AF221" s="205"/>
      <c r="AG221" s="205" t="s">
        <v>387</v>
      </c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spans="1:60" outlineLevel="1" x14ac:dyDescent="0.25">
      <c r="A222" s="243">
        <v>90</v>
      </c>
      <c r="B222" s="244" t="s">
        <v>388</v>
      </c>
      <c r="C222" s="253" t="s">
        <v>389</v>
      </c>
      <c r="D222" s="245" t="s">
        <v>144</v>
      </c>
      <c r="E222" s="246">
        <v>1</v>
      </c>
      <c r="F222" s="247"/>
      <c r="G222" s="248">
        <f>ROUND(E222*F222,2)</f>
        <v>0</v>
      </c>
      <c r="H222" s="225">
        <v>345</v>
      </c>
      <c r="I222" s="224">
        <f>ROUND(E222*H222,2)</f>
        <v>345</v>
      </c>
      <c r="J222" s="225">
        <v>0</v>
      </c>
      <c r="K222" s="224">
        <f>ROUND(E222*J222,2)</f>
        <v>0</v>
      </c>
      <c r="L222" s="224">
        <v>15</v>
      </c>
      <c r="M222" s="224">
        <f>G222*(1+L222/100)</f>
        <v>0</v>
      </c>
      <c r="N222" s="224">
        <v>8.9999999999999998E-4</v>
      </c>
      <c r="O222" s="224">
        <f>ROUND(E222*N222,2)</f>
        <v>0</v>
      </c>
      <c r="P222" s="224">
        <v>0</v>
      </c>
      <c r="Q222" s="224">
        <f>ROUND(E222*P222,2)</f>
        <v>0</v>
      </c>
      <c r="R222" s="224"/>
      <c r="S222" s="224" t="s">
        <v>162</v>
      </c>
      <c r="T222" s="224" t="s">
        <v>163</v>
      </c>
      <c r="U222" s="224">
        <v>0</v>
      </c>
      <c r="V222" s="224">
        <f>ROUND(E222*U222,2)</f>
        <v>0</v>
      </c>
      <c r="W222" s="224"/>
      <c r="X222" s="224" t="s">
        <v>164</v>
      </c>
      <c r="Y222" s="205"/>
      <c r="Z222" s="205"/>
      <c r="AA222" s="205"/>
      <c r="AB222" s="205"/>
      <c r="AC222" s="205"/>
      <c r="AD222" s="205"/>
      <c r="AE222" s="205"/>
      <c r="AF222" s="205"/>
      <c r="AG222" s="205" t="s">
        <v>165</v>
      </c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spans="1:60" ht="20.399999999999999" outlineLevel="1" x14ac:dyDescent="0.25">
      <c r="A223" s="243">
        <v>91</v>
      </c>
      <c r="B223" s="244" t="s">
        <v>390</v>
      </c>
      <c r="C223" s="253" t="s">
        <v>391</v>
      </c>
      <c r="D223" s="245" t="s">
        <v>144</v>
      </c>
      <c r="E223" s="246">
        <v>1</v>
      </c>
      <c r="F223" s="247"/>
      <c r="G223" s="248">
        <f>ROUND(E223*F223,2)</f>
        <v>0</v>
      </c>
      <c r="H223" s="225">
        <v>1670</v>
      </c>
      <c r="I223" s="224">
        <f>ROUND(E223*H223,2)</f>
        <v>1670</v>
      </c>
      <c r="J223" s="225">
        <v>0</v>
      </c>
      <c r="K223" s="224">
        <f>ROUND(E223*J223,2)</f>
        <v>0</v>
      </c>
      <c r="L223" s="224">
        <v>15</v>
      </c>
      <c r="M223" s="224">
        <f>G223*(1+L223/100)</f>
        <v>0</v>
      </c>
      <c r="N223" s="224">
        <v>8.0000000000000004E-4</v>
      </c>
      <c r="O223" s="224">
        <f>ROUND(E223*N223,2)</f>
        <v>0</v>
      </c>
      <c r="P223" s="224">
        <v>0</v>
      </c>
      <c r="Q223" s="224">
        <f>ROUND(E223*P223,2)</f>
        <v>0</v>
      </c>
      <c r="R223" s="224" t="s">
        <v>168</v>
      </c>
      <c r="S223" s="224" t="s">
        <v>137</v>
      </c>
      <c r="T223" s="224" t="s">
        <v>137</v>
      </c>
      <c r="U223" s="224">
        <v>0</v>
      </c>
      <c r="V223" s="224">
        <f>ROUND(E223*U223,2)</f>
        <v>0</v>
      </c>
      <c r="W223" s="224"/>
      <c r="X223" s="224" t="s">
        <v>164</v>
      </c>
      <c r="Y223" s="205"/>
      <c r="Z223" s="205"/>
      <c r="AA223" s="205"/>
      <c r="AB223" s="205"/>
      <c r="AC223" s="205"/>
      <c r="AD223" s="205"/>
      <c r="AE223" s="205"/>
      <c r="AF223" s="205"/>
      <c r="AG223" s="205" t="s">
        <v>165</v>
      </c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spans="1:60" outlineLevel="1" x14ac:dyDescent="0.25">
      <c r="A224" s="243">
        <v>92</v>
      </c>
      <c r="B224" s="244" t="s">
        <v>392</v>
      </c>
      <c r="C224" s="253" t="s">
        <v>393</v>
      </c>
      <c r="D224" s="245" t="s">
        <v>144</v>
      </c>
      <c r="E224" s="246">
        <v>1</v>
      </c>
      <c r="F224" s="247"/>
      <c r="G224" s="248">
        <f>ROUND(E224*F224,2)</f>
        <v>0</v>
      </c>
      <c r="H224" s="225">
        <v>480</v>
      </c>
      <c r="I224" s="224">
        <f>ROUND(E224*H224,2)</f>
        <v>480</v>
      </c>
      <c r="J224" s="225">
        <v>0</v>
      </c>
      <c r="K224" s="224">
        <f>ROUND(E224*J224,2)</f>
        <v>0</v>
      </c>
      <c r="L224" s="224">
        <v>15</v>
      </c>
      <c r="M224" s="224">
        <f>G224*(1+L224/100)</f>
        <v>0</v>
      </c>
      <c r="N224" s="224">
        <v>2E-3</v>
      </c>
      <c r="O224" s="224">
        <f>ROUND(E224*N224,2)</f>
        <v>0</v>
      </c>
      <c r="P224" s="224">
        <v>0</v>
      </c>
      <c r="Q224" s="224">
        <f>ROUND(E224*P224,2)</f>
        <v>0</v>
      </c>
      <c r="R224" s="224"/>
      <c r="S224" s="224" t="s">
        <v>162</v>
      </c>
      <c r="T224" s="224" t="s">
        <v>163</v>
      </c>
      <c r="U224" s="224">
        <v>0</v>
      </c>
      <c r="V224" s="224">
        <f>ROUND(E224*U224,2)</f>
        <v>0</v>
      </c>
      <c r="W224" s="224"/>
      <c r="X224" s="224" t="s">
        <v>164</v>
      </c>
      <c r="Y224" s="205"/>
      <c r="Z224" s="205"/>
      <c r="AA224" s="205"/>
      <c r="AB224" s="205"/>
      <c r="AC224" s="205"/>
      <c r="AD224" s="205"/>
      <c r="AE224" s="205"/>
      <c r="AF224" s="205"/>
      <c r="AG224" s="205" t="s">
        <v>165</v>
      </c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spans="1:60" outlineLevel="1" x14ac:dyDescent="0.25">
      <c r="A225" s="243">
        <v>93</v>
      </c>
      <c r="B225" s="244" t="s">
        <v>394</v>
      </c>
      <c r="C225" s="253" t="s">
        <v>395</v>
      </c>
      <c r="D225" s="245" t="s">
        <v>144</v>
      </c>
      <c r="E225" s="246">
        <v>1</v>
      </c>
      <c r="F225" s="247"/>
      <c r="G225" s="248">
        <f>ROUND(E225*F225,2)</f>
        <v>0</v>
      </c>
      <c r="H225" s="225">
        <v>2290</v>
      </c>
      <c r="I225" s="224">
        <f>ROUND(E225*H225,2)</f>
        <v>2290</v>
      </c>
      <c r="J225" s="225">
        <v>0</v>
      </c>
      <c r="K225" s="224">
        <f>ROUND(E225*J225,2)</f>
        <v>0</v>
      </c>
      <c r="L225" s="224">
        <v>15</v>
      </c>
      <c r="M225" s="224">
        <f>G225*(1+L225/100)</f>
        <v>0</v>
      </c>
      <c r="N225" s="224">
        <v>4.5999999999999999E-2</v>
      </c>
      <c r="O225" s="224">
        <f>ROUND(E225*N225,2)</f>
        <v>0.05</v>
      </c>
      <c r="P225" s="224">
        <v>0</v>
      </c>
      <c r="Q225" s="224">
        <f>ROUND(E225*P225,2)</f>
        <v>0</v>
      </c>
      <c r="R225" s="224" t="s">
        <v>168</v>
      </c>
      <c r="S225" s="224" t="s">
        <v>137</v>
      </c>
      <c r="T225" s="224" t="s">
        <v>137</v>
      </c>
      <c r="U225" s="224">
        <v>0</v>
      </c>
      <c r="V225" s="224">
        <f>ROUND(E225*U225,2)</f>
        <v>0</v>
      </c>
      <c r="W225" s="224"/>
      <c r="X225" s="224" t="s">
        <v>164</v>
      </c>
      <c r="Y225" s="205"/>
      <c r="Z225" s="205"/>
      <c r="AA225" s="205"/>
      <c r="AB225" s="205"/>
      <c r="AC225" s="205"/>
      <c r="AD225" s="205"/>
      <c r="AE225" s="205"/>
      <c r="AF225" s="205"/>
      <c r="AG225" s="205" t="s">
        <v>165</v>
      </c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spans="1:60" outlineLevel="1" x14ac:dyDescent="0.25">
      <c r="A226" s="243">
        <v>94</v>
      </c>
      <c r="B226" s="244" t="s">
        <v>396</v>
      </c>
      <c r="C226" s="253" t="s">
        <v>397</v>
      </c>
      <c r="D226" s="245" t="s">
        <v>161</v>
      </c>
      <c r="E226" s="246">
        <v>1</v>
      </c>
      <c r="F226" s="247"/>
      <c r="G226" s="248">
        <f>ROUND(E226*F226,2)</f>
        <v>0</v>
      </c>
      <c r="H226" s="225">
        <v>1250</v>
      </c>
      <c r="I226" s="224">
        <f>ROUND(E226*H226,2)</f>
        <v>1250</v>
      </c>
      <c r="J226" s="225">
        <v>0</v>
      </c>
      <c r="K226" s="224">
        <f>ROUND(E226*J226,2)</f>
        <v>0</v>
      </c>
      <c r="L226" s="224">
        <v>15</v>
      </c>
      <c r="M226" s="224">
        <f>G226*(1+L226/100)</f>
        <v>0</v>
      </c>
      <c r="N226" s="224">
        <v>0.01</v>
      </c>
      <c r="O226" s="224">
        <f>ROUND(E226*N226,2)</f>
        <v>0.01</v>
      </c>
      <c r="P226" s="224">
        <v>0</v>
      </c>
      <c r="Q226" s="224">
        <f>ROUND(E226*P226,2)</f>
        <v>0</v>
      </c>
      <c r="R226" s="224" t="s">
        <v>168</v>
      </c>
      <c r="S226" s="224" t="s">
        <v>137</v>
      </c>
      <c r="T226" s="224" t="s">
        <v>163</v>
      </c>
      <c r="U226" s="224">
        <v>0</v>
      </c>
      <c r="V226" s="224">
        <f>ROUND(E226*U226,2)</f>
        <v>0</v>
      </c>
      <c r="W226" s="224"/>
      <c r="X226" s="224" t="s">
        <v>164</v>
      </c>
      <c r="Y226" s="205"/>
      <c r="Z226" s="205"/>
      <c r="AA226" s="205"/>
      <c r="AB226" s="205"/>
      <c r="AC226" s="205"/>
      <c r="AD226" s="205"/>
      <c r="AE226" s="205"/>
      <c r="AF226" s="205"/>
      <c r="AG226" s="205" t="s">
        <v>165</v>
      </c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spans="1:60" outlineLevel="1" x14ac:dyDescent="0.25">
      <c r="A227" s="243">
        <v>95</v>
      </c>
      <c r="B227" s="244" t="s">
        <v>398</v>
      </c>
      <c r="C227" s="253" t="s">
        <v>399</v>
      </c>
      <c r="D227" s="245" t="s">
        <v>331</v>
      </c>
      <c r="E227" s="246">
        <v>1</v>
      </c>
      <c r="F227" s="247"/>
      <c r="G227" s="248">
        <f>ROUND(E227*F227,2)</f>
        <v>0</v>
      </c>
      <c r="H227" s="225">
        <v>0</v>
      </c>
      <c r="I227" s="224">
        <f>ROUND(E227*H227,2)</f>
        <v>0</v>
      </c>
      <c r="J227" s="225">
        <v>233.5</v>
      </c>
      <c r="K227" s="224">
        <f>ROUND(E227*J227,2)</f>
        <v>233.5</v>
      </c>
      <c r="L227" s="224">
        <v>15</v>
      </c>
      <c r="M227" s="224">
        <f>G227*(1+L227/100)</f>
        <v>0</v>
      </c>
      <c r="N227" s="224">
        <v>0</v>
      </c>
      <c r="O227" s="224">
        <f>ROUND(E227*N227,2)</f>
        <v>0</v>
      </c>
      <c r="P227" s="224">
        <v>1.933E-2</v>
      </c>
      <c r="Q227" s="224">
        <f>ROUND(E227*P227,2)</f>
        <v>0.02</v>
      </c>
      <c r="R227" s="224"/>
      <c r="S227" s="224" t="s">
        <v>137</v>
      </c>
      <c r="T227" s="224" t="s">
        <v>137</v>
      </c>
      <c r="U227" s="224">
        <v>0</v>
      </c>
      <c r="V227" s="224">
        <f>ROUND(E227*U227,2)</f>
        <v>0</v>
      </c>
      <c r="W227" s="224"/>
      <c r="X227" s="224" t="s">
        <v>171</v>
      </c>
      <c r="Y227" s="205"/>
      <c r="Z227" s="205"/>
      <c r="AA227" s="205"/>
      <c r="AB227" s="205"/>
      <c r="AC227" s="205"/>
      <c r="AD227" s="205"/>
      <c r="AE227" s="205"/>
      <c r="AF227" s="205"/>
      <c r="AG227" s="205" t="s">
        <v>172</v>
      </c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spans="1:60" outlineLevel="1" x14ac:dyDescent="0.25">
      <c r="A228" s="243">
        <v>96</v>
      </c>
      <c r="B228" s="244" t="s">
        <v>400</v>
      </c>
      <c r="C228" s="253" t="s">
        <v>401</v>
      </c>
      <c r="D228" s="245" t="s">
        <v>331</v>
      </c>
      <c r="E228" s="246">
        <v>1</v>
      </c>
      <c r="F228" s="247"/>
      <c r="G228" s="248">
        <f>ROUND(E228*F228,2)</f>
        <v>0</v>
      </c>
      <c r="H228" s="225">
        <v>0</v>
      </c>
      <c r="I228" s="224">
        <f>ROUND(E228*H228,2)</f>
        <v>0</v>
      </c>
      <c r="J228" s="225">
        <v>151.5</v>
      </c>
      <c r="K228" s="224">
        <f>ROUND(E228*J228,2)</f>
        <v>151.5</v>
      </c>
      <c r="L228" s="224">
        <v>15</v>
      </c>
      <c r="M228" s="224">
        <f>G228*(1+L228/100)</f>
        <v>0</v>
      </c>
      <c r="N228" s="224">
        <v>0</v>
      </c>
      <c r="O228" s="224">
        <f>ROUND(E228*N228,2)</f>
        <v>0</v>
      </c>
      <c r="P228" s="224">
        <v>1.9460000000000002E-2</v>
      </c>
      <c r="Q228" s="224">
        <f>ROUND(E228*P228,2)</f>
        <v>0.02</v>
      </c>
      <c r="R228" s="224"/>
      <c r="S228" s="224" t="s">
        <v>137</v>
      </c>
      <c r="T228" s="224" t="s">
        <v>137</v>
      </c>
      <c r="U228" s="224">
        <v>0</v>
      </c>
      <c r="V228" s="224">
        <f>ROUND(E228*U228,2)</f>
        <v>0</v>
      </c>
      <c r="W228" s="224"/>
      <c r="X228" s="224" t="s">
        <v>171</v>
      </c>
      <c r="Y228" s="205"/>
      <c r="Z228" s="205"/>
      <c r="AA228" s="205"/>
      <c r="AB228" s="205"/>
      <c r="AC228" s="205"/>
      <c r="AD228" s="205"/>
      <c r="AE228" s="205"/>
      <c r="AF228" s="205"/>
      <c r="AG228" s="205" t="s">
        <v>172</v>
      </c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spans="1:60" outlineLevel="1" x14ac:dyDescent="0.25">
      <c r="A229" s="243">
        <v>97</v>
      </c>
      <c r="B229" s="244" t="s">
        <v>402</v>
      </c>
      <c r="C229" s="253" t="s">
        <v>403</v>
      </c>
      <c r="D229" s="245" t="s">
        <v>144</v>
      </c>
      <c r="E229" s="246">
        <v>1</v>
      </c>
      <c r="F229" s="247"/>
      <c r="G229" s="248">
        <f>ROUND(E229*F229,2)</f>
        <v>0</v>
      </c>
      <c r="H229" s="225">
        <v>0</v>
      </c>
      <c r="I229" s="224">
        <f>ROUND(E229*H229,2)</f>
        <v>0</v>
      </c>
      <c r="J229" s="225">
        <v>1112</v>
      </c>
      <c r="K229" s="224">
        <f>ROUND(E229*J229,2)</f>
        <v>1112</v>
      </c>
      <c r="L229" s="224">
        <v>15</v>
      </c>
      <c r="M229" s="224">
        <f>G229*(1+L229/100)</f>
        <v>0</v>
      </c>
      <c r="N229" s="224">
        <v>1.82E-3</v>
      </c>
      <c r="O229" s="224">
        <f>ROUND(E229*N229,2)</f>
        <v>0</v>
      </c>
      <c r="P229" s="224">
        <v>0</v>
      </c>
      <c r="Q229" s="224">
        <f>ROUND(E229*P229,2)</f>
        <v>0</v>
      </c>
      <c r="R229" s="224"/>
      <c r="S229" s="224" t="s">
        <v>137</v>
      </c>
      <c r="T229" s="224" t="s">
        <v>137</v>
      </c>
      <c r="U229" s="224">
        <v>0</v>
      </c>
      <c r="V229" s="224">
        <f>ROUND(E229*U229,2)</f>
        <v>0</v>
      </c>
      <c r="W229" s="224"/>
      <c r="X229" s="224" t="s">
        <v>171</v>
      </c>
      <c r="Y229" s="205"/>
      <c r="Z229" s="205"/>
      <c r="AA229" s="205"/>
      <c r="AB229" s="205"/>
      <c r="AC229" s="205"/>
      <c r="AD229" s="205"/>
      <c r="AE229" s="205"/>
      <c r="AF229" s="205"/>
      <c r="AG229" s="205" t="s">
        <v>172</v>
      </c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spans="1:60" outlineLevel="1" x14ac:dyDescent="0.25">
      <c r="A230" s="243">
        <v>98</v>
      </c>
      <c r="B230" s="244" t="s">
        <v>404</v>
      </c>
      <c r="C230" s="253" t="s">
        <v>405</v>
      </c>
      <c r="D230" s="245" t="s">
        <v>331</v>
      </c>
      <c r="E230" s="246">
        <v>1</v>
      </c>
      <c r="F230" s="247"/>
      <c r="G230" s="248">
        <f>ROUND(E230*F230,2)</f>
        <v>0</v>
      </c>
      <c r="H230" s="225">
        <v>0</v>
      </c>
      <c r="I230" s="224">
        <f>ROUND(E230*H230,2)</f>
        <v>0</v>
      </c>
      <c r="J230" s="225">
        <v>123</v>
      </c>
      <c r="K230" s="224">
        <f>ROUND(E230*J230,2)</f>
        <v>123</v>
      </c>
      <c r="L230" s="224">
        <v>15</v>
      </c>
      <c r="M230" s="224">
        <f>G230*(1+L230/100)</f>
        <v>0</v>
      </c>
      <c r="N230" s="224">
        <v>0</v>
      </c>
      <c r="O230" s="224">
        <f>ROUND(E230*N230,2)</f>
        <v>0</v>
      </c>
      <c r="P230" s="224">
        <v>6.7000000000000004E-2</v>
      </c>
      <c r="Q230" s="224">
        <f>ROUND(E230*P230,2)</f>
        <v>7.0000000000000007E-2</v>
      </c>
      <c r="R230" s="224"/>
      <c r="S230" s="224" t="s">
        <v>137</v>
      </c>
      <c r="T230" s="224" t="s">
        <v>137</v>
      </c>
      <c r="U230" s="224">
        <v>0</v>
      </c>
      <c r="V230" s="224">
        <f>ROUND(E230*U230,2)</f>
        <v>0</v>
      </c>
      <c r="W230" s="224"/>
      <c r="X230" s="224" t="s">
        <v>171</v>
      </c>
      <c r="Y230" s="205"/>
      <c r="Z230" s="205"/>
      <c r="AA230" s="205"/>
      <c r="AB230" s="205"/>
      <c r="AC230" s="205"/>
      <c r="AD230" s="205"/>
      <c r="AE230" s="205"/>
      <c r="AF230" s="205"/>
      <c r="AG230" s="205" t="s">
        <v>172</v>
      </c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spans="1:60" outlineLevel="1" x14ac:dyDescent="0.25">
      <c r="A231" s="243">
        <v>99</v>
      </c>
      <c r="B231" s="244" t="s">
        <v>406</v>
      </c>
      <c r="C231" s="253" t="s">
        <v>407</v>
      </c>
      <c r="D231" s="245" t="s">
        <v>0</v>
      </c>
      <c r="E231" s="246">
        <v>299.90339999999998</v>
      </c>
      <c r="F231" s="247"/>
      <c r="G231" s="248">
        <f>ROUND(E231*F231,2)</f>
        <v>0</v>
      </c>
      <c r="H231" s="225">
        <v>0</v>
      </c>
      <c r="I231" s="224">
        <f>ROUND(E231*H231,2)</f>
        <v>0</v>
      </c>
      <c r="J231" s="225">
        <v>0.3</v>
      </c>
      <c r="K231" s="224">
        <f>ROUND(E231*J231,2)</f>
        <v>89.97</v>
      </c>
      <c r="L231" s="224">
        <v>15</v>
      </c>
      <c r="M231" s="224">
        <f>G231*(1+L231/100)</f>
        <v>0</v>
      </c>
      <c r="N231" s="224">
        <v>0</v>
      </c>
      <c r="O231" s="224">
        <f>ROUND(E231*N231,2)</f>
        <v>0</v>
      </c>
      <c r="P231" s="224">
        <v>0</v>
      </c>
      <c r="Q231" s="224">
        <f>ROUND(E231*P231,2)</f>
        <v>0</v>
      </c>
      <c r="R231" s="224"/>
      <c r="S231" s="224" t="s">
        <v>137</v>
      </c>
      <c r="T231" s="224" t="s">
        <v>137</v>
      </c>
      <c r="U231" s="224">
        <v>0</v>
      </c>
      <c r="V231" s="224">
        <f>ROUND(E231*U231,2)</f>
        <v>0</v>
      </c>
      <c r="W231" s="224"/>
      <c r="X231" s="224" t="s">
        <v>267</v>
      </c>
      <c r="Y231" s="205"/>
      <c r="Z231" s="205"/>
      <c r="AA231" s="205"/>
      <c r="AB231" s="205"/>
      <c r="AC231" s="205"/>
      <c r="AD231" s="205"/>
      <c r="AE231" s="205"/>
      <c r="AF231" s="205"/>
      <c r="AG231" s="205" t="s">
        <v>268</v>
      </c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spans="1:60" x14ac:dyDescent="0.25">
      <c r="A232" s="231" t="s">
        <v>132</v>
      </c>
      <c r="B232" s="232" t="s">
        <v>80</v>
      </c>
      <c r="C232" s="250" t="s">
        <v>81</v>
      </c>
      <c r="D232" s="233"/>
      <c r="E232" s="234"/>
      <c r="F232" s="235"/>
      <c r="G232" s="236">
        <f>SUMIF(AG233:AG238,"&lt;&gt;NOR",G233:G238)</f>
        <v>0</v>
      </c>
      <c r="H232" s="230"/>
      <c r="I232" s="230">
        <f>SUM(I233:I238)</f>
        <v>540</v>
      </c>
      <c r="J232" s="230"/>
      <c r="K232" s="230">
        <f>SUM(K233:K238)</f>
        <v>4833.3</v>
      </c>
      <c r="L232" s="230"/>
      <c r="M232" s="230">
        <f>SUM(M233:M238)</f>
        <v>0</v>
      </c>
      <c r="N232" s="230"/>
      <c r="O232" s="230">
        <f>SUM(O233:O238)</f>
        <v>0</v>
      </c>
      <c r="P232" s="230"/>
      <c r="Q232" s="230">
        <f>SUM(Q233:Q238)</f>
        <v>0.14000000000000001</v>
      </c>
      <c r="R232" s="230"/>
      <c r="S232" s="230"/>
      <c r="T232" s="230"/>
      <c r="U232" s="230"/>
      <c r="V232" s="230">
        <f>SUM(V233:V238)</f>
        <v>9.2199999999999989</v>
      </c>
      <c r="W232" s="230"/>
      <c r="X232" s="230"/>
      <c r="AG232" t="s">
        <v>133</v>
      </c>
    </row>
    <row r="233" spans="1:60" outlineLevel="1" x14ac:dyDescent="0.25">
      <c r="A233" s="243">
        <v>100</v>
      </c>
      <c r="B233" s="244" t="s">
        <v>408</v>
      </c>
      <c r="C233" s="253" t="s">
        <v>409</v>
      </c>
      <c r="D233" s="245" t="s">
        <v>144</v>
      </c>
      <c r="E233" s="246">
        <v>3</v>
      </c>
      <c r="F233" s="247"/>
      <c r="G233" s="248">
        <f>ROUND(E233*F233,2)</f>
        <v>0</v>
      </c>
      <c r="H233" s="225">
        <v>0</v>
      </c>
      <c r="I233" s="224">
        <f>ROUND(E233*H233,2)</f>
        <v>0</v>
      </c>
      <c r="J233" s="225">
        <v>344.5</v>
      </c>
      <c r="K233" s="224">
        <f>ROUND(E233*J233,2)</f>
        <v>1033.5</v>
      </c>
      <c r="L233" s="224">
        <v>15</v>
      </c>
      <c r="M233" s="224">
        <f>G233*(1+L233/100)</f>
        <v>0</v>
      </c>
      <c r="N233" s="224">
        <v>0</v>
      </c>
      <c r="O233" s="224">
        <f>ROUND(E233*N233,2)</f>
        <v>0</v>
      </c>
      <c r="P233" s="224">
        <v>0</v>
      </c>
      <c r="Q233" s="224">
        <f>ROUND(E233*P233,2)</f>
        <v>0</v>
      </c>
      <c r="R233" s="224"/>
      <c r="S233" s="224" t="s">
        <v>137</v>
      </c>
      <c r="T233" s="224" t="s">
        <v>137</v>
      </c>
      <c r="U233" s="224">
        <v>0.75</v>
      </c>
      <c r="V233" s="224">
        <f>ROUND(E233*U233,2)</f>
        <v>2.25</v>
      </c>
      <c r="W233" s="224"/>
      <c r="X233" s="224" t="s">
        <v>138</v>
      </c>
      <c r="Y233" s="205"/>
      <c r="Z233" s="205"/>
      <c r="AA233" s="205"/>
      <c r="AB233" s="205"/>
      <c r="AC233" s="205"/>
      <c r="AD233" s="205"/>
      <c r="AE233" s="205"/>
      <c r="AF233" s="205"/>
      <c r="AG233" s="205" t="s">
        <v>139</v>
      </c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spans="1:60" outlineLevel="1" x14ac:dyDescent="0.25">
      <c r="A234" s="243">
        <v>101</v>
      </c>
      <c r="B234" s="244" t="s">
        <v>410</v>
      </c>
      <c r="C234" s="253" t="s">
        <v>411</v>
      </c>
      <c r="D234" s="245" t="s">
        <v>144</v>
      </c>
      <c r="E234" s="246">
        <v>3</v>
      </c>
      <c r="F234" s="247"/>
      <c r="G234" s="248">
        <f>ROUND(E234*F234,2)</f>
        <v>0</v>
      </c>
      <c r="H234" s="225">
        <v>0</v>
      </c>
      <c r="I234" s="224">
        <f>ROUND(E234*H234,2)</f>
        <v>0</v>
      </c>
      <c r="J234" s="225">
        <v>224</v>
      </c>
      <c r="K234" s="224">
        <f>ROUND(E234*J234,2)</f>
        <v>672</v>
      </c>
      <c r="L234" s="224">
        <v>15</v>
      </c>
      <c r="M234" s="224">
        <f>G234*(1+L234/100)</f>
        <v>0</v>
      </c>
      <c r="N234" s="224">
        <v>0</v>
      </c>
      <c r="O234" s="224">
        <f>ROUND(E234*N234,2)</f>
        <v>0</v>
      </c>
      <c r="P234" s="224">
        <v>2E-3</v>
      </c>
      <c r="Q234" s="224">
        <f>ROUND(E234*P234,2)</f>
        <v>0.01</v>
      </c>
      <c r="R234" s="224"/>
      <c r="S234" s="224" t="s">
        <v>137</v>
      </c>
      <c r="T234" s="224" t="s">
        <v>137</v>
      </c>
      <c r="U234" s="224">
        <v>0.48749999999999999</v>
      </c>
      <c r="V234" s="224">
        <f>ROUND(E234*U234,2)</f>
        <v>1.46</v>
      </c>
      <c r="W234" s="224"/>
      <c r="X234" s="224" t="s">
        <v>138</v>
      </c>
      <c r="Y234" s="205"/>
      <c r="Z234" s="205"/>
      <c r="AA234" s="205"/>
      <c r="AB234" s="205"/>
      <c r="AC234" s="205"/>
      <c r="AD234" s="205"/>
      <c r="AE234" s="205"/>
      <c r="AF234" s="205"/>
      <c r="AG234" s="205" t="s">
        <v>139</v>
      </c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spans="1:60" outlineLevel="1" x14ac:dyDescent="0.25">
      <c r="A235" s="243">
        <v>102</v>
      </c>
      <c r="B235" s="244" t="s">
        <v>412</v>
      </c>
      <c r="C235" s="253" t="s">
        <v>413</v>
      </c>
      <c r="D235" s="245" t="s">
        <v>144</v>
      </c>
      <c r="E235" s="246">
        <v>1</v>
      </c>
      <c r="F235" s="247"/>
      <c r="G235" s="248">
        <f>ROUND(E235*F235,2)</f>
        <v>0</v>
      </c>
      <c r="H235" s="225">
        <v>0</v>
      </c>
      <c r="I235" s="224">
        <f>ROUND(E235*H235,2)</f>
        <v>0</v>
      </c>
      <c r="J235" s="225">
        <v>2300</v>
      </c>
      <c r="K235" s="224">
        <f>ROUND(E235*J235,2)</f>
        <v>2300</v>
      </c>
      <c r="L235" s="224">
        <v>15</v>
      </c>
      <c r="M235" s="224">
        <f>G235*(1+L235/100)</f>
        <v>0</v>
      </c>
      <c r="N235" s="224">
        <v>0</v>
      </c>
      <c r="O235" s="224">
        <f>ROUND(E235*N235,2)</f>
        <v>0</v>
      </c>
      <c r="P235" s="224">
        <v>0.12634999999999999</v>
      </c>
      <c r="Q235" s="224">
        <f>ROUND(E235*P235,2)</f>
        <v>0.13</v>
      </c>
      <c r="R235" s="224"/>
      <c r="S235" s="224" t="s">
        <v>137</v>
      </c>
      <c r="T235" s="224" t="s">
        <v>137</v>
      </c>
      <c r="U235" s="224">
        <v>5.0049999999999999</v>
      </c>
      <c r="V235" s="224">
        <f>ROUND(E235*U235,2)</f>
        <v>5.01</v>
      </c>
      <c r="W235" s="224"/>
      <c r="X235" s="224" t="s">
        <v>138</v>
      </c>
      <c r="Y235" s="205"/>
      <c r="Z235" s="205"/>
      <c r="AA235" s="205"/>
      <c r="AB235" s="205"/>
      <c r="AC235" s="205"/>
      <c r="AD235" s="205"/>
      <c r="AE235" s="205"/>
      <c r="AF235" s="205"/>
      <c r="AG235" s="205" t="s">
        <v>139</v>
      </c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spans="1:60" ht="20.399999999999999" outlineLevel="1" x14ac:dyDescent="0.25">
      <c r="A236" s="243">
        <v>103</v>
      </c>
      <c r="B236" s="244" t="s">
        <v>414</v>
      </c>
      <c r="C236" s="253" t="s">
        <v>415</v>
      </c>
      <c r="D236" s="245" t="s">
        <v>283</v>
      </c>
      <c r="E236" s="246">
        <v>1</v>
      </c>
      <c r="F236" s="247"/>
      <c r="G236" s="248">
        <f>ROUND(E236*F236,2)</f>
        <v>0</v>
      </c>
      <c r="H236" s="225">
        <v>0</v>
      </c>
      <c r="I236" s="224">
        <f>ROUND(E236*H236,2)</f>
        <v>0</v>
      </c>
      <c r="J236" s="225">
        <v>800</v>
      </c>
      <c r="K236" s="224">
        <f>ROUND(E236*J236,2)</f>
        <v>800</v>
      </c>
      <c r="L236" s="224">
        <v>15</v>
      </c>
      <c r="M236" s="224">
        <f>G236*(1+L236/100)</f>
        <v>0</v>
      </c>
      <c r="N236" s="224">
        <v>0</v>
      </c>
      <c r="O236" s="224">
        <f>ROUND(E236*N236,2)</f>
        <v>0</v>
      </c>
      <c r="P236" s="224">
        <v>0</v>
      </c>
      <c r="Q236" s="224">
        <f>ROUND(E236*P236,2)</f>
        <v>0</v>
      </c>
      <c r="R236" s="224"/>
      <c r="S236" s="224" t="s">
        <v>162</v>
      </c>
      <c r="T236" s="224" t="s">
        <v>163</v>
      </c>
      <c r="U236" s="224">
        <v>0.5</v>
      </c>
      <c r="V236" s="224">
        <f>ROUND(E236*U236,2)</f>
        <v>0.5</v>
      </c>
      <c r="W236" s="224"/>
      <c r="X236" s="224" t="s">
        <v>138</v>
      </c>
      <c r="Y236" s="205"/>
      <c r="Z236" s="205"/>
      <c r="AA236" s="205"/>
      <c r="AB236" s="205"/>
      <c r="AC236" s="205"/>
      <c r="AD236" s="205"/>
      <c r="AE236" s="205"/>
      <c r="AF236" s="205"/>
      <c r="AG236" s="205" t="s">
        <v>139</v>
      </c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spans="1:60" outlineLevel="1" x14ac:dyDescent="0.25">
      <c r="A237" s="243">
        <v>104</v>
      </c>
      <c r="B237" s="244" t="s">
        <v>416</v>
      </c>
      <c r="C237" s="253" t="s">
        <v>417</v>
      </c>
      <c r="D237" s="245" t="s">
        <v>144</v>
      </c>
      <c r="E237" s="246">
        <v>3</v>
      </c>
      <c r="F237" s="247"/>
      <c r="G237" s="248">
        <f>ROUND(E237*F237,2)</f>
        <v>0</v>
      </c>
      <c r="H237" s="225">
        <v>180</v>
      </c>
      <c r="I237" s="224">
        <f>ROUND(E237*H237,2)</f>
        <v>540</v>
      </c>
      <c r="J237" s="225">
        <v>0</v>
      </c>
      <c r="K237" s="224">
        <f>ROUND(E237*J237,2)</f>
        <v>0</v>
      </c>
      <c r="L237" s="224">
        <v>15</v>
      </c>
      <c r="M237" s="224">
        <f>G237*(1+L237/100)</f>
        <v>0</v>
      </c>
      <c r="N237" s="224">
        <v>8.0000000000000007E-5</v>
      </c>
      <c r="O237" s="224">
        <f>ROUND(E237*N237,2)</f>
        <v>0</v>
      </c>
      <c r="P237" s="224">
        <v>0</v>
      </c>
      <c r="Q237" s="224">
        <f>ROUND(E237*P237,2)</f>
        <v>0</v>
      </c>
      <c r="R237" s="224"/>
      <c r="S237" s="224" t="s">
        <v>162</v>
      </c>
      <c r="T237" s="224" t="s">
        <v>163</v>
      </c>
      <c r="U237" s="224">
        <v>0</v>
      </c>
      <c r="V237" s="224">
        <f>ROUND(E237*U237,2)</f>
        <v>0</v>
      </c>
      <c r="W237" s="224"/>
      <c r="X237" s="224" t="s">
        <v>164</v>
      </c>
      <c r="Y237" s="205"/>
      <c r="Z237" s="205"/>
      <c r="AA237" s="205"/>
      <c r="AB237" s="205"/>
      <c r="AC237" s="205"/>
      <c r="AD237" s="205"/>
      <c r="AE237" s="205"/>
      <c r="AF237" s="205"/>
      <c r="AG237" s="205" t="s">
        <v>165</v>
      </c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spans="1:60" outlineLevel="1" x14ac:dyDescent="0.25">
      <c r="A238" s="243">
        <v>105</v>
      </c>
      <c r="B238" s="244" t="s">
        <v>418</v>
      </c>
      <c r="C238" s="253" t="s">
        <v>419</v>
      </c>
      <c r="D238" s="245" t="s">
        <v>0</v>
      </c>
      <c r="E238" s="246">
        <v>53.454999999999998</v>
      </c>
      <c r="F238" s="247"/>
      <c r="G238" s="248">
        <f>ROUND(E238*F238,2)</f>
        <v>0</v>
      </c>
      <c r="H238" s="225">
        <v>0</v>
      </c>
      <c r="I238" s="224">
        <f>ROUND(E238*H238,2)</f>
        <v>0</v>
      </c>
      <c r="J238" s="225">
        <v>0.52</v>
      </c>
      <c r="K238" s="224">
        <f>ROUND(E238*J238,2)</f>
        <v>27.8</v>
      </c>
      <c r="L238" s="224">
        <v>15</v>
      </c>
      <c r="M238" s="224">
        <f>G238*(1+L238/100)</f>
        <v>0</v>
      </c>
      <c r="N238" s="224">
        <v>0</v>
      </c>
      <c r="O238" s="224">
        <f>ROUND(E238*N238,2)</f>
        <v>0</v>
      </c>
      <c r="P238" s="224">
        <v>0</v>
      </c>
      <c r="Q238" s="224">
        <f>ROUND(E238*P238,2)</f>
        <v>0</v>
      </c>
      <c r="R238" s="224"/>
      <c r="S238" s="224" t="s">
        <v>137</v>
      </c>
      <c r="T238" s="224" t="s">
        <v>137</v>
      </c>
      <c r="U238" s="224">
        <v>0</v>
      </c>
      <c r="V238" s="224">
        <f>ROUND(E238*U238,2)</f>
        <v>0</v>
      </c>
      <c r="W238" s="224"/>
      <c r="X238" s="224" t="s">
        <v>267</v>
      </c>
      <c r="Y238" s="205"/>
      <c r="Z238" s="205"/>
      <c r="AA238" s="205"/>
      <c r="AB238" s="205"/>
      <c r="AC238" s="205"/>
      <c r="AD238" s="205"/>
      <c r="AE238" s="205"/>
      <c r="AF238" s="205"/>
      <c r="AG238" s="205" t="s">
        <v>268</v>
      </c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spans="1:60" x14ac:dyDescent="0.25">
      <c r="A239" s="231" t="s">
        <v>132</v>
      </c>
      <c r="B239" s="232" t="s">
        <v>82</v>
      </c>
      <c r="C239" s="250" t="s">
        <v>83</v>
      </c>
      <c r="D239" s="233"/>
      <c r="E239" s="234"/>
      <c r="F239" s="235"/>
      <c r="G239" s="236">
        <f>SUMIF(AG240:AG265,"&lt;&gt;NOR",G240:G265)</f>
        <v>0</v>
      </c>
      <c r="H239" s="230"/>
      <c r="I239" s="230">
        <f>SUM(I240:I265)</f>
        <v>12450</v>
      </c>
      <c r="J239" s="230"/>
      <c r="K239" s="230">
        <f>SUM(K240:K265)</f>
        <v>68545.41</v>
      </c>
      <c r="L239" s="230"/>
      <c r="M239" s="230">
        <f>SUM(M240:M265)</f>
        <v>0</v>
      </c>
      <c r="N239" s="230"/>
      <c r="O239" s="230">
        <f>SUM(O240:O265)</f>
        <v>0</v>
      </c>
      <c r="P239" s="230"/>
      <c r="Q239" s="230">
        <f>SUM(Q240:Q265)</f>
        <v>0.23</v>
      </c>
      <c r="R239" s="230"/>
      <c r="S239" s="230"/>
      <c r="T239" s="230"/>
      <c r="U239" s="230"/>
      <c r="V239" s="230">
        <f>SUM(V240:V265)</f>
        <v>19.049999999999997</v>
      </c>
      <c r="W239" s="230"/>
      <c r="X239" s="230"/>
      <c r="AG239" t="s">
        <v>133</v>
      </c>
    </row>
    <row r="240" spans="1:60" outlineLevel="1" x14ac:dyDescent="0.25">
      <c r="A240" s="243">
        <v>106</v>
      </c>
      <c r="B240" s="244" t="s">
        <v>420</v>
      </c>
      <c r="C240" s="253" t="s">
        <v>421</v>
      </c>
      <c r="D240" s="245" t="s">
        <v>144</v>
      </c>
      <c r="E240" s="246">
        <v>6</v>
      </c>
      <c r="F240" s="247"/>
      <c r="G240" s="248">
        <f>ROUND(E240*F240,2)</f>
        <v>0</v>
      </c>
      <c r="H240" s="225">
        <v>0</v>
      </c>
      <c r="I240" s="224">
        <f>ROUND(E240*H240,2)</f>
        <v>0</v>
      </c>
      <c r="J240" s="225">
        <v>666</v>
      </c>
      <c r="K240" s="224">
        <f>ROUND(E240*J240,2)</f>
        <v>3996</v>
      </c>
      <c r="L240" s="224">
        <v>15</v>
      </c>
      <c r="M240" s="224">
        <f>G240*(1+L240/100)</f>
        <v>0</v>
      </c>
      <c r="N240" s="224">
        <v>0</v>
      </c>
      <c r="O240" s="224">
        <f>ROUND(E240*N240,2)</f>
        <v>0</v>
      </c>
      <c r="P240" s="224">
        <v>0</v>
      </c>
      <c r="Q240" s="224">
        <f>ROUND(E240*P240,2)</f>
        <v>0</v>
      </c>
      <c r="R240" s="224"/>
      <c r="S240" s="224" t="s">
        <v>137</v>
      </c>
      <c r="T240" s="224" t="s">
        <v>137</v>
      </c>
      <c r="U240" s="224">
        <v>1.45</v>
      </c>
      <c r="V240" s="224">
        <f>ROUND(E240*U240,2)</f>
        <v>8.6999999999999993</v>
      </c>
      <c r="W240" s="224"/>
      <c r="X240" s="224" t="s">
        <v>138</v>
      </c>
      <c r="Y240" s="205"/>
      <c r="Z240" s="205"/>
      <c r="AA240" s="205"/>
      <c r="AB240" s="205"/>
      <c r="AC240" s="205"/>
      <c r="AD240" s="205"/>
      <c r="AE240" s="205"/>
      <c r="AF240" s="205"/>
      <c r="AG240" s="205" t="s">
        <v>139</v>
      </c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</row>
    <row r="241" spans="1:60" outlineLevel="1" x14ac:dyDescent="0.25">
      <c r="A241" s="243">
        <v>107</v>
      </c>
      <c r="B241" s="244" t="s">
        <v>422</v>
      </c>
      <c r="C241" s="253" t="s">
        <v>423</v>
      </c>
      <c r="D241" s="245" t="s">
        <v>144</v>
      </c>
      <c r="E241" s="246">
        <v>8</v>
      </c>
      <c r="F241" s="247"/>
      <c r="G241" s="248">
        <f>ROUND(E241*F241,2)</f>
        <v>0</v>
      </c>
      <c r="H241" s="225">
        <v>0</v>
      </c>
      <c r="I241" s="224">
        <f>ROUND(E241*H241,2)</f>
        <v>0</v>
      </c>
      <c r="J241" s="225">
        <v>50.6</v>
      </c>
      <c r="K241" s="224">
        <f>ROUND(E241*J241,2)</f>
        <v>404.8</v>
      </c>
      <c r="L241" s="224">
        <v>15</v>
      </c>
      <c r="M241" s="224">
        <f>G241*(1+L241/100)</f>
        <v>0</v>
      </c>
      <c r="N241" s="224">
        <v>0</v>
      </c>
      <c r="O241" s="224">
        <f>ROUND(E241*N241,2)</f>
        <v>0</v>
      </c>
      <c r="P241" s="224">
        <v>1.8E-3</v>
      </c>
      <c r="Q241" s="224">
        <f>ROUND(E241*P241,2)</f>
        <v>0.01</v>
      </c>
      <c r="R241" s="224"/>
      <c r="S241" s="224" t="s">
        <v>137</v>
      </c>
      <c r="T241" s="224" t="s">
        <v>137</v>
      </c>
      <c r="U241" s="224">
        <v>0.11</v>
      </c>
      <c r="V241" s="224">
        <f>ROUND(E241*U241,2)</f>
        <v>0.88</v>
      </c>
      <c r="W241" s="224"/>
      <c r="X241" s="224" t="s">
        <v>138</v>
      </c>
      <c r="Y241" s="205"/>
      <c r="Z241" s="205"/>
      <c r="AA241" s="205"/>
      <c r="AB241" s="205"/>
      <c r="AC241" s="205"/>
      <c r="AD241" s="205"/>
      <c r="AE241" s="205"/>
      <c r="AF241" s="205"/>
      <c r="AG241" s="205" t="s">
        <v>139</v>
      </c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spans="1:60" outlineLevel="1" x14ac:dyDescent="0.25">
      <c r="A242" s="243">
        <v>108</v>
      </c>
      <c r="B242" s="244" t="s">
        <v>424</v>
      </c>
      <c r="C242" s="253" t="s">
        <v>425</v>
      </c>
      <c r="D242" s="245" t="s">
        <v>144</v>
      </c>
      <c r="E242" s="246">
        <v>2</v>
      </c>
      <c r="F242" s="247"/>
      <c r="G242" s="248">
        <f>ROUND(E242*F242,2)</f>
        <v>0</v>
      </c>
      <c r="H242" s="225">
        <v>0</v>
      </c>
      <c r="I242" s="224">
        <f>ROUND(E242*H242,2)</f>
        <v>0</v>
      </c>
      <c r="J242" s="225">
        <v>211.5</v>
      </c>
      <c r="K242" s="224">
        <f>ROUND(E242*J242,2)</f>
        <v>423</v>
      </c>
      <c r="L242" s="224">
        <v>15</v>
      </c>
      <c r="M242" s="224">
        <f>G242*(1+L242/100)</f>
        <v>0</v>
      </c>
      <c r="N242" s="224">
        <v>0</v>
      </c>
      <c r="O242" s="224">
        <f>ROUND(E242*N242,2)</f>
        <v>0</v>
      </c>
      <c r="P242" s="224">
        <v>0.1104</v>
      </c>
      <c r="Q242" s="224">
        <f>ROUND(E242*P242,2)</f>
        <v>0.22</v>
      </c>
      <c r="R242" s="224"/>
      <c r="S242" s="224" t="s">
        <v>137</v>
      </c>
      <c r="T242" s="224" t="s">
        <v>137</v>
      </c>
      <c r="U242" s="224">
        <v>0.46</v>
      </c>
      <c r="V242" s="224">
        <f>ROUND(E242*U242,2)</f>
        <v>0.92</v>
      </c>
      <c r="W242" s="224"/>
      <c r="X242" s="224" t="s">
        <v>138</v>
      </c>
      <c r="Y242" s="205"/>
      <c r="Z242" s="205"/>
      <c r="AA242" s="205"/>
      <c r="AB242" s="205"/>
      <c r="AC242" s="205"/>
      <c r="AD242" s="205"/>
      <c r="AE242" s="205"/>
      <c r="AF242" s="205"/>
      <c r="AG242" s="205" t="s">
        <v>139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spans="1:60" ht="40.799999999999997" outlineLevel="1" x14ac:dyDescent="0.25">
      <c r="A243" s="243">
        <v>109</v>
      </c>
      <c r="B243" s="244" t="s">
        <v>426</v>
      </c>
      <c r="C243" s="253" t="s">
        <v>427</v>
      </c>
      <c r="D243" s="245" t="s">
        <v>144</v>
      </c>
      <c r="E243" s="246">
        <v>1</v>
      </c>
      <c r="F243" s="247"/>
      <c r="G243" s="248">
        <f>ROUND(E243*F243,2)</f>
        <v>0</v>
      </c>
      <c r="H243" s="225">
        <v>0</v>
      </c>
      <c r="I243" s="224">
        <f>ROUND(E243*H243,2)</f>
        <v>0</v>
      </c>
      <c r="J243" s="225">
        <v>4980</v>
      </c>
      <c r="K243" s="224">
        <f>ROUND(E243*J243,2)</f>
        <v>4980</v>
      </c>
      <c r="L243" s="224">
        <v>15</v>
      </c>
      <c r="M243" s="224">
        <f>G243*(1+L243/100)</f>
        <v>0</v>
      </c>
      <c r="N243" s="224">
        <v>0</v>
      </c>
      <c r="O243" s="224">
        <f>ROUND(E243*N243,2)</f>
        <v>0</v>
      </c>
      <c r="P243" s="224">
        <v>0</v>
      </c>
      <c r="Q243" s="224">
        <f>ROUND(E243*P243,2)</f>
        <v>0</v>
      </c>
      <c r="R243" s="224"/>
      <c r="S243" s="224" t="s">
        <v>162</v>
      </c>
      <c r="T243" s="224" t="s">
        <v>163</v>
      </c>
      <c r="U243" s="224">
        <v>0</v>
      </c>
      <c r="V243" s="224">
        <f>ROUND(E243*U243,2)</f>
        <v>0</v>
      </c>
      <c r="W243" s="224"/>
      <c r="X243" s="224" t="s">
        <v>138</v>
      </c>
      <c r="Y243" s="205"/>
      <c r="Z243" s="205"/>
      <c r="AA243" s="205"/>
      <c r="AB243" s="205"/>
      <c r="AC243" s="205"/>
      <c r="AD243" s="205"/>
      <c r="AE243" s="205"/>
      <c r="AF243" s="205"/>
      <c r="AG243" s="205" t="s">
        <v>139</v>
      </c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spans="1:60" ht="20.399999999999999" outlineLevel="1" x14ac:dyDescent="0.25">
      <c r="A244" s="243">
        <v>110</v>
      </c>
      <c r="B244" s="244" t="s">
        <v>428</v>
      </c>
      <c r="C244" s="253" t="s">
        <v>429</v>
      </c>
      <c r="D244" s="245" t="s">
        <v>144</v>
      </c>
      <c r="E244" s="246">
        <v>8</v>
      </c>
      <c r="F244" s="247"/>
      <c r="G244" s="248">
        <f>ROUND(E244*F244,2)</f>
        <v>0</v>
      </c>
      <c r="H244" s="225">
        <v>0</v>
      </c>
      <c r="I244" s="224">
        <f>ROUND(E244*H244,2)</f>
        <v>0</v>
      </c>
      <c r="J244" s="225">
        <v>350</v>
      </c>
      <c r="K244" s="224">
        <f>ROUND(E244*J244,2)</f>
        <v>2800</v>
      </c>
      <c r="L244" s="224">
        <v>15</v>
      </c>
      <c r="M244" s="224">
        <f>G244*(1+L244/100)</f>
        <v>0</v>
      </c>
      <c r="N244" s="224">
        <v>0</v>
      </c>
      <c r="O244" s="224">
        <f>ROUND(E244*N244,2)</f>
        <v>0</v>
      </c>
      <c r="P244" s="224">
        <v>0</v>
      </c>
      <c r="Q244" s="224">
        <f>ROUND(E244*P244,2)</f>
        <v>0</v>
      </c>
      <c r="R244" s="224"/>
      <c r="S244" s="224" t="s">
        <v>162</v>
      </c>
      <c r="T244" s="224" t="s">
        <v>163</v>
      </c>
      <c r="U244" s="224">
        <v>0</v>
      </c>
      <c r="V244" s="224">
        <f>ROUND(E244*U244,2)</f>
        <v>0</v>
      </c>
      <c r="W244" s="224"/>
      <c r="X244" s="224" t="s">
        <v>138</v>
      </c>
      <c r="Y244" s="205"/>
      <c r="Z244" s="205"/>
      <c r="AA244" s="205"/>
      <c r="AB244" s="205"/>
      <c r="AC244" s="205"/>
      <c r="AD244" s="205"/>
      <c r="AE244" s="205"/>
      <c r="AF244" s="205"/>
      <c r="AG244" s="205" t="s">
        <v>139</v>
      </c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spans="1:60" ht="40.799999999999997" outlineLevel="1" x14ac:dyDescent="0.25">
      <c r="A245" s="243">
        <v>111</v>
      </c>
      <c r="B245" s="244" t="s">
        <v>430</v>
      </c>
      <c r="C245" s="253" t="s">
        <v>431</v>
      </c>
      <c r="D245" s="245" t="s">
        <v>144</v>
      </c>
      <c r="E245" s="246">
        <v>1</v>
      </c>
      <c r="F245" s="247"/>
      <c r="G245" s="248">
        <f>ROUND(E245*F245,2)</f>
        <v>0</v>
      </c>
      <c r="H245" s="225">
        <v>0</v>
      </c>
      <c r="I245" s="224">
        <f>ROUND(E245*H245,2)</f>
        <v>0</v>
      </c>
      <c r="J245" s="225">
        <v>12480</v>
      </c>
      <c r="K245" s="224">
        <f>ROUND(E245*J245,2)</f>
        <v>12480</v>
      </c>
      <c r="L245" s="224">
        <v>15</v>
      </c>
      <c r="M245" s="224">
        <f>G245*(1+L245/100)</f>
        <v>0</v>
      </c>
      <c r="N245" s="224">
        <v>0</v>
      </c>
      <c r="O245" s="224">
        <f>ROUND(E245*N245,2)</f>
        <v>0</v>
      </c>
      <c r="P245" s="224">
        <v>0</v>
      </c>
      <c r="Q245" s="224">
        <f>ROUND(E245*P245,2)</f>
        <v>0</v>
      </c>
      <c r="R245" s="224"/>
      <c r="S245" s="224" t="s">
        <v>162</v>
      </c>
      <c r="T245" s="224" t="s">
        <v>163</v>
      </c>
      <c r="U245" s="224">
        <v>0.95</v>
      </c>
      <c r="V245" s="224">
        <f>ROUND(E245*U245,2)</f>
        <v>0.95</v>
      </c>
      <c r="W245" s="224"/>
      <c r="X245" s="224" t="s">
        <v>138</v>
      </c>
      <c r="Y245" s="205"/>
      <c r="Z245" s="205"/>
      <c r="AA245" s="205"/>
      <c r="AB245" s="205"/>
      <c r="AC245" s="205"/>
      <c r="AD245" s="205"/>
      <c r="AE245" s="205"/>
      <c r="AF245" s="205"/>
      <c r="AG245" s="205" t="s">
        <v>139</v>
      </c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spans="1:60" ht="20.399999999999999" outlineLevel="1" x14ac:dyDescent="0.25">
      <c r="A246" s="243">
        <v>112</v>
      </c>
      <c r="B246" s="244" t="s">
        <v>432</v>
      </c>
      <c r="C246" s="253" t="s">
        <v>433</v>
      </c>
      <c r="D246" s="245" t="s">
        <v>144</v>
      </c>
      <c r="E246" s="246">
        <v>8</v>
      </c>
      <c r="F246" s="247"/>
      <c r="G246" s="248">
        <f>ROUND(E246*F246,2)</f>
        <v>0</v>
      </c>
      <c r="H246" s="225">
        <v>0</v>
      </c>
      <c r="I246" s="224">
        <f>ROUND(E246*H246,2)</f>
        <v>0</v>
      </c>
      <c r="J246" s="225">
        <v>350</v>
      </c>
      <c r="K246" s="224">
        <f>ROUND(E246*J246,2)</f>
        <v>2800</v>
      </c>
      <c r="L246" s="224">
        <v>15</v>
      </c>
      <c r="M246" s="224">
        <f>G246*(1+L246/100)</f>
        <v>0</v>
      </c>
      <c r="N246" s="224">
        <v>0</v>
      </c>
      <c r="O246" s="224">
        <f>ROUND(E246*N246,2)</f>
        <v>0</v>
      </c>
      <c r="P246" s="224">
        <v>0</v>
      </c>
      <c r="Q246" s="224">
        <f>ROUND(E246*P246,2)</f>
        <v>0</v>
      </c>
      <c r="R246" s="224"/>
      <c r="S246" s="224" t="s">
        <v>162</v>
      </c>
      <c r="T246" s="224" t="s">
        <v>163</v>
      </c>
      <c r="U246" s="224">
        <v>0.95</v>
      </c>
      <c r="V246" s="224">
        <f>ROUND(E246*U246,2)</f>
        <v>7.6</v>
      </c>
      <c r="W246" s="224"/>
      <c r="X246" s="224" t="s">
        <v>138</v>
      </c>
      <c r="Y246" s="205"/>
      <c r="Z246" s="205"/>
      <c r="AA246" s="205"/>
      <c r="AB246" s="205"/>
      <c r="AC246" s="205"/>
      <c r="AD246" s="205"/>
      <c r="AE246" s="205"/>
      <c r="AF246" s="205"/>
      <c r="AG246" s="205" t="s">
        <v>139</v>
      </c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spans="1:60" ht="40.799999999999997" outlineLevel="1" x14ac:dyDescent="0.25">
      <c r="A247" s="243">
        <v>113</v>
      </c>
      <c r="B247" s="244" t="s">
        <v>434</v>
      </c>
      <c r="C247" s="253" t="s">
        <v>435</v>
      </c>
      <c r="D247" s="245" t="s">
        <v>283</v>
      </c>
      <c r="E247" s="246">
        <v>1</v>
      </c>
      <c r="F247" s="247"/>
      <c r="G247" s="248">
        <f>ROUND(E247*F247,2)</f>
        <v>0</v>
      </c>
      <c r="H247" s="225">
        <v>12450</v>
      </c>
      <c r="I247" s="224">
        <f>ROUND(E247*H247,2)</f>
        <v>12450</v>
      </c>
      <c r="J247" s="225">
        <v>0</v>
      </c>
      <c r="K247" s="224">
        <f>ROUND(E247*J247,2)</f>
        <v>0</v>
      </c>
      <c r="L247" s="224">
        <v>15</v>
      </c>
      <c r="M247" s="224">
        <f>G247*(1+L247/100)</f>
        <v>0</v>
      </c>
      <c r="N247" s="224">
        <v>0</v>
      </c>
      <c r="O247" s="224">
        <f>ROUND(E247*N247,2)</f>
        <v>0</v>
      </c>
      <c r="P247" s="224">
        <v>0</v>
      </c>
      <c r="Q247" s="224">
        <f>ROUND(E247*P247,2)</f>
        <v>0</v>
      </c>
      <c r="R247" s="224"/>
      <c r="S247" s="224" t="s">
        <v>162</v>
      </c>
      <c r="T247" s="224" t="s">
        <v>163</v>
      </c>
      <c r="U247" s="224">
        <v>0</v>
      </c>
      <c r="V247" s="224">
        <f>ROUND(E247*U247,2)</f>
        <v>0</v>
      </c>
      <c r="W247" s="224"/>
      <c r="X247" s="224" t="s">
        <v>164</v>
      </c>
      <c r="Y247" s="205"/>
      <c r="Z247" s="205"/>
      <c r="AA247" s="205"/>
      <c r="AB247" s="205"/>
      <c r="AC247" s="205"/>
      <c r="AD247" s="205"/>
      <c r="AE247" s="205"/>
      <c r="AF247" s="205"/>
      <c r="AG247" s="205" t="s">
        <v>165</v>
      </c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spans="1:60" outlineLevel="1" x14ac:dyDescent="0.25">
      <c r="A248" s="243">
        <v>114</v>
      </c>
      <c r="B248" s="244" t="s">
        <v>436</v>
      </c>
      <c r="C248" s="253" t="s">
        <v>437</v>
      </c>
      <c r="D248" s="245" t="s">
        <v>144</v>
      </c>
      <c r="E248" s="246">
        <v>1</v>
      </c>
      <c r="F248" s="247"/>
      <c r="G248" s="248">
        <f>ROUND(E248*F248,2)</f>
        <v>0</v>
      </c>
      <c r="H248" s="225">
        <v>0</v>
      </c>
      <c r="I248" s="224">
        <f>ROUND(E248*H248,2)</f>
        <v>0</v>
      </c>
      <c r="J248" s="225">
        <v>1990</v>
      </c>
      <c r="K248" s="224">
        <f>ROUND(E248*J248,2)</f>
        <v>1990</v>
      </c>
      <c r="L248" s="224">
        <v>15</v>
      </c>
      <c r="M248" s="224">
        <f>G248*(1+L248/100)</f>
        <v>0</v>
      </c>
      <c r="N248" s="224">
        <v>0</v>
      </c>
      <c r="O248" s="224">
        <f>ROUND(E248*N248,2)</f>
        <v>0</v>
      </c>
      <c r="P248" s="224">
        <v>0</v>
      </c>
      <c r="Q248" s="224">
        <f>ROUND(E248*P248,2)</f>
        <v>0</v>
      </c>
      <c r="R248" s="224"/>
      <c r="S248" s="224" t="s">
        <v>162</v>
      </c>
      <c r="T248" s="224" t="s">
        <v>163</v>
      </c>
      <c r="U248" s="224">
        <v>0</v>
      </c>
      <c r="V248" s="224">
        <f>ROUND(E248*U248,2)</f>
        <v>0</v>
      </c>
      <c r="W248" s="224"/>
      <c r="X248" s="224" t="s">
        <v>171</v>
      </c>
      <c r="Y248" s="205"/>
      <c r="Z248" s="205"/>
      <c r="AA248" s="205"/>
      <c r="AB248" s="205"/>
      <c r="AC248" s="205"/>
      <c r="AD248" s="205"/>
      <c r="AE248" s="205"/>
      <c r="AF248" s="205"/>
      <c r="AG248" s="205" t="s">
        <v>172</v>
      </c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spans="1:60" ht="20.399999999999999" outlineLevel="1" x14ac:dyDescent="0.25">
      <c r="A249" s="243">
        <v>115</v>
      </c>
      <c r="B249" s="244" t="s">
        <v>438</v>
      </c>
      <c r="C249" s="253" t="s">
        <v>439</v>
      </c>
      <c r="D249" s="245" t="s">
        <v>283</v>
      </c>
      <c r="E249" s="246">
        <v>1</v>
      </c>
      <c r="F249" s="247"/>
      <c r="G249" s="248">
        <f>ROUND(E249*F249,2)</f>
        <v>0</v>
      </c>
      <c r="H249" s="225">
        <v>0</v>
      </c>
      <c r="I249" s="224">
        <f>ROUND(E249*H249,2)</f>
        <v>0</v>
      </c>
      <c r="J249" s="225">
        <v>1500</v>
      </c>
      <c r="K249" s="224">
        <f>ROUND(E249*J249,2)</f>
        <v>1500</v>
      </c>
      <c r="L249" s="224">
        <v>15</v>
      </c>
      <c r="M249" s="224">
        <f>G249*(1+L249/100)</f>
        <v>0</v>
      </c>
      <c r="N249" s="224">
        <v>0</v>
      </c>
      <c r="O249" s="224">
        <f>ROUND(E249*N249,2)</f>
        <v>0</v>
      </c>
      <c r="P249" s="224">
        <v>0</v>
      </c>
      <c r="Q249" s="224">
        <f>ROUND(E249*P249,2)</f>
        <v>0</v>
      </c>
      <c r="R249" s="224"/>
      <c r="S249" s="224" t="s">
        <v>162</v>
      </c>
      <c r="T249" s="224" t="s">
        <v>163</v>
      </c>
      <c r="U249" s="224">
        <v>0</v>
      </c>
      <c r="V249" s="224">
        <f>ROUND(E249*U249,2)</f>
        <v>0</v>
      </c>
      <c r="W249" s="224"/>
      <c r="X249" s="224" t="s">
        <v>171</v>
      </c>
      <c r="Y249" s="205"/>
      <c r="Z249" s="205"/>
      <c r="AA249" s="205"/>
      <c r="AB249" s="205"/>
      <c r="AC249" s="205"/>
      <c r="AD249" s="205"/>
      <c r="AE249" s="205"/>
      <c r="AF249" s="205"/>
      <c r="AG249" s="205" t="s">
        <v>172</v>
      </c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spans="1:60" ht="20.399999999999999" outlineLevel="1" x14ac:dyDescent="0.25">
      <c r="A250" s="243">
        <v>116</v>
      </c>
      <c r="B250" s="244" t="s">
        <v>440</v>
      </c>
      <c r="C250" s="253" t="s">
        <v>441</v>
      </c>
      <c r="D250" s="245" t="s">
        <v>283</v>
      </c>
      <c r="E250" s="246">
        <v>1</v>
      </c>
      <c r="F250" s="247"/>
      <c r="G250" s="248">
        <f>ROUND(E250*F250,2)</f>
        <v>0</v>
      </c>
      <c r="H250" s="225">
        <v>0</v>
      </c>
      <c r="I250" s="224">
        <f>ROUND(E250*H250,2)</f>
        <v>0</v>
      </c>
      <c r="J250" s="225">
        <v>2980</v>
      </c>
      <c r="K250" s="224">
        <f>ROUND(E250*J250,2)</f>
        <v>2980</v>
      </c>
      <c r="L250" s="224">
        <v>15</v>
      </c>
      <c r="M250" s="224">
        <f>G250*(1+L250/100)</f>
        <v>0</v>
      </c>
      <c r="N250" s="224">
        <v>0</v>
      </c>
      <c r="O250" s="224">
        <f>ROUND(E250*N250,2)</f>
        <v>0</v>
      </c>
      <c r="P250" s="224">
        <v>0</v>
      </c>
      <c r="Q250" s="224">
        <f>ROUND(E250*P250,2)</f>
        <v>0</v>
      </c>
      <c r="R250" s="224"/>
      <c r="S250" s="224" t="s">
        <v>162</v>
      </c>
      <c r="T250" s="224" t="s">
        <v>163</v>
      </c>
      <c r="U250" s="224">
        <v>0</v>
      </c>
      <c r="V250" s="224">
        <f>ROUND(E250*U250,2)</f>
        <v>0</v>
      </c>
      <c r="W250" s="224"/>
      <c r="X250" s="224" t="s">
        <v>171</v>
      </c>
      <c r="Y250" s="205"/>
      <c r="Z250" s="205"/>
      <c r="AA250" s="205"/>
      <c r="AB250" s="205"/>
      <c r="AC250" s="205"/>
      <c r="AD250" s="205"/>
      <c r="AE250" s="205"/>
      <c r="AF250" s="205"/>
      <c r="AG250" s="205" t="s">
        <v>172</v>
      </c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spans="1:60" ht="20.399999999999999" outlineLevel="1" x14ac:dyDescent="0.25">
      <c r="A251" s="237">
        <v>117</v>
      </c>
      <c r="B251" s="238" t="s">
        <v>442</v>
      </c>
      <c r="C251" s="251" t="s">
        <v>443</v>
      </c>
      <c r="D251" s="239" t="s">
        <v>149</v>
      </c>
      <c r="E251" s="240">
        <v>2.9</v>
      </c>
      <c r="F251" s="241"/>
      <c r="G251" s="242">
        <f>ROUND(E251*F251,2)</f>
        <v>0</v>
      </c>
      <c r="H251" s="225">
        <v>0</v>
      </c>
      <c r="I251" s="224">
        <f>ROUND(E251*H251,2)</f>
        <v>0</v>
      </c>
      <c r="J251" s="225">
        <v>11500</v>
      </c>
      <c r="K251" s="224">
        <f>ROUND(E251*J251,2)</f>
        <v>33350</v>
      </c>
      <c r="L251" s="224">
        <v>15</v>
      </c>
      <c r="M251" s="224">
        <f>G251*(1+L251/100)</f>
        <v>0</v>
      </c>
      <c r="N251" s="224">
        <v>0</v>
      </c>
      <c r="O251" s="224">
        <f>ROUND(E251*N251,2)</f>
        <v>0</v>
      </c>
      <c r="P251" s="224">
        <v>0</v>
      </c>
      <c r="Q251" s="224">
        <f>ROUND(E251*P251,2)</f>
        <v>0</v>
      </c>
      <c r="R251" s="224"/>
      <c r="S251" s="224" t="s">
        <v>162</v>
      </c>
      <c r="T251" s="224" t="s">
        <v>163</v>
      </c>
      <c r="U251" s="224">
        <v>0</v>
      </c>
      <c r="V251" s="224">
        <f>ROUND(E251*U251,2)</f>
        <v>0</v>
      </c>
      <c r="W251" s="224"/>
      <c r="X251" s="224" t="s">
        <v>171</v>
      </c>
      <c r="Y251" s="205"/>
      <c r="Z251" s="205"/>
      <c r="AA251" s="205"/>
      <c r="AB251" s="205"/>
      <c r="AC251" s="205"/>
      <c r="AD251" s="205"/>
      <c r="AE251" s="205"/>
      <c r="AF251" s="205"/>
      <c r="AG251" s="205" t="s">
        <v>172</v>
      </c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spans="1:60" outlineLevel="1" x14ac:dyDescent="0.25">
      <c r="A252" s="222"/>
      <c r="B252" s="223"/>
      <c r="C252" s="252" t="s">
        <v>444</v>
      </c>
      <c r="D252" s="226"/>
      <c r="E252" s="227">
        <v>2.9</v>
      </c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05"/>
      <c r="Z252" s="205"/>
      <c r="AA252" s="205"/>
      <c r="AB252" s="205"/>
      <c r="AC252" s="205"/>
      <c r="AD252" s="205"/>
      <c r="AE252" s="205"/>
      <c r="AF252" s="205"/>
      <c r="AG252" s="205" t="s">
        <v>141</v>
      </c>
      <c r="AH252" s="205">
        <v>0</v>
      </c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spans="1:60" outlineLevel="1" x14ac:dyDescent="0.25">
      <c r="A253" s="222"/>
      <c r="B253" s="223"/>
      <c r="C253" s="252" t="s">
        <v>445</v>
      </c>
      <c r="D253" s="226"/>
      <c r="E253" s="227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05"/>
      <c r="Z253" s="205"/>
      <c r="AA253" s="205"/>
      <c r="AB253" s="205"/>
      <c r="AC253" s="205"/>
      <c r="AD253" s="205"/>
      <c r="AE253" s="205"/>
      <c r="AF253" s="205"/>
      <c r="AG253" s="205" t="s">
        <v>141</v>
      </c>
      <c r="AH253" s="205">
        <v>0</v>
      </c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</row>
    <row r="254" spans="1:60" outlineLevel="1" x14ac:dyDescent="0.25">
      <c r="A254" s="222"/>
      <c r="B254" s="223"/>
      <c r="C254" s="252" t="s">
        <v>446</v>
      </c>
      <c r="D254" s="226"/>
      <c r="E254" s="227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05"/>
      <c r="Z254" s="205"/>
      <c r="AA254" s="205"/>
      <c r="AB254" s="205"/>
      <c r="AC254" s="205"/>
      <c r="AD254" s="205"/>
      <c r="AE254" s="205"/>
      <c r="AF254" s="205"/>
      <c r="AG254" s="205" t="s">
        <v>141</v>
      </c>
      <c r="AH254" s="205">
        <v>0</v>
      </c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spans="1:60" ht="20.399999999999999" outlineLevel="1" x14ac:dyDescent="0.25">
      <c r="A255" s="222"/>
      <c r="B255" s="223"/>
      <c r="C255" s="252" t="s">
        <v>447</v>
      </c>
      <c r="D255" s="226"/>
      <c r="E255" s="227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05"/>
      <c r="Z255" s="205"/>
      <c r="AA255" s="205"/>
      <c r="AB255" s="205"/>
      <c r="AC255" s="205"/>
      <c r="AD255" s="205"/>
      <c r="AE255" s="205"/>
      <c r="AF255" s="205"/>
      <c r="AG255" s="205" t="s">
        <v>141</v>
      </c>
      <c r="AH255" s="205">
        <v>0</v>
      </c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</row>
    <row r="256" spans="1:60" outlineLevel="1" x14ac:dyDescent="0.25">
      <c r="A256" s="222"/>
      <c r="B256" s="223"/>
      <c r="C256" s="252" t="s">
        <v>448</v>
      </c>
      <c r="D256" s="226"/>
      <c r="E256" s="227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05"/>
      <c r="Z256" s="205"/>
      <c r="AA256" s="205"/>
      <c r="AB256" s="205"/>
      <c r="AC256" s="205"/>
      <c r="AD256" s="205"/>
      <c r="AE256" s="205"/>
      <c r="AF256" s="205"/>
      <c r="AG256" s="205" t="s">
        <v>141</v>
      </c>
      <c r="AH256" s="205">
        <v>0</v>
      </c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spans="1:60" ht="20.399999999999999" outlineLevel="1" x14ac:dyDescent="0.25">
      <c r="A257" s="222"/>
      <c r="B257" s="223"/>
      <c r="C257" s="252" t="s">
        <v>449</v>
      </c>
      <c r="D257" s="226"/>
      <c r="E257" s="227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05"/>
      <c r="Z257" s="205"/>
      <c r="AA257" s="205"/>
      <c r="AB257" s="205"/>
      <c r="AC257" s="205"/>
      <c r="AD257" s="205"/>
      <c r="AE257" s="205"/>
      <c r="AF257" s="205"/>
      <c r="AG257" s="205" t="s">
        <v>141</v>
      </c>
      <c r="AH257" s="205">
        <v>0</v>
      </c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spans="1:60" outlineLevel="1" x14ac:dyDescent="0.25">
      <c r="A258" s="222"/>
      <c r="B258" s="223"/>
      <c r="C258" s="252" t="s">
        <v>450</v>
      </c>
      <c r="D258" s="226"/>
      <c r="E258" s="227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05"/>
      <c r="Z258" s="205"/>
      <c r="AA258" s="205"/>
      <c r="AB258" s="205"/>
      <c r="AC258" s="205"/>
      <c r="AD258" s="205"/>
      <c r="AE258" s="205"/>
      <c r="AF258" s="205"/>
      <c r="AG258" s="205" t="s">
        <v>141</v>
      </c>
      <c r="AH258" s="205">
        <v>0</v>
      </c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spans="1:60" outlineLevel="1" x14ac:dyDescent="0.25">
      <c r="A259" s="222"/>
      <c r="B259" s="223"/>
      <c r="C259" s="252" t="s">
        <v>451</v>
      </c>
      <c r="D259" s="226"/>
      <c r="E259" s="227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05"/>
      <c r="Z259" s="205"/>
      <c r="AA259" s="205"/>
      <c r="AB259" s="205"/>
      <c r="AC259" s="205"/>
      <c r="AD259" s="205"/>
      <c r="AE259" s="205"/>
      <c r="AF259" s="205"/>
      <c r="AG259" s="205" t="s">
        <v>141</v>
      </c>
      <c r="AH259" s="205">
        <v>0</v>
      </c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spans="1:60" outlineLevel="1" x14ac:dyDescent="0.25">
      <c r="A260" s="222"/>
      <c r="B260" s="223"/>
      <c r="C260" s="252" t="s">
        <v>452</v>
      </c>
      <c r="D260" s="226"/>
      <c r="E260" s="227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05"/>
      <c r="Z260" s="205"/>
      <c r="AA260" s="205"/>
      <c r="AB260" s="205"/>
      <c r="AC260" s="205"/>
      <c r="AD260" s="205"/>
      <c r="AE260" s="205"/>
      <c r="AF260" s="205"/>
      <c r="AG260" s="205" t="s">
        <v>141</v>
      </c>
      <c r="AH260" s="205">
        <v>0</v>
      </c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</row>
    <row r="261" spans="1:60" outlineLevel="1" x14ac:dyDescent="0.25">
      <c r="A261" s="222"/>
      <c r="B261" s="223"/>
      <c r="C261" s="252" t="s">
        <v>453</v>
      </c>
      <c r="D261" s="226"/>
      <c r="E261" s="227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05"/>
      <c r="Z261" s="205"/>
      <c r="AA261" s="205"/>
      <c r="AB261" s="205"/>
      <c r="AC261" s="205"/>
      <c r="AD261" s="205"/>
      <c r="AE261" s="205"/>
      <c r="AF261" s="205"/>
      <c r="AG261" s="205" t="s">
        <v>141</v>
      </c>
      <c r="AH261" s="205">
        <v>0</v>
      </c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spans="1:60" ht="20.399999999999999" outlineLevel="1" x14ac:dyDescent="0.25">
      <c r="A262" s="222"/>
      <c r="B262" s="223"/>
      <c r="C262" s="252" t="s">
        <v>454</v>
      </c>
      <c r="D262" s="226"/>
      <c r="E262" s="227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05"/>
      <c r="Z262" s="205"/>
      <c r="AA262" s="205"/>
      <c r="AB262" s="205"/>
      <c r="AC262" s="205"/>
      <c r="AD262" s="205"/>
      <c r="AE262" s="205"/>
      <c r="AF262" s="205"/>
      <c r="AG262" s="205" t="s">
        <v>141</v>
      </c>
      <c r="AH262" s="205">
        <v>0</v>
      </c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spans="1:60" ht="20.399999999999999" outlineLevel="1" x14ac:dyDescent="0.25">
      <c r="A263" s="222"/>
      <c r="B263" s="223"/>
      <c r="C263" s="252" t="s">
        <v>455</v>
      </c>
      <c r="D263" s="226"/>
      <c r="E263" s="227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05"/>
      <c r="Z263" s="205"/>
      <c r="AA263" s="205"/>
      <c r="AB263" s="205"/>
      <c r="AC263" s="205"/>
      <c r="AD263" s="205"/>
      <c r="AE263" s="205"/>
      <c r="AF263" s="205"/>
      <c r="AG263" s="205" t="s">
        <v>141</v>
      </c>
      <c r="AH263" s="205">
        <v>0</v>
      </c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spans="1:60" outlineLevel="1" x14ac:dyDescent="0.25">
      <c r="A264" s="222"/>
      <c r="B264" s="223"/>
      <c r="C264" s="252" t="s">
        <v>456</v>
      </c>
      <c r="D264" s="226"/>
      <c r="E264" s="227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05"/>
      <c r="Z264" s="205"/>
      <c r="AA264" s="205"/>
      <c r="AB264" s="205"/>
      <c r="AC264" s="205"/>
      <c r="AD264" s="205"/>
      <c r="AE264" s="205"/>
      <c r="AF264" s="205"/>
      <c r="AG264" s="205" t="s">
        <v>141</v>
      </c>
      <c r="AH264" s="205">
        <v>0</v>
      </c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</row>
    <row r="265" spans="1:60" outlineLevel="1" x14ac:dyDescent="0.25">
      <c r="A265" s="243">
        <v>118</v>
      </c>
      <c r="B265" s="244" t="s">
        <v>457</v>
      </c>
      <c r="C265" s="253" t="s">
        <v>458</v>
      </c>
      <c r="D265" s="245" t="s">
        <v>0</v>
      </c>
      <c r="E265" s="246">
        <v>801.53800000000001</v>
      </c>
      <c r="F265" s="247"/>
      <c r="G265" s="248">
        <f>ROUND(E265*F265,2)</f>
        <v>0</v>
      </c>
      <c r="H265" s="225">
        <v>0</v>
      </c>
      <c r="I265" s="224">
        <f>ROUND(E265*H265,2)</f>
        <v>0</v>
      </c>
      <c r="J265" s="225">
        <v>1.05</v>
      </c>
      <c r="K265" s="224">
        <f>ROUND(E265*J265,2)</f>
        <v>841.61</v>
      </c>
      <c r="L265" s="224">
        <v>15</v>
      </c>
      <c r="M265" s="224">
        <f>G265*(1+L265/100)</f>
        <v>0</v>
      </c>
      <c r="N265" s="224">
        <v>0</v>
      </c>
      <c r="O265" s="224">
        <f>ROUND(E265*N265,2)</f>
        <v>0</v>
      </c>
      <c r="P265" s="224">
        <v>0</v>
      </c>
      <c r="Q265" s="224">
        <f>ROUND(E265*P265,2)</f>
        <v>0</v>
      </c>
      <c r="R265" s="224"/>
      <c r="S265" s="224" t="s">
        <v>137</v>
      </c>
      <c r="T265" s="224" t="s">
        <v>137</v>
      </c>
      <c r="U265" s="224">
        <v>0</v>
      </c>
      <c r="V265" s="224">
        <f>ROUND(E265*U265,2)</f>
        <v>0</v>
      </c>
      <c r="W265" s="224"/>
      <c r="X265" s="224" t="s">
        <v>267</v>
      </c>
      <c r="Y265" s="205"/>
      <c r="Z265" s="205"/>
      <c r="AA265" s="205"/>
      <c r="AB265" s="205"/>
      <c r="AC265" s="205"/>
      <c r="AD265" s="205"/>
      <c r="AE265" s="205"/>
      <c r="AF265" s="205"/>
      <c r="AG265" s="205" t="s">
        <v>268</v>
      </c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</row>
    <row r="266" spans="1:60" x14ac:dyDescent="0.25">
      <c r="A266" s="231" t="s">
        <v>132</v>
      </c>
      <c r="B266" s="232" t="s">
        <v>84</v>
      </c>
      <c r="C266" s="250" t="s">
        <v>85</v>
      </c>
      <c r="D266" s="233"/>
      <c r="E266" s="234"/>
      <c r="F266" s="235"/>
      <c r="G266" s="236">
        <f>SUMIF(AG267:AG269,"&lt;&gt;NOR",G267:G269)</f>
        <v>0</v>
      </c>
      <c r="H266" s="230"/>
      <c r="I266" s="230">
        <f>SUM(I267:I269)</f>
        <v>0</v>
      </c>
      <c r="J266" s="230"/>
      <c r="K266" s="230">
        <f>SUM(K267:K269)</f>
        <v>156.03</v>
      </c>
      <c r="L266" s="230"/>
      <c r="M266" s="230">
        <f>SUM(M267:M269)</f>
        <v>0</v>
      </c>
      <c r="N266" s="230"/>
      <c r="O266" s="230">
        <f>SUM(O267:O269)</f>
        <v>0</v>
      </c>
      <c r="P266" s="230"/>
      <c r="Q266" s="230">
        <f>SUM(Q267:Q269)</f>
        <v>0.03</v>
      </c>
      <c r="R266" s="230"/>
      <c r="S266" s="230"/>
      <c r="T266" s="230"/>
      <c r="U266" s="230"/>
      <c r="V266" s="230">
        <f>SUM(V267:V269)</f>
        <v>0</v>
      </c>
      <c r="W266" s="230"/>
      <c r="X266" s="230"/>
      <c r="AG266" t="s">
        <v>133</v>
      </c>
    </row>
    <row r="267" spans="1:60" outlineLevel="1" x14ac:dyDescent="0.25">
      <c r="A267" s="237">
        <v>119</v>
      </c>
      <c r="B267" s="238" t="s">
        <v>459</v>
      </c>
      <c r="C267" s="251" t="s">
        <v>460</v>
      </c>
      <c r="D267" s="239" t="s">
        <v>153</v>
      </c>
      <c r="E267" s="240">
        <v>2.34</v>
      </c>
      <c r="F267" s="241"/>
      <c r="G267" s="242">
        <f>ROUND(E267*F267,2)</f>
        <v>0</v>
      </c>
      <c r="H267" s="225">
        <v>0</v>
      </c>
      <c r="I267" s="224">
        <f>ROUND(E267*H267,2)</f>
        <v>0</v>
      </c>
      <c r="J267" s="225">
        <v>65.5</v>
      </c>
      <c r="K267" s="224">
        <f>ROUND(E267*J267,2)</f>
        <v>153.27000000000001</v>
      </c>
      <c r="L267" s="224">
        <v>15</v>
      </c>
      <c r="M267" s="224">
        <f>G267*(1+L267/100)</f>
        <v>0</v>
      </c>
      <c r="N267" s="224">
        <v>0</v>
      </c>
      <c r="O267" s="224">
        <f>ROUND(E267*N267,2)</f>
        <v>0</v>
      </c>
      <c r="P267" s="224">
        <v>1.2E-2</v>
      </c>
      <c r="Q267" s="224">
        <f>ROUND(E267*P267,2)</f>
        <v>0.03</v>
      </c>
      <c r="R267" s="224"/>
      <c r="S267" s="224" t="s">
        <v>137</v>
      </c>
      <c r="T267" s="224" t="s">
        <v>137</v>
      </c>
      <c r="U267" s="224">
        <v>0</v>
      </c>
      <c r="V267" s="224">
        <f>ROUND(E267*U267,2)</f>
        <v>0</v>
      </c>
      <c r="W267" s="224"/>
      <c r="X267" s="224" t="s">
        <v>171</v>
      </c>
      <c r="Y267" s="205"/>
      <c r="Z267" s="205"/>
      <c r="AA267" s="205"/>
      <c r="AB267" s="205"/>
      <c r="AC267" s="205"/>
      <c r="AD267" s="205"/>
      <c r="AE267" s="205"/>
      <c r="AF267" s="205"/>
      <c r="AG267" s="205" t="s">
        <v>172</v>
      </c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spans="1:60" outlineLevel="1" x14ac:dyDescent="0.25">
      <c r="A268" s="222"/>
      <c r="B268" s="223"/>
      <c r="C268" s="252" t="s">
        <v>173</v>
      </c>
      <c r="D268" s="226"/>
      <c r="E268" s="227">
        <v>2.34</v>
      </c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05"/>
      <c r="Z268" s="205"/>
      <c r="AA268" s="205"/>
      <c r="AB268" s="205"/>
      <c r="AC268" s="205"/>
      <c r="AD268" s="205"/>
      <c r="AE268" s="205"/>
      <c r="AF268" s="205"/>
      <c r="AG268" s="205" t="s">
        <v>141</v>
      </c>
      <c r="AH268" s="205">
        <v>0</v>
      </c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spans="1:60" outlineLevel="1" x14ac:dyDescent="0.25">
      <c r="A269" s="243">
        <v>120</v>
      </c>
      <c r="B269" s="244" t="s">
        <v>461</v>
      </c>
      <c r="C269" s="253" t="s">
        <v>462</v>
      </c>
      <c r="D269" s="245" t="s">
        <v>0</v>
      </c>
      <c r="E269" s="246">
        <v>1.5327</v>
      </c>
      <c r="F269" s="247"/>
      <c r="G269" s="248">
        <f>ROUND(E269*F269,2)</f>
        <v>0</v>
      </c>
      <c r="H269" s="225">
        <v>0</v>
      </c>
      <c r="I269" s="224">
        <f>ROUND(E269*H269,2)</f>
        <v>0</v>
      </c>
      <c r="J269" s="225">
        <v>1.8</v>
      </c>
      <c r="K269" s="224">
        <f>ROUND(E269*J269,2)</f>
        <v>2.76</v>
      </c>
      <c r="L269" s="224">
        <v>15</v>
      </c>
      <c r="M269" s="224">
        <f>G269*(1+L269/100)</f>
        <v>0</v>
      </c>
      <c r="N269" s="224">
        <v>0</v>
      </c>
      <c r="O269" s="224">
        <f>ROUND(E269*N269,2)</f>
        <v>0</v>
      </c>
      <c r="P269" s="224">
        <v>0</v>
      </c>
      <c r="Q269" s="224">
        <f>ROUND(E269*P269,2)</f>
        <v>0</v>
      </c>
      <c r="R269" s="224"/>
      <c r="S269" s="224" t="s">
        <v>137</v>
      </c>
      <c r="T269" s="224" t="s">
        <v>137</v>
      </c>
      <c r="U269" s="224">
        <v>0</v>
      </c>
      <c r="V269" s="224">
        <f>ROUND(E269*U269,2)</f>
        <v>0</v>
      </c>
      <c r="W269" s="224"/>
      <c r="X269" s="224" t="s">
        <v>267</v>
      </c>
      <c r="Y269" s="205"/>
      <c r="Z269" s="205"/>
      <c r="AA269" s="205"/>
      <c r="AB269" s="205"/>
      <c r="AC269" s="205"/>
      <c r="AD269" s="205"/>
      <c r="AE269" s="205"/>
      <c r="AF269" s="205"/>
      <c r="AG269" s="205" t="s">
        <v>268</v>
      </c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spans="1:60" x14ac:dyDescent="0.25">
      <c r="A270" s="231" t="s">
        <v>132</v>
      </c>
      <c r="B270" s="232" t="s">
        <v>86</v>
      </c>
      <c r="C270" s="250" t="s">
        <v>87</v>
      </c>
      <c r="D270" s="233"/>
      <c r="E270" s="234"/>
      <c r="F270" s="235"/>
      <c r="G270" s="236">
        <f>SUMIF(AG271:AG301,"&lt;&gt;NOR",G271:G301)</f>
        <v>0</v>
      </c>
      <c r="H270" s="230"/>
      <c r="I270" s="230">
        <f>SUM(I271:I301)</f>
        <v>4078.2200000000003</v>
      </c>
      <c r="J270" s="230"/>
      <c r="K270" s="230">
        <f>SUM(K271:K301)</f>
        <v>4791.37</v>
      </c>
      <c r="L270" s="230"/>
      <c r="M270" s="230">
        <f>SUM(M271:M301)</f>
        <v>0</v>
      </c>
      <c r="N270" s="230"/>
      <c r="O270" s="230">
        <f>SUM(O271:O301)</f>
        <v>0.04</v>
      </c>
      <c r="P270" s="230"/>
      <c r="Q270" s="230">
        <f>SUM(Q271:Q301)</f>
        <v>0</v>
      </c>
      <c r="R270" s="230"/>
      <c r="S270" s="230"/>
      <c r="T270" s="230"/>
      <c r="U270" s="230"/>
      <c r="V270" s="230">
        <f>SUM(V271:V301)</f>
        <v>8.3800000000000008</v>
      </c>
      <c r="W270" s="230"/>
      <c r="X270" s="230"/>
      <c r="AG270" t="s">
        <v>133</v>
      </c>
    </row>
    <row r="271" spans="1:60" outlineLevel="1" x14ac:dyDescent="0.25">
      <c r="A271" s="237">
        <v>121</v>
      </c>
      <c r="B271" s="238" t="s">
        <v>463</v>
      </c>
      <c r="C271" s="251" t="s">
        <v>464</v>
      </c>
      <c r="D271" s="239" t="s">
        <v>153</v>
      </c>
      <c r="E271" s="240">
        <v>5.28</v>
      </c>
      <c r="F271" s="241"/>
      <c r="G271" s="242">
        <f>ROUND(E271*F271,2)</f>
        <v>0</v>
      </c>
      <c r="H271" s="225">
        <v>0</v>
      </c>
      <c r="I271" s="224">
        <f>ROUND(E271*H271,2)</f>
        <v>0</v>
      </c>
      <c r="J271" s="225">
        <v>7.1</v>
      </c>
      <c r="K271" s="224">
        <f>ROUND(E271*J271,2)</f>
        <v>37.49</v>
      </c>
      <c r="L271" s="224">
        <v>15</v>
      </c>
      <c r="M271" s="224">
        <f>G271*(1+L271/100)</f>
        <v>0</v>
      </c>
      <c r="N271" s="224">
        <v>0</v>
      </c>
      <c r="O271" s="224">
        <f>ROUND(E271*N271,2)</f>
        <v>0</v>
      </c>
      <c r="P271" s="224">
        <v>0</v>
      </c>
      <c r="Q271" s="224">
        <f>ROUND(E271*P271,2)</f>
        <v>0</v>
      </c>
      <c r="R271" s="224"/>
      <c r="S271" s="224" t="s">
        <v>137</v>
      </c>
      <c r="T271" s="224" t="s">
        <v>137</v>
      </c>
      <c r="U271" s="224">
        <v>1.6E-2</v>
      </c>
      <c r="V271" s="224">
        <f>ROUND(E271*U271,2)</f>
        <v>0.08</v>
      </c>
      <c r="W271" s="224"/>
      <c r="X271" s="224" t="s">
        <v>138</v>
      </c>
      <c r="Y271" s="205"/>
      <c r="Z271" s="205"/>
      <c r="AA271" s="205"/>
      <c r="AB271" s="205"/>
      <c r="AC271" s="205"/>
      <c r="AD271" s="205"/>
      <c r="AE271" s="205"/>
      <c r="AF271" s="205"/>
      <c r="AG271" s="205" t="s">
        <v>139</v>
      </c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spans="1:60" outlineLevel="1" x14ac:dyDescent="0.25">
      <c r="A272" s="222"/>
      <c r="B272" s="223"/>
      <c r="C272" s="252" t="s">
        <v>158</v>
      </c>
      <c r="D272" s="226"/>
      <c r="E272" s="227">
        <v>4.2</v>
      </c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05"/>
      <c r="Z272" s="205"/>
      <c r="AA272" s="205"/>
      <c r="AB272" s="205"/>
      <c r="AC272" s="205"/>
      <c r="AD272" s="205"/>
      <c r="AE272" s="205"/>
      <c r="AF272" s="205"/>
      <c r="AG272" s="205" t="s">
        <v>141</v>
      </c>
      <c r="AH272" s="205">
        <v>0</v>
      </c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</row>
    <row r="273" spans="1:60" outlineLevel="1" x14ac:dyDescent="0.25">
      <c r="A273" s="222"/>
      <c r="B273" s="223"/>
      <c r="C273" s="252" t="s">
        <v>159</v>
      </c>
      <c r="D273" s="226"/>
      <c r="E273" s="227">
        <v>1.08</v>
      </c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05"/>
      <c r="Z273" s="205"/>
      <c r="AA273" s="205"/>
      <c r="AB273" s="205"/>
      <c r="AC273" s="205"/>
      <c r="AD273" s="205"/>
      <c r="AE273" s="205"/>
      <c r="AF273" s="205"/>
      <c r="AG273" s="205" t="s">
        <v>141</v>
      </c>
      <c r="AH273" s="205">
        <v>0</v>
      </c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</row>
    <row r="274" spans="1:60" outlineLevel="1" x14ac:dyDescent="0.25">
      <c r="A274" s="237">
        <v>122</v>
      </c>
      <c r="B274" s="238" t="s">
        <v>465</v>
      </c>
      <c r="C274" s="251" t="s">
        <v>466</v>
      </c>
      <c r="D274" s="239" t="s">
        <v>153</v>
      </c>
      <c r="E274" s="240">
        <v>5.28</v>
      </c>
      <c r="F274" s="241"/>
      <c r="G274" s="242">
        <f>ROUND(E274*F274,2)</f>
        <v>0</v>
      </c>
      <c r="H274" s="225">
        <v>24.89</v>
      </c>
      <c r="I274" s="224">
        <f>ROUND(E274*H274,2)</f>
        <v>131.41999999999999</v>
      </c>
      <c r="J274" s="225">
        <v>25.21</v>
      </c>
      <c r="K274" s="224">
        <f>ROUND(E274*J274,2)</f>
        <v>133.11000000000001</v>
      </c>
      <c r="L274" s="224">
        <v>15</v>
      </c>
      <c r="M274" s="224">
        <f>G274*(1+L274/100)</f>
        <v>0</v>
      </c>
      <c r="N274" s="224">
        <v>2.1000000000000001E-4</v>
      </c>
      <c r="O274" s="224">
        <f>ROUND(E274*N274,2)</f>
        <v>0</v>
      </c>
      <c r="P274" s="224">
        <v>0</v>
      </c>
      <c r="Q274" s="224">
        <f>ROUND(E274*P274,2)</f>
        <v>0</v>
      </c>
      <c r="R274" s="224"/>
      <c r="S274" s="224" t="s">
        <v>137</v>
      </c>
      <c r="T274" s="224" t="s">
        <v>137</v>
      </c>
      <c r="U274" s="224">
        <v>0.05</v>
      </c>
      <c r="V274" s="224">
        <f>ROUND(E274*U274,2)</f>
        <v>0.26</v>
      </c>
      <c r="W274" s="224"/>
      <c r="X274" s="224" t="s">
        <v>138</v>
      </c>
      <c r="Y274" s="205"/>
      <c r="Z274" s="205"/>
      <c r="AA274" s="205"/>
      <c r="AB274" s="205"/>
      <c r="AC274" s="205"/>
      <c r="AD274" s="205"/>
      <c r="AE274" s="205"/>
      <c r="AF274" s="205"/>
      <c r="AG274" s="205" t="s">
        <v>139</v>
      </c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spans="1:60" outlineLevel="1" x14ac:dyDescent="0.25">
      <c r="A275" s="222"/>
      <c r="B275" s="223"/>
      <c r="C275" s="252" t="s">
        <v>158</v>
      </c>
      <c r="D275" s="226"/>
      <c r="E275" s="227">
        <v>4.2</v>
      </c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05"/>
      <c r="Z275" s="205"/>
      <c r="AA275" s="205"/>
      <c r="AB275" s="205"/>
      <c r="AC275" s="205"/>
      <c r="AD275" s="205"/>
      <c r="AE275" s="205"/>
      <c r="AF275" s="205"/>
      <c r="AG275" s="205" t="s">
        <v>141</v>
      </c>
      <c r="AH275" s="205">
        <v>0</v>
      </c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spans="1:60" outlineLevel="1" x14ac:dyDescent="0.25">
      <c r="A276" s="222"/>
      <c r="B276" s="223"/>
      <c r="C276" s="252" t="s">
        <v>159</v>
      </c>
      <c r="D276" s="226"/>
      <c r="E276" s="227">
        <v>1.08</v>
      </c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05"/>
      <c r="Z276" s="205"/>
      <c r="AA276" s="205"/>
      <c r="AB276" s="205"/>
      <c r="AC276" s="205"/>
      <c r="AD276" s="205"/>
      <c r="AE276" s="205"/>
      <c r="AF276" s="205"/>
      <c r="AG276" s="205" t="s">
        <v>141</v>
      </c>
      <c r="AH276" s="205">
        <v>0</v>
      </c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spans="1:60" outlineLevel="1" x14ac:dyDescent="0.25">
      <c r="A277" s="237">
        <v>123</v>
      </c>
      <c r="B277" s="238" t="s">
        <v>467</v>
      </c>
      <c r="C277" s="251" t="s">
        <v>468</v>
      </c>
      <c r="D277" s="239" t="s">
        <v>149</v>
      </c>
      <c r="E277" s="240">
        <v>3.6</v>
      </c>
      <c r="F277" s="241"/>
      <c r="G277" s="242">
        <f>ROUND(E277*F277,2)</f>
        <v>0</v>
      </c>
      <c r="H277" s="225">
        <v>10.55</v>
      </c>
      <c r="I277" s="224">
        <f>ROUND(E277*H277,2)</f>
        <v>37.979999999999997</v>
      </c>
      <c r="J277" s="225">
        <v>118.95</v>
      </c>
      <c r="K277" s="224">
        <f>ROUND(E277*J277,2)</f>
        <v>428.22</v>
      </c>
      <c r="L277" s="224">
        <v>15</v>
      </c>
      <c r="M277" s="224">
        <f>G277*(1+L277/100)</f>
        <v>0</v>
      </c>
      <c r="N277" s="224">
        <v>3.2000000000000003E-4</v>
      </c>
      <c r="O277" s="224">
        <f>ROUND(E277*N277,2)</f>
        <v>0</v>
      </c>
      <c r="P277" s="224">
        <v>0</v>
      </c>
      <c r="Q277" s="224">
        <f>ROUND(E277*P277,2)</f>
        <v>0</v>
      </c>
      <c r="R277" s="224"/>
      <c r="S277" s="224" t="s">
        <v>137</v>
      </c>
      <c r="T277" s="224" t="s">
        <v>137</v>
      </c>
      <c r="U277" s="224">
        <v>0.23599999999999999</v>
      </c>
      <c r="V277" s="224">
        <f>ROUND(E277*U277,2)</f>
        <v>0.85</v>
      </c>
      <c r="W277" s="224"/>
      <c r="X277" s="224" t="s">
        <v>138</v>
      </c>
      <c r="Y277" s="205"/>
      <c r="Z277" s="205"/>
      <c r="AA277" s="205"/>
      <c r="AB277" s="205"/>
      <c r="AC277" s="205"/>
      <c r="AD277" s="205"/>
      <c r="AE277" s="205"/>
      <c r="AF277" s="205"/>
      <c r="AG277" s="205" t="s">
        <v>139</v>
      </c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spans="1:60" outlineLevel="1" x14ac:dyDescent="0.25">
      <c r="A278" s="222"/>
      <c r="B278" s="223"/>
      <c r="C278" s="252" t="s">
        <v>469</v>
      </c>
      <c r="D278" s="226"/>
      <c r="E278" s="227">
        <v>3.6</v>
      </c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05"/>
      <c r="Z278" s="205"/>
      <c r="AA278" s="205"/>
      <c r="AB278" s="205"/>
      <c r="AC278" s="205"/>
      <c r="AD278" s="205"/>
      <c r="AE278" s="205"/>
      <c r="AF278" s="205"/>
      <c r="AG278" s="205" t="s">
        <v>141</v>
      </c>
      <c r="AH278" s="205">
        <v>0</v>
      </c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</row>
    <row r="279" spans="1:60" outlineLevel="1" x14ac:dyDescent="0.25">
      <c r="A279" s="237">
        <v>124</v>
      </c>
      <c r="B279" s="238" t="s">
        <v>470</v>
      </c>
      <c r="C279" s="251" t="s">
        <v>471</v>
      </c>
      <c r="D279" s="239" t="s">
        <v>149</v>
      </c>
      <c r="E279" s="240">
        <v>3.6</v>
      </c>
      <c r="F279" s="241"/>
      <c r="G279" s="242">
        <f>ROUND(E279*F279,2)</f>
        <v>0</v>
      </c>
      <c r="H279" s="225">
        <v>5.42</v>
      </c>
      <c r="I279" s="224">
        <f>ROUND(E279*H279,2)</f>
        <v>19.510000000000002</v>
      </c>
      <c r="J279" s="225">
        <v>88.68</v>
      </c>
      <c r="K279" s="224">
        <f>ROUND(E279*J279,2)</f>
        <v>319.25</v>
      </c>
      <c r="L279" s="224">
        <v>15</v>
      </c>
      <c r="M279" s="224">
        <f>G279*(1+L279/100)</f>
        <v>0</v>
      </c>
      <c r="N279" s="224">
        <v>0</v>
      </c>
      <c r="O279" s="224">
        <f>ROUND(E279*N279,2)</f>
        <v>0</v>
      </c>
      <c r="P279" s="224">
        <v>0</v>
      </c>
      <c r="Q279" s="224">
        <f>ROUND(E279*P279,2)</f>
        <v>0</v>
      </c>
      <c r="R279" s="224"/>
      <c r="S279" s="224" t="s">
        <v>137</v>
      </c>
      <c r="T279" s="224" t="s">
        <v>137</v>
      </c>
      <c r="U279" s="224">
        <v>0.154</v>
      </c>
      <c r="V279" s="224">
        <f>ROUND(E279*U279,2)</f>
        <v>0.55000000000000004</v>
      </c>
      <c r="W279" s="224"/>
      <c r="X279" s="224" t="s">
        <v>138</v>
      </c>
      <c r="Y279" s="205"/>
      <c r="Z279" s="205"/>
      <c r="AA279" s="205"/>
      <c r="AB279" s="205"/>
      <c r="AC279" s="205"/>
      <c r="AD279" s="205"/>
      <c r="AE279" s="205"/>
      <c r="AF279" s="205"/>
      <c r="AG279" s="205" t="s">
        <v>139</v>
      </c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</row>
    <row r="280" spans="1:60" outlineLevel="1" x14ac:dyDescent="0.25">
      <c r="A280" s="222"/>
      <c r="B280" s="223"/>
      <c r="C280" s="252" t="s">
        <v>469</v>
      </c>
      <c r="D280" s="226"/>
      <c r="E280" s="227">
        <v>3.6</v>
      </c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05"/>
      <c r="Z280" s="205"/>
      <c r="AA280" s="205"/>
      <c r="AB280" s="205"/>
      <c r="AC280" s="205"/>
      <c r="AD280" s="205"/>
      <c r="AE280" s="205"/>
      <c r="AF280" s="205"/>
      <c r="AG280" s="205" t="s">
        <v>141</v>
      </c>
      <c r="AH280" s="205">
        <v>0</v>
      </c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</row>
    <row r="281" spans="1:60" outlineLevel="1" x14ac:dyDescent="0.25">
      <c r="A281" s="237">
        <v>125</v>
      </c>
      <c r="B281" s="238" t="s">
        <v>472</v>
      </c>
      <c r="C281" s="251" t="s">
        <v>473</v>
      </c>
      <c r="D281" s="239" t="s">
        <v>153</v>
      </c>
      <c r="E281" s="240">
        <v>5.28</v>
      </c>
      <c r="F281" s="241"/>
      <c r="G281" s="242">
        <f>ROUND(E281*F281,2)</f>
        <v>0</v>
      </c>
      <c r="H281" s="225">
        <v>137.32</v>
      </c>
      <c r="I281" s="224">
        <f>ROUND(E281*H281,2)</f>
        <v>725.05</v>
      </c>
      <c r="J281" s="225">
        <v>524.67999999999995</v>
      </c>
      <c r="K281" s="224">
        <f>ROUND(E281*J281,2)</f>
        <v>2770.31</v>
      </c>
      <c r="L281" s="224">
        <v>15</v>
      </c>
      <c r="M281" s="224">
        <f>G281*(1+L281/100)</f>
        <v>0</v>
      </c>
      <c r="N281" s="224">
        <v>5.1500000000000001E-3</v>
      </c>
      <c r="O281" s="224">
        <f>ROUND(E281*N281,2)</f>
        <v>0.03</v>
      </c>
      <c r="P281" s="224">
        <v>0</v>
      </c>
      <c r="Q281" s="224">
        <f>ROUND(E281*P281,2)</f>
        <v>0</v>
      </c>
      <c r="R281" s="224"/>
      <c r="S281" s="224" t="s">
        <v>137</v>
      </c>
      <c r="T281" s="224" t="s">
        <v>137</v>
      </c>
      <c r="U281" s="224">
        <v>1.04</v>
      </c>
      <c r="V281" s="224">
        <f>ROUND(E281*U281,2)</f>
        <v>5.49</v>
      </c>
      <c r="W281" s="224"/>
      <c r="X281" s="224" t="s">
        <v>138</v>
      </c>
      <c r="Y281" s="205"/>
      <c r="Z281" s="205"/>
      <c r="AA281" s="205"/>
      <c r="AB281" s="205"/>
      <c r="AC281" s="205"/>
      <c r="AD281" s="205"/>
      <c r="AE281" s="205"/>
      <c r="AF281" s="205"/>
      <c r="AG281" s="205" t="s">
        <v>139</v>
      </c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spans="1:60" outlineLevel="1" x14ac:dyDescent="0.25">
      <c r="A282" s="222"/>
      <c r="B282" s="223"/>
      <c r="C282" s="252" t="s">
        <v>158</v>
      </c>
      <c r="D282" s="226"/>
      <c r="E282" s="227">
        <v>4.2</v>
      </c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05"/>
      <c r="Z282" s="205"/>
      <c r="AA282" s="205"/>
      <c r="AB282" s="205"/>
      <c r="AC282" s="205"/>
      <c r="AD282" s="205"/>
      <c r="AE282" s="205"/>
      <c r="AF282" s="205"/>
      <c r="AG282" s="205" t="s">
        <v>141</v>
      </c>
      <c r="AH282" s="205">
        <v>0</v>
      </c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spans="1:60" outlineLevel="1" x14ac:dyDescent="0.25">
      <c r="A283" s="222"/>
      <c r="B283" s="223"/>
      <c r="C283" s="252" t="s">
        <v>159</v>
      </c>
      <c r="D283" s="226"/>
      <c r="E283" s="227">
        <v>1.08</v>
      </c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05"/>
      <c r="Z283" s="205"/>
      <c r="AA283" s="205"/>
      <c r="AB283" s="205"/>
      <c r="AC283" s="205"/>
      <c r="AD283" s="205"/>
      <c r="AE283" s="205"/>
      <c r="AF283" s="205"/>
      <c r="AG283" s="205" t="s">
        <v>141</v>
      </c>
      <c r="AH283" s="205">
        <v>0</v>
      </c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</row>
    <row r="284" spans="1:60" outlineLevel="1" x14ac:dyDescent="0.25">
      <c r="A284" s="237">
        <v>126</v>
      </c>
      <c r="B284" s="238" t="s">
        <v>474</v>
      </c>
      <c r="C284" s="251" t="s">
        <v>475</v>
      </c>
      <c r="D284" s="239" t="s">
        <v>149</v>
      </c>
      <c r="E284" s="240">
        <v>14.1</v>
      </c>
      <c r="F284" s="241"/>
      <c r="G284" s="242">
        <f>ROUND(E284*F284,2)</f>
        <v>0</v>
      </c>
      <c r="H284" s="225">
        <v>21.81</v>
      </c>
      <c r="I284" s="224">
        <f>ROUND(E284*H284,2)</f>
        <v>307.52</v>
      </c>
      <c r="J284" s="225">
        <v>35.29</v>
      </c>
      <c r="K284" s="224">
        <f>ROUND(E284*J284,2)</f>
        <v>497.59</v>
      </c>
      <c r="L284" s="224">
        <v>15</v>
      </c>
      <c r="M284" s="224">
        <f>G284*(1+L284/100)</f>
        <v>0</v>
      </c>
      <c r="N284" s="224">
        <v>4.0000000000000003E-5</v>
      </c>
      <c r="O284" s="224">
        <f>ROUND(E284*N284,2)</f>
        <v>0</v>
      </c>
      <c r="P284" s="224">
        <v>0</v>
      </c>
      <c r="Q284" s="224">
        <f>ROUND(E284*P284,2)</f>
        <v>0</v>
      </c>
      <c r="R284" s="224"/>
      <c r="S284" s="224" t="s">
        <v>137</v>
      </c>
      <c r="T284" s="224" t="s">
        <v>137</v>
      </c>
      <c r="U284" s="224">
        <v>7.0000000000000007E-2</v>
      </c>
      <c r="V284" s="224">
        <f>ROUND(E284*U284,2)</f>
        <v>0.99</v>
      </c>
      <c r="W284" s="224"/>
      <c r="X284" s="224" t="s">
        <v>138</v>
      </c>
      <c r="Y284" s="205"/>
      <c r="Z284" s="205"/>
      <c r="AA284" s="205"/>
      <c r="AB284" s="205"/>
      <c r="AC284" s="205"/>
      <c r="AD284" s="205"/>
      <c r="AE284" s="205"/>
      <c r="AF284" s="205"/>
      <c r="AG284" s="205" t="s">
        <v>139</v>
      </c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spans="1:60" outlineLevel="1" x14ac:dyDescent="0.25">
      <c r="A285" s="222"/>
      <c r="B285" s="223"/>
      <c r="C285" s="252" t="s">
        <v>476</v>
      </c>
      <c r="D285" s="226"/>
      <c r="E285" s="227">
        <v>3.6</v>
      </c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05"/>
      <c r="Z285" s="205"/>
      <c r="AA285" s="205"/>
      <c r="AB285" s="205"/>
      <c r="AC285" s="205"/>
      <c r="AD285" s="205"/>
      <c r="AE285" s="205"/>
      <c r="AF285" s="205"/>
      <c r="AG285" s="205" t="s">
        <v>141</v>
      </c>
      <c r="AH285" s="205">
        <v>0</v>
      </c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spans="1:60" outlineLevel="1" x14ac:dyDescent="0.25">
      <c r="A286" s="222"/>
      <c r="B286" s="223"/>
      <c r="C286" s="252" t="s">
        <v>477</v>
      </c>
      <c r="D286" s="226"/>
      <c r="E286" s="227">
        <v>8.1999999999999993</v>
      </c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05"/>
      <c r="Z286" s="205"/>
      <c r="AA286" s="205"/>
      <c r="AB286" s="205"/>
      <c r="AC286" s="205"/>
      <c r="AD286" s="205"/>
      <c r="AE286" s="205"/>
      <c r="AF286" s="205"/>
      <c r="AG286" s="205" t="s">
        <v>141</v>
      </c>
      <c r="AH286" s="205">
        <v>0</v>
      </c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</row>
    <row r="287" spans="1:60" outlineLevel="1" x14ac:dyDescent="0.25">
      <c r="A287" s="222"/>
      <c r="B287" s="223"/>
      <c r="C287" s="252" t="s">
        <v>478</v>
      </c>
      <c r="D287" s="226"/>
      <c r="E287" s="227">
        <v>2.2999999999999998</v>
      </c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05"/>
      <c r="Z287" s="205"/>
      <c r="AA287" s="205"/>
      <c r="AB287" s="205"/>
      <c r="AC287" s="205"/>
      <c r="AD287" s="205"/>
      <c r="AE287" s="205"/>
      <c r="AF287" s="205"/>
      <c r="AG287" s="205" t="s">
        <v>141</v>
      </c>
      <c r="AH287" s="205">
        <v>0</v>
      </c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spans="1:60" outlineLevel="1" x14ac:dyDescent="0.25">
      <c r="A288" s="237">
        <v>127</v>
      </c>
      <c r="B288" s="238" t="s">
        <v>479</v>
      </c>
      <c r="C288" s="251" t="s">
        <v>480</v>
      </c>
      <c r="D288" s="239" t="s">
        <v>153</v>
      </c>
      <c r="E288" s="240">
        <v>5.28</v>
      </c>
      <c r="F288" s="241"/>
      <c r="G288" s="242">
        <f>ROUND(E288*F288,2)</f>
        <v>0</v>
      </c>
      <c r="H288" s="225">
        <v>0</v>
      </c>
      <c r="I288" s="224">
        <f>ROUND(E288*H288,2)</f>
        <v>0</v>
      </c>
      <c r="J288" s="225">
        <v>15.1</v>
      </c>
      <c r="K288" s="224">
        <f>ROUND(E288*J288,2)</f>
        <v>79.73</v>
      </c>
      <c r="L288" s="224">
        <v>15</v>
      </c>
      <c r="M288" s="224">
        <f>G288*(1+L288/100)</f>
        <v>0</v>
      </c>
      <c r="N288" s="224">
        <v>0</v>
      </c>
      <c r="O288" s="224">
        <f>ROUND(E288*N288,2)</f>
        <v>0</v>
      </c>
      <c r="P288" s="224">
        <v>0</v>
      </c>
      <c r="Q288" s="224">
        <f>ROUND(E288*P288,2)</f>
        <v>0</v>
      </c>
      <c r="R288" s="224"/>
      <c r="S288" s="224" t="s">
        <v>137</v>
      </c>
      <c r="T288" s="224" t="s">
        <v>137</v>
      </c>
      <c r="U288" s="224">
        <v>0.03</v>
      </c>
      <c r="V288" s="224">
        <f>ROUND(E288*U288,2)</f>
        <v>0.16</v>
      </c>
      <c r="W288" s="224"/>
      <c r="X288" s="224" t="s">
        <v>138</v>
      </c>
      <c r="Y288" s="205"/>
      <c r="Z288" s="205"/>
      <c r="AA288" s="205"/>
      <c r="AB288" s="205"/>
      <c r="AC288" s="205"/>
      <c r="AD288" s="205"/>
      <c r="AE288" s="205"/>
      <c r="AF288" s="205"/>
      <c r="AG288" s="205" t="s">
        <v>139</v>
      </c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</row>
    <row r="289" spans="1:60" outlineLevel="1" x14ac:dyDescent="0.25">
      <c r="A289" s="222"/>
      <c r="B289" s="223"/>
      <c r="C289" s="252" t="s">
        <v>158</v>
      </c>
      <c r="D289" s="226"/>
      <c r="E289" s="227">
        <v>4.2</v>
      </c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05"/>
      <c r="Z289" s="205"/>
      <c r="AA289" s="205"/>
      <c r="AB289" s="205"/>
      <c r="AC289" s="205"/>
      <c r="AD289" s="205"/>
      <c r="AE289" s="205"/>
      <c r="AF289" s="205"/>
      <c r="AG289" s="205" t="s">
        <v>141</v>
      </c>
      <c r="AH289" s="205">
        <v>0</v>
      </c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</row>
    <row r="290" spans="1:60" outlineLevel="1" x14ac:dyDescent="0.25">
      <c r="A290" s="222"/>
      <c r="B290" s="223"/>
      <c r="C290" s="252" t="s">
        <v>159</v>
      </c>
      <c r="D290" s="226"/>
      <c r="E290" s="227">
        <v>1.08</v>
      </c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05"/>
      <c r="Z290" s="205"/>
      <c r="AA290" s="205"/>
      <c r="AB290" s="205"/>
      <c r="AC290" s="205"/>
      <c r="AD290" s="205"/>
      <c r="AE290" s="205"/>
      <c r="AF290" s="205"/>
      <c r="AG290" s="205" t="s">
        <v>141</v>
      </c>
      <c r="AH290" s="205">
        <v>0</v>
      </c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spans="1:60" outlineLevel="1" x14ac:dyDescent="0.25">
      <c r="A291" s="237">
        <v>128</v>
      </c>
      <c r="B291" s="238" t="s">
        <v>481</v>
      </c>
      <c r="C291" s="251" t="s">
        <v>482</v>
      </c>
      <c r="D291" s="239" t="s">
        <v>153</v>
      </c>
      <c r="E291" s="240">
        <v>5.28</v>
      </c>
      <c r="F291" s="241"/>
      <c r="G291" s="242">
        <f>ROUND(E291*F291,2)</f>
        <v>0</v>
      </c>
      <c r="H291" s="225">
        <v>12.3</v>
      </c>
      <c r="I291" s="224">
        <f>ROUND(E291*H291,2)</f>
        <v>64.94</v>
      </c>
      <c r="J291" s="225">
        <v>0</v>
      </c>
      <c r="K291" s="224">
        <f>ROUND(E291*J291,2)</f>
        <v>0</v>
      </c>
      <c r="L291" s="224">
        <v>15</v>
      </c>
      <c r="M291" s="224">
        <f>G291*(1+L291/100)</f>
        <v>0</v>
      </c>
      <c r="N291" s="224">
        <v>1.1999999999999999E-3</v>
      </c>
      <c r="O291" s="224">
        <f>ROUND(E291*N291,2)</f>
        <v>0.01</v>
      </c>
      <c r="P291" s="224">
        <v>0</v>
      </c>
      <c r="Q291" s="224">
        <f>ROUND(E291*P291,2)</f>
        <v>0</v>
      </c>
      <c r="R291" s="224"/>
      <c r="S291" s="224" t="s">
        <v>137</v>
      </c>
      <c r="T291" s="224" t="s">
        <v>137</v>
      </c>
      <c r="U291" s="224">
        <v>0</v>
      </c>
      <c r="V291" s="224">
        <f>ROUND(E291*U291,2)</f>
        <v>0</v>
      </c>
      <c r="W291" s="224"/>
      <c r="X291" s="224" t="s">
        <v>138</v>
      </c>
      <c r="Y291" s="205"/>
      <c r="Z291" s="205"/>
      <c r="AA291" s="205"/>
      <c r="AB291" s="205"/>
      <c r="AC291" s="205"/>
      <c r="AD291" s="205"/>
      <c r="AE291" s="205"/>
      <c r="AF291" s="205"/>
      <c r="AG291" s="205" t="s">
        <v>139</v>
      </c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</row>
    <row r="292" spans="1:60" outlineLevel="1" x14ac:dyDescent="0.25">
      <c r="A292" s="222"/>
      <c r="B292" s="223"/>
      <c r="C292" s="252" t="s">
        <v>158</v>
      </c>
      <c r="D292" s="226"/>
      <c r="E292" s="227">
        <v>4.2</v>
      </c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05"/>
      <c r="Z292" s="205"/>
      <c r="AA292" s="205"/>
      <c r="AB292" s="205"/>
      <c r="AC292" s="205"/>
      <c r="AD292" s="205"/>
      <c r="AE292" s="205"/>
      <c r="AF292" s="205"/>
      <c r="AG292" s="205" t="s">
        <v>141</v>
      </c>
      <c r="AH292" s="205">
        <v>0</v>
      </c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</row>
    <row r="293" spans="1:60" outlineLevel="1" x14ac:dyDescent="0.25">
      <c r="A293" s="222"/>
      <c r="B293" s="223"/>
      <c r="C293" s="252" t="s">
        <v>159</v>
      </c>
      <c r="D293" s="226"/>
      <c r="E293" s="227">
        <v>1.08</v>
      </c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05"/>
      <c r="Z293" s="205"/>
      <c r="AA293" s="205"/>
      <c r="AB293" s="205"/>
      <c r="AC293" s="205"/>
      <c r="AD293" s="205"/>
      <c r="AE293" s="205"/>
      <c r="AF293" s="205"/>
      <c r="AG293" s="205" t="s">
        <v>141</v>
      </c>
      <c r="AH293" s="205">
        <v>0</v>
      </c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spans="1:60" outlineLevel="1" x14ac:dyDescent="0.25">
      <c r="A294" s="237">
        <v>129</v>
      </c>
      <c r="B294" s="238" t="s">
        <v>483</v>
      </c>
      <c r="C294" s="251" t="s">
        <v>484</v>
      </c>
      <c r="D294" s="239" t="s">
        <v>153</v>
      </c>
      <c r="E294" s="240">
        <v>6.2039999999999997</v>
      </c>
      <c r="F294" s="241"/>
      <c r="G294" s="242">
        <f>ROUND(E294*F294,2)</f>
        <v>0</v>
      </c>
      <c r="H294" s="225">
        <v>450</v>
      </c>
      <c r="I294" s="224">
        <f>ROUND(E294*H294,2)</f>
        <v>2791.8</v>
      </c>
      <c r="J294" s="225">
        <v>0</v>
      </c>
      <c r="K294" s="224">
        <f>ROUND(E294*J294,2)</f>
        <v>0</v>
      </c>
      <c r="L294" s="224">
        <v>15</v>
      </c>
      <c r="M294" s="224">
        <f>G294*(1+L294/100)</f>
        <v>0</v>
      </c>
      <c r="N294" s="224">
        <v>0</v>
      </c>
      <c r="O294" s="224">
        <f>ROUND(E294*N294,2)</f>
        <v>0</v>
      </c>
      <c r="P294" s="224">
        <v>0</v>
      </c>
      <c r="Q294" s="224">
        <f>ROUND(E294*P294,2)</f>
        <v>0</v>
      </c>
      <c r="R294" s="224"/>
      <c r="S294" s="224" t="s">
        <v>162</v>
      </c>
      <c r="T294" s="224" t="s">
        <v>163</v>
      </c>
      <c r="U294" s="224">
        <v>0</v>
      </c>
      <c r="V294" s="224">
        <f>ROUND(E294*U294,2)</f>
        <v>0</v>
      </c>
      <c r="W294" s="224"/>
      <c r="X294" s="224" t="s">
        <v>164</v>
      </c>
      <c r="Y294" s="205"/>
      <c r="Z294" s="205"/>
      <c r="AA294" s="205"/>
      <c r="AB294" s="205"/>
      <c r="AC294" s="205"/>
      <c r="AD294" s="205"/>
      <c r="AE294" s="205"/>
      <c r="AF294" s="205"/>
      <c r="AG294" s="205" t="s">
        <v>165</v>
      </c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</row>
    <row r="295" spans="1:60" outlineLevel="1" x14ac:dyDescent="0.25">
      <c r="A295" s="222"/>
      <c r="B295" s="223"/>
      <c r="C295" s="254" t="s">
        <v>485</v>
      </c>
      <c r="D295" s="228"/>
      <c r="E295" s="229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05"/>
      <c r="Z295" s="205"/>
      <c r="AA295" s="205"/>
      <c r="AB295" s="205"/>
      <c r="AC295" s="205"/>
      <c r="AD295" s="205"/>
      <c r="AE295" s="205"/>
      <c r="AF295" s="205"/>
      <c r="AG295" s="205" t="s">
        <v>141</v>
      </c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spans="1:60" outlineLevel="1" x14ac:dyDescent="0.25">
      <c r="A296" s="222"/>
      <c r="B296" s="223"/>
      <c r="C296" s="255" t="s">
        <v>486</v>
      </c>
      <c r="D296" s="228"/>
      <c r="E296" s="229">
        <v>4.2</v>
      </c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05"/>
      <c r="Z296" s="205"/>
      <c r="AA296" s="205"/>
      <c r="AB296" s="205"/>
      <c r="AC296" s="205"/>
      <c r="AD296" s="205"/>
      <c r="AE296" s="205"/>
      <c r="AF296" s="205"/>
      <c r="AG296" s="205" t="s">
        <v>141</v>
      </c>
      <c r="AH296" s="205">
        <v>2</v>
      </c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</row>
    <row r="297" spans="1:60" outlineLevel="1" x14ac:dyDescent="0.25">
      <c r="A297" s="222"/>
      <c r="B297" s="223"/>
      <c r="C297" s="255" t="s">
        <v>487</v>
      </c>
      <c r="D297" s="228"/>
      <c r="E297" s="229">
        <v>1.08</v>
      </c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05"/>
      <c r="Z297" s="205"/>
      <c r="AA297" s="205"/>
      <c r="AB297" s="205"/>
      <c r="AC297" s="205"/>
      <c r="AD297" s="205"/>
      <c r="AE297" s="205"/>
      <c r="AF297" s="205"/>
      <c r="AG297" s="205" t="s">
        <v>141</v>
      </c>
      <c r="AH297" s="205">
        <v>2</v>
      </c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spans="1:60" outlineLevel="1" x14ac:dyDescent="0.25">
      <c r="A298" s="222"/>
      <c r="B298" s="223"/>
      <c r="C298" s="255" t="s">
        <v>488</v>
      </c>
      <c r="D298" s="228"/>
      <c r="E298" s="229">
        <v>0.36</v>
      </c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05"/>
      <c r="Z298" s="205"/>
      <c r="AA298" s="205"/>
      <c r="AB298" s="205"/>
      <c r="AC298" s="205"/>
      <c r="AD298" s="205"/>
      <c r="AE298" s="205"/>
      <c r="AF298" s="205"/>
      <c r="AG298" s="205" t="s">
        <v>141</v>
      </c>
      <c r="AH298" s="205">
        <v>2</v>
      </c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spans="1:60" outlineLevel="1" x14ac:dyDescent="0.25">
      <c r="A299" s="222"/>
      <c r="B299" s="223"/>
      <c r="C299" s="254" t="s">
        <v>489</v>
      </c>
      <c r="D299" s="228"/>
      <c r="E299" s="229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05"/>
      <c r="Z299" s="205"/>
      <c r="AA299" s="205"/>
      <c r="AB299" s="205"/>
      <c r="AC299" s="205"/>
      <c r="AD299" s="205"/>
      <c r="AE299" s="205"/>
      <c r="AF299" s="205"/>
      <c r="AG299" s="205" t="s">
        <v>141</v>
      </c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spans="1:60" outlineLevel="1" x14ac:dyDescent="0.25">
      <c r="A300" s="222"/>
      <c r="B300" s="223"/>
      <c r="C300" s="252" t="s">
        <v>490</v>
      </c>
      <c r="D300" s="226"/>
      <c r="E300" s="227">
        <v>6.2039999999999997</v>
      </c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05"/>
      <c r="Z300" s="205"/>
      <c r="AA300" s="205"/>
      <c r="AB300" s="205"/>
      <c r="AC300" s="205"/>
      <c r="AD300" s="205"/>
      <c r="AE300" s="205"/>
      <c r="AF300" s="205"/>
      <c r="AG300" s="205" t="s">
        <v>141</v>
      </c>
      <c r="AH300" s="205">
        <v>0</v>
      </c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spans="1:60" outlineLevel="1" x14ac:dyDescent="0.25">
      <c r="A301" s="243">
        <v>130</v>
      </c>
      <c r="B301" s="244" t="s">
        <v>491</v>
      </c>
      <c r="C301" s="253" t="s">
        <v>492</v>
      </c>
      <c r="D301" s="245" t="s">
        <v>0</v>
      </c>
      <c r="E301" s="246">
        <v>83.4392</v>
      </c>
      <c r="F301" s="247"/>
      <c r="G301" s="248">
        <f>ROUND(E301*F301,2)</f>
        <v>0</v>
      </c>
      <c r="H301" s="225">
        <v>0</v>
      </c>
      <c r="I301" s="224">
        <f>ROUND(E301*H301,2)</f>
        <v>0</v>
      </c>
      <c r="J301" s="225">
        <v>6.3</v>
      </c>
      <c r="K301" s="224">
        <f>ROUND(E301*J301,2)</f>
        <v>525.66999999999996</v>
      </c>
      <c r="L301" s="224">
        <v>15</v>
      </c>
      <c r="M301" s="224">
        <f>G301*(1+L301/100)</f>
        <v>0</v>
      </c>
      <c r="N301" s="224">
        <v>0</v>
      </c>
      <c r="O301" s="224">
        <f>ROUND(E301*N301,2)</f>
        <v>0</v>
      </c>
      <c r="P301" s="224">
        <v>0</v>
      </c>
      <c r="Q301" s="224">
        <f>ROUND(E301*P301,2)</f>
        <v>0</v>
      </c>
      <c r="R301" s="224"/>
      <c r="S301" s="224" t="s">
        <v>137</v>
      </c>
      <c r="T301" s="224" t="s">
        <v>137</v>
      </c>
      <c r="U301" s="224">
        <v>0</v>
      </c>
      <c r="V301" s="224">
        <f>ROUND(E301*U301,2)</f>
        <v>0</v>
      </c>
      <c r="W301" s="224"/>
      <c r="X301" s="224" t="s">
        <v>267</v>
      </c>
      <c r="Y301" s="205"/>
      <c r="Z301" s="205"/>
      <c r="AA301" s="205"/>
      <c r="AB301" s="205"/>
      <c r="AC301" s="205"/>
      <c r="AD301" s="205"/>
      <c r="AE301" s="205"/>
      <c r="AF301" s="205"/>
      <c r="AG301" s="205" t="s">
        <v>268</v>
      </c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spans="1:60" x14ac:dyDescent="0.25">
      <c r="A302" s="231" t="s">
        <v>132</v>
      </c>
      <c r="B302" s="232" t="s">
        <v>88</v>
      </c>
      <c r="C302" s="250" t="s">
        <v>89</v>
      </c>
      <c r="D302" s="233"/>
      <c r="E302" s="234"/>
      <c r="F302" s="235"/>
      <c r="G302" s="236">
        <f>SUMIF(AG303:AG318,"&lt;&gt;NOR",G303:G318)</f>
        <v>0</v>
      </c>
      <c r="H302" s="230"/>
      <c r="I302" s="230">
        <f>SUM(I303:I318)</f>
        <v>10697.150000000001</v>
      </c>
      <c r="J302" s="230"/>
      <c r="K302" s="230">
        <f>SUM(K303:K318)</f>
        <v>15492.84</v>
      </c>
      <c r="L302" s="230"/>
      <c r="M302" s="230">
        <f>SUM(M303:M318)</f>
        <v>0</v>
      </c>
      <c r="N302" s="230"/>
      <c r="O302" s="230">
        <f>SUM(O303:O318)</f>
        <v>0.01</v>
      </c>
      <c r="P302" s="230"/>
      <c r="Q302" s="230">
        <f>SUM(Q303:Q318)</f>
        <v>0.03</v>
      </c>
      <c r="R302" s="230"/>
      <c r="S302" s="230"/>
      <c r="T302" s="230"/>
      <c r="U302" s="230"/>
      <c r="V302" s="230">
        <f>SUM(V303:V318)</f>
        <v>22.02</v>
      </c>
      <c r="W302" s="230"/>
      <c r="X302" s="230"/>
      <c r="AG302" t="s">
        <v>133</v>
      </c>
    </row>
    <row r="303" spans="1:60" outlineLevel="1" x14ac:dyDescent="0.25">
      <c r="A303" s="237">
        <v>131</v>
      </c>
      <c r="B303" s="238" t="s">
        <v>493</v>
      </c>
      <c r="C303" s="251" t="s">
        <v>494</v>
      </c>
      <c r="D303" s="239" t="s">
        <v>153</v>
      </c>
      <c r="E303" s="240">
        <v>28.86</v>
      </c>
      <c r="F303" s="241"/>
      <c r="G303" s="242">
        <f>ROUND(E303*F303,2)</f>
        <v>0</v>
      </c>
      <c r="H303" s="225">
        <v>0</v>
      </c>
      <c r="I303" s="224">
        <f>ROUND(E303*H303,2)</f>
        <v>0</v>
      </c>
      <c r="J303" s="225">
        <v>7.1</v>
      </c>
      <c r="K303" s="224">
        <f>ROUND(E303*J303,2)</f>
        <v>204.91</v>
      </c>
      <c r="L303" s="224">
        <v>15</v>
      </c>
      <c r="M303" s="224">
        <f>G303*(1+L303/100)</f>
        <v>0</v>
      </c>
      <c r="N303" s="224">
        <v>0</v>
      </c>
      <c r="O303" s="224">
        <f>ROUND(E303*N303,2)</f>
        <v>0</v>
      </c>
      <c r="P303" s="224">
        <v>0</v>
      </c>
      <c r="Q303" s="224">
        <f>ROUND(E303*P303,2)</f>
        <v>0</v>
      </c>
      <c r="R303" s="224"/>
      <c r="S303" s="224" t="s">
        <v>137</v>
      </c>
      <c r="T303" s="224" t="s">
        <v>137</v>
      </c>
      <c r="U303" s="224">
        <v>1.6E-2</v>
      </c>
      <c r="V303" s="224">
        <f>ROUND(E303*U303,2)</f>
        <v>0.46</v>
      </c>
      <c r="W303" s="224"/>
      <c r="X303" s="224" t="s">
        <v>138</v>
      </c>
      <c r="Y303" s="205"/>
      <c r="Z303" s="205"/>
      <c r="AA303" s="205"/>
      <c r="AB303" s="205"/>
      <c r="AC303" s="205"/>
      <c r="AD303" s="205"/>
      <c r="AE303" s="205"/>
      <c r="AF303" s="205"/>
      <c r="AG303" s="205" t="s">
        <v>139</v>
      </c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spans="1:60" outlineLevel="1" x14ac:dyDescent="0.25">
      <c r="A304" s="222"/>
      <c r="B304" s="223"/>
      <c r="C304" s="252" t="s">
        <v>193</v>
      </c>
      <c r="D304" s="226"/>
      <c r="E304" s="227">
        <v>11.7</v>
      </c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05"/>
      <c r="Z304" s="205"/>
      <c r="AA304" s="205"/>
      <c r="AB304" s="205"/>
      <c r="AC304" s="205"/>
      <c r="AD304" s="205"/>
      <c r="AE304" s="205"/>
      <c r="AF304" s="205"/>
      <c r="AG304" s="205" t="s">
        <v>141</v>
      </c>
      <c r="AH304" s="205">
        <v>0</v>
      </c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spans="1:60" outlineLevel="1" x14ac:dyDescent="0.25">
      <c r="A305" s="222"/>
      <c r="B305" s="223"/>
      <c r="C305" s="252" t="s">
        <v>194</v>
      </c>
      <c r="D305" s="226"/>
      <c r="E305" s="227">
        <v>17.16</v>
      </c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05"/>
      <c r="Z305" s="205"/>
      <c r="AA305" s="205"/>
      <c r="AB305" s="205"/>
      <c r="AC305" s="205"/>
      <c r="AD305" s="205"/>
      <c r="AE305" s="205"/>
      <c r="AF305" s="205"/>
      <c r="AG305" s="205" t="s">
        <v>141</v>
      </c>
      <c r="AH305" s="205">
        <v>0</v>
      </c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spans="1:60" outlineLevel="1" x14ac:dyDescent="0.25">
      <c r="A306" s="237">
        <v>132</v>
      </c>
      <c r="B306" s="238" t="s">
        <v>495</v>
      </c>
      <c r="C306" s="251" t="s">
        <v>496</v>
      </c>
      <c r="D306" s="239" t="s">
        <v>149</v>
      </c>
      <c r="E306" s="240">
        <v>28.4</v>
      </c>
      <c r="F306" s="241"/>
      <c r="G306" s="242">
        <f>ROUND(E306*F306,2)</f>
        <v>0</v>
      </c>
      <c r="H306" s="225">
        <v>0.18</v>
      </c>
      <c r="I306" s="224">
        <f>ROUND(E306*H306,2)</f>
        <v>5.1100000000000003</v>
      </c>
      <c r="J306" s="225">
        <v>73.02</v>
      </c>
      <c r="K306" s="224">
        <f>ROUND(E306*J306,2)</f>
        <v>2073.77</v>
      </c>
      <c r="L306" s="224">
        <v>15</v>
      </c>
      <c r="M306" s="224">
        <f>G306*(1+L306/100)</f>
        <v>0</v>
      </c>
      <c r="N306" s="224">
        <v>0</v>
      </c>
      <c r="O306" s="224">
        <f>ROUND(E306*N306,2)</f>
        <v>0</v>
      </c>
      <c r="P306" s="224">
        <v>0</v>
      </c>
      <c r="Q306" s="224">
        <f>ROUND(E306*P306,2)</f>
        <v>0</v>
      </c>
      <c r="R306" s="224"/>
      <c r="S306" s="224" t="s">
        <v>137</v>
      </c>
      <c r="T306" s="224" t="s">
        <v>497</v>
      </c>
      <c r="U306" s="224">
        <v>0.15</v>
      </c>
      <c r="V306" s="224">
        <f>ROUND(E306*U306,2)</f>
        <v>4.26</v>
      </c>
      <c r="W306" s="224"/>
      <c r="X306" s="224" t="s">
        <v>138</v>
      </c>
      <c r="Y306" s="205"/>
      <c r="Z306" s="205"/>
      <c r="AA306" s="205"/>
      <c r="AB306" s="205"/>
      <c r="AC306" s="205"/>
      <c r="AD306" s="205"/>
      <c r="AE306" s="205"/>
      <c r="AF306" s="205"/>
      <c r="AG306" s="205" t="s">
        <v>139</v>
      </c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</row>
    <row r="307" spans="1:60" outlineLevel="1" x14ac:dyDescent="0.25">
      <c r="A307" s="222"/>
      <c r="B307" s="223"/>
      <c r="C307" s="252" t="s">
        <v>498</v>
      </c>
      <c r="D307" s="226"/>
      <c r="E307" s="227">
        <v>13</v>
      </c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05"/>
      <c r="Z307" s="205"/>
      <c r="AA307" s="205"/>
      <c r="AB307" s="205"/>
      <c r="AC307" s="205"/>
      <c r="AD307" s="205"/>
      <c r="AE307" s="205"/>
      <c r="AF307" s="205"/>
      <c r="AG307" s="205" t="s">
        <v>141</v>
      </c>
      <c r="AH307" s="205">
        <v>0</v>
      </c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spans="1:60" outlineLevel="1" x14ac:dyDescent="0.25">
      <c r="A308" s="222"/>
      <c r="B308" s="223"/>
      <c r="C308" s="252" t="s">
        <v>499</v>
      </c>
      <c r="D308" s="226"/>
      <c r="E308" s="227">
        <v>15.4</v>
      </c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05"/>
      <c r="Z308" s="205"/>
      <c r="AA308" s="205"/>
      <c r="AB308" s="205"/>
      <c r="AC308" s="205"/>
      <c r="AD308" s="205"/>
      <c r="AE308" s="205"/>
      <c r="AF308" s="205"/>
      <c r="AG308" s="205" t="s">
        <v>141</v>
      </c>
      <c r="AH308" s="205">
        <v>0</v>
      </c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spans="1:60" outlineLevel="1" x14ac:dyDescent="0.25">
      <c r="A309" s="237">
        <v>133</v>
      </c>
      <c r="B309" s="238" t="s">
        <v>500</v>
      </c>
      <c r="C309" s="251" t="s">
        <v>501</v>
      </c>
      <c r="D309" s="239" t="s">
        <v>149</v>
      </c>
      <c r="E309" s="240">
        <v>28.4</v>
      </c>
      <c r="F309" s="241"/>
      <c r="G309" s="242">
        <f>ROUND(E309*F309,2)</f>
        <v>0</v>
      </c>
      <c r="H309" s="225">
        <v>0</v>
      </c>
      <c r="I309" s="224">
        <f>ROUND(E309*H309,2)</f>
        <v>0</v>
      </c>
      <c r="J309" s="225">
        <v>11.3</v>
      </c>
      <c r="K309" s="224">
        <f>ROUND(E309*J309,2)</f>
        <v>320.92</v>
      </c>
      <c r="L309" s="224">
        <v>15</v>
      </c>
      <c r="M309" s="224">
        <f>G309*(1+L309/100)</f>
        <v>0</v>
      </c>
      <c r="N309" s="224">
        <v>0</v>
      </c>
      <c r="O309" s="224">
        <f>ROUND(E309*N309,2)</f>
        <v>0</v>
      </c>
      <c r="P309" s="224">
        <v>1E-3</v>
      </c>
      <c r="Q309" s="224">
        <f>ROUND(E309*P309,2)</f>
        <v>0.03</v>
      </c>
      <c r="R309" s="224"/>
      <c r="S309" s="224" t="s">
        <v>137</v>
      </c>
      <c r="T309" s="224" t="s">
        <v>497</v>
      </c>
      <c r="U309" s="224">
        <v>0.03</v>
      </c>
      <c r="V309" s="224">
        <f>ROUND(E309*U309,2)</f>
        <v>0.85</v>
      </c>
      <c r="W309" s="224"/>
      <c r="X309" s="224" t="s">
        <v>138</v>
      </c>
      <c r="Y309" s="205"/>
      <c r="Z309" s="205"/>
      <c r="AA309" s="205"/>
      <c r="AB309" s="205"/>
      <c r="AC309" s="205"/>
      <c r="AD309" s="205"/>
      <c r="AE309" s="205"/>
      <c r="AF309" s="205"/>
      <c r="AG309" s="205" t="s">
        <v>139</v>
      </c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spans="1:60" outlineLevel="1" x14ac:dyDescent="0.25">
      <c r="A310" s="222"/>
      <c r="B310" s="223"/>
      <c r="C310" s="252" t="s">
        <v>498</v>
      </c>
      <c r="D310" s="226"/>
      <c r="E310" s="227">
        <v>13</v>
      </c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05"/>
      <c r="Z310" s="205"/>
      <c r="AA310" s="205"/>
      <c r="AB310" s="205"/>
      <c r="AC310" s="205"/>
      <c r="AD310" s="205"/>
      <c r="AE310" s="205"/>
      <c r="AF310" s="205"/>
      <c r="AG310" s="205" t="s">
        <v>141</v>
      </c>
      <c r="AH310" s="205">
        <v>0</v>
      </c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</row>
    <row r="311" spans="1:60" outlineLevel="1" x14ac:dyDescent="0.25">
      <c r="A311" s="222"/>
      <c r="B311" s="223"/>
      <c r="C311" s="252" t="s">
        <v>499</v>
      </c>
      <c r="D311" s="226"/>
      <c r="E311" s="227">
        <v>15.4</v>
      </c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05"/>
      <c r="Z311" s="205"/>
      <c r="AA311" s="205"/>
      <c r="AB311" s="205"/>
      <c r="AC311" s="205"/>
      <c r="AD311" s="205"/>
      <c r="AE311" s="205"/>
      <c r="AF311" s="205"/>
      <c r="AG311" s="205" t="s">
        <v>141</v>
      </c>
      <c r="AH311" s="205">
        <v>0</v>
      </c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</row>
    <row r="312" spans="1:60" ht="20.399999999999999" outlineLevel="1" x14ac:dyDescent="0.25">
      <c r="A312" s="237">
        <v>134</v>
      </c>
      <c r="B312" s="238" t="s">
        <v>502</v>
      </c>
      <c r="C312" s="251" t="s">
        <v>503</v>
      </c>
      <c r="D312" s="239" t="s">
        <v>153</v>
      </c>
      <c r="E312" s="240">
        <v>28.86</v>
      </c>
      <c r="F312" s="241"/>
      <c r="G312" s="242">
        <f>ROUND(E312*F312,2)</f>
        <v>0</v>
      </c>
      <c r="H312" s="225">
        <v>323.54000000000002</v>
      </c>
      <c r="I312" s="224">
        <f>ROUND(E312*H312,2)</f>
        <v>9337.36</v>
      </c>
      <c r="J312" s="225">
        <v>432.46</v>
      </c>
      <c r="K312" s="224">
        <f>ROUND(E312*J312,2)</f>
        <v>12480.8</v>
      </c>
      <c r="L312" s="224">
        <v>15</v>
      </c>
      <c r="M312" s="224">
        <f>G312*(1+L312/100)</f>
        <v>0</v>
      </c>
      <c r="N312" s="224">
        <v>3.5E-4</v>
      </c>
      <c r="O312" s="224">
        <f>ROUND(E312*N312,2)</f>
        <v>0.01</v>
      </c>
      <c r="P312" s="224">
        <v>0</v>
      </c>
      <c r="Q312" s="224">
        <f>ROUND(E312*P312,2)</f>
        <v>0</v>
      </c>
      <c r="R312" s="224"/>
      <c r="S312" s="224" t="s">
        <v>162</v>
      </c>
      <c r="T312" s="224" t="s">
        <v>163</v>
      </c>
      <c r="U312" s="224">
        <v>0.56999999999999995</v>
      </c>
      <c r="V312" s="224">
        <f>ROUND(E312*U312,2)</f>
        <v>16.45</v>
      </c>
      <c r="W312" s="224"/>
      <c r="X312" s="224" t="s">
        <v>138</v>
      </c>
      <c r="Y312" s="205"/>
      <c r="Z312" s="205"/>
      <c r="AA312" s="205"/>
      <c r="AB312" s="205"/>
      <c r="AC312" s="205"/>
      <c r="AD312" s="205"/>
      <c r="AE312" s="205"/>
      <c r="AF312" s="205"/>
      <c r="AG312" s="205" t="s">
        <v>139</v>
      </c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</row>
    <row r="313" spans="1:60" outlineLevel="1" x14ac:dyDescent="0.25">
      <c r="A313" s="222"/>
      <c r="B313" s="223"/>
      <c r="C313" s="252" t="s">
        <v>193</v>
      </c>
      <c r="D313" s="226"/>
      <c r="E313" s="227">
        <v>11.7</v>
      </c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05"/>
      <c r="Z313" s="205"/>
      <c r="AA313" s="205"/>
      <c r="AB313" s="205"/>
      <c r="AC313" s="205"/>
      <c r="AD313" s="205"/>
      <c r="AE313" s="205"/>
      <c r="AF313" s="205"/>
      <c r="AG313" s="205" t="s">
        <v>141</v>
      </c>
      <c r="AH313" s="205">
        <v>0</v>
      </c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spans="1:60" outlineLevel="1" x14ac:dyDescent="0.25">
      <c r="A314" s="222"/>
      <c r="B314" s="223"/>
      <c r="C314" s="252" t="s">
        <v>194</v>
      </c>
      <c r="D314" s="226"/>
      <c r="E314" s="227">
        <v>17.16</v>
      </c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05"/>
      <c r="Z314" s="205"/>
      <c r="AA314" s="205"/>
      <c r="AB314" s="205"/>
      <c r="AC314" s="205"/>
      <c r="AD314" s="205"/>
      <c r="AE314" s="205"/>
      <c r="AF314" s="205"/>
      <c r="AG314" s="205" t="s">
        <v>141</v>
      </c>
      <c r="AH314" s="205">
        <v>0</v>
      </c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</row>
    <row r="315" spans="1:60" outlineLevel="1" x14ac:dyDescent="0.25">
      <c r="A315" s="237">
        <v>135</v>
      </c>
      <c r="B315" s="238" t="s">
        <v>504</v>
      </c>
      <c r="C315" s="251" t="s">
        <v>505</v>
      </c>
      <c r="D315" s="239" t="s">
        <v>149</v>
      </c>
      <c r="E315" s="240">
        <v>28.4</v>
      </c>
      <c r="F315" s="241"/>
      <c r="G315" s="242">
        <f>ROUND(E315*F315,2)</f>
        <v>0</v>
      </c>
      <c r="H315" s="225">
        <v>47.7</v>
      </c>
      <c r="I315" s="224">
        <f>ROUND(E315*H315,2)</f>
        <v>1354.68</v>
      </c>
      <c r="J315" s="225">
        <v>0</v>
      </c>
      <c r="K315" s="224">
        <f>ROUND(E315*J315,2)</f>
        <v>0</v>
      </c>
      <c r="L315" s="224">
        <v>15</v>
      </c>
      <c r="M315" s="224">
        <f>G315*(1+L315/100)</f>
        <v>0</v>
      </c>
      <c r="N315" s="224">
        <v>1.2E-4</v>
      </c>
      <c r="O315" s="224">
        <f>ROUND(E315*N315,2)</f>
        <v>0</v>
      </c>
      <c r="P315" s="224">
        <v>0</v>
      </c>
      <c r="Q315" s="224">
        <f>ROUND(E315*P315,2)</f>
        <v>0</v>
      </c>
      <c r="R315" s="224" t="s">
        <v>168</v>
      </c>
      <c r="S315" s="224" t="s">
        <v>137</v>
      </c>
      <c r="T315" s="224" t="s">
        <v>497</v>
      </c>
      <c r="U315" s="224">
        <v>0</v>
      </c>
      <c r="V315" s="224">
        <f>ROUND(E315*U315,2)</f>
        <v>0</v>
      </c>
      <c r="W315" s="224"/>
      <c r="X315" s="224" t="s">
        <v>164</v>
      </c>
      <c r="Y315" s="205"/>
      <c r="Z315" s="205"/>
      <c r="AA315" s="205"/>
      <c r="AB315" s="205"/>
      <c r="AC315" s="205"/>
      <c r="AD315" s="205"/>
      <c r="AE315" s="205"/>
      <c r="AF315" s="205"/>
      <c r="AG315" s="205" t="s">
        <v>165</v>
      </c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spans="1:60" outlineLevel="1" x14ac:dyDescent="0.25">
      <c r="A316" s="222"/>
      <c r="B316" s="223"/>
      <c r="C316" s="252" t="s">
        <v>498</v>
      </c>
      <c r="D316" s="226"/>
      <c r="E316" s="227">
        <v>13</v>
      </c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05"/>
      <c r="Z316" s="205"/>
      <c r="AA316" s="205"/>
      <c r="AB316" s="205"/>
      <c r="AC316" s="205"/>
      <c r="AD316" s="205"/>
      <c r="AE316" s="205"/>
      <c r="AF316" s="205"/>
      <c r="AG316" s="205" t="s">
        <v>141</v>
      </c>
      <c r="AH316" s="205">
        <v>0</v>
      </c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spans="1:60" outlineLevel="1" x14ac:dyDescent="0.25">
      <c r="A317" s="222"/>
      <c r="B317" s="223"/>
      <c r="C317" s="252" t="s">
        <v>499</v>
      </c>
      <c r="D317" s="226"/>
      <c r="E317" s="227">
        <v>15.4</v>
      </c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05"/>
      <c r="Z317" s="205"/>
      <c r="AA317" s="205"/>
      <c r="AB317" s="205"/>
      <c r="AC317" s="205"/>
      <c r="AD317" s="205"/>
      <c r="AE317" s="205"/>
      <c r="AF317" s="205"/>
      <c r="AG317" s="205" t="s">
        <v>141</v>
      </c>
      <c r="AH317" s="205">
        <v>0</v>
      </c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spans="1:60" outlineLevel="1" x14ac:dyDescent="0.25">
      <c r="A318" s="243">
        <v>136</v>
      </c>
      <c r="B318" s="244" t="s">
        <v>506</v>
      </c>
      <c r="C318" s="253" t="s">
        <v>507</v>
      </c>
      <c r="D318" s="245" t="s">
        <v>0</v>
      </c>
      <c r="E318" s="246">
        <v>257.77550000000002</v>
      </c>
      <c r="F318" s="247"/>
      <c r="G318" s="248">
        <f>ROUND(E318*F318,2)</f>
        <v>0</v>
      </c>
      <c r="H318" s="225">
        <v>0</v>
      </c>
      <c r="I318" s="224">
        <f>ROUND(E318*H318,2)</f>
        <v>0</v>
      </c>
      <c r="J318" s="225">
        <v>1.6</v>
      </c>
      <c r="K318" s="224">
        <f>ROUND(E318*J318,2)</f>
        <v>412.44</v>
      </c>
      <c r="L318" s="224">
        <v>15</v>
      </c>
      <c r="M318" s="224">
        <f>G318*(1+L318/100)</f>
        <v>0</v>
      </c>
      <c r="N318" s="224">
        <v>0</v>
      </c>
      <c r="O318" s="224">
        <f>ROUND(E318*N318,2)</f>
        <v>0</v>
      </c>
      <c r="P318" s="224">
        <v>0</v>
      </c>
      <c r="Q318" s="224">
        <f>ROUND(E318*P318,2)</f>
        <v>0</v>
      </c>
      <c r="R318" s="224"/>
      <c r="S318" s="224" t="s">
        <v>137</v>
      </c>
      <c r="T318" s="224" t="s">
        <v>137</v>
      </c>
      <c r="U318" s="224">
        <v>0</v>
      </c>
      <c r="V318" s="224">
        <f>ROUND(E318*U318,2)</f>
        <v>0</v>
      </c>
      <c r="W318" s="224"/>
      <c r="X318" s="224" t="s">
        <v>267</v>
      </c>
      <c r="Y318" s="205"/>
      <c r="Z318" s="205"/>
      <c r="AA318" s="205"/>
      <c r="AB318" s="205"/>
      <c r="AC318" s="205"/>
      <c r="AD318" s="205"/>
      <c r="AE318" s="205"/>
      <c r="AF318" s="205"/>
      <c r="AG318" s="205" t="s">
        <v>268</v>
      </c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</row>
    <row r="319" spans="1:60" x14ac:dyDescent="0.25">
      <c r="A319" s="231" t="s">
        <v>132</v>
      </c>
      <c r="B319" s="232" t="s">
        <v>90</v>
      </c>
      <c r="C319" s="250" t="s">
        <v>91</v>
      </c>
      <c r="D319" s="233"/>
      <c r="E319" s="234"/>
      <c r="F319" s="235"/>
      <c r="G319" s="236">
        <f>SUMIF(AG320:AG352,"&lt;&gt;NOR",G320:G352)</f>
        <v>0</v>
      </c>
      <c r="H319" s="230"/>
      <c r="I319" s="230">
        <f>SUM(I320:I352)</f>
        <v>1722.72</v>
      </c>
      <c r="J319" s="230"/>
      <c r="K319" s="230">
        <f>SUM(K320:K352)</f>
        <v>14765.51</v>
      </c>
      <c r="L319" s="230"/>
      <c r="M319" s="230">
        <f>SUM(M320:M352)</f>
        <v>0</v>
      </c>
      <c r="N319" s="230"/>
      <c r="O319" s="230">
        <f>SUM(O320:O352)</f>
        <v>0.06</v>
      </c>
      <c r="P319" s="230"/>
      <c r="Q319" s="230">
        <f>SUM(Q320:Q352)</f>
        <v>0.02</v>
      </c>
      <c r="R319" s="230"/>
      <c r="S319" s="230"/>
      <c r="T319" s="230"/>
      <c r="U319" s="230"/>
      <c r="V319" s="230">
        <f>SUM(V320:V352)</f>
        <v>10.180000000000001</v>
      </c>
      <c r="W319" s="230"/>
      <c r="X319" s="230"/>
      <c r="AG319" t="s">
        <v>133</v>
      </c>
    </row>
    <row r="320" spans="1:60" outlineLevel="1" x14ac:dyDescent="0.25">
      <c r="A320" s="237">
        <v>137</v>
      </c>
      <c r="B320" s="238" t="s">
        <v>508</v>
      </c>
      <c r="C320" s="251" t="s">
        <v>509</v>
      </c>
      <c r="D320" s="239" t="s">
        <v>153</v>
      </c>
      <c r="E320" s="240">
        <v>17.260000000000002</v>
      </c>
      <c r="F320" s="241"/>
      <c r="G320" s="242">
        <f>ROUND(E320*F320,2)</f>
        <v>0</v>
      </c>
      <c r="H320" s="225">
        <v>0</v>
      </c>
      <c r="I320" s="224">
        <f>ROUND(E320*H320,2)</f>
        <v>0</v>
      </c>
      <c r="J320" s="225">
        <v>7.1</v>
      </c>
      <c r="K320" s="224">
        <f>ROUND(E320*J320,2)</f>
        <v>122.55</v>
      </c>
      <c r="L320" s="224">
        <v>15</v>
      </c>
      <c r="M320" s="224">
        <f>G320*(1+L320/100)</f>
        <v>0</v>
      </c>
      <c r="N320" s="224">
        <v>0</v>
      </c>
      <c r="O320" s="224">
        <f>ROUND(E320*N320,2)</f>
        <v>0</v>
      </c>
      <c r="P320" s="224">
        <v>0</v>
      </c>
      <c r="Q320" s="224">
        <f>ROUND(E320*P320,2)</f>
        <v>0</v>
      </c>
      <c r="R320" s="224"/>
      <c r="S320" s="224" t="s">
        <v>137</v>
      </c>
      <c r="T320" s="224" t="s">
        <v>137</v>
      </c>
      <c r="U320" s="224">
        <v>1.6E-2</v>
      </c>
      <c r="V320" s="224">
        <f>ROUND(E320*U320,2)</f>
        <v>0.28000000000000003</v>
      </c>
      <c r="W320" s="224"/>
      <c r="X320" s="224" t="s">
        <v>138</v>
      </c>
      <c r="Y320" s="205"/>
      <c r="Z320" s="205"/>
      <c r="AA320" s="205"/>
      <c r="AB320" s="205"/>
      <c r="AC320" s="205"/>
      <c r="AD320" s="205"/>
      <c r="AE320" s="205"/>
      <c r="AF320" s="205"/>
      <c r="AG320" s="205" t="s">
        <v>139</v>
      </c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</row>
    <row r="321" spans="1:60" outlineLevel="1" x14ac:dyDescent="0.25">
      <c r="A321" s="222"/>
      <c r="B321" s="223"/>
      <c r="C321" s="252" t="s">
        <v>192</v>
      </c>
      <c r="D321" s="226"/>
      <c r="E321" s="227">
        <v>1.08</v>
      </c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05"/>
      <c r="Z321" s="205"/>
      <c r="AA321" s="205"/>
      <c r="AB321" s="205"/>
      <c r="AC321" s="205"/>
      <c r="AD321" s="205"/>
      <c r="AE321" s="205"/>
      <c r="AF321" s="205"/>
      <c r="AG321" s="205" t="s">
        <v>141</v>
      </c>
      <c r="AH321" s="205">
        <v>0</v>
      </c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spans="1:60" outlineLevel="1" x14ac:dyDescent="0.25">
      <c r="A322" s="222"/>
      <c r="B322" s="223"/>
      <c r="C322" s="252" t="s">
        <v>195</v>
      </c>
      <c r="D322" s="226"/>
      <c r="E322" s="227">
        <v>8.1199999999999992</v>
      </c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05"/>
      <c r="Z322" s="205"/>
      <c r="AA322" s="205"/>
      <c r="AB322" s="205"/>
      <c r="AC322" s="205"/>
      <c r="AD322" s="205"/>
      <c r="AE322" s="205"/>
      <c r="AF322" s="205"/>
      <c r="AG322" s="205" t="s">
        <v>141</v>
      </c>
      <c r="AH322" s="205">
        <v>0</v>
      </c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</row>
    <row r="323" spans="1:60" outlineLevel="1" x14ac:dyDescent="0.25">
      <c r="A323" s="222"/>
      <c r="B323" s="223"/>
      <c r="C323" s="252" t="s">
        <v>176</v>
      </c>
      <c r="D323" s="226"/>
      <c r="E323" s="227">
        <v>8.06</v>
      </c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05"/>
      <c r="Z323" s="205"/>
      <c r="AA323" s="205"/>
      <c r="AB323" s="205"/>
      <c r="AC323" s="205"/>
      <c r="AD323" s="205"/>
      <c r="AE323" s="205"/>
      <c r="AF323" s="205"/>
      <c r="AG323" s="205" t="s">
        <v>141</v>
      </c>
      <c r="AH323" s="205">
        <v>0</v>
      </c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</row>
    <row r="324" spans="1:60" outlineLevel="1" x14ac:dyDescent="0.25">
      <c r="A324" s="237">
        <v>138</v>
      </c>
      <c r="B324" s="238" t="s">
        <v>510</v>
      </c>
      <c r="C324" s="251" t="s">
        <v>511</v>
      </c>
      <c r="D324" s="239" t="s">
        <v>153</v>
      </c>
      <c r="E324" s="240">
        <v>17.260000000000002</v>
      </c>
      <c r="F324" s="241"/>
      <c r="G324" s="242">
        <f>ROUND(E324*F324,2)</f>
        <v>0</v>
      </c>
      <c r="H324" s="225">
        <v>0</v>
      </c>
      <c r="I324" s="224">
        <f>ROUND(E324*H324,2)</f>
        <v>0</v>
      </c>
      <c r="J324" s="225">
        <v>23.2</v>
      </c>
      <c r="K324" s="224">
        <f>ROUND(E324*J324,2)</f>
        <v>400.43</v>
      </c>
      <c r="L324" s="224">
        <v>15</v>
      </c>
      <c r="M324" s="224">
        <f>G324*(1+L324/100)</f>
        <v>0</v>
      </c>
      <c r="N324" s="224">
        <v>0</v>
      </c>
      <c r="O324" s="224">
        <f>ROUND(E324*N324,2)</f>
        <v>0</v>
      </c>
      <c r="P324" s="224">
        <v>0</v>
      </c>
      <c r="Q324" s="224">
        <f>ROUND(E324*P324,2)</f>
        <v>0</v>
      </c>
      <c r="R324" s="224"/>
      <c r="S324" s="224" t="s">
        <v>137</v>
      </c>
      <c r="T324" s="224" t="s">
        <v>137</v>
      </c>
      <c r="U324" s="224">
        <v>4.5999999999999999E-2</v>
      </c>
      <c r="V324" s="224">
        <f>ROUND(E324*U324,2)</f>
        <v>0.79</v>
      </c>
      <c r="W324" s="224"/>
      <c r="X324" s="224" t="s">
        <v>138</v>
      </c>
      <c r="Y324" s="205"/>
      <c r="Z324" s="205"/>
      <c r="AA324" s="205"/>
      <c r="AB324" s="205"/>
      <c r="AC324" s="205"/>
      <c r="AD324" s="205"/>
      <c r="AE324" s="205"/>
      <c r="AF324" s="205"/>
      <c r="AG324" s="205" t="s">
        <v>139</v>
      </c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spans="1:60" outlineLevel="1" x14ac:dyDescent="0.25">
      <c r="A325" s="222"/>
      <c r="B325" s="223"/>
      <c r="C325" s="252" t="s">
        <v>192</v>
      </c>
      <c r="D325" s="226"/>
      <c r="E325" s="227">
        <v>1.08</v>
      </c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05"/>
      <c r="Z325" s="205"/>
      <c r="AA325" s="205"/>
      <c r="AB325" s="205"/>
      <c r="AC325" s="205"/>
      <c r="AD325" s="205"/>
      <c r="AE325" s="205"/>
      <c r="AF325" s="205"/>
      <c r="AG325" s="205" t="s">
        <v>141</v>
      </c>
      <c r="AH325" s="205">
        <v>0</v>
      </c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</row>
    <row r="326" spans="1:60" outlineLevel="1" x14ac:dyDescent="0.25">
      <c r="A326" s="222"/>
      <c r="B326" s="223"/>
      <c r="C326" s="252" t="s">
        <v>195</v>
      </c>
      <c r="D326" s="226"/>
      <c r="E326" s="227">
        <v>8.1199999999999992</v>
      </c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05"/>
      <c r="Z326" s="205"/>
      <c r="AA326" s="205"/>
      <c r="AB326" s="205"/>
      <c r="AC326" s="205"/>
      <c r="AD326" s="205"/>
      <c r="AE326" s="205"/>
      <c r="AF326" s="205"/>
      <c r="AG326" s="205" t="s">
        <v>141</v>
      </c>
      <c r="AH326" s="205">
        <v>0</v>
      </c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</row>
    <row r="327" spans="1:60" outlineLevel="1" x14ac:dyDescent="0.25">
      <c r="A327" s="222"/>
      <c r="B327" s="223"/>
      <c r="C327" s="252" t="s">
        <v>176</v>
      </c>
      <c r="D327" s="226"/>
      <c r="E327" s="227">
        <v>8.06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05"/>
      <c r="Z327" s="205"/>
      <c r="AA327" s="205"/>
      <c r="AB327" s="205"/>
      <c r="AC327" s="205"/>
      <c r="AD327" s="205"/>
      <c r="AE327" s="205"/>
      <c r="AF327" s="205"/>
      <c r="AG327" s="205" t="s">
        <v>141</v>
      </c>
      <c r="AH327" s="205">
        <v>0</v>
      </c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spans="1:60" ht="20.399999999999999" outlineLevel="1" x14ac:dyDescent="0.25">
      <c r="A328" s="237">
        <v>139</v>
      </c>
      <c r="B328" s="238" t="s">
        <v>512</v>
      </c>
      <c r="C328" s="251" t="s">
        <v>513</v>
      </c>
      <c r="D328" s="239" t="s">
        <v>149</v>
      </c>
      <c r="E328" s="240">
        <v>24.8</v>
      </c>
      <c r="F328" s="241"/>
      <c r="G328" s="242">
        <f>ROUND(E328*F328,2)</f>
        <v>0</v>
      </c>
      <c r="H328" s="225">
        <v>33.85</v>
      </c>
      <c r="I328" s="224">
        <f>ROUND(E328*H328,2)</f>
        <v>839.48</v>
      </c>
      <c r="J328" s="225">
        <v>69.150000000000006</v>
      </c>
      <c r="K328" s="224">
        <f>ROUND(E328*J328,2)</f>
        <v>1714.92</v>
      </c>
      <c r="L328" s="224">
        <v>15</v>
      </c>
      <c r="M328" s="224">
        <f>G328*(1+L328/100)</f>
        <v>0</v>
      </c>
      <c r="N328" s="224">
        <v>8.0000000000000007E-5</v>
      </c>
      <c r="O328" s="224">
        <f>ROUND(E328*N328,2)</f>
        <v>0</v>
      </c>
      <c r="P328" s="224">
        <v>0</v>
      </c>
      <c r="Q328" s="224">
        <f>ROUND(E328*P328,2)</f>
        <v>0</v>
      </c>
      <c r="R328" s="224"/>
      <c r="S328" s="224" t="s">
        <v>137</v>
      </c>
      <c r="T328" s="224" t="s">
        <v>137</v>
      </c>
      <c r="U328" s="224">
        <v>0.13719999999999999</v>
      </c>
      <c r="V328" s="224">
        <f>ROUND(E328*U328,2)</f>
        <v>3.4</v>
      </c>
      <c r="W328" s="224"/>
      <c r="X328" s="224" t="s">
        <v>138</v>
      </c>
      <c r="Y328" s="205"/>
      <c r="Z328" s="205"/>
      <c r="AA328" s="205"/>
      <c r="AB328" s="205"/>
      <c r="AC328" s="205"/>
      <c r="AD328" s="205"/>
      <c r="AE328" s="205"/>
      <c r="AF328" s="205"/>
      <c r="AG328" s="205" t="s">
        <v>139</v>
      </c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</row>
    <row r="329" spans="1:60" outlineLevel="1" x14ac:dyDescent="0.25">
      <c r="A329" s="222"/>
      <c r="B329" s="223"/>
      <c r="C329" s="252" t="s">
        <v>514</v>
      </c>
      <c r="D329" s="226"/>
      <c r="E329" s="227">
        <v>10.6</v>
      </c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05"/>
      <c r="Z329" s="205"/>
      <c r="AA329" s="205"/>
      <c r="AB329" s="205"/>
      <c r="AC329" s="205"/>
      <c r="AD329" s="205"/>
      <c r="AE329" s="205"/>
      <c r="AF329" s="205"/>
      <c r="AG329" s="205" t="s">
        <v>141</v>
      </c>
      <c r="AH329" s="205">
        <v>0</v>
      </c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spans="1:60" outlineLevel="1" x14ac:dyDescent="0.25">
      <c r="A330" s="222"/>
      <c r="B330" s="223"/>
      <c r="C330" s="252" t="s">
        <v>515</v>
      </c>
      <c r="D330" s="226"/>
      <c r="E330" s="227">
        <v>3.6</v>
      </c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05"/>
      <c r="Z330" s="205"/>
      <c r="AA330" s="205"/>
      <c r="AB330" s="205"/>
      <c r="AC330" s="205"/>
      <c r="AD330" s="205"/>
      <c r="AE330" s="205"/>
      <c r="AF330" s="205"/>
      <c r="AG330" s="205" t="s">
        <v>141</v>
      </c>
      <c r="AH330" s="205">
        <v>0</v>
      </c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</row>
    <row r="331" spans="1:60" outlineLevel="1" x14ac:dyDescent="0.25">
      <c r="A331" s="222"/>
      <c r="B331" s="223"/>
      <c r="C331" s="252" t="s">
        <v>516</v>
      </c>
      <c r="D331" s="226"/>
      <c r="E331" s="227">
        <v>10.6</v>
      </c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05"/>
      <c r="Z331" s="205"/>
      <c r="AA331" s="205"/>
      <c r="AB331" s="205"/>
      <c r="AC331" s="205"/>
      <c r="AD331" s="205"/>
      <c r="AE331" s="205"/>
      <c r="AF331" s="205"/>
      <c r="AG331" s="205" t="s">
        <v>141</v>
      </c>
      <c r="AH331" s="205">
        <v>0</v>
      </c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spans="1:60" ht="20.399999999999999" outlineLevel="1" x14ac:dyDescent="0.25">
      <c r="A332" s="237">
        <v>140</v>
      </c>
      <c r="B332" s="238" t="s">
        <v>517</v>
      </c>
      <c r="C332" s="251" t="s">
        <v>518</v>
      </c>
      <c r="D332" s="239" t="s">
        <v>153</v>
      </c>
      <c r="E332" s="240">
        <v>17.260000000000002</v>
      </c>
      <c r="F332" s="241"/>
      <c r="G332" s="242">
        <f>ROUND(E332*F332,2)</f>
        <v>0</v>
      </c>
      <c r="H332" s="225">
        <v>0</v>
      </c>
      <c r="I332" s="224">
        <f>ROUND(E332*H332,2)</f>
        <v>0</v>
      </c>
      <c r="J332" s="225">
        <v>101</v>
      </c>
      <c r="K332" s="224">
        <f>ROUND(E332*J332,2)</f>
        <v>1743.26</v>
      </c>
      <c r="L332" s="224">
        <v>15</v>
      </c>
      <c r="M332" s="224">
        <f>G332*(1+L332/100)</f>
        <v>0</v>
      </c>
      <c r="N332" s="224">
        <v>0</v>
      </c>
      <c r="O332" s="224">
        <f>ROUND(E332*N332,2)</f>
        <v>0</v>
      </c>
      <c r="P332" s="224">
        <v>1E-3</v>
      </c>
      <c r="Q332" s="224">
        <f>ROUND(E332*P332,2)</f>
        <v>0.02</v>
      </c>
      <c r="R332" s="224"/>
      <c r="S332" s="224" t="s">
        <v>137</v>
      </c>
      <c r="T332" s="224" t="s">
        <v>137</v>
      </c>
      <c r="U332" s="224">
        <v>0.255</v>
      </c>
      <c r="V332" s="224">
        <f>ROUND(E332*U332,2)</f>
        <v>4.4000000000000004</v>
      </c>
      <c r="W332" s="224"/>
      <c r="X332" s="224" t="s">
        <v>138</v>
      </c>
      <c r="Y332" s="205"/>
      <c r="Z332" s="205"/>
      <c r="AA332" s="205"/>
      <c r="AB332" s="205"/>
      <c r="AC332" s="205"/>
      <c r="AD332" s="205"/>
      <c r="AE332" s="205"/>
      <c r="AF332" s="205"/>
      <c r="AG332" s="205" t="s">
        <v>139</v>
      </c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</row>
    <row r="333" spans="1:60" outlineLevel="1" x14ac:dyDescent="0.25">
      <c r="A333" s="222"/>
      <c r="B333" s="223"/>
      <c r="C333" s="252" t="s">
        <v>192</v>
      </c>
      <c r="D333" s="226"/>
      <c r="E333" s="227">
        <v>1.08</v>
      </c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05"/>
      <c r="Z333" s="205"/>
      <c r="AA333" s="205"/>
      <c r="AB333" s="205"/>
      <c r="AC333" s="205"/>
      <c r="AD333" s="205"/>
      <c r="AE333" s="205"/>
      <c r="AF333" s="205"/>
      <c r="AG333" s="205" t="s">
        <v>141</v>
      </c>
      <c r="AH333" s="205">
        <v>0</v>
      </c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spans="1:60" outlineLevel="1" x14ac:dyDescent="0.25">
      <c r="A334" s="222"/>
      <c r="B334" s="223"/>
      <c r="C334" s="252" t="s">
        <v>195</v>
      </c>
      <c r="D334" s="226"/>
      <c r="E334" s="227">
        <v>8.1199999999999992</v>
      </c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05"/>
      <c r="Z334" s="205"/>
      <c r="AA334" s="205"/>
      <c r="AB334" s="205"/>
      <c r="AC334" s="205"/>
      <c r="AD334" s="205"/>
      <c r="AE334" s="205"/>
      <c r="AF334" s="205"/>
      <c r="AG334" s="205" t="s">
        <v>141</v>
      </c>
      <c r="AH334" s="205">
        <v>0</v>
      </c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</row>
    <row r="335" spans="1:60" outlineLevel="1" x14ac:dyDescent="0.25">
      <c r="A335" s="222"/>
      <c r="B335" s="223"/>
      <c r="C335" s="252" t="s">
        <v>176</v>
      </c>
      <c r="D335" s="226"/>
      <c r="E335" s="227">
        <v>8.06</v>
      </c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05"/>
      <c r="Z335" s="205"/>
      <c r="AA335" s="205"/>
      <c r="AB335" s="205"/>
      <c r="AC335" s="205"/>
      <c r="AD335" s="205"/>
      <c r="AE335" s="205"/>
      <c r="AF335" s="205"/>
      <c r="AG335" s="205" t="s">
        <v>141</v>
      </c>
      <c r="AH335" s="205">
        <v>0</v>
      </c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spans="1:60" outlineLevel="1" x14ac:dyDescent="0.25">
      <c r="A336" s="237">
        <v>141</v>
      </c>
      <c r="B336" s="238" t="s">
        <v>519</v>
      </c>
      <c r="C336" s="251" t="s">
        <v>520</v>
      </c>
      <c r="D336" s="239" t="s">
        <v>149</v>
      </c>
      <c r="E336" s="240">
        <v>4.2</v>
      </c>
      <c r="F336" s="241"/>
      <c r="G336" s="242">
        <f>ROUND(E336*F336,2)</f>
        <v>0</v>
      </c>
      <c r="H336" s="225">
        <v>0</v>
      </c>
      <c r="I336" s="224">
        <f>ROUND(E336*H336,2)</f>
        <v>0</v>
      </c>
      <c r="J336" s="225">
        <v>76.599999999999994</v>
      </c>
      <c r="K336" s="224">
        <f>ROUND(E336*J336,2)</f>
        <v>321.72000000000003</v>
      </c>
      <c r="L336" s="224">
        <v>15</v>
      </c>
      <c r="M336" s="224">
        <f>G336*(1+L336/100)</f>
        <v>0</v>
      </c>
      <c r="N336" s="224">
        <v>0</v>
      </c>
      <c r="O336" s="224">
        <f>ROUND(E336*N336,2)</f>
        <v>0</v>
      </c>
      <c r="P336" s="224">
        <v>0</v>
      </c>
      <c r="Q336" s="224">
        <f>ROUND(E336*P336,2)</f>
        <v>0</v>
      </c>
      <c r="R336" s="224"/>
      <c r="S336" s="224" t="s">
        <v>137</v>
      </c>
      <c r="T336" s="224" t="s">
        <v>137</v>
      </c>
      <c r="U336" s="224">
        <v>0.152</v>
      </c>
      <c r="V336" s="224">
        <f>ROUND(E336*U336,2)</f>
        <v>0.64</v>
      </c>
      <c r="W336" s="224"/>
      <c r="X336" s="224" t="s">
        <v>138</v>
      </c>
      <c r="Y336" s="205"/>
      <c r="Z336" s="205"/>
      <c r="AA336" s="205"/>
      <c r="AB336" s="205"/>
      <c r="AC336" s="205"/>
      <c r="AD336" s="205"/>
      <c r="AE336" s="205"/>
      <c r="AF336" s="205"/>
      <c r="AG336" s="205" t="s">
        <v>139</v>
      </c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spans="1:60" outlineLevel="1" x14ac:dyDescent="0.25">
      <c r="A337" s="222"/>
      <c r="B337" s="223"/>
      <c r="C337" s="252" t="s">
        <v>521</v>
      </c>
      <c r="D337" s="226"/>
      <c r="E337" s="227">
        <v>2.4</v>
      </c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05"/>
      <c r="Z337" s="205"/>
      <c r="AA337" s="205"/>
      <c r="AB337" s="205"/>
      <c r="AC337" s="205"/>
      <c r="AD337" s="205"/>
      <c r="AE337" s="205"/>
      <c r="AF337" s="205"/>
      <c r="AG337" s="205" t="s">
        <v>141</v>
      </c>
      <c r="AH337" s="205">
        <v>0</v>
      </c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</row>
    <row r="338" spans="1:60" outlineLevel="1" x14ac:dyDescent="0.25">
      <c r="A338" s="222"/>
      <c r="B338" s="223"/>
      <c r="C338" s="252" t="s">
        <v>276</v>
      </c>
      <c r="D338" s="226"/>
      <c r="E338" s="227">
        <v>1.2</v>
      </c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05"/>
      <c r="Z338" s="205"/>
      <c r="AA338" s="205"/>
      <c r="AB338" s="205"/>
      <c r="AC338" s="205"/>
      <c r="AD338" s="205"/>
      <c r="AE338" s="205"/>
      <c r="AF338" s="205"/>
      <c r="AG338" s="205" t="s">
        <v>141</v>
      </c>
      <c r="AH338" s="205">
        <v>0</v>
      </c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</row>
    <row r="339" spans="1:60" outlineLevel="1" x14ac:dyDescent="0.25">
      <c r="A339" s="222"/>
      <c r="B339" s="223"/>
      <c r="C339" s="252" t="s">
        <v>522</v>
      </c>
      <c r="D339" s="226"/>
      <c r="E339" s="227">
        <v>0.6</v>
      </c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05"/>
      <c r="Z339" s="205"/>
      <c r="AA339" s="205"/>
      <c r="AB339" s="205"/>
      <c r="AC339" s="205"/>
      <c r="AD339" s="205"/>
      <c r="AE339" s="205"/>
      <c r="AF339" s="205"/>
      <c r="AG339" s="205" t="s">
        <v>141</v>
      </c>
      <c r="AH339" s="205">
        <v>0</v>
      </c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spans="1:60" ht="20.399999999999999" outlineLevel="1" x14ac:dyDescent="0.25">
      <c r="A340" s="237">
        <v>142</v>
      </c>
      <c r="B340" s="238" t="s">
        <v>523</v>
      </c>
      <c r="C340" s="251" t="s">
        <v>524</v>
      </c>
      <c r="D340" s="239" t="s">
        <v>149</v>
      </c>
      <c r="E340" s="240">
        <v>8.6300000000000008</v>
      </c>
      <c r="F340" s="241"/>
      <c r="G340" s="242">
        <f>ROUND(E340*F340,2)</f>
        <v>0</v>
      </c>
      <c r="H340" s="225">
        <v>10.92</v>
      </c>
      <c r="I340" s="224">
        <f>ROUND(E340*H340,2)</f>
        <v>94.24</v>
      </c>
      <c r="J340" s="225">
        <v>39.380000000000003</v>
      </c>
      <c r="K340" s="224">
        <f>ROUND(E340*J340,2)</f>
        <v>339.85</v>
      </c>
      <c r="L340" s="224">
        <v>15</v>
      </c>
      <c r="M340" s="224">
        <f>G340*(1+L340/100)</f>
        <v>0</v>
      </c>
      <c r="N340" s="224">
        <v>4.0000000000000003E-5</v>
      </c>
      <c r="O340" s="224">
        <f>ROUND(E340*N340,2)</f>
        <v>0</v>
      </c>
      <c r="P340" s="224">
        <v>0</v>
      </c>
      <c r="Q340" s="224">
        <f>ROUND(E340*P340,2)</f>
        <v>0</v>
      </c>
      <c r="R340" s="224"/>
      <c r="S340" s="224" t="s">
        <v>137</v>
      </c>
      <c r="T340" s="224" t="s">
        <v>137</v>
      </c>
      <c r="U340" s="224">
        <v>7.8200000000000006E-2</v>
      </c>
      <c r="V340" s="224">
        <f>ROUND(E340*U340,2)</f>
        <v>0.67</v>
      </c>
      <c r="W340" s="224"/>
      <c r="X340" s="224" t="s">
        <v>138</v>
      </c>
      <c r="Y340" s="205"/>
      <c r="Z340" s="205"/>
      <c r="AA340" s="205"/>
      <c r="AB340" s="205"/>
      <c r="AC340" s="205"/>
      <c r="AD340" s="205"/>
      <c r="AE340" s="205"/>
      <c r="AF340" s="205"/>
      <c r="AG340" s="205" t="s">
        <v>139</v>
      </c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spans="1:60" outlineLevel="1" x14ac:dyDescent="0.25">
      <c r="A341" s="222"/>
      <c r="B341" s="223"/>
      <c r="C341" s="254" t="s">
        <v>485</v>
      </c>
      <c r="D341" s="228"/>
      <c r="E341" s="229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05"/>
      <c r="Z341" s="205"/>
      <c r="AA341" s="205"/>
      <c r="AB341" s="205"/>
      <c r="AC341" s="205"/>
      <c r="AD341" s="205"/>
      <c r="AE341" s="205"/>
      <c r="AF341" s="205"/>
      <c r="AG341" s="205" t="s">
        <v>141</v>
      </c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spans="1:60" outlineLevel="1" x14ac:dyDescent="0.25">
      <c r="A342" s="222"/>
      <c r="B342" s="223"/>
      <c r="C342" s="255" t="s">
        <v>525</v>
      </c>
      <c r="D342" s="228"/>
      <c r="E342" s="229">
        <v>1.08</v>
      </c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05"/>
      <c r="Z342" s="205"/>
      <c r="AA342" s="205"/>
      <c r="AB342" s="205"/>
      <c r="AC342" s="205"/>
      <c r="AD342" s="205"/>
      <c r="AE342" s="205"/>
      <c r="AF342" s="205"/>
      <c r="AG342" s="205" t="s">
        <v>141</v>
      </c>
      <c r="AH342" s="205">
        <v>2</v>
      </c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spans="1:60" outlineLevel="1" x14ac:dyDescent="0.25">
      <c r="A343" s="222"/>
      <c r="B343" s="223"/>
      <c r="C343" s="255" t="s">
        <v>526</v>
      </c>
      <c r="D343" s="228"/>
      <c r="E343" s="229">
        <v>8.1199999999999992</v>
      </c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05"/>
      <c r="Z343" s="205"/>
      <c r="AA343" s="205"/>
      <c r="AB343" s="205"/>
      <c r="AC343" s="205"/>
      <c r="AD343" s="205"/>
      <c r="AE343" s="205"/>
      <c r="AF343" s="205"/>
      <c r="AG343" s="205" t="s">
        <v>141</v>
      </c>
      <c r="AH343" s="205">
        <v>2</v>
      </c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spans="1:60" outlineLevel="1" x14ac:dyDescent="0.25">
      <c r="A344" s="222"/>
      <c r="B344" s="223"/>
      <c r="C344" s="255" t="s">
        <v>527</v>
      </c>
      <c r="D344" s="228"/>
      <c r="E344" s="229">
        <v>8.06</v>
      </c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05"/>
      <c r="Z344" s="205"/>
      <c r="AA344" s="205"/>
      <c r="AB344" s="205"/>
      <c r="AC344" s="205"/>
      <c r="AD344" s="205"/>
      <c r="AE344" s="205"/>
      <c r="AF344" s="205"/>
      <c r="AG344" s="205" t="s">
        <v>141</v>
      </c>
      <c r="AH344" s="205">
        <v>2</v>
      </c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spans="1:60" outlineLevel="1" x14ac:dyDescent="0.25">
      <c r="A345" s="222"/>
      <c r="B345" s="223"/>
      <c r="C345" s="254" t="s">
        <v>489</v>
      </c>
      <c r="D345" s="228"/>
      <c r="E345" s="229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05"/>
      <c r="Z345" s="205"/>
      <c r="AA345" s="205"/>
      <c r="AB345" s="205"/>
      <c r="AC345" s="205"/>
      <c r="AD345" s="205"/>
      <c r="AE345" s="205"/>
      <c r="AF345" s="205"/>
      <c r="AG345" s="205" t="s">
        <v>141</v>
      </c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</row>
    <row r="346" spans="1:60" outlineLevel="1" x14ac:dyDescent="0.25">
      <c r="A346" s="222"/>
      <c r="B346" s="223"/>
      <c r="C346" s="252" t="s">
        <v>528</v>
      </c>
      <c r="D346" s="226"/>
      <c r="E346" s="227">
        <v>8.6300000000000008</v>
      </c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05"/>
      <c r="Z346" s="205"/>
      <c r="AA346" s="205"/>
      <c r="AB346" s="205"/>
      <c r="AC346" s="205"/>
      <c r="AD346" s="205"/>
      <c r="AE346" s="205"/>
      <c r="AF346" s="205"/>
      <c r="AG346" s="205" t="s">
        <v>141</v>
      </c>
      <c r="AH346" s="205">
        <v>0</v>
      </c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</row>
    <row r="347" spans="1:60" outlineLevel="1" x14ac:dyDescent="0.25">
      <c r="A347" s="243">
        <v>143</v>
      </c>
      <c r="B347" s="244" t="s">
        <v>529</v>
      </c>
      <c r="C347" s="253" t="s">
        <v>530</v>
      </c>
      <c r="D347" s="245" t="s">
        <v>144</v>
      </c>
      <c r="E347" s="246">
        <v>6</v>
      </c>
      <c r="F347" s="247"/>
      <c r="G347" s="248">
        <f>ROUND(E347*F347,2)</f>
        <v>0</v>
      </c>
      <c r="H347" s="225">
        <v>131.5</v>
      </c>
      <c r="I347" s="224">
        <f>ROUND(E347*H347,2)</f>
        <v>789</v>
      </c>
      <c r="J347" s="225">
        <v>0</v>
      </c>
      <c r="K347" s="224">
        <f>ROUND(E347*J347,2)</f>
        <v>0</v>
      </c>
      <c r="L347" s="224">
        <v>15</v>
      </c>
      <c r="M347" s="224">
        <f>G347*(1+L347/100)</f>
        <v>0</v>
      </c>
      <c r="N347" s="224">
        <v>1.3999999999999999E-4</v>
      </c>
      <c r="O347" s="224">
        <f>ROUND(E347*N347,2)</f>
        <v>0</v>
      </c>
      <c r="P347" s="224">
        <v>0</v>
      </c>
      <c r="Q347" s="224">
        <f>ROUND(E347*P347,2)</f>
        <v>0</v>
      </c>
      <c r="R347" s="224" t="s">
        <v>168</v>
      </c>
      <c r="S347" s="224" t="s">
        <v>137</v>
      </c>
      <c r="T347" s="224" t="s">
        <v>137</v>
      </c>
      <c r="U347" s="224">
        <v>0</v>
      </c>
      <c r="V347" s="224">
        <f>ROUND(E347*U347,2)</f>
        <v>0</v>
      </c>
      <c r="W347" s="224"/>
      <c r="X347" s="224" t="s">
        <v>164</v>
      </c>
      <c r="Y347" s="205"/>
      <c r="Z347" s="205"/>
      <c r="AA347" s="205"/>
      <c r="AB347" s="205"/>
      <c r="AC347" s="205"/>
      <c r="AD347" s="205"/>
      <c r="AE347" s="205"/>
      <c r="AF347" s="205"/>
      <c r="AG347" s="205" t="s">
        <v>165</v>
      </c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spans="1:60" ht="20.399999999999999" outlineLevel="1" x14ac:dyDescent="0.25">
      <c r="A348" s="237">
        <v>144</v>
      </c>
      <c r="B348" s="238" t="s">
        <v>531</v>
      </c>
      <c r="C348" s="251" t="s">
        <v>532</v>
      </c>
      <c r="D348" s="239" t="s">
        <v>153</v>
      </c>
      <c r="E348" s="240">
        <v>17.260000000000002</v>
      </c>
      <c r="F348" s="241"/>
      <c r="G348" s="242">
        <f>ROUND(E348*F348,2)</f>
        <v>0</v>
      </c>
      <c r="H348" s="225">
        <v>0</v>
      </c>
      <c r="I348" s="224">
        <f>ROUND(E348*H348,2)</f>
        <v>0</v>
      </c>
      <c r="J348" s="225">
        <v>579</v>
      </c>
      <c r="K348" s="224">
        <f>ROUND(E348*J348,2)</f>
        <v>9993.5400000000009</v>
      </c>
      <c r="L348" s="224">
        <v>15</v>
      </c>
      <c r="M348" s="224">
        <f>G348*(1+L348/100)</f>
        <v>0</v>
      </c>
      <c r="N348" s="224">
        <v>3.63E-3</v>
      </c>
      <c r="O348" s="224">
        <f>ROUND(E348*N348,2)</f>
        <v>0.06</v>
      </c>
      <c r="P348" s="224">
        <v>0</v>
      </c>
      <c r="Q348" s="224">
        <f>ROUND(E348*P348,2)</f>
        <v>0</v>
      </c>
      <c r="R348" s="224"/>
      <c r="S348" s="224" t="s">
        <v>137</v>
      </c>
      <c r="T348" s="224" t="s">
        <v>137</v>
      </c>
      <c r="U348" s="224">
        <v>0</v>
      </c>
      <c r="V348" s="224">
        <f>ROUND(E348*U348,2)</f>
        <v>0</v>
      </c>
      <c r="W348" s="224"/>
      <c r="X348" s="224" t="s">
        <v>171</v>
      </c>
      <c r="Y348" s="205"/>
      <c r="Z348" s="205"/>
      <c r="AA348" s="205"/>
      <c r="AB348" s="205"/>
      <c r="AC348" s="205"/>
      <c r="AD348" s="205"/>
      <c r="AE348" s="205"/>
      <c r="AF348" s="205"/>
      <c r="AG348" s="205" t="s">
        <v>172</v>
      </c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</row>
    <row r="349" spans="1:60" outlineLevel="1" x14ac:dyDescent="0.25">
      <c r="A349" s="222"/>
      <c r="B349" s="223"/>
      <c r="C349" s="252" t="s">
        <v>192</v>
      </c>
      <c r="D349" s="226"/>
      <c r="E349" s="227">
        <v>1.08</v>
      </c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05"/>
      <c r="Z349" s="205"/>
      <c r="AA349" s="205"/>
      <c r="AB349" s="205"/>
      <c r="AC349" s="205"/>
      <c r="AD349" s="205"/>
      <c r="AE349" s="205"/>
      <c r="AF349" s="205"/>
      <c r="AG349" s="205" t="s">
        <v>141</v>
      </c>
      <c r="AH349" s="205">
        <v>0</v>
      </c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spans="1:60" outlineLevel="1" x14ac:dyDescent="0.25">
      <c r="A350" s="222"/>
      <c r="B350" s="223"/>
      <c r="C350" s="252" t="s">
        <v>195</v>
      </c>
      <c r="D350" s="226"/>
      <c r="E350" s="227">
        <v>8.1199999999999992</v>
      </c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05"/>
      <c r="Z350" s="205"/>
      <c r="AA350" s="205"/>
      <c r="AB350" s="205"/>
      <c r="AC350" s="205"/>
      <c r="AD350" s="205"/>
      <c r="AE350" s="205"/>
      <c r="AF350" s="205"/>
      <c r="AG350" s="205" t="s">
        <v>141</v>
      </c>
      <c r="AH350" s="205">
        <v>0</v>
      </c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</row>
    <row r="351" spans="1:60" outlineLevel="1" x14ac:dyDescent="0.25">
      <c r="A351" s="222"/>
      <c r="B351" s="223"/>
      <c r="C351" s="252" t="s">
        <v>176</v>
      </c>
      <c r="D351" s="226"/>
      <c r="E351" s="227">
        <v>8.06</v>
      </c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05"/>
      <c r="Z351" s="205"/>
      <c r="AA351" s="205"/>
      <c r="AB351" s="205"/>
      <c r="AC351" s="205"/>
      <c r="AD351" s="205"/>
      <c r="AE351" s="205"/>
      <c r="AF351" s="205"/>
      <c r="AG351" s="205" t="s">
        <v>141</v>
      </c>
      <c r="AH351" s="205">
        <v>0</v>
      </c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</row>
    <row r="352" spans="1:60" outlineLevel="1" x14ac:dyDescent="0.25">
      <c r="A352" s="243">
        <v>145</v>
      </c>
      <c r="B352" s="244" t="s">
        <v>533</v>
      </c>
      <c r="C352" s="253" t="s">
        <v>534</v>
      </c>
      <c r="D352" s="245" t="s">
        <v>0</v>
      </c>
      <c r="E352" s="246">
        <v>163.5899</v>
      </c>
      <c r="F352" s="247"/>
      <c r="G352" s="248">
        <f>ROUND(E352*F352,2)</f>
        <v>0</v>
      </c>
      <c r="H352" s="225">
        <v>0</v>
      </c>
      <c r="I352" s="224">
        <f>ROUND(E352*H352,2)</f>
        <v>0</v>
      </c>
      <c r="J352" s="225">
        <v>0.79</v>
      </c>
      <c r="K352" s="224">
        <f>ROUND(E352*J352,2)</f>
        <v>129.24</v>
      </c>
      <c r="L352" s="224">
        <v>15</v>
      </c>
      <c r="M352" s="224">
        <f>G352*(1+L352/100)</f>
        <v>0</v>
      </c>
      <c r="N352" s="224">
        <v>0</v>
      </c>
      <c r="O352" s="224">
        <f>ROUND(E352*N352,2)</f>
        <v>0</v>
      </c>
      <c r="P352" s="224">
        <v>0</v>
      </c>
      <c r="Q352" s="224">
        <f>ROUND(E352*P352,2)</f>
        <v>0</v>
      </c>
      <c r="R352" s="224"/>
      <c r="S352" s="224" t="s">
        <v>137</v>
      </c>
      <c r="T352" s="224" t="s">
        <v>137</v>
      </c>
      <c r="U352" s="224">
        <v>0</v>
      </c>
      <c r="V352" s="224">
        <f>ROUND(E352*U352,2)</f>
        <v>0</v>
      </c>
      <c r="W352" s="224"/>
      <c r="X352" s="224" t="s">
        <v>267</v>
      </c>
      <c r="Y352" s="205"/>
      <c r="Z352" s="205"/>
      <c r="AA352" s="205"/>
      <c r="AB352" s="205"/>
      <c r="AC352" s="205"/>
      <c r="AD352" s="205"/>
      <c r="AE352" s="205"/>
      <c r="AF352" s="205"/>
      <c r="AG352" s="205" t="s">
        <v>268</v>
      </c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spans="1:60" x14ac:dyDescent="0.25">
      <c r="A353" s="231" t="s">
        <v>132</v>
      </c>
      <c r="B353" s="232" t="s">
        <v>92</v>
      </c>
      <c r="C353" s="250" t="s">
        <v>93</v>
      </c>
      <c r="D353" s="233"/>
      <c r="E353" s="234"/>
      <c r="F353" s="235"/>
      <c r="G353" s="236">
        <f>SUMIF(AG354:AG381,"&lt;&gt;NOR",G354:G381)</f>
        <v>0</v>
      </c>
      <c r="H353" s="230"/>
      <c r="I353" s="230">
        <f>SUM(I354:I381)</f>
        <v>11360.46</v>
      </c>
      <c r="J353" s="230"/>
      <c r="K353" s="230">
        <f>SUM(K354:K381)</f>
        <v>14898.06</v>
      </c>
      <c r="L353" s="230"/>
      <c r="M353" s="230">
        <f>SUM(M354:M381)</f>
        <v>0</v>
      </c>
      <c r="N353" s="230"/>
      <c r="O353" s="230">
        <f>SUM(O354:O381)</f>
        <v>0.12000000000000001</v>
      </c>
      <c r="P353" s="230"/>
      <c r="Q353" s="230">
        <f>SUM(Q354:Q381)</f>
        <v>0</v>
      </c>
      <c r="R353" s="230"/>
      <c r="S353" s="230"/>
      <c r="T353" s="230"/>
      <c r="U353" s="230"/>
      <c r="V353" s="230">
        <f>SUM(V354:V381)</f>
        <v>27.04</v>
      </c>
      <c r="W353" s="230"/>
      <c r="X353" s="230"/>
      <c r="AG353" t="s">
        <v>133</v>
      </c>
    </row>
    <row r="354" spans="1:60" outlineLevel="1" x14ac:dyDescent="0.25">
      <c r="A354" s="237">
        <v>146</v>
      </c>
      <c r="B354" s="238" t="s">
        <v>535</v>
      </c>
      <c r="C354" s="251" t="s">
        <v>536</v>
      </c>
      <c r="D354" s="239" t="s">
        <v>153</v>
      </c>
      <c r="E354" s="240">
        <v>18</v>
      </c>
      <c r="F354" s="241"/>
      <c r="G354" s="242">
        <f>ROUND(E354*F354,2)</f>
        <v>0</v>
      </c>
      <c r="H354" s="225">
        <v>24.89</v>
      </c>
      <c r="I354" s="224">
        <f>ROUND(E354*H354,2)</f>
        <v>448.02</v>
      </c>
      <c r="J354" s="225">
        <v>25.21</v>
      </c>
      <c r="K354" s="224">
        <f>ROUND(E354*J354,2)</f>
        <v>453.78</v>
      </c>
      <c r="L354" s="224">
        <v>15</v>
      </c>
      <c r="M354" s="224">
        <f>G354*(1+L354/100)</f>
        <v>0</v>
      </c>
      <c r="N354" s="224">
        <v>2.1000000000000001E-4</v>
      </c>
      <c r="O354" s="224">
        <f>ROUND(E354*N354,2)</f>
        <v>0</v>
      </c>
      <c r="P354" s="224">
        <v>0</v>
      </c>
      <c r="Q354" s="224">
        <f>ROUND(E354*P354,2)</f>
        <v>0</v>
      </c>
      <c r="R354" s="224"/>
      <c r="S354" s="224" t="s">
        <v>137</v>
      </c>
      <c r="T354" s="224" t="s">
        <v>137</v>
      </c>
      <c r="U354" s="224">
        <v>0.05</v>
      </c>
      <c r="V354" s="224">
        <f>ROUND(E354*U354,2)</f>
        <v>0.9</v>
      </c>
      <c r="W354" s="224"/>
      <c r="X354" s="224" t="s">
        <v>138</v>
      </c>
      <c r="Y354" s="205"/>
      <c r="Z354" s="205"/>
      <c r="AA354" s="205"/>
      <c r="AB354" s="205"/>
      <c r="AC354" s="205"/>
      <c r="AD354" s="205"/>
      <c r="AE354" s="205"/>
      <c r="AF354" s="205"/>
      <c r="AG354" s="205" t="s">
        <v>139</v>
      </c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</row>
    <row r="355" spans="1:60" outlineLevel="1" x14ac:dyDescent="0.25">
      <c r="A355" s="222"/>
      <c r="B355" s="223"/>
      <c r="C355" s="252" t="s">
        <v>218</v>
      </c>
      <c r="D355" s="226"/>
      <c r="E355" s="227">
        <v>16.399999999999999</v>
      </c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05"/>
      <c r="Z355" s="205"/>
      <c r="AA355" s="205"/>
      <c r="AB355" s="205"/>
      <c r="AC355" s="205"/>
      <c r="AD355" s="205"/>
      <c r="AE355" s="205"/>
      <c r="AF355" s="205"/>
      <c r="AG355" s="205" t="s">
        <v>141</v>
      </c>
      <c r="AH355" s="205">
        <v>0</v>
      </c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</row>
    <row r="356" spans="1:60" outlineLevel="1" x14ac:dyDescent="0.25">
      <c r="A356" s="222"/>
      <c r="B356" s="223"/>
      <c r="C356" s="252" t="s">
        <v>202</v>
      </c>
      <c r="D356" s="226"/>
      <c r="E356" s="227">
        <v>-1.2</v>
      </c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05"/>
      <c r="Z356" s="205"/>
      <c r="AA356" s="205"/>
      <c r="AB356" s="205"/>
      <c r="AC356" s="205"/>
      <c r="AD356" s="205"/>
      <c r="AE356" s="205"/>
      <c r="AF356" s="205"/>
      <c r="AG356" s="205" t="s">
        <v>141</v>
      </c>
      <c r="AH356" s="205">
        <v>0</v>
      </c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</row>
    <row r="357" spans="1:60" outlineLevel="1" x14ac:dyDescent="0.25">
      <c r="A357" s="222"/>
      <c r="B357" s="223"/>
      <c r="C357" s="252" t="s">
        <v>219</v>
      </c>
      <c r="D357" s="226"/>
      <c r="E357" s="227">
        <v>2.8</v>
      </c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05"/>
      <c r="Z357" s="205"/>
      <c r="AA357" s="205"/>
      <c r="AB357" s="205"/>
      <c r="AC357" s="205"/>
      <c r="AD357" s="205"/>
      <c r="AE357" s="205"/>
      <c r="AF357" s="205"/>
      <c r="AG357" s="205" t="s">
        <v>141</v>
      </c>
      <c r="AH357" s="205">
        <v>0</v>
      </c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spans="1:60" outlineLevel="1" x14ac:dyDescent="0.25">
      <c r="A358" s="243">
        <v>147</v>
      </c>
      <c r="B358" s="244" t="s">
        <v>537</v>
      </c>
      <c r="C358" s="253" t="s">
        <v>538</v>
      </c>
      <c r="D358" s="245" t="s">
        <v>144</v>
      </c>
      <c r="E358" s="246">
        <v>8</v>
      </c>
      <c r="F358" s="247"/>
      <c r="G358" s="248">
        <f>ROUND(E358*F358,2)</f>
        <v>0</v>
      </c>
      <c r="H358" s="225">
        <v>6.27</v>
      </c>
      <c r="I358" s="224">
        <f>ROUND(E358*H358,2)</f>
        <v>50.16</v>
      </c>
      <c r="J358" s="225">
        <v>93.73</v>
      </c>
      <c r="K358" s="224">
        <f>ROUND(E358*J358,2)</f>
        <v>749.84</v>
      </c>
      <c r="L358" s="224">
        <v>15</v>
      </c>
      <c r="M358" s="224">
        <f>G358*(1+L358/100)</f>
        <v>0</v>
      </c>
      <c r="N358" s="224">
        <v>0</v>
      </c>
      <c r="O358" s="224">
        <f>ROUND(E358*N358,2)</f>
        <v>0</v>
      </c>
      <c r="P358" s="224">
        <v>0</v>
      </c>
      <c r="Q358" s="224">
        <f>ROUND(E358*P358,2)</f>
        <v>0</v>
      </c>
      <c r="R358" s="224"/>
      <c r="S358" s="224" t="s">
        <v>137</v>
      </c>
      <c r="T358" s="224" t="s">
        <v>163</v>
      </c>
      <c r="U358" s="224">
        <v>0.11</v>
      </c>
      <c r="V358" s="224">
        <f>ROUND(E358*U358,2)</f>
        <v>0.88</v>
      </c>
      <c r="W358" s="224"/>
      <c r="X358" s="224" t="s">
        <v>138</v>
      </c>
      <c r="Y358" s="205"/>
      <c r="Z358" s="205"/>
      <c r="AA358" s="205"/>
      <c r="AB358" s="205"/>
      <c r="AC358" s="205"/>
      <c r="AD358" s="205"/>
      <c r="AE358" s="205"/>
      <c r="AF358" s="205"/>
      <c r="AG358" s="205" t="s">
        <v>139</v>
      </c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</row>
    <row r="359" spans="1:60" outlineLevel="1" x14ac:dyDescent="0.25">
      <c r="A359" s="237">
        <v>148</v>
      </c>
      <c r="B359" s="238" t="s">
        <v>539</v>
      </c>
      <c r="C359" s="251" t="s">
        <v>540</v>
      </c>
      <c r="D359" s="239" t="s">
        <v>153</v>
      </c>
      <c r="E359" s="240">
        <v>18</v>
      </c>
      <c r="F359" s="241"/>
      <c r="G359" s="242">
        <f>ROUND(E359*F359,2)</f>
        <v>0</v>
      </c>
      <c r="H359" s="225">
        <v>0</v>
      </c>
      <c r="I359" s="224">
        <f>ROUND(E359*H359,2)</f>
        <v>0</v>
      </c>
      <c r="J359" s="225">
        <v>50.4</v>
      </c>
      <c r="K359" s="224">
        <f>ROUND(E359*J359,2)</f>
        <v>907.2</v>
      </c>
      <c r="L359" s="224">
        <v>15</v>
      </c>
      <c r="M359" s="224">
        <f>G359*(1+L359/100)</f>
        <v>0</v>
      </c>
      <c r="N359" s="224">
        <v>0</v>
      </c>
      <c r="O359" s="224">
        <f>ROUND(E359*N359,2)</f>
        <v>0</v>
      </c>
      <c r="P359" s="224">
        <v>0</v>
      </c>
      <c r="Q359" s="224">
        <f>ROUND(E359*P359,2)</f>
        <v>0</v>
      </c>
      <c r="R359" s="224"/>
      <c r="S359" s="224" t="s">
        <v>137</v>
      </c>
      <c r="T359" s="224" t="s">
        <v>137</v>
      </c>
      <c r="U359" s="224">
        <v>0.1</v>
      </c>
      <c r="V359" s="224">
        <f>ROUND(E359*U359,2)</f>
        <v>1.8</v>
      </c>
      <c r="W359" s="224"/>
      <c r="X359" s="224" t="s">
        <v>138</v>
      </c>
      <c r="Y359" s="205"/>
      <c r="Z359" s="205"/>
      <c r="AA359" s="205"/>
      <c r="AB359" s="205"/>
      <c r="AC359" s="205"/>
      <c r="AD359" s="205"/>
      <c r="AE359" s="205"/>
      <c r="AF359" s="205"/>
      <c r="AG359" s="205" t="s">
        <v>139</v>
      </c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spans="1:60" outlineLevel="1" x14ac:dyDescent="0.25">
      <c r="A360" s="222"/>
      <c r="B360" s="223"/>
      <c r="C360" s="252" t="s">
        <v>218</v>
      </c>
      <c r="D360" s="226"/>
      <c r="E360" s="227">
        <v>16.399999999999999</v>
      </c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05"/>
      <c r="Z360" s="205"/>
      <c r="AA360" s="205"/>
      <c r="AB360" s="205"/>
      <c r="AC360" s="205"/>
      <c r="AD360" s="205"/>
      <c r="AE360" s="205"/>
      <c r="AF360" s="205"/>
      <c r="AG360" s="205" t="s">
        <v>141</v>
      </c>
      <c r="AH360" s="205">
        <v>0</v>
      </c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spans="1:60" outlineLevel="1" x14ac:dyDescent="0.25">
      <c r="A361" s="222"/>
      <c r="B361" s="223"/>
      <c r="C361" s="252" t="s">
        <v>202</v>
      </c>
      <c r="D361" s="226"/>
      <c r="E361" s="227">
        <v>-1.2</v>
      </c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05"/>
      <c r="Z361" s="205"/>
      <c r="AA361" s="205"/>
      <c r="AB361" s="205"/>
      <c r="AC361" s="205"/>
      <c r="AD361" s="205"/>
      <c r="AE361" s="205"/>
      <c r="AF361" s="205"/>
      <c r="AG361" s="205" t="s">
        <v>141</v>
      </c>
      <c r="AH361" s="205">
        <v>0</v>
      </c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spans="1:60" outlineLevel="1" x14ac:dyDescent="0.25">
      <c r="A362" s="222"/>
      <c r="B362" s="223"/>
      <c r="C362" s="252" t="s">
        <v>219</v>
      </c>
      <c r="D362" s="226"/>
      <c r="E362" s="227">
        <v>2.8</v>
      </c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05"/>
      <c r="Z362" s="205"/>
      <c r="AA362" s="205"/>
      <c r="AB362" s="205"/>
      <c r="AC362" s="205"/>
      <c r="AD362" s="205"/>
      <c r="AE362" s="205"/>
      <c r="AF362" s="205"/>
      <c r="AG362" s="205" t="s">
        <v>141</v>
      </c>
      <c r="AH362" s="205">
        <v>0</v>
      </c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</row>
    <row r="363" spans="1:60" outlineLevel="1" x14ac:dyDescent="0.25">
      <c r="A363" s="237">
        <v>149</v>
      </c>
      <c r="B363" s="238" t="s">
        <v>541</v>
      </c>
      <c r="C363" s="251" t="s">
        <v>542</v>
      </c>
      <c r="D363" s="239" t="s">
        <v>153</v>
      </c>
      <c r="E363" s="240">
        <v>18</v>
      </c>
      <c r="F363" s="241"/>
      <c r="G363" s="242">
        <f>ROUND(E363*F363,2)</f>
        <v>0</v>
      </c>
      <c r="H363" s="225">
        <v>142.66</v>
      </c>
      <c r="I363" s="224">
        <f>ROUND(E363*H363,2)</f>
        <v>2567.88</v>
      </c>
      <c r="J363" s="225">
        <v>653.34</v>
      </c>
      <c r="K363" s="224">
        <f>ROUND(E363*J363,2)</f>
        <v>11760.12</v>
      </c>
      <c r="L363" s="224">
        <v>15</v>
      </c>
      <c r="M363" s="224">
        <f>G363*(1+L363/100)</f>
        <v>0</v>
      </c>
      <c r="N363" s="224">
        <v>5.3499999999999997E-3</v>
      </c>
      <c r="O363" s="224">
        <f>ROUND(E363*N363,2)</f>
        <v>0.1</v>
      </c>
      <c r="P363" s="224">
        <v>0</v>
      </c>
      <c r="Q363" s="224">
        <f>ROUND(E363*P363,2)</f>
        <v>0</v>
      </c>
      <c r="R363" s="224"/>
      <c r="S363" s="224" t="s">
        <v>137</v>
      </c>
      <c r="T363" s="224" t="s">
        <v>137</v>
      </c>
      <c r="U363" s="224">
        <v>1.288</v>
      </c>
      <c r="V363" s="224">
        <f>ROUND(E363*U363,2)</f>
        <v>23.18</v>
      </c>
      <c r="W363" s="224"/>
      <c r="X363" s="224" t="s">
        <v>138</v>
      </c>
      <c r="Y363" s="205"/>
      <c r="Z363" s="205"/>
      <c r="AA363" s="205"/>
      <c r="AB363" s="205"/>
      <c r="AC363" s="205"/>
      <c r="AD363" s="205"/>
      <c r="AE363" s="205"/>
      <c r="AF363" s="205"/>
      <c r="AG363" s="205" t="s">
        <v>139</v>
      </c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</row>
    <row r="364" spans="1:60" outlineLevel="1" x14ac:dyDescent="0.25">
      <c r="A364" s="222"/>
      <c r="B364" s="223"/>
      <c r="C364" s="252" t="s">
        <v>218</v>
      </c>
      <c r="D364" s="226"/>
      <c r="E364" s="227">
        <v>16.399999999999999</v>
      </c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05"/>
      <c r="Z364" s="205"/>
      <c r="AA364" s="205"/>
      <c r="AB364" s="205"/>
      <c r="AC364" s="205"/>
      <c r="AD364" s="205"/>
      <c r="AE364" s="205"/>
      <c r="AF364" s="205"/>
      <c r="AG364" s="205" t="s">
        <v>141</v>
      </c>
      <c r="AH364" s="205">
        <v>0</v>
      </c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</row>
    <row r="365" spans="1:60" outlineLevel="1" x14ac:dyDescent="0.25">
      <c r="A365" s="222"/>
      <c r="B365" s="223"/>
      <c r="C365" s="252" t="s">
        <v>202</v>
      </c>
      <c r="D365" s="226"/>
      <c r="E365" s="227">
        <v>-1.2</v>
      </c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05"/>
      <c r="Z365" s="205"/>
      <c r="AA365" s="205"/>
      <c r="AB365" s="205"/>
      <c r="AC365" s="205"/>
      <c r="AD365" s="205"/>
      <c r="AE365" s="205"/>
      <c r="AF365" s="205"/>
      <c r="AG365" s="205" t="s">
        <v>141</v>
      </c>
      <c r="AH365" s="205">
        <v>0</v>
      </c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spans="1:60" outlineLevel="1" x14ac:dyDescent="0.25">
      <c r="A366" s="222"/>
      <c r="B366" s="223"/>
      <c r="C366" s="252" t="s">
        <v>219</v>
      </c>
      <c r="D366" s="226"/>
      <c r="E366" s="227">
        <v>2.8</v>
      </c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05"/>
      <c r="Z366" s="205"/>
      <c r="AA366" s="205"/>
      <c r="AB366" s="205"/>
      <c r="AC366" s="205"/>
      <c r="AD366" s="205"/>
      <c r="AE366" s="205"/>
      <c r="AF366" s="205"/>
      <c r="AG366" s="205" t="s">
        <v>141</v>
      </c>
      <c r="AH366" s="205">
        <v>0</v>
      </c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</row>
    <row r="367" spans="1:60" outlineLevel="1" x14ac:dyDescent="0.25">
      <c r="A367" s="237">
        <v>150</v>
      </c>
      <c r="B367" s="238" t="s">
        <v>543</v>
      </c>
      <c r="C367" s="251" t="s">
        <v>544</v>
      </c>
      <c r="D367" s="239" t="s">
        <v>153</v>
      </c>
      <c r="E367" s="240">
        <v>18</v>
      </c>
      <c r="F367" s="241"/>
      <c r="G367" s="242">
        <f>ROUND(E367*F367,2)</f>
        <v>0</v>
      </c>
      <c r="H367" s="225">
        <v>9.1999999999999993</v>
      </c>
      <c r="I367" s="224">
        <f>ROUND(E367*H367,2)</f>
        <v>165.6</v>
      </c>
      <c r="J367" s="225">
        <v>0</v>
      </c>
      <c r="K367" s="224">
        <f>ROUND(E367*J367,2)</f>
        <v>0</v>
      </c>
      <c r="L367" s="224">
        <v>15</v>
      </c>
      <c r="M367" s="224">
        <f>G367*(1+L367/100)</f>
        <v>0</v>
      </c>
      <c r="N367" s="224">
        <v>8.9999999999999998E-4</v>
      </c>
      <c r="O367" s="224">
        <f>ROUND(E367*N367,2)</f>
        <v>0.02</v>
      </c>
      <c r="P367" s="224">
        <v>0</v>
      </c>
      <c r="Q367" s="224">
        <f>ROUND(E367*P367,2)</f>
        <v>0</v>
      </c>
      <c r="R367" s="224"/>
      <c r="S367" s="224" t="s">
        <v>137</v>
      </c>
      <c r="T367" s="224" t="s">
        <v>137</v>
      </c>
      <c r="U367" s="224">
        <v>0</v>
      </c>
      <c r="V367" s="224">
        <f>ROUND(E367*U367,2)</f>
        <v>0</v>
      </c>
      <c r="W367" s="224"/>
      <c r="X367" s="224" t="s">
        <v>138</v>
      </c>
      <c r="Y367" s="205"/>
      <c r="Z367" s="205"/>
      <c r="AA367" s="205"/>
      <c r="AB367" s="205"/>
      <c r="AC367" s="205"/>
      <c r="AD367" s="205"/>
      <c r="AE367" s="205"/>
      <c r="AF367" s="205"/>
      <c r="AG367" s="205" t="s">
        <v>139</v>
      </c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</row>
    <row r="368" spans="1:60" outlineLevel="1" x14ac:dyDescent="0.25">
      <c r="A368" s="222"/>
      <c r="B368" s="223"/>
      <c r="C368" s="252" t="s">
        <v>218</v>
      </c>
      <c r="D368" s="226"/>
      <c r="E368" s="227">
        <v>16.399999999999999</v>
      </c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05"/>
      <c r="Z368" s="205"/>
      <c r="AA368" s="205"/>
      <c r="AB368" s="205"/>
      <c r="AC368" s="205"/>
      <c r="AD368" s="205"/>
      <c r="AE368" s="205"/>
      <c r="AF368" s="205"/>
      <c r="AG368" s="205" t="s">
        <v>141</v>
      </c>
      <c r="AH368" s="205">
        <v>0</v>
      </c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</row>
    <row r="369" spans="1:60" outlineLevel="1" x14ac:dyDescent="0.25">
      <c r="A369" s="222"/>
      <c r="B369" s="223"/>
      <c r="C369" s="252" t="s">
        <v>202</v>
      </c>
      <c r="D369" s="226"/>
      <c r="E369" s="227">
        <v>-1.2</v>
      </c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05"/>
      <c r="Z369" s="205"/>
      <c r="AA369" s="205"/>
      <c r="AB369" s="205"/>
      <c r="AC369" s="205"/>
      <c r="AD369" s="205"/>
      <c r="AE369" s="205"/>
      <c r="AF369" s="205"/>
      <c r="AG369" s="205" t="s">
        <v>141</v>
      </c>
      <c r="AH369" s="205">
        <v>0</v>
      </c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</row>
    <row r="370" spans="1:60" outlineLevel="1" x14ac:dyDescent="0.25">
      <c r="A370" s="222"/>
      <c r="B370" s="223"/>
      <c r="C370" s="252" t="s">
        <v>219</v>
      </c>
      <c r="D370" s="226"/>
      <c r="E370" s="227">
        <v>2.8</v>
      </c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05"/>
      <c r="Z370" s="205"/>
      <c r="AA370" s="205"/>
      <c r="AB370" s="205"/>
      <c r="AC370" s="205"/>
      <c r="AD370" s="205"/>
      <c r="AE370" s="205"/>
      <c r="AF370" s="205"/>
      <c r="AG370" s="205" t="s">
        <v>141</v>
      </c>
      <c r="AH370" s="205">
        <v>0</v>
      </c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spans="1:60" outlineLevel="1" x14ac:dyDescent="0.25">
      <c r="A371" s="237">
        <v>151</v>
      </c>
      <c r="B371" s="238" t="s">
        <v>545</v>
      </c>
      <c r="C371" s="251" t="s">
        <v>546</v>
      </c>
      <c r="D371" s="239" t="s">
        <v>149</v>
      </c>
      <c r="E371" s="240">
        <v>2.2999999999999998</v>
      </c>
      <c r="F371" s="241"/>
      <c r="G371" s="242">
        <f>ROUND(E371*F371,2)</f>
        <v>0</v>
      </c>
      <c r="H371" s="225">
        <v>0</v>
      </c>
      <c r="I371" s="224">
        <f>ROUND(E371*H371,2)</f>
        <v>0</v>
      </c>
      <c r="J371" s="225">
        <v>60.5</v>
      </c>
      <c r="K371" s="224">
        <f>ROUND(E371*J371,2)</f>
        <v>139.15</v>
      </c>
      <c r="L371" s="224">
        <v>15</v>
      </c>
      <c r="M371" s="224">
        <f>G371*(1+L371/100)</f>
        <v>0</v>
      </c>
      <c r="N371" s="224">
        <v>0</v>
      </c>
      <c r="O371" s="224">
        <f>ROUND(E371*N371,2)</f>
        <v>0</v>
      </c>
      <c r="P371" s="224">
        <v>0</v>
      </c>
      <c r="Q371" s="224">
        <f>ROUND(E371*P371,2)</f>
        <v>0</v>
      </c>
      <c r="R371" s="224"/>
      <c r="S371" s="224" t="s">
        <v>137</v>
      </c>
      <c r="T371" s="224" t="s">
        <v>137</v>
      </c>
      <c r="U371" s="224">
        <v>0.12</v>
      </c>
      <c r="V371" s="224">
        <f>ROUND(E371*U371,2)</f>
        <v>0.28000000000000003</v>
      </c>
      <c r="W371" s="224"/>
      <c r="X371" s="224" t="s">
        <v>138</v>
      </c>
      <c r="Y371" s="205"/>
      <c r="Z371" s="205"/>
      <c r="AA371" s="205"/>
      <c r="AB371" s="205"/>
      <c r="AC371" s="205"/>
      <c r="AD371" s="205"/>
      <c r="AE371" s="205"/>
      <c r="AF371" s="205"/>
      <c r="AG371" s="205" t="s">
        <v>139</v>
      </c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</row>
    <row r="372" spans="1:60" outlineLevel="1" x14ac:dyDescent="0.25">
      <c r="A372" s="222"/>
      <c r="B372" s="223"/>
      <c r="C372" s="252" t="s">
        <v>278</v>
      </c>
      <c r="D372" s="226"/>
      <c r="E372" s="227">
        <v>2.2999999999999998</v>
      </c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05"/>
      <c r="Z372" s="205"/>
      <c r="AA372" s="205"/>
      <c r="AB372" s="205"/>
      <c r="AC372" s="205"/>
      <c r="AD372" s="205"/>
      <c r="AE372" s="205"/>
      <c r="AF372" s="205"/>
      <c r="AG372" s="205" t="s">
        <v>141</v>
      </c>
      <c r="AH372" s="205">
        <v>0</v>
      </c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spans="1:60" outlineLevel="1" x14ac:dyDescent="0.25">
      <c r="A373" s="237">
        <v>152</v>
      </c>
      <c r="B373" s="238" t="s">
        <v>547</v>
      </c>
      <c r="C373" s="251" t="s">
        <v>548</v>
      </c>
      <c r="D373" s="239" t="s">
        <v>153</v>
      </c>
      <c r="E373" s="240">
        <v>19.8</v>
      </c>
      <c r="F373" s="241"/>
      <c r="G373" s="242">
        <f>ROUND(E373*F373,2)</f>
        <v>0</v>
      </c>
      <c r="H373" s="225">
        <v>400</v>
      </c>
      <c r="I373" s="224">
        <f>ROUND(E373*H373,2)</f>
        <v>7920</v>
      </c>
      <c r="J373" s="225">
        <v>0</v>
      </c>
      <c r="K373" s="224">
        <f>ROUND(E373*J373,2)</f>
        <v>0</v>
      </c>
      <c r="L373" s="224">
        <v>15</v>
      </c>
      <c r="M373" s="224">
        <f>G373*(1+L373/100)</f>
        <v>0</v>
      </c>
      <c r="N373" s="224">
        <v>0</v>
      </c>
      <c r="O373" s="224">
        <f>ROUND(E373*N373,2)</f>
        <v>0</v>
      </c>
      <c r="P373" s="224">
        <v>0</v>
      </c>
      <c r="Q373" s="224">
        <f>ROUND(E373*P373,2)</f>
        <v>0</v>
      </c>
      <c r="R373" s="224"/>
      <c r="S373" s="224" t="s">
        <v>162</v>
      </c>
      <c r="T373" s="224" t="s">
        <v>163</v>
      </c>
      <c r="U373" s="224">
        <v>0</v>
      </c>
      <c r="V373" s="224">
        <f>ROUND(E373*U373,2)</f>
        <v>0</v>
      </c>
      <c r="W373" s="224"/>
      <c r="X373" s="224" t="s">
        <v>171</v>
      </c>
      <c r="Y373" s="205"/>
      <c r="Z373" s="205"/>
      <c r="AA373" s="205"/>
      <c r="AB373" s="205"/>
      <c r="AC373" s="205"/>
      <c r="AD373" s="205"/>
      <c r="AE373" s="205"/>
      <c r="AF373" s="205"/>
      <c r="AG373" s="205" t="s">
        <v>387</v>
      </c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</row>
    <row r="374" spans="1:60" outlineLevel="1" x14ac:dyDescent="0.25">
      <c r="A374" s="222"/>
      <c r="B374" s="223"/>
      <c r="C374" s="254" t="s">
        <v>485</v>
      </c>
      <c r="D374" s="228"/>
      <c r="E374" s="229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05"/>
      <c r="Z374" s="205"/>
      <c r="AA374" s="205"/>
      <c r="AB374" s="205"/>
      <c r="AC374" s="205"/>
      <c r="AD374" s="205"/>
      <c r="AE374" s="205"/>
      <c r="AF374" s="205"/>
      <c r="AG374" s="205" t="s">
        <v>141</v>
      </c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</row>
    <row r="375" spans="1:60" outlineLevel="1" x14ac:dyDescent="0.25">
      <c r="A375" s="222"/>
      <c r="B375" s="223"/>
      <c r="C375" s="255" t="s">
        <v>549</v>
      </c>
      <c r="D375" s="228"/>
      <c r="E375" s="229">
        <v>16.399999999999999</v>
      </c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05"/>
      <c r="Z375" s="205"/>
      <c r="AA375" s="205"/>
      <c r="AB375" s="205"/>
      <c r="AC375" s="205"/>
      <c r="AD375" s="205"/>
      <c r="AE375" s="205"/>
      <c r="AF375" s="205"/>
      <c r="AG375" s="205" t="s">
        <v>141</v>
      </c>
      <c r="AH375" s="205">
        <v>2</v>
      </c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</row>
    <row r="376" spans="1:60" outlineLevel="1" x14ac:dyDescent="0.25">
      <c r="A376" s="222"/>
      <c r="B376" s="223"/>
      <c r="C376" s="255" t="s">
        <v>550</v>
      </c>
      <c r="D376" s="228"/>
      <c r="E376" s="229">
        <v>-1.2</v>
      </c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05"/>
      <c r="Z376" s="205"/>
      <c r="AA376" s="205"/>
      <c r="AB376" s="205"/>
      <c r="AC376" s="205"/>
      <c r="AD376" s="205"/>
      <c r="AE376" s="205"/>
      <c r="AF376" s="205"/>
      <c r="AG376" s="205" t="s">
        <v>141</v>
      </c>
      <c r="AH376" s="205">
        <v>2</v>
      </c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</row>
    <row r="377" spans="1:60" outlineLevel="1" x14ac:dyDescent="0.25">
      <c r="A377" s="222"/>
      <c r="B377" s="223"/>
      <c r="C377" s="255" t="s">
        <v>551</v>
      </c>
      <c r="D377" s="228"/>
      <c r="E377" s="229">
        <v>2.8</v>
      </c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05"/>
      <c r="Z377" s="205"/>
      <c r="AA377" s="205"/>
      <c r="AB377" s="205"/>
      <c r="AC377" s="205"/>
      <c r="AD377" s="205"/>
      <c r="AE377" s="205"/>
      <c r="AF377" s="205"/>
      <c r="AG377" s="205" t="s">
        <v>141</v>
      </c>
      <c r="AH377" s="205">
        <v>2</v>
      </c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</row>
    <row r="378" spans="1:60" outlineLevel="1" x14ac:dyDescent="0.25">
      <c r="A378" s="222"/>
      <c r="B378" s="223"/>
      <c r="C378" s="254" t="s">
        <v>489</v>
      </c>
      <c r="D378" s="228"/>
      <c r="E378" s="229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05"/>
      <c r="Z378" s="205"/>
      <c r="AA378" s="205"/>
      <c r="AB378" s="205"/>
      <c r="AC378" s="205"/>
      <c r="AD378" s="205"/>
      <c r="AE378" s="205"/>
      <c r="AF378" s="205"/>
      <c r="AG378" s="205" t="s">
        <v>141</v>
      </c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</row>
    <row r="379" spans="1:60" outlineLevel="1" x14ac:dyDescent="0.25">
      <c r="A379" s="222"/>
      <c r="B379" s="223"/>
      <c r="C379" s="252" t="s">
        <v>552</v>
      </c>
      <c r="D379" s="226"/>
      <c r="E379" s="227">
        <v>19.8</v>
      </c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05"/>
      <c r="Z379" s="205"/>
      <c r="AA379" s="205"/>
      <c r="AB379" s="205"/>
      <c r="AC379" s="205"/>
      <c r="AD379" s="205"/>
      <c r="AE379" s="205"/>
      <c r="AF379" s="205"/>
      <c r="AG379" s="205" t="s">
        <v>141</v>
      </c>
      <c r="AH379" s="205">
        <v>0</v>
      </c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</row>
    <row r="380" spans="1:60" outlineLevel="1" x14ac:dyDescent="0.25">
      <c r="A380" s="243">
        <v>153</v>
      </c>
      <c r="B380" s="244" t="s">
        <v>553</v>
      </c>
      <c r="C380" s="253" t="s">
        <v>554</v>
      </c>
      <c r="D380" s="245" t="s">
        <v>149</v>
      </c>
      <c r="E380" s="246">
        <v>2.4</v>
      </c>
      <c r="F380" s="247"/>
      <c r="G380" s="248">
        <f>ROUND(E380*F380,2)</f>
        <v>0</v>
      </c>
      <c r="H380" s="225">
        <v>87</v>
      </c>
      <c r="I380" s="224">
        <f>ROUND(E380*H380,2)</f>
        <v>208.8</v>
      </c>
      <c r="J380" s="225">
        <v>0</v>
      </c>
      <c r="K380" s="224">
        <f>ROUND(E380*J380,2)</f>
        <v>0</v>
      </c>
      <c r="L380" s="224">
        <v>15</v>
      </c>
      <c r="M380" s="224">
        <f>G380*(1+L380/100)</f>
        <v>0</v>
      </c>
      <c r="N380" s="224">
        <v>2.2000000000000001E-4</v>
      </c>
      <c r="O380" s="224">
        <f>ROUND(E380*N380,2)</f>
        <v>0</v>
      </c>
      <c r="P380" s="224">
        <v>0</v>
      </c>
      <c r="Q380" s="224">
        <f>ROUND(E380*P380,2)</f>
        <v>0</v>
      </c>
      <c r="R380" s="224"/>
      <c r="S380" s="224" t="s">
        <v>162</v>
      </c>
      <c r="T380" s="224" t="s">
        <v>163</v>
      </c>
      <c r="U380" s="224">
        <v>0</v>
      </c>
      <c r="V380" s="224">
        <f>ROUND(E380*U380,2)</f>
        <v>0</v>
      </c>
      <c r="W380" s="224"/>
      <c r="X380" s="224" t="s">
        <v>171</v>
      </c>
      <c r="Y380" s="205"/>
      <c r="Z380" s="205"/>
      <c r="AA380" s="205"/>
      <c r="AB380" s="205"/>
      <c r="AC380" s="205"/>
      <c r="AD380" s="205"/>
      <c r="AE380" s="205"/>
      <c r="AF380" s="205"/>
      <c r="AG380" s="205" t="s">
        <v>387</v>
      </c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</row>
    <row r="381" spans="1:60" outlineLevel="1" x14ac:dyDescent="0.25">
      <c r="A381" s="243">
        <v>154</v>
      </c>
      <c r="B381" s="244" t="s">
        <v>555</v>
      </c>
      <c r="C381" s="253" t="s">
        <v>556</v>
      </c>
      <c r="D381" s="245" t="s">
        <v>0</v>
      </c>
      <c r="E381" s="246">
        <v>253.7055</v>
      </c>
      <c r="F381" s="247"/>
      <c r="G381" s="248">
        <f>ROUND(E381*F381,2)</f>
        <v>0</v>
      </c>
      <c r="H381" s="225">
        <v>0</v>
      </c>
      <c r="I381" s="224">
        <f>ROUND(E381*H381,2)</f>
        <v>0</v>
      </c>
      <c r="J381" s="225">
        <v>3.5</v>
      </c>
      <c r="K381" s="224">
        <f>ROUND(E381*J381,2)</f>
        <v>887.97</v>
      </c>
      <c r="L381" s="224">
        <v>15</v>
      </c>
      <c r="M381" s="224">
        <f>G381*(1+L381/100)</f>
        <v>0</v>
      </c>
      <c r="N381" s="224">
        <v>0</v>
      </c>
      <c r="O381" s="224">
        <f>ROUND(E381*N381,2)</f>
        <v>0</v>
      </c>
      <c r="P381" s="224">
        <v>0</v>
      </c>
      <c r="Q381" s="224">
        <f>ROUND(E381*P381,2)</f>
        <v>0</v>
      </c>
      <c r="R381" s="224"/>
      <c r="S381" s="224" t="s">
        <v>137</v>
      </c>
      <c r="T381" s="224" t="s">
        <v>137</v>
      </c>
      <c r="U381" s="224">
        <v>0</v>
      </c>
      <c r="V381" s="224">
        <f>ROUND(E381*U381,2)</f>
        <v>0</v>
      </c>
      <c r="W381" s="224"/>
      <c r="X381" s="224" t="s">
        <v>267</v>
      </c>
      <c r="Y381" s="205"/>
      <c r="Z381" s="205"/>
      <c r="AA381" s="205"/>
      <c r="AB381" s="205"/>
      <c r="AC381" s="205"/>
      <c r="AD381" s="205"/>
      <c r="AE381" s="205"/>
      <c r="AF381" s="205"/>
      <c r="AG381" s="205" t="s">
        <v>268</v>
      </c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</row>
    <row r="382" spans="1:60" x14ac:dyDescent="0.25">
      <c r="A382" s="231" t="s">
        <v>132</v>
      </c>
      <c r="B382" s="232" t="s">
        <v>94</v>
      </c>
      <c r="C382" s="250" t="s">
        <v>95</v>
      </c>
      <c r="D382" s="233"/>
      <c r="E382" s="234"/>
      <c r="F382" s="235"/>
      <c r="G382" s="236">
        <f>SUMIF(AG383:AG394,"&lt;&gt;NOR",G383:G394)</f>
        <v>0</v>
      </c>
      <c r="H382" s="230"/>
      <c r="I382" s="230">
        <f>SUM(I383:I394)</f>
        <v>1735.77</v>
      </c>
      <c r="J382" s="230"/>
      <c r="K382" s="230">
        <f>SUM(K383:K394)</f>
        <v>4457.03</v>
      </c>
      <c r="L382" s="230"/>
      <c r="M382" s="230">
        <f>SUM(M383:M394)</f>
        <v>0</v>
      </c>
      <c r="N382" s="230"/>
      <c r="O382" s="230">
        <f>SUM(O383:O394)</f>
        <v>0</v>
      </c>
      <c r="P382" s="230"/>
      <c r="Q382" s="230">
        <f>SUM(Q383:Q394)</f>
        <v>0</v>
      </c>
      <c r="R382" s="230"/>
      <c r="S382" s="230"/>
      <c r="T382" s="230"/>
      <c r="U382" s="230"/>
      <c r="V382" s="230">
        <f>SUM(V383:V394)</f>
        <v>9.120000000000001</v>
      </c>
      <c r="W382" s="230"/>
      <c r="X382" s="230"/>
      <c r="AG382" t="s">
        <v>133</v>
      </c>
    </row>
    <row r="383" spans="1:60" outlineLevel="1" x14ac:dyDescent="0.25">
      <c r="A383" s="237">
        <v>155</v>
      </c>
      <c r="B383" s="238" t="s">
        <v>557</v>
      </c>
      <c r="C383" s="251" t="s">
        <v>558</v>
      </c>
      <c r="D383" s="239" t="s">
        <v>153</v>
      </c>
      <c r="E383" s="240">
        <v>2.85</v>
      </c>
      <c r="F383" s="241"/>
      <c r="G383" s="242">
        <f>ROUND(E383*F383,2)</f>
        <v>0</v>
      </c>
      <c r="H383" s="225">
        <v>2.36</v>
      </c>
      <c r="I383" s="224">
        <f>ROUND(E383*H383,2)</f>
        <v>6.73</v>
      </c>
      <c r="J383" s="225">
        <v>16.239999999999998</v>
      </c>
      <c r="K383" s="224">
        <f>ROUND(E383*J383,2)</f>
        <v>46.28</v>
      </c>
      <c r="L383" s="224">
        <v>15</v>
      </c>
      <c r="M383" s="224">
        <f>G383*(1+L383/100)</f>
        <v>0</v>
      </c>
      <c r="N383" s="224">
        <v>1.0000000000000001E-5</v>
      </c>
      <c r="O383" s="224">
        <f>ROUND(E383*N383,2)</f>
        <v>0</v>
      </c>
      <c r="P383" s="224">
        <v>0</v>
      </c>
      <c r="Q383" s="224">
        <f>ROUND(E383*P383,2)</f>
        <v>0</v>
      </c>
      <c r="R383" s="224"/>
      <c r="S383" s="224" t="s">
        <v>137</v>
      </c>
      <c r="T383" s="224" t="s">
        <v>137</v>
      </c>
      <c r="U383" s="224">
        <v>4.1000000000000002E-2</v>
      </c>
      <c r="V383" s="224">
        <f>ROUND(E383*U383,2)</f>
        <v>0.12</v>
      </c>
      <c r="W383" s="224"/>
      <c r="X383" s="224" t="s">
        <v>138</v>
      </c>
      <c r="Y383" s="205"/>
      <c r="Z383" s="205"/>
      <c r="AA383" s="205"/>
      <c r="AB383" s="205"/>
      <c r="AC383" s="205"/>
      <c r="AD383" s="205"/>
      <c r="AE383" s="205"/>
      <c r="AF383" s="205"/>
      <c r="AG383" s="205" t="s">
        <v>139</v>
      </c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</row>
    <row r="384" spans="1:60" outlineLevel="1" x14ac:dyDescent="0.25">
      <c r="A384" s="222"/>
      <c r="B384" s="223"/>
      <c r="C384" s="252" t="s">
        <v>559</v>
      </c>
      <c r="D384" s="226"/>
      <c r="E384" s="227">
        <v>2.85</v>
      </c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05"/>
      <c r="Z384" s="205"/>
      <c r="AA384" s="205"/>
      <c r="AB384" s="205"/>
      <c r="AC384" s="205"/>
      <c r="AD384" s="205"/>
      <c r="AE384" s="205"/>
      <c r="AF384" s="205"/>
      <c r="AG384" s="205" t="s">
        <v>141</v>
      </c>
      <c r="AH384" s="205">
        <v>0</v>
      </c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</row>
    <row r="385" spans="1:60" outlineLevel="1" x14ac:dyDescent="0.25">
      <c r="A385" s="237">
        <v>156</v>
      </c>
      <c r="B385" s="238" t="s">
        <v>560</v>
      </c>
      <c r="C385" s="251" t="s">
        <v>561</v>
      </c>
      <c r="D385" s="239" t="s">
        <v>153</v>
      </c>
      <c r="E385" s="240">
        <v>8.2799999999999994</v>
      </c>
      <c r="F385" s="241"/>
      <c r="G385" s="242">
        <f>ROUND(E385*F385,2)</f>
        <v>0</v>
      </c>
      <c r="H385" s="225">
        <v>72.930000000000007</v>
      </c>
      <c r="I385" s="224">
        <f>ROUND(E385*H385,2)</f>
        <v>603.86</v>
      </c>
      <c r="J385" s="225">
        <v>70.069999999999993</v>
      </c>
      <c r="K385" s="224">
        <f>ROUND(E385*J385,2)</f>
        <v>580.17999999999995</v>
      </c>
      <c r="L385" s="224">
        <v>15</v>
      </c>
      <c r="M385" s="224">
        <f>G385*(1+L385/100)</f>
        <v>0</v>
      </c>
      <c r="N385" s="224">
        <v>3.6999999999999999E-4</v>
      </c>
      <c r="O385" s="224">
        <f>ROUND(E385*N385,2)</f>
        <v>0</v>
      </c>
      <c r="P385" s="224">
        <v>0</v>
      </c>
      <c r="Q385" s="224">
        <f>ROUND(E385*P385,2)</f>
        <v>0</v>
      </c>
      <c r="R385" s="224"/>
      <c r="S385" s="224" t="s">
        <v>137</v>
      </c>
      <c r="T385" s="224" t="s">
        <v>137</v>
      </c>
      <c r="U385" s="224">
        <v>0.13900000000000001</v>
      </c>
      <c r="V385" s="224">
        <f>ROUND(E385*U385,2)</f>
        <v>1.1499999999999999</v>
      </c>
      <c r="W385" s="224"/>
      <c r="X385" s="224" t="s">
        <v>138</v>
      </c>
      <c r="Y385" s="205"/>
      <c r="Z385" s="205"/>
      <c r="AA385" s="205"/>
      <c r="AB385" s="205"/>
      <c r="AC385" s="205"/>
      <c r="AD385" s="205"/>
      <c r="AE385" s="205"/>
      <c r="AF385" s="205"/>
      <c r="AG385" s="205" t="s">
        <v>139</v>
      </c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</row>
    <row r="386" spans="1:60" outlineLevel="1" x14ac:dyDescent="0.25">
      <c r="A386" s="222"/>
      <c r="B386" s="223"/>
      <c r="C386" s="252" t="s">
        <v>562</v>
      </c>
      <c r="D386" s="226"/>
      <c r="E386" s="227">
        <v>1.98</v>
      </c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05"/>
      <c r="Z386" s="205"/>
      <c r="AA386" s="205"/>
      <c r="AB386" s="205"/>
      <c r="AC386" s="205"/>
      <c r="AD386" s="205"/>
      <c r="AE386" s="205"/>
      <c r="AF386" s="205"/>
      <c r="AG386" s="205" t="s">
        <v>141</v>
      </c>
      <c r="AH386" s="205">
        <v>0</v>
      </c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</row>
    <row r="387" spans="1:60" outlineLevel="1" x14ac:dyDescent="0.25">
      <c r="A387" s="222"/>
      <c r="B387" s="223"/>
      <c r="C387" s="252" t="s">
        <v>563</v>
      </c>
      <c r="D387" s="226"/>
      <c r="E387" s="227">
        <v>4.32</v>
      </c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05"/>
      <c r="Z387" s="205"/>
      <c r="AA387" s="205"/>
      <c r="AB387" s="205"/>
      <c r="AC387" s="205"/>
      <c r="AD387" s="205"/>
      <c r="AE387" s="205"/>
      <c r="AF387" s="205"/>
      <c r="AG387" s="205" t="s">
        <v>141</v>
      </c>
      <c r="AH387" s="205">
        <v>0</v>
      </c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</row>
    <row r="388" spans="1:60" outlineLevel="1" x14ac:dyDescent="0.25">
      <c r="A388" s="222"/>
      <c r="B388" s="223"/>
      <c r="C388" s="252" t="s">
        <v>562</v>
      </c>
      <c r="D388" s="226"/>
      <c r="E388" s="227">
        <v>1.98</v>
      </c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05"/>
      <c r="Z388" s="205"/>
      <c r="AA388" s="205"/>
      <c r="AB388" s="205"/>
      <c r="AC388" s="205"/>
      <c r="AD388" s="205"/>
      <c r="AE388" s="205"/>
      <c r="AF388" s="205"/>
      <c r="AG388" s="205" t="s">
        <v>141</v>
      </c>
      <c r="AH388" s="205">
        <v>0</v>
      </c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</row>
    <row r="389" spans="1:60" outlineLevel="1" x14ac:dyDescent="0.25">
      <c r="A389" s="243">
        <v>157</v>
      </c>
      <c r="B389" s="244" t="s">
        <v>564</v>
      </c>
      <c r="C389" s="253" t="s">
        <v>565</v>
      </c>
      <c r="D389" s="245" t="s">
        <v>149</v>
      </c>
      <c r="E389" s="246">
        <v>29</v>
      </c>
      <c r="F389" s="247"/>
      <c r="G389" s="248">
        <f>ROUND(E389*F389,2)</f>
        <v>0</v>
      </c>
      <c r="H389" s="225">
        <v>16.11</v>
      </c>
      <c r="I389" s="224">
        <f>ROUND(E389*H389,2)</f>
        <v>467.19</v>
      </c>
      <c r="J389" s="225">
        <v>58.49</v>
      </c>
      <c r="K389" s="224">
        <f>ROUND(E389*J389,2)</f>
        <v>1696.21</v>
      </c>
      <c r="L389" s="224">
        <v>15</v>
      </c>
      <c r="M389" s="224">
        <f>G389*(1+L389/100)</f>
        <v>0</v>
      </c>
      <c r="N389" s="224">
        <v>9.0000000000000006E-5</v>
      </c>
      <c r="O389" s="224">
        <f>ROUND(E389*N389,2)</f>
        <v>0</v>
      </c>
      <c r="P389" s="224">
        <v>0</v>
      </c>
      <c r="Q389" s="224">
        <f>ROUND(E389*P389,2)</f>
        <v>0</v>
      </c>
      <c r="R389" s="224"/>
      <c r="S389" s="224" t="s">
        <v>137</v>
      </c>
      <c r="T389" s="224" t="s">
        <v>137</v>
      </c>
      <c r="U389" s="224">
        <v>0.11600000000000001</v>
      </c>
      <c r="V389" s="224">
        <f>ROUND(E389*U389,2)</f>
        <v>3.36</v>
      </c>
      <c r="W389" s="224"/>
      <c r="X389" s="224" t="s">
        <v>138</v>
      </c>
      <c r="Y389" s="205"/>
      <c r="Z389" s="205"/>
      <c r="AA389" s="205"/>
      <c r="AB389" s="205"/>
      <c r="AC389" s="205"/>
      <c r="AD389" s="205"/>
      <c r="AE389" s="205"/>
      <c r="AF389" s="205"/>
      <c r="AG389" s="205" t="s">
        <v>139</v>
      </c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</row>
    <row r="390" spans="1:60" outlineLevel="1" x14ac:dyDescent="0.25">
      <c r="A390" s="237">
        <v>158</v>
      </c>
      <c r="B390" s="238" t="s">
        <v>566</v>
      </c>
      <c r="C390" s="251" t="s">
        <v>567</v>
      </c>
      <c r="D390" s="239" t="s">
        <v>153</v>
      </c>
      <c r="E390" s="240">
        <v>2.85</v>
      </c>
      <c r="F390" s="241"/>
      <c r="G390" s="242">
        <f>ROUND(E390*F390,2)</f>
        <v>0</v>
      </c>
      <c r="H390" s="225">
        <v>86.97</v>
      </c>
      <c r="I390" s="224">
        <f>ROUND(E390*H390,2)</f>
        <v>247.86</v>
      </c>
      <c r="J390" s="225">
        <v>158.03</v>
      </c>
      <c r="K390" s="224">
        <f>ROUND(E390*J390,2)</f>
        <v>450.39</v>
      </c>
      <c r="L390" s="224">
        <v>15</v>
      </c>
      <c r="M390" s="224">
        <f>G390*(1+L390/100)</f>
        <v>0</v>
      </c>
      <c r="N390" s="224">
        <v>4.4999999999999999E-4</v>
      </c>
      <c r="O390" s="224">
        <f>ROUND(E390*N390,2)</f>
        <v>0</v>
      </c>
      <c r="P390" s="224">
        <v>0</v>
      </c>
      <c r="Q390" s="224">
        <f>ROUND(E390*P390,2)</f>
        <v>0</v>
      </c>
      <c r="R390" s="224"/>
      <c r="S390" s="224" t="s">
        <v>137</v>
      </c>
      <c r="T390" s="224" t="s">
        <v>137</v>
      </c>
      <c r="U390" s="224">
        <v>0.33</v>
      </c>
      <c r="V390" s="224">
        <f>ROUND(E390*U390,2)</f>
        <v>0.94</v>
      </c>
      <c r="W390" s="224"/>
      <c r="X390" s="224" t="s">
        <v>138</v>
      </c>
      <c r="Y390" s="205"/>
      <c r="Z390" s="205"/>
      <c r="AA390" s="205"/>
      <c r="AB390" s="205"/>
      <c r="AC390" s="205"/>
      <c r="AD390" s="205"/>
      <c r="AE390" s="205"/>
      <c r="AF390" s="205"/>
      <c r="AG390" s="205" t="s">
        <v>139</v>
      </c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</row>
    <row r="391" spans="1:60" outlineLevel="1" x14ac:dyDescent="0.25">
      <c r="A391" s="222"/>
      <c r="B391" s="223"/>
      <c r="C391" s="252" t="s">
        <v>568</v>
      </c>
      <c r="D391" s="226"/>
      <c r="E391" s="227">
        <v>2.85</v>
      </c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05"/>
      <c r="Z391" s="205"/>
      <c r="AA391" s="205"/>
      <c r="AB391" s="205"/>
      <c r="AC391" s="205"/>
      <c r="AD391" s="205"/>
      <c r="AE391" s="205"/>
      <c r="AF391" s="205"/>
      <c r="AG391" s="205" t="s">
        <v>141</v>
      </c>
      <c r="AH391" s="205">
        <v>0</v>
      </c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</row>
    <row r="392" spans="1:60" outlineLevel="1" x14ac:dyDescent="0.25">
      <c r="A392" s="237">
        <v>159</v>
      </c>
      <c r="B392" s="238" t="s">
        <v>569</v>
      </c>
      <c r="C392" s="251" t="s">
        <v>570</v>
      </c>
      <c r="D392" s="239" t="s">
        <v>153</v>
      </c>
      <c r="E392" s="240">
        <v>8.6</v>
      </c>
      <c r="F392" s="241"/>
      <c r="G392" s="242">
        <f>ROUND(E392*F392,2)</f>
        <v>0</v>
      </c>
      <c r="H392" s="225">
        <v>47.69</v>
      </c>
      <c r="I392" s="224">
        <f>ROUND(E392*H392,2)</f>
        <v>410.13</v>
      </c>
      <c r="J392" s="225">
        <v>195.81</v>
      </c>
      <c r="K392" s="224">
        <f>ROUND(E392*J392,2)</f>
        <v>1683.97</v>
      </c>
      <c r="L392" s="224">
        <v>15</v>
      </c>
      <c r="M392" s="224">
        <f>G392*(1+L392/100)</f>
        <v>0</v>
      </c>
      <c r="N392" s="224">
        <v>3.6000000000000002E-4</v>
      </c>
      <c r="O392" s="224">
        <f>ROUND(E392*N392,2)</f>
        <v>0</v>
      </c>
      <c r="P392" s="224">
        <v>0</v>
      </c>
      <c r="Q392" s="224">
        <f>ROUND(E392*P392,2)</f>
        <v>0</v>
      </c>
      <c r="R392" s="224"/>
      <c r="S392" s="224" t="s">
        <v>162</v>
      </c>
      <c r="T392" s="224" t="s">
        <v>163</v>
      </c>
      <c r="U392" s="224">
        <v>0.41299999999999998</v>
      </c>
      <c r="V392" s="224">
        <f>ROUND(E392*U392,2)</f>
        <v>3.55</v>
      </c>
      <c r="W392" s="224"/>
      <c r="X392" s="224" t="s">
        <v>138</v>
      </c>
      <c r="Y392" s="205"/>
      <c r="Z392" s="205"/>
      <c r="AA392" s="205"/>
      <c r="AB392" s="205"/>
      <c r="AC392" s="205"/>
      <c r="AD392" s="205"/>
      <c r="AE392" s="205"/>
      <c r="AF392" s="205"/>
      <c r="AG392" s="205" t="s">
        <v>139</v>
      </c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</row>
    <row r="393" spans="1:60" outlineLevel="1" x14ac:dyDescent="0.25">
      <c r="A393" s="222"/>
      <c r="B393" s="223"/>
      <c r="C393" s="252" t="s">
        <v>571</v>
      </c>
      <c r="D393" s="226"/>
      <c r="E393" s="227">
        <v>3.6</v>
      </c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05"/>
      <c r="Z393" s="205"/>
      <c r="AA393" s="205"/>
      <c r="AB393" s="205"/>
      <c r="AC393" s="205"/>
      <c r="AD393" s="205"/>
      <c r="AE393" s="205"/>
      <c r="AF393" s="205"/>
      <c r="AG393" s="205" t="s">
        <v>141</v>
      </c>
      <c r="AH393" s="205">
        <v>0</v>
      </c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</row>
    <row r="394" spans="1:60" outlineLevel="1" x14ac:dyDescent="0.25">
      <c r="A394" s="222"/>
      <c r="B394" s="223"/>
      <c r="C394" s="252" t="s">
        <v>572</v>
      </c>
      <c r="D394" s="226"/>
      <c r="E394" s="227">
        <v>5</v>
      </c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05"/>
      <c r="Z394" s="205"/>
      <c r="AA394" s="205"/>
      <c r="AB394" s="205"/>
      <c r="AC394" s="205"/>
      <c r="AD394" s="205"/>
      <c r="AE394" s="205"/>
      <c r="AF394" s="205"/>
      <c r="AG394" s="205" t="s">
        <v>141</v>
      </c>
      <c r="AH394" s="205">
        <v>0</v>
      </c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</row>
    <row r="395" spans="1:60" x14ac:dyDescent="0.25">
      <c r="A395" s="231" t="s">
        <v>132</v>
      </c>
      <c r="B395" s="232" t="s">
        <v>96</v>
      </c>
      <c r="C395" s="250" t="s">
        <v>97</v>
      </c>
      <c r="D395" s="233"/>
      <c r="E395" s="234"/>
      <c r="F395" s="235"/>
      <c r="G395" s="236">
        <f>SUMIF(AG396:AG478,"&lt;&gt;NOR",G396:G478)</f>
        <v>0</v>
      </c>
      <c r="H395" s="230"/>
      <c r="I395" s="230">
        <f>SUM(I396:I478)</f>
        <v>1443.03</v>
      </c>
      <c r="J395" s="230"/>
      <c r="K395" s="230">
        <f>SUM(K396:K478)</f>
        <v>22903.93</v>
      </c>
      <c r="L395" s="230"/>
      <c r="M395" s="230">
        <f>SUM(M396:M478)</f>
        <v>0</v>
      </c>
      <c r="N395" s="230"/>
      <c r="O395" s="230">
        <f>SUM(O396:O478)</f>
        <v>0.05</v>
      </c>
      <c r="P395" s="230"/>
      <c r="Q395" s="230">
        <f>SUM(Q396:Q478)</f>
        <v>0</v>
      </c>
      <c r="R395" s="230"/>
      <c r="S395" s="230"/>
      <c r="T395" s="230"/>
      <c r="U395" s="230"/>
      <c r="V395" s="230">
        <f>SUM(V396:V478)</f>
        <v>41.22</v>
      </c>
      <c r="W395" s="230"/>
      <c r="X395" s="230"/>
      <c r="AG395" t="s">
        <v>133</v>
      </c>
    </row>
    <row r="396" spans="1:60" outlineLevel="1" x14ac:dyDescent="0.25">
      <c r="A396" s="237">
        <v>160</v>
      </c>
      <c r="B396" s="238" t="s">
        <v>573</v>
      </c>
      <c r="C396" s="251" t="s">
        <v>574</v>
      </c>
      <c r="D396" s="239" t="s">
        <v>153</v>
      </c>
      <c r="E396" s="240">
        <v>178.84</v>
      </c>
      <c r="F396" s="241"/>
      <c r="G396" s="242">
        <f>ROUND(E396*F396,2)</f>
        <v>0</v>
      </c>
      <c r="H396" s="225">
        <v>0.1</v>
      </c>
      <c r="I396" s="224">
        <f>ROUND(E396*H396,2)</f>
        <v>17.88</v>
      </c>
      <c r="J396" s="225">
        <v>34</v>
      </c>
      <c r="K396" s="224">
        <f>ROUND(E396*J396,2)</f>
        <v>6080.56</v>
      </c>
      <c r="L396" s="224">
        <v>15</v>
      </c>
      <c r="M396" s="224">
        <f>G396*(1+L396/100)</f>
        <v>0</v>
      </c>
      <c r="N396" s="224">
        <v>0</v>
      </c>
      <c r="O396" s="224">
        <f>ROUND(E396*N396,2)</f>
        <v>0</v>
      </c>
      <c r="P396" s="224">
        <v>0</v>
      </c>
      <c r="Q396" s="224">
        <f>ROUND(E396*P396,2)</f>
        <v>0</v>
      </c>
      <c r="R396" s="224"/>
      <c r="S396" s="224" t="s">
        <v>137</v>
      </c>
      <c r="T396" s="224" t="s">
        <v>137</v>
      </c>
      <c r="U396" s="224">
        <v>6.9709999999999994E-2</v>
      </c>
      <c r="V396" s="224">
        <f>ROUND(E396*U396,2)</f>
        <v>12.47</v>
      </c>
      <c r="W396" s="224"/>
      <c r="X396" s="224" t="s">
        <v>138</v>
      </c>
      <c r="Y396" s="205"/>
      <c r="Z396" s="205"/>
      <c r="AA396" s="205"/>
      <c r="AB396" s="205"/>
      <c r="AC396" s="205"/>
      <c r="AD396" s="205"/>
      <c r="AE396" s="205"/>
      <c r="AF396" s="205"/>
      <c r="AG396" s="205" t="s">
        <v>139</v>
      </c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</row>
    <row r="397" spans="1:60" outlineLevel="1" x14ac:dyDescent="0.25">
      <c r="A397" s="222"/>
      <c r="B397" s="223"/>
      <c r="C397" s="252" t="s">
        <v>575</v>
      </c>
      <c r="D397" s="226"/>
      <c r="E397" s="227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05"/>
      <c r="Z397" s="205"/>
      <c r="AA397" s="205"/>
      <c r="AB397" s="205"/>
      <c r="AC397" s="205"/>
      <c r="AD397" s="205"/>
      <c r="AE397" s="205"/>
      <c r="AF397" s="205"/>
      <c r="AG397" s="205" t="s">
        <v>141</v>
      </c>
      <c r="AH397" s="205">
        <v>0</v>
      </c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</row>
    <row r="398" spans="1:60" outlineLevel="1" x14ac:dyDescent="0.25">
      <c r="A398" s="222"/>
      <c r="B398" s="223"/>
      <c r="C398" s="252" t="s">
        <v>192</v>
      </c>
      <c r="D398" s="226"/>
      <c r="E398" s="227">
        <v>1.08</v>
      </c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05"/>
      <c r="Z398" s="205"/>
      <c r="AA398" s="205"/>
      <c r="AB398" s="205"/>
      <c r="AC398" s="205"/>
      <c r="AD398" s="205"/>
      <c r="AE398" s="205"/>
      <c r="AF398" s="205"/>
      <c r="AG398" s="205" t="s">
        <v>141</v>
      </c>
      <c r="AH398" s="205">
        <v>0</v>
      </c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</row>
    <row r="399" spans="1:60" outlineLevel="1" x14ac:dyDescent="0.25">
      <c r="A399" s="222"/>
      <c r="B399" s="223"/>
      <c r="C399" s="252" t="s">
        <v>193</v>
      </c>
      <c r="D399" s="226"/>
      <c r="E399" s="227">
        <v>11.7</v>
      </c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05"/>
      <c r="Z399" s="205"/>
      <c r="AA399" s="205"/>
      <c r="AB399" s="205"/>
      <c r="AC399" s="205"/>
      <c r="AD399" s="205"/>
      <c r="AE399" s="205"/>
      <c r="AF399" s="205"/>
      <c r="AG399" s="205" t="s">
        <v>141</v>
      </c>
      <c r="AH399" s="205">
        <v>0</v>
      </c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</row>
    <row r="400" spans="1:60" outlineLevel="1" x14ac:dyDescent="0.25">
      <c r="A400" s="222"/>
      <c r="B400" s="223"/>
      <c r="C400" s="252" t="s">
        <v>194</v>
      </c>
      <c r="D400" s="226"/>
      <c r="E400" s="227">
        <v>17.16</v>
      </c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05"/>
      <c r="Z400" s="205"/>
      <c r="AA400" s="205"/>
      <c r="AB400" s="205"/>
      <c r="AC400" s="205"/>
      <c r="AD400" s="205"/>
      <c r="AE400" s="205"/>
      <c r="AF400" s="205"/>
      <c r="AG400" s="205" t="s">
        <v>141</v>
      </c>
      <c r="AH400" s="205">
        <v>0</v>
      </c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</row>
    <row r="401" spans="1:60" outlineLevel="1" x14ac:dyDescent="0.25">
      <c r="A401" s="222"/>
      <c r="B401" s="223"/>
      <c r="C401" s="252" t="s">
        <v>195</v>
      </c>
      <c r="D401" s="226"/>
      <c r="E401" s="227">
        <v>8.1199999999999992</v>
      </c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05"/>
      <c r="Z401" s="205"/>
      <c r="AA401" s="205"/>
      <c r="AB401" s="205"/>
      <c r="AC401" s="205"/>
      <c r="AD401" s="205"/>
      <c r="AE401" s="205"/>
      <c r="AF401" s="205"/>
      <c r="AG401" s="205" t="s">
        <v>141</v>
      </c>
      <c r="AH401" s="205">
        <v>0</v>
      </c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</row>
    <row r="402" spans="1:60" outlineLevel="1" x14ac:dyDescent="0.25">
      <c r="A402" s="222"/>
      <c r="B402" s="223"/>
      <c r="C402" s="252" t="s">
        <v>576</v>
      </c>
      <c r="D402" s="226"/>
      <c r="E402" s="227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05"/>
      <c r="Z402" s="205"/>
      <c r="AA402" s="205"/>
      <c r="AB402" s="205"/>
      <c r="AC402" s="205"/>
      <c r="AD402" s="205"/>
      <c r="AE402" s="205"/>
      <c r="AF402" s="205"/>
      <c r="AG402" s="205" t="s">
        <v>141</v>
      </c>
      <c r="AH402" s="205">
        <v>0</v>
      </c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</row>
    <row r="403" spans="1:60" outlineLevel="1" x14ac:dyDescent="0.25">
      <c r="A403" s="222"/>
      <c r="B403" s="223"/>
      <c r="C403" s="252" t="s">
        <v>198</v>
      </c>
      <c r="D403" s="226"/>
      <c r="E403" s="227">
        <v>38.479999999999997</v>
      </c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05"/>
      <c r="Z403" s="205"/>
      <c r="AA403" s="205"/>
      <c r="AB403" s="205"/>
      <c r="AC403" s="205"/>
      <c r="AD403" s="205"/>
      <c r="AE403" s="205"/>
      <c r="AF403" s="205"/>
      <c r="AG403" s="205" t="s">
        <v>141</v>
      </c>
      <c r="AH403" s="205">
        <v>0</v>
      </c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</row>
    <row r="404" spans="1:60" outlineLevel="1" x14ac:dyDescent="0.25">
      <c r="A404" s="222"/>
      <c r="B404" s="223"/>
      <c r="C404" s="252" t="s">
        <v>199</v>
      </c>
      <c r="D404" s="226"/>
      <c r="E404" s="227">
        <v>-4.8</v>
      </c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05"/>
      <c r="Z404" s="205"/>
      <c r="AA404" s="205"/>
      <c r="AB404" s="205"/>
      <c r="AC404" s="205"/>
      <c r="AD404" s="205"/>
      <c r="AE404" s="205"/>
      <c r="AF404" s="205"/>
      <c r="AG404" s="205" t="s">
        <v>141</v>
      </c>
      <c r="AH404" s="205">
        <v>0</v>
      </c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</row>
    <row r="405" spans="1:60" outlineLevel="1" x14ac:dyDescent="0.25">
      <c r="A405" s="222"/>
      <c r="B405" s="223"/>
      <c r="C405" s="252" t="s">
        <v>200</v>
      </c>
      <c r="D405" s="226"/>
      <c r="E405" s="227">
        <v>-3.6</v>
      </c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05"/>
      <c r="Z405" s="205"/>
      <c r="AA405" s="205"/>
      <c r="AB405" s="205"/>
      <c r="AC405" s="205"/>
      <c r="AD405" s="205"/>
      <c r="AE405" s="205"/>
      <c r="AF405" s="205"/>
      <c r="AG405" s="205" t="s">
        <v>141</v>
      </c>
      <c r="AH405" s="205">
        <v>0</v>
      </c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</row>
    <row r="406" spans="1:60" outlineLevel="1" x14ac:dyDescent="0.25">
      <c r="A406" s="222"/>
      <c r="B406" s="223"/>
      <c r="C406" s="252" t="s">
        <v>201</v>
      </c>
      <c r="D406" s="226"/>
      <c r="E406" s="227">
        <v>10.92</v>
      </c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05"/>
      <c r="Z406" s="205"/>
      <c r="AA406" s="205"/>
      <c r="AB406" s="205"/>
      <c r="AC406" s="205"/>
      <c r="AD406" s="205"/>
      <c r="AE406" s="205"/>
      <c r="AF406" s="205"/>
      <c r="AG406" s="205" t="s">
        <v>141</v>
      </c>
      <c r="AH406" s="205">
        <v>0</v>
      </c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</row>
    <row r="407" spans="1:60" outlineLevel="1" x14ac:dyDescent="0.25">
      <c r="A407" s="222"/>
      <c r="B407" s="223"/>
      <c r="C407" s="252" t="s">
        <v>202</v>
      </c>
      <c r="D407" s="226"/>
      <c r="E407" s="227">
        <v>-1.2</v>
      </c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05"/>
      <c r="Z407" s="205"/>
      <c r="AA407" s="205"/>
      <c r="AB407" s="205"/>
      <c r="AC407" s="205"/>
      <c r="AD407" s="205"/>
      <c r="AE407" s="205"/>
      <c r="AF407" s="205"/>
      <c r="AG407" s="205" t="s">
        <v>141</v>
      </c>
      <c r="AH407" s="205">
        <v>0</v>
      </c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</row>
    <row r="408" spans="1:60" outlineLevel="1" x14ac:dyDescent="0.25">
      <c r="A408" s="222"/>
      <c r="B408" s="223"/>
      <c r="C408" s="252" t="s">
        <v>203</v>
      </c>
      <c r="D408" s="226"/>
      <c r="E408" s="227">
        <v>35.880000000000003</v>
      </c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05"/>
      <c r="Z408" s="205"/>
      <c r="AA408" s="205"/>
      <c r="AB408" s="205"/>
      <c r="AC408" s="205"/>
      <c r="AD408" s="205"/>
      <c r="AE408" s="205"/>
      <c r="AF408" s="205"/>
      <c r="AG408" s="205" t="s">
        <v>141</v>
      </c>
      <c r="AH408" s="205">
        <v>0</v>
      </c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</row>
    <row r="409" spans="1:60" outlineLevel="1" x14ac:dyDescent="0.25">
      <c r="A409" s="222"/>
      <c r="B409" s="223"/>
      <c r="C409" s="252" t="s">
        <v>204</v>
      </c>
      <c r="D409" s="226"/>
      <c r="E409" s="227">
        <v>-1.6</v>
      </c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05"/>
      <c r="Z409" s="205"/>
      <c r="AA409" s="205"/>
      <c r="AB409" s="205"/>
      <c r="AC409" s="205"/>
      <c r="AD409" s="205"/>
      <c r="AE409" s="205"/>
      <c r="AF409" s="205"/>
      <c r="AG409" s="205" t="s">
        <v>141</v>
      </c>
      <c r="AH409" s="205">
        <v>0</v>
      </c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</row>
    <row r="410" spans="1:60" outlineLevel="1" x14ac:dyDescent="0.25">
      <c r="A410" s="222"/>
      <c r="B410" s="223"/>
      <c r="C410" s="252" t="s">
        <v>205</v>
      </c>
      <c r="D410" s="226"/>
      <c r="E410" s="227">
        <v>-2.4</v>
      </c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05"/>
      <c r="Z410" s="205"/>
      <c r="AA410" s="205"/>
      <c r="AB410" s="205"/>
      <c r="AC410" s="205"/>
      <c r="AD410" s="205"/>
      <c r="AE410" s="205"/>
      <c r="AF410" s="205"/>
      <c r="AG410" s="205" t="s">
        <v>141</v>
      </c>
      <c r="AH410" s="205">
        <v>0</v>
      </c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</row>
    <row r="411" spans="1:60" outlineLevel="1" x14ac:dyDescent="0.25">
      <c r="A411" s="222"/>
      <c r="B411" s="223"/>
      <c r="C411" s="252" t="s">
        <v>206</v>
      </c>
      <c r="D411" s="226"/>
      <c r="E411" s="227">
        <v>44.2</v>
      </c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05"/>
      <c r="Z411" s="205"/>
      <c r="AA411" s="205"/>
      <c r="AB411" s="205"/>
      <c r="AC411" s="205"/>
      <c r="AD411" s="205"/>
      <c r="AE411" s="205"/>
      <c r="AF411" s="205"/>
      <c r="AG411" s="205" t="s">
        <v>141</v>
      </c>
      <c r="AH411" s="205">
        <v>0</v>
      </c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</row>
    <row r="412" spans="1:60" outlineLevel="1" x14ac:dyDescent="0.25">
      <c r="A412" s="222"/>
      <c r="B412" s="223"/>
      <c r="C412" s="252" t="s">
        <v>207</v>
      </c>
      <c r="D412" s="226"/>
      <c r="E412" s="227">
        <v>-3.2</v>
      </c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05"/>
      <c r="Z412" s="205"/>
      <c r="AA412" s="205"/>
      <c r="AB412" s="205"/>
      <c r="AC412" s="205"/>
      <c r="AD412" s="205"/>
      <c r="AE412" s="205"/>
      <c r="AF412" s="205"/>
      <c r="AG412" s="205" t="s">
        <v>141</v>
      </c>
      <c r="AH412" s="205">
        <v>0</v>
      </c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</row>
    <row r="413" spans="1:60" outlineLevel="1" x14ac:dyDescent="0.25">
      <c r="A413" s="222"/>
      <c r="B413" s="223"/>
      <c r="C413" s="252" t="s">
        <v>208</v>
      </c>
      <c r="D413" s="226"/>
      <c r="E413" s="227">
        <v>-4.92</v>
      </c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05"/>
      <c r="Z413" s="205"/>
      <c r="AA413" s="205"/>
      <c r="AB413" s="205"/>
      <c r="AC413" s="205"/>
      <c r="AD413" s="205"/>
      <c r="AE413" s="205"/>
      <c r="AF413" s="205"/>
      <c r="AG413" s="205" t="s">
        <v>141</v>
      </c>
      <c r="AH413" s="205">
        <v>0</v>
      </c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</row>
    <row r="414" spans="1:60" outlineLevel="1" x14ac:dyDescent="0.25">
      <c r="A414" s="222"/>
      <c r="B414" s="223"/>
      <c r="C414" s="252" t="s">
        <v>209</v>
      </c>
      <c r="D414" s="226"/>
      <c r="E414" s="227">
        <v>8.58</v>
      </c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05"/>
      <c r="Z414" s="205"/>
      <c r="AA414" s="205"/>
      <c r="AB414" s="205"/>
      <c r="AC414" s="205"/>
      <c r="AD414" s="205"/>
      <c r="AE414" s="205"/>
      <c r="AF414" s="205"/>
      <c r="AG414" s="205" t="s">
        <v>141</v>
      </c>
      <c r="AH414" s="205">
        <v>0</v>
      </c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</row>
    <row r="415" spans="1:60" outlineLevel="1" x14ac:dyDescent="0.25">
      <c r="A415" s="222"/>
      <c r="B415" s="223"/>
      <c r="C415" s="252" t="s">
        <v>202</v>
      </c>
      <c r="D415" s="226"/>
      <c r="E415" s="227">
        <v>-1.2</v>
      </c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05"/>
      <c r="Z415" s="205"/>
      <c r="AA415" s="205"/>
      <c r="AB415" s="205"/>
      <c r="AC415" s="205"/>
      <c r="AD415" s="205"/>
      <c r="AE415" s="205"/>
      <c r="AF415" s="205"/>
      <c r="AG415" s="205" t="s">
        <v>141</v>
      </c>
      <c r="AH415" s="205">
        <v>0</v>
      </c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</row>
    <row r="416" spans="1:60" outlineLevel="1" x14ac:dyDescent="0.25">
      <c r="A416" s="222"/>
      <c r="B416" s="223"/>
      <c r="C416" s="252" t="s">
        <v>210</v>
      </c>
      <c r="D416" s="226"/>
      <c r="E416" s="227">
        <v>29.64</v>
      </c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05"/>
      <c r="Z416" s="205"/>
      <c r="AA416" s="205"/>
      <c r="AB416" s="205"/>
      <c r="AC416" s="205"/>
      <c r="AD416" s="205"/>
      <c r="AE416" s="205"/>
      <c r="AF416" s="205"/>
      <c r="AG416" s="205" t="s">
        <v>141</v>
      </c>
      <c r="AH416" s="205">
        <v>0</v>
      </c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</row>
    <row r="417" spans="1:60" outlineLevel="1" x14ac:dyDescent="0.25">
      <c r="A417" s="222"/>
      <c r="B417" s="223"/>
      <c r="C417" s="252" t="s">
        <v>204</v>
      </c>
      <c r="D417" s="226"/>
      <c r="E417" s="227">
        <v>-1.6</v>
      </c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05"/>
      <c r="Z417" s="205"/>
      <c r="AA417" s="205"/>
      <c r="AB417" s="205"/>
      <c r="AC417" s="205"/>
      <c r="AD417" s="205"/>
      <c r="AE417" s="205"/>
      <c r="AF417" s="205"/>
      <c r="AG417" s="205" t="s">
        <v>141</v>
      </c>
      <c r="AH417" s="205">
        <v>0</v>
      </c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</row>
    <row r="418" spans="1:60" outlineLevel="1" x14ac:dyDescent="0.25">
      <c r="A418" s="222"/>
      <c r="B418" s="223"/>
      <c r="C418" s="252" t="s">
        <v>205</v>
      </c>
      <c r="D418" s="226"/>
      <c r="E418" s="227">
        <v>-2.4</v>
      </c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05"/>
      <c r="Z418" s="205"/>
      <c r="AA418" s="205"/>
      <c r="AB418" s="205"/>
      <c r="AC418" s="205"/>
      <c r="AD418" s="205"/>
      <c r="AE418" s="205"/>
      <c r="AF418" s="205"/>
      <c r="AG418" s="205" t="s">
        <v>141</v>
      </c>
      <c r="AH418" s="205">
        <v>0</v>
      </c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</row>
    <row r="419" spans="1:60" outlineLevel="1" x14ac:dyDescent="0.25">
      <c r="A419" s="237">
        <v>161</v>
      </c>
      <c r="B419" s="238" t="s">
        <v>577</v>
      </c>
      <c r="C419" s="251" t="s">
        <v>578</v>
      </c>
      <c r="D419" s="239" t="s">
        <v>153</v>
      </c>
      <c r="E419" s="240">
        <v>15.68</v>
      </c>
      <c r="F419" s="241"/>
      <c r="G419" s="242">
        <f>ROUND(E419*F419,2)</f>
        <v>0</v>
      </c>
      <c r="H419" s="225">
        <v>4.68</v>
      </c>
      <c r="I419" s="224">
        <f>ROUND(E419*H419,2)</f>
        <v>73.38</v>
      </c>
      <c r="J419" s="225">
        <v>16.420000000000002</v>
      </c>
      <c r="K419" s="224">
        <f>ROUND(E419*J419,2)</f>
        <v>257.47000000000003</v>
      </c>
      <c r="L419" s="224">
        <v>15</v>
      </c>
      <c r="M419" s="224">
        <f>G419*(1+L419/100)</f>
        <v>0</v>
      </c>
      <c r="N419" s="224">
        <v>6.9999999999999994E-5</v>
      </c>
      <c r="O419" s="224">
        <f>ROUND(E419*N419,2)</f>
        <v>0</v>
      </c>
      <c r="P419" s="224">
        <v>0</v>
      </c>
      <c r="Q419" s="224">
        <f>ROUND(E419*P419,2)</f>
        <v>0</v>
      </c>
      <c r="R419" s="224"/>
      <c r="S419" s="224" t="s">
        <v>137</v>
      </c>
      <c r="T419" s="224" t="s">
        <v>137</v>
      </c>
      <c r="U419" s="224">
        <v>3.2480000000000002E-2</v>
      </c>
      <c r="V419" s="224">
        <f>ROUND(E419*U419,2)</f>
        <v>0.51</v>
      </c>
      <c r="W419" s="224"/>
      <c r="X419" s="224" t="s">
        <v>138</v>
      </c>
      <c r="Y419" s="205"/>
      <c r="Z419" s="205"/>
      <c r="AA419" s="205"/>
      <c r="AB419" s="205"/>
      <c r="AC419" s="205"/>
      <c r="AD419" s="205"/>
      <c r="AE419" s="205"/>
      <c r="AF419" s="205"/>
      <c r="AG419" s="205" t="s">
        <v>139</v>
      </c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</row>
    <row r="420" spans="1:60" outlineLevel="1" x14ac:dyDescent="0.25">
      <c r="A420" s="222"/>
      <c r="B420" s="223"/>
      <c r="C420" s="252" t="s">
        <v>579</v>
      </c>
      <c r="D420" s="226"/>
      <c r="E420" s="227">
        <v>13.34</v>
      </c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05"/>
      <c r="Z420" s="205"/>
      <c r="AA420" s="205"/>
      <c r="AB420" s="205"/>
      <c r="AC420" s="205"/>
      <c r="AD420" s="205"/>
      <c r="AE420" s="205"/>
      <c r="AF420" s="205"/>
      <c r="AG420" s="205" t="s">
        <v>141</v>
      </c>
      <c r="AH420" s="205">
        <v>0</v>
      </c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</row>
    <row r="421" spans="1:60" outlineLevel="1" x14ac:dyDescent="0.25">
      <c r="A421" s="222"/>
      <c r="B421" s="223"/>
      <c r="C421" s="252" t="s">
        <v>580</v>
      </c>
      <c r="D421" s="226"/>
      <c r="E421" s="227">
        <v>2.34</v>
      </c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05"/>
      <c r="Z421" s="205"/>
      <c r="AA421" s="205"/>
      <c r="AB421" s="205"/>
      <c r="AC421" s="205"/>
      <c r="AD421" s="205"/>
      <c r="AE421" s="205"/>
      <c r="AF421" s="205"/>
      <c r="AG421" s="205" t="s">
        <v>141</v>
      </c>
      <c r="AH421" s="205">
        <v>0</v>
      </c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</row>
    <row r="422" spans="1:60" outlineLevel="1" x14ac:dyDescent="0.25">
      <c r="A422" s="237">
        <v>162</v>
      </c>
      <c r="B422" s="238" t="s">
        <v>581</v>
      </c>
      <c r="C422" s="251" t="s">
        <v>582</v>
      </c>
      <c r="D422" s="239" t="s">
        <v>153</v>
      </c>
      <c r="E422" s="240">
        <v>194.52</v>
      </c>
      <c r="F422" s="241"/>
      <c r="G422" s="242">
        <f>ROUND(E422*F422,2)</f>
        <v>0</v>
      </c>
      <c r="H422" s="225">
        <v>4.21</v>
      </c>
      <c r="I422" s="224">
        <f>ROUND(E422*H422,2)</f>
        <v>818.93</v>
      </c>
      <c r="J422" s="225">
        <v>51.39</v>
      </c>
      <c r="K422" s="224">
        <f>ROUND(E422*J422,2)</f>
        <v>9996.3799999999992</v>
      </c>
      <c r="L422" s="224">
        <v>15</v>
      </c>
      <c r="M422" s="224">
        <f>G422*(1+L422/100)</f>
        <v>0</v>
      </c>
      <c r="N422" s="224">
        <v>1.3999999999999999E-4</v>
      </c>
      <c r="O422" s="224">
        <f>ROUND(E422*N422,2)</f>
        <v>0.03</v>
      </c>
      <c r="P422" s="224">
        <v>0</v>
      </c>
      <c r="Q422" s="224">
        <f>ROUND(E422*P422,2)</f>
        <v>0</v>
      </c>
      <c r="R422" s="224"/>
      <c r="S422" s="224" t="s">
        <v>137</v>
      </c>
      <c r="T422" s="224" t="s">
        <v>137</v>
      </c>
      <c r="U422" s="224">
        <v>0.10191</v>
      </c>
      <c r="V422" s="224">
        <f>ROUND(E422*U422,2)</f>
        <v>19.82</v>
      </c>
      <c r="W422" s="224"/>
      <c r="X422" s="224" t="s">
        <v>138</v>
      </c>
      <c r="Y422" s="205"/>
      <c r="Z422" s="205"/>
      <c r="AA422" s="205"/>
      <c r="AB422" s="205"/>
      <c r="AC422" s="205"/>
      <c r="AD422" s="205"/>
      <c r="AE422" s="205"/>
      <c r="AF422" s="205"/>
      <c r="AG422" s="205" t="s">
        <v>139</v>
      </c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</row>
    <row r="423" spans="1:60" outlineLevel="1" x14ac:dyDescent="0.25">
      <c r="A423" s="222"/>
      <c r="B423" s="223"/>
      <c r="C423" s="252" t="s">
        <v>575</v>
      </c>
      <c r="D423" s="226"/>
      <c r="E423" s="227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05"/>
      <c r="Z423" s="205"/>
      <c r="AA423" s="205"/>
      <c r="AB423" s="205"/>
      <c r="AC423" s="205"/>
      <c r="AD423" s="205"/>
      <c r="AE423" s="205"/>
      <c r="AF423" s="205"/>
      <c r="AG423" s="205" t="s">
        <v>141</v>
      </c>
      <c r="AH423" s="205">
        <v>0</v>
      </c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</row>
    <row r="424" spans="1:60" outlineLevel="1" x14ac:dyDescent="0.25">
      <c r="A424" s="222"/>
      <c r="B424" s="223"/>
      <c r="C424" s="252" t="s">
        <v>192</v>
      </c>
      <c r="D424" s="226"/>
      <c r="E424" s="227">
        <v>1.08</v>
      </c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05"/>
      <c r="Z424" s="205"/>
      <c r="AA424" s="205"/>
      <c r="AB424" s="205"/>
      <c r="AC424" s="205"/>
      <c r="AD424" s="205"/>
      <c r="AE424" s="205"/>
      <c r="AF424" s="205"/>
      <c r="AG424" s="205" t="s">
        <v>141</v>
      </c>
      <c r="AH424" s="205">
        <v>0</v>
      </c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</row>
    <row r="425" spans="1:60" outlineLevel="1" x14ac:dyDescent="0.25">
      <c r="A425" s="222"/>
      <c r="B425" s="223"/>
      <c r="C425" s="252" t="s">
        <v>193</v>
      </c>
      <c r="D425" s="226"/>
      <c r="E425" s="227">
        <v>11.7</v>
      </c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05"/>
      <c r="Z425" s="205"/>
      <c r="AA425" s="205"/>
      <c r="AB425" s="205"/>
      <c r="AC425" s="205"/>
      <c r="AD425" s="205"/>
      <c r="AE425" s="205"/>
      <c r="AF425" s="205"/>
      <c r="AG425" s="205" t="s">
        <v>141</v>
      </c>
      <c r="AH425" s="205">
        <v>0</v>
      </c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</row>
    <row r="426" spans="1:60" outlineLevel="1" x14ac:dyDescent="0.25">
      <c r="A426" s="222"/>
      <c r="B426" s="223"/>
      <c r="C426" s="252" t="s">
        <v>194</v>
      </c>
      <c r="D426" s="226"/>
      <c r="E426" s="227">
        <v>17.16</v>
      </c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05"/>
      <c r="Z426" s="205"/>
      <c r="AA426" s="205"/>
      <c r="AB426" s="205"/>
      <c r="AC426" s="205"/>
      <c r="AD426" s="205"/>
      <c r="AE426" s="205"/>
      <c r="AF426" s="205"/>
      <c r="AG426" s="205" t="s">
        <v>141</v>
      </c>
      <c r="AH426" s="205">
        <v>0</v>
      </c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</row>
    <row r="427" spans="1:60" outlineLevel="1" x14ac:dyDescent="0.25">
      <c r="A427" s="222"/>
      <c r="B427" s="223"/>
      <c r="C427" s="252" t="s">
        <v>195</v>
      </c>
      <c r="D427" s="226"/>
      <c r="E427" s="227">
        <v>8.1199999999999992</v>
      </c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05"/>
      <c r="Z427" s="205"/>
      <c r="AA427" s="205"/>
      <c r="AB427" s="205"/>
      <c r="AC427" s="205"/>
      <c r="AD427" s="205"/>
      <c r="AE427" s="205"/>
      <c r="AF427" s="205"/>
      <c r="AG427" s="205" t="s">
        <v>141</v>
      </c>
      <c r="AH427" s="205">
        <v>0</v>
      </c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</row>
    <row r="428" spans="1:60" outlineLevel="1" x14ac:dyDescent="0.25">
      <c r="A428" s="222"/>
      <c r="B428" s="223"/>
      <c r="C428" s="252" t="s">
        <v>157</v>
      </c>
      <c r="D428" s="226"/>
      <c r="E428" s="227">
        <v>8.06</v>
      </c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05"/>
      <c r="Z428" s="205"/>
      <c r="AA428" s="205"/>
      <c r="AB428" s="205"/>
      <c r="AC428" s="205"/>
      <c r="AD428" s="205"/>
      <c r="AE428" s="205"/>
      <c r="AF428" s="205"/>
      <c r="AG428" s="205" t="s">
        <v>141</v>
      </c>
      <c r="AH428" s="205">
        <v>0</v>
      </c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</row>
    <row r="429" spans="1:60" outlineLevel="1" x14ac:dyDescent="0.25">
      <c r="A429" s="222"/>
      <c r="B429" s="223"/>
      <c r="C429" s="252" t="s">
        <v>158</v>
      </c>
      <c r="D429" s="226"/>
      <c r="E429" s="227">
        <v>4.2</v>
      </c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05"/>
      <c r="Z429" s="205"/>
      <c r="AA429" s="205"/>
      <c r="AB429" s="205"/>
      <c r="AC429" s="205"/>
      <c r="AD429" s="205"/>
      <c r="AE429" s="205"/>
      <c r="AF429" s="205"/>
      <c r="AG429" s="205" t="s">
        <v>141</v>
      </c>
      <c r="AH429" s="205">
        <v>0</v>
      </c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</row>
    <row r="430" spans="1:60" outlineLevel="1" x14ac:dyDescent="0.25">
      <c r="A430" s="222"/>
      <c r="B430" s="223"/>
      <c r="C430" s="252" t="s">
        <v>159</v>
      </c>
      <c r="D430" s="226"/>
      <c r="E430" s="227">
        <v>1.08</v>
      </c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05"/>
      <c r="Z430" s="205"/>
      <c r="AA430" s="205"/>
      <c r="AB430" s="205"/>
      <c r="AC430" s="205"/>
      <c r="AD430" s="205"/>
      <c r="AE430" s="205"/>
      <c r="AF430" s="205"/>
      <c r="AG430" s="205" t="s">
        <v>141</v>
      </c>
      <c r="AH430" s="205">
        <v>0</v>
      </c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</row>
    <row r="431" spans="1:60" outlineLevel="1" x14ac:dyDescent="0.25">
      <c r="A431" s="222"/>
      <c r="B431" s="223"/>
      <c r="C431" s="252" t="s">
        <v>576</v>
      </c>
      <c r="D431" s="226"/>
      <c r="E431" s="227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05"/>
      <c r="Z431" s="205"/>
      <c r="AA431" s="205"/>
      <c r="AB431" s="205"/>
      <c r="AC431" s="205"/>
      <c r="AD431" s="205"/>
      <c r="AE431" s="205"/>
      <c r="AF431" s="205"/>
      <c r="AG431" s="205" t="s">
        <v>141</v>
      </c>
      <c r="AH431" s="205">
        <v>0</v>
      </c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</row>
    <row r="432" spans="1:60" outlineLevel="1" x14ac:dyDescent="0.25">
      <c r="A432" s="222"/>
      <c r="B432" s="223"/>
      <c r="C432" s="252" t="s">
        <v>198</v>
      </c>
      <c r="D432" s="226"/>
      <c r="E432" s="227">
        <v>38.479999999999997</v>
      </c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05"/>
      <c r="Z432" s="205"/>
      <c r="AA432" s="205"/>
      <c r="AB432" s="205"/>
      <c r="AC432" s="205"/>
      <c r="AD432" s="205"/>
      <c r="AE432" s="205"/>
      <c r="AF432" s="205"/>
      <c r="AG432" s="205" t="s">
        <v>141</v>
      </c>
      <c r="AH432" s="205">
        <v>0</v>
      </c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</row>
    <row r="433" spans="1:60" outlineLevel="1" x14ac:dyDescent="0.25">
      <c r="A433" s="222"/>
      <c r="B433" s="223"/>
      <c r="C433" s="252" t="s">
        <v>199</v>
      </c>
      <c r="D433" s="226"/>
      <c r="E433" s="227">
        <v>-4.8</v>
      </c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05"/>
      <c r="Z433" s="205"/>
      <c r="AA433" s="205"/>
      <c r="AB433" s="205"/>
      <c r="AC433" s="205"/>
      <c r="AD433" s="205"/>
      <c r="AE433" s="205"/>
      <c r="AF433" s="205"/>
      <c r="AG433" s="205" t="s">
        <v>141</v>
      </c>
      <c r="AH433" s="205">
        <v>0</v>
      </c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</row>
    <row r="434" spans="1:60" outlineLevel="1" x14ac:dyDescent="0.25">
      <c r="A434" s="222"/>
      <c r="B434" s="223"/>
      <c r="C434" s="252" t="s">
        <v>200</v>
      </c>
      <c r="D434" s="226"/>
      <c r="E434" s="227">
        <v>-3.6</v>
      </c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05"/>
      <c r="Z434" s="205"/>
      <c r="AA434" s="205"/>
      <c r="AB434" s="205"/>
      <c r="AC434" s="205"/>
      <c r="AD434" s="205"/>
      <c r="AE434" s="205"/>
      <c r="AF434" s="205"/>
      <c r="AG434" s="205" t="s">
        <v>141</v>
      </c>
      <c r="AH434" s="205">
        <v>0</v>
      </c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</row>
    <row r="435" spans="1:60" outlineLevel="1" x14ac:dyDescent="0.25">
      <c r="A435" s="222"/>
      <c r="B435" s="223"/>
      <c r="C435" s="252" t="s">
        <v>201</v>
      </c>
      <c r="D435" s="226"/>
      <c r="E435" s="227">
        <v>10.92</v>
      </c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05"/>
      <c r="Z435" s="205"/>
      <c r="AA435" s="205"/>
      <c r="AB435" s="205"/>
      <c r="AC435" s="205"/>
      <c r="AD435" s="205"/>
      <c r="AE435" s="205"/>
      <c r="AF435" s="205"/>
      <c r="AG435" s="205" t="s">
        <v>141</v>
      </c>
      <c r="AH435" s="205">
        <v>0</v>
      </c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</row>
    <row r="436" spans="1:60" outlineLevel="1" x14ac:dyDescent="0.25">
      <c r="A436" s="222"/>
      <c r="B436" s="223"/>
      <c r="C436" s="252" t="s">
        <v>202</v>
      </c>
      <c r="D436" s="226"/>
      <c r="E436" s="227">
        <v>-1.2</v>
      </c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05"/>
      <c r="Z436" s="205"/>
      <c r="AA436" s="205"/>
      <c r="AB436" s="205"/>
      <c r="AC436" s="205"/>
      <c r="AD436" s="205"/>
      <c r="AE436" s="205"/>
      <c r="AF436" s="205"/>
      <c r="AG436" s="205" t="s">
        <v>141</v>
      </c>
      <c r="AH436" s="205">
        <v>0</v>
      </c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</row>
    <row r="437" spans="1:60" outlineLevel="1" x14ac:dyDescent="0.25">
      <c r="A437" s="222"/>
      <c r="B437" s="223"/>
      <c r="C437" s="252" t="s">
        <v>203</v>
      </c>
      <c r="D437" s="226"/>
      <c r="E437" s="227">
        <v>35.880000000000003</v>
      </c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05"/>
      <c r="Z437" s="205"/>
      <c r="AA437" s="205"/>
      <c r="AB437" s="205"/>
      <c r="AC437" s="205"/>
      <c r="AD437" s="205"/>
      <c r="AE437" s="205"/>
      <c r="AF437" s="205"/>
      <c r="AG437" s="205" t="s">
        <v>141</v>
      </c>
      <c r="AH437" s="205">
        <v>0</v>
      </c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</row>
    <row r="438" spans="1:60" outlineLevel="1" x14ac:dyDescent="0.25">
      <c r="A438" s="222"/>
      <c r="B438" s="223"/>
      <c r="C438" s="252" t="s">
        <v>204</v>
      </c>
      <c r="D438" s="226"/>
      <c r="E438" s="227">
        <v>-1.6</v>
      </c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05"/>
      <c r="Z438" s="205"/>
      <c r="AA438" s="205"/>
      <c r="AB438" s="205"/>
      <c r="AC438" s="205"/>
      <c r="AD438" s="205"/>
      <c r="AE438" s="205"/>
      <c r="AF438" s="205"/>
      <c r="AG438" s="205" t="s">
        <v>141</v>
      </c>
      <c r="AH438" s="205">
        <v>0</v>
      </c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</row>
    <row r="439" spans="1:60" outlineLevel="1" x14ac:dyDescent="0.25">
      <c r="A439" s="222"/>
      <c r="B439" s="223"/>
      <c r="C439" s="252" t="s">
        <v>205</v>
      </c>
      <c r="D439" s="226"/>
      <c r="E439" s="227">
        <v>-2.4</v>
      </c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05"/>
      <c r="Z439" s="205"/>
      <c r="AA439" s="205"/>
      <c r="AB439" s="205"/>
      <c r="AC439" s="205"/>
      <c r="AD439" s="205"/>
      <c r="AE439" s="205"/>
      <c r="AF439" s="205"/>
      <c r="AG439" s="205" t="s">
        <v>141</v>
      </c>
      <c r="AH439" s="205">
        <v>0</v>
      </c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</row>
    <row r="440" spans="1:60" outlineLevel="1" x14ac:dyDescent="0.25">
      <c r="A440" s="222"/>
      <c r="B440" s="223"/>
      <c r="C440" s="252" t="s">
        <v>206</v>
      </c>
      <c r="D440" s="226"/>
      <c r="E440" s="227">
        <v>44.2</v>
      </c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05"/>
      <c r="Z440" s="205"/>
      <c r="AA440" s="205"/>
      <c r="AB440" s="205"/>
      <c r="AC440" s="205"/>
      <c r="AD440" s="205"/>
      <c r="AE440" s="205"/>
      <c r="AF440" s="205"/>
      <c r="AG440" s="205" t="s">
        <v>141</v>
      </c>
      <c r="AH440" s="205">
        <v>0</v>
      </c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</row>
    <row r="441" spans="1:60" outlineLevel="1" x14ac:dyDescent="0.25">
      <c r="A441" s="222"/>
      <c r="B441" s="223"/>
      <c r="C441" s="252" t="s">
        <v>207</v>
      </c>
      <c r="D441" s="226"/>
      <c r="E441" s="227">
        <v>-3.2</v>
      </c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05"/>
      <c r="Z441" s="205"/>
      <c r="AA441" s="205"/>
      <c r="AB441" s="205"/>
      <c r="AC441" s="205"/>
      <c r="AD441" s="205"/>
      <c r="AE441" s="205"/>
      <c r="AF441" s="205"/>
      <c r="AG441" s="205" t="s">
        <v>141</v>
      </c>
      <c r="AH441" s="205">
        <v>0</v>
      </c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</row>
    <row r="442" spans="1:60" outlineLevel="1" x14ac:dyDescent="0.25">
      <c r="A442" s="222"/>
      <c r="B442" s="223"/>
      <c r="C442" s="252" t="s">
        <v>208</v>
      </c>
      <c r="D442" s="226"/>
      <c r="E442" s="227">
        <v>-4.92</v>
      </c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05"/>
      <c r="Z442" s="205"/>
      <c r="AA442" s="205"/>
      <c r="AB442" s="205"/>
      <c r="AC442" s="205"/>
      <c r="AD442" s="205"/>
      <c r="AE442" s="205"/>
      <c r="AF442" s="205"/>
      <c r="AG442" s="205" t="s">
        <v>141</v>
      </c>
      <c r="AH442" s="205">
        <v>0</v>
      </c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</row>
    <row r="443" spans="1:60" outlineLevel="1" x14ac:dyDescent="0.25">
      <c r="A443" s="222"/>
      <c r="B443" s="223"/>
      <c r="C443" s="252" t="s">
        <v>583</v>
      </c>
      <c r="D443" s="226"/>
      <c r="E443" s="227">
        <v>10.92</v>
      </c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05"/>
      <c r="Z443" s="205"/>
      <c r="AA443" s="205"/>
      <c r="AB443" s="205"/>
      <c r="AC443" s="205"/>
      <c r="AD443" s="205"/>
      <c r="AE443" s="205"/>
      <c r="AF443" s="205"/>
      <c r="AG443" s="205" t="s">
        <v>141</v>
      </c>
      <c r="AH443" s="205">
        <v>0</v>
      </c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</row>
    <row r="444" spans="1:60" outlineLevel="1" x14ac:dyDescent="0.25">
      <c r="A444" s="222"/>
      <c r="B444" s="223"/>
      <c r="C444" s="252" t="s">
        <v>202</v>
      </c>
      <c r="D444" s="226"/>
      <c r="E444" s="227">
        <v>-1.2</v>
      </c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05"/>
      <c r="Z444" s="205"/>
      <c r="AA444" s="205"/>
      <c r="AB444" s="205"/>
      <c r="AC444" s="205"/>
      <c r="AD444" s="205"/>
      <c r="AE444" s="205"/>
      <c r="AF444" s="205"/>
      <c r="AG444" s="205" t="s">
        <v>141</v>
      </c>
      <c r="AH444" s="205">
        <v>0</v>
      </c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</row>
    <row r="445" spans="1:60" outlineLevel="1" x14ac:dyDescent="0.25">
      <c r="A445" s="222"/>
      <c r="B445" s="223"/>
      <c r="C445" s="252" t="s">
        <v>210</v>
      </c>
      <c r="D445" s="226"/>
      <c r="E445" s="227">
        <v>29.64</v>
      </c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05"/>
      <c r="Z445" s="205"/>
      <c r="AA445" s="205"/>
      <c r="AB445" s="205"/>
      <c r="AC445" s="205"/>
      <c r="AD445" s="205"/>
      <c r="AE445" s="205"/>
      <c r="AF445" s="205"/>
      <c r="AG445" s="205" t="s">
        <v>141</v>
      </c>
      <c r="AH445" s="205">
        <v>0</v>
      </c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</row>
    <row r="446" spans="1:60" outlineLevel="1" x14ac:dyDescent="0.25">
      <c r="A446" s="222"/>
      <c r="B446" s="223"/>
      <c r="C446" s="252" t="s">
        <v>204</v>
      </c>
      <c r="D446" s="226"/>
      <c r="E446" s="227">
        <v>-1.6</v>
      </c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05"/>
      <c r="Z446" s="205"/>
      <c r="AA446" s="205"/>
      <c r="AB446" s="205"/>
      <c r="AC446" s="205"/>
      <c r="AD446" s="205"/>
      <c r="AE446" s="205"/>
      <c r="AF446" s="205"/>
      <c r="AG446" s="205" t="s">
        <v>141</v>
      </c>
      <c r="AH446" s="205">
        <v>0</v>
      </c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</row>
    <row r="447" spans="1:60" outlineLevel="1" x14ac:dyDescent="0.25">
      <c r="A447" s="222"/>
      <c r="B447" s="223"/>
      <c r="C447" s="252" t="s">
        <v>205</v>
      </c>
      <c r="D447" s="226"/>
      <c r="E447" s="227">
        <v>-2.4</v>
      </c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05"/>
      <c r="Z447" s="205"/>
      <c r="AA447" s="205"/>
      <c r="AB447" s="205"/>
      <c r="AC447" s="205"/>
      <c r="AD447" s="205"/>
      <c r="AE447" s="205"/>
      <c r="AF447" s="205"/>
      <c r="AG447" s="205" t="s">
        <v>141</v>
      </c>
      <c r="AH447" s="205">
        <v>0</v>
      </c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</row>
    <row r="448" spans="1:60" outlineLevel="1" x14ac:dyDescent="0.25">
      <c r="A448" s="237">
        <v>163</v>
      </c>
      <c r="B448" s="238" t="s">
        <v>584</v>
      </c>
      <c r="C448" s="251" t="s">
        <v>585</v>
      </c>
      <c r="D448" s="239" t="s">
        <v>153</v>
      </c>
      <c r="E448" s="240">
        <v>51.4</v>
      </c>
      <c r="F448" s="241"/>
      <c r="G448" s="242">
        <f>ROUND(E448*F448,2)</f>
        <v>0</v>
      </c>
      <c r="H448" s="225">
        <v>9.81</v>
      </c>
      <c r="I448" s="224">
        <f>ROUND(E448*H448,2)</f>
        <v>504.23</v>
      </c>
      <c r="J448" s="225">
        <v>6.59</v>
      </c>
      <c r="K448" s="224">
        <f>ROUND(E448*J448,2)</f>
        <v>338.73</v>
      </c>
      <c r="L448" s="224">
        <v>15</v>
      </c>
      <c r="M448" s="224">
        <f>G448*(1+L448/100)</f>
        <v>0</v>
      </c>
      <c r="N448" s="224">
        <v>3.5E-4</v>
      </c>
      <c r="O448" s="224">
        <f>ROUND(E448*N448,2)</f>
        <v>0.02</v>
      </c>
      <c r="P448" s="224">
        <v>0</v>
      </c>
      <c r="Q448" s="224">
        <f>ROUND(E448*P448,2)</f>
        <v>0</v>
      </c>
      <c r="R448" s="224"/>
      <c r="S448" s="224" t="s">
        <v>137</v>
      </c>
      <c r="T448" s="224" t="s">
        <v>137</v>
      </c>
      <c r="U448" s="224">
        <v>1.35E-2</v>
      </c>
      <c r="V448" s="224">
        <f>ROUND(E448*U448,2)</f>
        <v>0.69</v>
      </c>
      <c r="W448" s="224"/>
      <c r="X448" s="224" t="s">
        <v>138</v>
      </c>
      <c r="Y448" s="205"/>
      <c r="Z448" s="205"/>
      <c r="AA448" s="205"/>
      <c r="AB448" s="205"/>
      <c r="AC448" s="205"/>
      <c r="AD448" s="205"/>
      <c r="AE448" s="205"/>
      <c r="AF448" s="205"/>
      <c r="AG448" s="205" t="s">
        <v>139</v>
      </c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</row>
    <row r="449" spans="1:60" outlineLevel="1" x14ac:dyDescent="0.25">
      <c r="A449" s="222"/>
      <c r="B449" s="223"/>
      <c r="C449" s="252" t="s">
        <v>192</v>
      </c>
      <c r="D449" s="226"/>
      <c r="E449" s="227">
        <v>1.08</v>
      </c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05"/>
      <c r="Z449" s="205"/>
      <c r="AA449" s="205"/>
      <c r="AB449" s="205"/>
      <c r="AC449" s="205"/>
      <c r="AD449" s="205"/>
      <c r="AE449" s="205"/>
      <c r="AF449" s="205"/>
      <c r="AG449" s="205" t="s">
        <v>141</v>
      </c>
      <c r="AH449" s="205">
        <v>0</v>
      </c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</row>
    <row r="450" spans="1:60" outlineLevel="1" x14ac:dyDescent="0.25">
      <c r="A450" s="222"/>
      <c r="B450" s="223"/>
      <c r="C450" s="252" t="s">
        <v>193</v>
      </c>
      <c r="D450" s="226"/>
      <c r="E450" s="227">
        <v>11.7</v>
      </c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05"/>
      <c r="Z450" s="205"/>
      <c r="AA450" s="205"/>
      <c r="AB450" s="205"/>
      <c r="AC450" s="205"/>
      <c r="AD450" s="205"/>
      <c r="AE450" s="205"/>
      <c r="AF450" s="205"/>
      <c r="AG450" s="205" t="s">
        <v>141</v>
      </c>
      <c r="AH450" s="205">
        <v>0</v>
      </c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</row>
    <row r="451" spans="1:60" outlineLevel="1" x14ac:dyDescent="0.25">
      <c r="A451" s="222"/>
      <c r="B451" s="223"/>
      <c r="C451" s="252" t="s">
        <v>194</v>
      </c>
      <c r="D451" s="226"/>
      <c r="E451" s="227">
        <v>17.16</v>
      </c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05"/>
      <c r="Z451" s="205"/>
      <c r="AA451" s="205"/>
      <c r="AB451" s="205"/>
      <c r="AC451" s="205"/>
      <c r="AD451" s="205"/>
      <c r="AE451" s="205"/>
      <c r="AF451" s="205"/>
      <c r="AG451" s="205" t="s">
        <v>141</v>
      </c>
      <c r="AH451" s="205">
        <v>0</v>
      </c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</row>
    <row r="452" spans="1:60" outlineLevel="1" x14ac:dyDescent="0.25">
      <c r="A452" s="222"/>
      <c r="B452" s="223"/>
      <c r="C452" s="252" t="s">
        <v>195</v>
      </c>
      <c r="D452" s="226"/>
      <c r="E452" s="227">
        <v>8.1199999999999992</v>
      </c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05"/>
      <c r="Z452" s="205"/>
      <c r="AA452" s="205"/>
      <c r="AB452" s="205"/>
      <c r="AC452" s="205"/>
      <c r="AD452" s="205"/>
      <c r="AE452" s="205"/>
      <c r="AF452" s="205"/>
      <c r="AG452" s="205" t="s">
        <v>141</v>
      </c>
      <c r="AH452" s="205">
        <v>0</v>
      </c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</row>
    <row r="453" spans="1:60" outlineLevel="1" x14ac:dyDescent="0.25">
      <c r="A453" s="222"/>
      <c r="B453" s="223"/>
      <c r="C453" s="252" t="s">
        <v>157</v>
      </c>
      <c r="D453" s="226"/>
      <c r="E453" s="227">
        <v>8.06</v>
      </c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05"/>
      <c r="Z453" s="205"/>
      <c r="AA453" s="205"/>
      <c r="AB453" s="205"/>
      <c r="AC453" s="205"/>
      <c r="AD453" s="205"/>
      <c r="AE453" s="205"/>
      <c r="AF453" s="205"/>
      <c r="AG453" s="205" t="s">
        <v>141</v>
      </c>
      <c r="AH453" s="205">
        <v>0</v>
      </c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</row>
    <row r="454" spans="1:60" outlineLevel="1" x14ac:dyDescent="0.25">
      <c r="A454" s="222"/>
      <c r="B454" s="223"/>
      <c r="C454" s="252" t="s">
        <v>158</v>
      </c>
      <c r="D454" s="226"/>
      <c r="E454" s="227">
        <v>4.2</v>
      </c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05"/>
      <c r="Z454" s="205"/>
      <c r="AA454" s="205"/>
      <c r="AB454" s="205"/>
      <c r="AC454" s="205"/>
      <c r="AD454" s="205"/>
      <c r="AE454" s="205"/>
      <c r="AF454" s="205"/>
      <c r="AG454" s="205" t="s">
        <v>141</v>
      </c>
      <c r="AH454" s="205">
        <v>0</v>
      </c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</row>
    <row r="455" spans="1:60" outlineLevel="1" x14ac:dyDescent="0.25">
      <c r="A455" s="222"/>
      <c r="B455" s="223"/>
      <c r="C455" s="252" t="s">
        <v>159</v>
      </c>
      <c r="D455" s="226"/>
      <c r="E455" s="227">
        <v>1.08</v>
      </c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05"/>
      <c r="Z455" s="205"/>
      <c r="AA455" s="205"/>
      <c r="AB455" s="205"/>
      <c r="AC455" s="205"/>
      <c r="AD455" s="205"/>
      <c r="AE455" s="205"/>
      <c r="AF455" s="205"/>
      <c r="AG455" s="205" t="s">
        <v>141</v>
      </c>
      <c r="AH455" s="205">
        <v>0</v>
      </c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</row>
    <row r="456" spans="1:60" ht="30.6" outlineLevel="1" x14ac:dyDescent="0.25">
      <c r="A456" s="237">
        <v>164</v>
      </c>
      <c r="B456" s="238" t="s">
        <v>586</v>
      </c>
      <c r="C456" s="251" t="s">
        <v>587</v>
      </c>
      <c r="D456" s="239" t="s">
        <v>153</v>
      </c>
      <c r="E456" s="240">
        <v>178.84</v>
      </c>
      <c r="F456" s="241"/>
      <c r="G456" s="242">
        <f>ROUND(E456*F456,2)</f>
        <v>0</v>
      </c>
      <c r="H456" s="225">
        <v>0.16</v>
      </c>
      <c r="I456" s="224">
        <f>ROUND(E456*H456,2)</f>
        <v>28.61</v>
      </c>
      <c r="J456" s="225">
        <v>34.840000000000003</v>
      </c>
      <c r="K456" s="224">
        <f>ROUND(E456*J456,2)</f>
        <v>6230.79</v>
      </c>
      <c r="L456" s="224">
        <v>15</v>
      </c>
      <c r="M456" s="224">
        <f>G456*(1+L456/100)</f>
        <v>0</v>
      </c>
      <c r="N456" s="224">
        <v>0</v>
      </c>
      <c r="O456" s="224">
        <f>ROUND(E456*N456,2)</f>
        <v>0</v>
      </c>
      <c r="P456" s="224">
        <v>0</v>
      </c>
      <c r="Q456" s="224">
        <f>ROUND(E456*P456,2)</f>
        <v>0</v>
      </c>
      <c r="R456" s="224"/>
      <c r="S456" s="224" t="s">
        <v>162</v>
      </c>
      <c r="T456" s="224" t="s">
        <v>163</v>
      </c>
      <c r="U456" s="224">
        <v>4.3220000000000001E-2</v>
      </c>
      <c r="V456" s="224">
        <f>ROUND(E456*U456,2)</f>
        <v>7.73</v>
      </c>
      <c r="W456" s="224"/>
      <c r="X456" s="224" t="s">
        <v>138</v>
      </c>
      <c r="Y456" s="205"/>
      <c r="Z456" s="205"/>
      <c r="AA456" s="205"/>
      <c r="AB456" s="205"/>
      <c r="AC456" s="205"/>
      <c r="AD456" s="205"/>
      <c r="AE456" s="205"/>
      <c r="AF456" s="205"/>
      <c r="AG456" s="205" t="s">
        <v>139</v>
      </c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</row>
    <row r="457" spans="1:60" outlineLevel="1" x14ac:dyDescent="0.25">
      <c r="A457" s="222"/>
      <c r="B457" s="223"/>
      <c r="C457" s="252" t="s">
        <v>575</v>
      </c>
      <c r="D457" s="226"/>
      <c r="E457" s="227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05"/>
      <c r="Z457" s="205"/>
      <c r="AA457" s="205"/>
      <c r="AB457" s="205"/>
      <c r="AC457" s="205"/>
      <c r="AD457" s="205"/>
      <c r="AE457" s="205"/>
      <c r="AF457" s="205"/>
      <c r="AG457" s="205" t="s">
        <v>141</v>
      </c>
      <c r="AH457" s="205">
        <v>0</v>
      </c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</row>
    <row r="458" spans="1:60" outlineLevel="1" x14ac:dyDescent="0.25">
      <c r="A458" s="222"/>
      <c r="B458" s="223"/>
      <c r="C458" s="252" t="s">
        <v>192</v>
      </c>
      <c r="D458" s="226"/>
      <c r="E458" s="227">
        <v>1.08</v>
      </c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05"/>
      <c r="Z458" s="205"/>
      <c r="AA458" s="205"/>
      <c r="AB458" s="205"/>
      <c r="AC458" s="205"/>
      <c r="AD458" s="205"/>
      <c r="AE458" s="205"/>
      <c r="AF458" s="205"/>
      <c r="AG458" s="205" t="s">
        <v>141</v>
      </c>
      <c r="AH458" s="205">
        <v>0</v>
      </c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</row>
    <row r="459" spans="1:60" outlineLevel="1" x14ac:dyDescent="0.25">
      <c r="A459" s="222"/>
      <c r="B459" s="223"/>
      <c r="C459" s="252" t="s">
        <v>193</v>
      </c>
      <c r="D459" s="226"/>
      <c r="E459" s="227">
        <v>11.7</v>
      </c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05"/>
      <c r="Z459" s="205"/>
      <c r="AA459" s="205"/>
      <c r="AB459" s="205"/>
      <c r="AC459" s="205"/>
      <c r="AD459" s="205"/>
      <c r="AE459" s="205"/>
      <c r="AF459" s="205"/>
      <c r="AG459" s="205" t="s">
        <v>141</v>
      </c>
      <c r="AH459" s="205">
        <v>0</v>
      </c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</row>
    <row r="460" spans="1:60" outlineLevel="1" x14ac:dyDescent="0.25">
      <c r="A460" s="222"/>
      <c r="B460" s="223"/>
      <c r="C460" s="252" t="s">
        <v>194</v>
      </c>
      <c r="D460" s="226"/>
      <c r="E460" s="227">
        <v>17.16</v>
      </c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05"/>
      <c r="Z460" s="205"/>
      <c r="AA460" s="205"/>
      <c r="AB460" s="205"/>
      <c r="AC460" s="205"/>
      <c r="AD460" s="205"/>
      <c r="AE460" s="205"/>
      <c r="AF460" s="205"/>
      <c r="AG460" s="205" t="s">
        <v>141</v>
      </c>
      <c r="AH460" s="205">
        <v>0</v>
      </c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</row>
    <row r="461" spans="1:60" outlineLevel="1" x14ac:dyDescent="0.25">
      <c r="A461" s="222"/>
      <c r="B461" s="223"/>
      <c r="C461" s="252" t="s">
        <v>195</v>
      </c>
      <c r="D461" s="226"/>
      <c r="E461" s="227">
        <v>8.1199999999999992</v>
      </c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05"/>
      <c r="Z461" s="205"/>
      <c r="AA461" s="205"/>
      <c r="AB461" s="205"/>
      <c r="AC461" s="205"/>
      <c r="AD461" s="205"/>
      <c r="AE461" s="205"/>
      <c r="AF461" s="205"/>
      <c r="AG461" s="205" t="s">
        <v>141</v>
      </c>
      <c r="AH461" s="205">
        <v>0</v>
      </c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</row>
    <row r="462" spans="1:60" outlineLevel="1" x14ac:dyDescent="0.25">
      <c r="A462" s="222"/>
      <c r="B462" s="223"/>
      <c r="C462" s="252" t="s">
        <v>576</v>
      </c>
      <c r="D462" s="226"/>
      <c r="E462" s="227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05"/>
      <c r="Z462" s="205"/>
      <c r="AA462" s="205"/>
      <c r="AB462" s="205"/>
      <c r="AC462" s="205"/>
      <c r="AD462" s="205"/>
      <c r="AE462" s="205"/>
      <c r="AF462" s="205"/>
      <c r="AG462" s="205" t="s">
        <v>141</v>
      </c>
      <c r="AH462" s="205">
        <v>0</v>
      </c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</row>
    <row r="463" spans="1:60" outlineLevel="1" x14ac:dyDescent="0.25">
      <c r="A463" s="222"/>
      <c r="B463" s="223"/>
      <c r="C463" s="252" t="s">
        <v>198</v>
      </c>
      <c r="D463" s="226"/>
      <c r="E463" s="227">
        <v>38.479999999999997</v>
      </c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05"/>
      <c r="Z463" s="205"/>
      <c r="AA463" s="205"/>
      <c r="AB463" s="205"/>
      <c r="AC463" s="205"/>
      <c r="AD463" s="205"/>
      <c r="AE463" s="205"/>
      <c r="AF463" s="205"/>
      <c r="AG463" s="205" t="s">
        <v>141</v>
      </c>
      <c r="AH463" s="205">
        <v>0</v>
      </c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</row>
    <row r="464" spans="1:60" outlineLevel="1" x14ac:dyDescent="0.25">
      <c r="A464" s="222"/>
      <c r="B464" s="223"/>
      <c r="C464" s="252" t="s">
        <v>199</v>
      </c>
      <c r="D464" s="226"/>
      <c r="E464" s="227">
        <v>-4.8</v>
      </c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05"/>
      <c r="Z464" s="205"/>
      <c r="AA464" s="205"/>
      <c r="AB464" s="205"/>
      <c r="AC464" s="205"/>
      <c r="AD464" s="205"/>
      <c r="AE464" s="205"/>
      <c r="AF464" s="205"/>
      <c r="AG464" s="205" t="s">
        <v>141</v>
      </c>
      <c r="AH464" s="205">
        <v>0</v>
      </c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</row>
    <row r="465" spans="1:60" outlineLevel="1" x14ac:dyDescent="0.25">
      <c r="A465" s="222"/>
      <c r="B465" s="223"/>
      <c r="C465" s="252" t="s">
        <v>200</v>
      </c>
      <c r="D465" s="226"/>
      <c r="E465" s="227">
        <v>-3.6</v>
      </c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05"/>
      <c r="Z465" s="205"/>
      <c r="AA465" s="205"/>
      <c r="AB465" s="205"/>
      <c r="AC465" s="205"/>
      <c r="AD465" s="205"/>
      <c r="AE465" s="205"/>
      <c r="AF465" s="205"/>
      <c r="AG465" s="205" t="s">
        <v>141</v>
      </c>
      <c r="AH465" s="205">
        <v>0</v>
      </c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</row>
    <row r="466" spans="1:60" outlineLevel="1" x14ac:dyDescent="0.25">
      <c r="A466" s="222"/>
      <c r="B466" s="223"/>
      <c r="C466" s="252" t="s">
        <v>201</v>
      </c>
      <c r="D466" s="226"/>
      <c r="E466" s="227">
        <v>10.92</v>
      </c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05"/>
      <c r="Z466" s="205"/>
      <c r="AA466" s="205"/>
      <c r="AB466" s="205"/>
      <c r="AC466" s="205"/>
      <c r="AD466" s="205"/>
      <c r="AE466" s="205"/>
      <c r="AF466" s="205"/>
      <c r="AG466" s="205" t="s">
        <v>141</v>
      </c>
      <c r="AH466" s="205">
        <v>0</v>
      </c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</row>
    <row r="467" spans="1:60" outlineLevel="1" x14ac:dyDescent="0.25">
      <c r="A467" s="222"/>
      <c r="B467" s="223"/>
      <c r="C467" s="252" t="s">
        <v>202</v>
      </c>
      <c r="D467" s="226"/>
      <c r="E467" s="227">
        <v>-1.2</v>
      </c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05"/>
      <c r="Z467" s="205"/>
      <c r="AA467" s="205"/>
      <c r="AB467" s="205"/>
      <c r="AC467" s="205"/>
      <c r="AD467" s="205"/>
      <c r="AE467" s="205"/>
      <c r="AF467" s="205"/>
      <c r="AG467" s="205" t="s">
        <v>141</v>
      </c>
      <c r="AH467" s="205">
        <v>0</v>
      </c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</row>
    <row r="468" spans="1:60" outlineLevel="1" x14ac:dyDescent="0.25">
      <c r="A468" s="222"/>
      <c r="B468" s="223"/>
      <c r="C468" s="252" t="s">
        <v>203</v>
      </c>
      <c r="D468" s="226"/>
      <c r="E468" s="227">
        <v>35.880000000000003</v>
      </c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05"/>
      <c r="Z468" s="205"/>
      <c r="AA468" s="205"/>
      <c r="AB468" s="205"/>
      <c r="AC468" s="205"/>
      <c r="AD468" s="205"/>
      <c r="AE468" s="205"/>
      <c r="AF468" s="205"/>
      <c r="AG468" s="205" t="s">
        <v>141</v>
      </c>
      <c r="AH468" s="205">
        <v>0</v>
      </c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</row>
    <row r="469" spans="1:60" outlineLevel="1" x14ac:dyDescent="0.25">
      <c r="A469" s="222"/>
      <c r="B469" s="223"/>
      <c r="C469" s="252" t="s">
        <v>204</v>
      </c>
      <c r="D469" s="226"/>
      <c r="E469" s="227">
        <v>-1.6</v>
      </c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05"/>
      <c r="Z469" s="205"/>
      <c r="AA469" s="205"/>
      <c r="AB469" s="205"/>
      <c r="AC469" s="205"/>
      <c r="AD469" s="205"/>
      <c r="AE469" s="205"/>
      <c r="AF469" s="205"/>
      <c r="AG469" s="205" t="s">
        <v>141</v>
      </c>
      <c r="AH469" s="205">
        <v>0</v>
      </c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</row>
    <row r="470" spans="1:60" outlineLevel="1" x14ac:dyDescent="0.25">
      <c r="A470" s="222"/>
      <c r="B470" s="223"/>
      <c r="C470" s="252" t="s">
        <v>205</v>
      </c>
      <c r="D470" s="226"/>
      <c r="E470" s="227">
        <v>-2.4</v>
      </c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05"/>
      <c r="Z470" s="205"/>
      <c r="AA470" s="205"/>
      <c r="AB470" s="205"/>
      <c r="AC470" s="205"/>
      <c r="AD470" s="205"/>
      <c r="AE470" s="205"/>
      <c r="AF470" s="205"/>
      <c r="AG470" s="205" t="s">
        <v>141</v>
      </c>
      <c r="AH470" s="205">
        <v>0</v>
      </c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</row>
    <row r="471" spans="1:60" outlineLevel="1" x14ac:dyDescent="0.25">
      <c r="A471" s="222"/>
      <c r="B471" s="223"/>
      <c r="C471" s="252" t="s">
        <v>206</v>
      </c>
      <c r="D471" s="226"/>
      <c r="E471" s="227">
        <v>44.2</v>
      </c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05"/>
      <c r="Z471" s="205"/>
      <c r="AA471" s="205"/>
      <c r="AB471" s="205"/>
      <c r="AC471" s="205"/>
      <c r="AD471" s="205"/>
      <c r="AE471" s="205"/>
      <c r="AF471" s="205"/>
      <c r="AG471" s="205" t="s">
        <v>141</v>
      </c>
      <c r="AH471" s="205">
        <v>0</v>
      </c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</row>
    <row r="472" spans="1:60" outlineLevel="1" x14ac:dyDescent="0.25">
      <c r="A472" s="222"/>
      <c r="B472" s="223"/>
      <c r="C472" s="252" t="s">
        <v>207</v>
      </c>
      <c r="D472" s="226"/>
      <c r="E472" s="227">
        <v>-3.2</v>
      </c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05"/>
      <c r="Z472" s="205"/>
      <c r="AA472" s="205"/>
      <c r="AB472" s="205"/>
      <c r="AC472" s="205"/>
      <c r="AD472" s="205"/>
      <c r="AE472" s="205"/>
      <c r="AF472" s="205"/>
      <c r="AG472" s="205" t="s">
        <v>141</v>
      </c>
      <c r="AH472" s="205">
        <v>0</v>
      </c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</row>
    <row r="473" spans="1:60" outlineLevel="1" x14ac:dyDescent="0.25">
      <c r="A473" s="222"/>
      <c r="B473" s="223"/>
      <c r="C473" s="252" t="s">
        <v>208</v>
      </c>
      <c r="D473" s="226"/>
      <c r="E473" s="227">
        <v>-4.92</v>
      </c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05"/>
      <c r="Z473" s="205"/>
      <c r="AA473" s="205"/>
      <c r="AB473" s="205"/>
      <c r="AC473" s="205"/>
      <c r="AD473" s="205"/>
      <c r="AE473" s="205"/>
      <c r="AF473" s="205"/>
      <c r="AG473" s="205" t="s">
        <v>141</v>
      </c>
      <c r="AH473" s="205">
        <v>0</v>
      </c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</row>
    <row r="474" spans="1:60" outlineLevel="1" x14ac:dyDescent="0.25">
      <c r="A474" s="222"/>
      <c r="B474" s="223"/>
      <c r="C474" s="252" t="s">
        <v>209</v>
      </c>
      <c r="D474" s="226"/>
      <c r="E474" s="227">
        <v>8.58</v>
      </c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05"/>
      <c r="Z474" s="205"/>
      <c r="AA474" s="205"/>
      <c r="AB474" s="205"/>
      <c r="AC474" s="205"/>
      <c r="AD474" s="205"/>
      <c r="AE474" s="205"/>
      <c r="AF474" s="205"/>
      <c r="AG474" s="205" t="s">
        <v>141</v>
      </c>
      <c r="AH474" s="205">
        <v>0</v>
      </c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</row>
    <row r="475" spans="1:60" outlineLevel="1" x14ac:dyDescent="0.25">
      <c r="A475" s="222"/>
      <c r="B475" s="223"/>
      <c r="C475" s="252" t="s">
        <v>202</v>
      </c>
      <c r="D475" s="226"/>
      <c r="E475" s="227">
        <v>-1.2</v>
      </c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05"/>
      <c r="Z475" s="205"/>
      <c r="AA475" s="205"/>
      <c r="AB475" s="205"/>
      <c r="AC475" s="205"/>
      <c r="AD475" s="205"/>
      <c r="AE475" s="205"/>
      <c r="AF475" s="205"/>
      <c r="AG475" s="205" t="s">
        <v>141</v>
      </c>
      <c r="AH475" s="205">
        <v>0</v>
      </c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</row>
    <row r="476" spans="1:60" outlineLevel="1" x14ac:dyDescent="0.25">
      <c r="A476" s="222"/>
      <c r="B476" s="223"/>
      <c r="C476" s="252" t="s">
        <v>210</v>
      </c>
      <c r="D476" s="226"/>
      <c r="E476" s="227">
        <v>29.64</v>
      </c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05"/>
      <c r="Z476" s="205"/>
      <c r="AA476" s="205"/>
      <c r="AB476" s="205"/>
      <c r="AC476" s="205"/>
      <c r="AD476" s="205"/>
      <c r="AE476" s="205"/>
      <c r="AF476" s="205"/>
      <c r="AG476" s="205" t="s">
        <v>141</v>
      </c>
      <c r="AH476" s="205">
        <v>0</v>
      </c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</row>
    <row r="477" spans="1:60" outlineLevel="1" x14ac:dyDescent="0.25">
      <c r="A477" s="222"/>
      <c r="B477" s="223"/>
      <c r="C477" s="252" t="s">
        <v>204</v>
      </c>
      <c r="D477" s="226"/>
      <c r="E477" s="227">
        <v>-1.6</v>
      </c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05"/>
      <c r="Z477" s="205"/>
      <c r="AA477" s="205"/>
      <c r="AB477" s="205"/>
      <c r="AC477" s="205"/>
      <c r="AD477" s="205"/>
      <c r="AE477" s="205"/>
      <c r="AF477" s="205"/>
      <c r="AG477" s="205" t="s">
        <v>141</v>
      </c>
      <c r="AH477" s="205">
        <v>0</v>
      </c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</row>
    <row r="478" spans="1:60" outlineLevel="1" x14ac:dyDescent="0.25">
      <c r="A478" s="222"/>
      <c r="B478" s="223"/>
      <c r="C478" s="252" t="s">
        <v>205</v>
      </c>
      <c r="D478" s="226"/>
      <c r="E478" s="227">
        <v>-2.4</v>
      </c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05"/>
      <c r="Z478" s="205"/>
      <c r="AA478" s="205"/>
      <c r="AB478" s="205"/>
      <c r="AC478" s="205"/>
      <c r="AD478" s="205"/>
      <c r="AE478" s="205"/>
      <c r="AF478" s="205"/>
      <c r="AG478" s="205" t="s">
        <v>141</v>
      </c>
      <c r="AH478" s="205">
        <v>0</v>
      </c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</row>
    <row r="479" spans="1:60" x14ac:dyDescent="0.25">
      <c r="A479" s="231" t="s">
        <v>132</v>
      </c>
      <c r="B479" s="232" t="s">
        <v>98</v>
      </c>
      <c r="C479" s="250" t="s">
        <v>99</v>
      </c>
      <c r="D479" s="233"/>
      <c r="E479" s="234"/>
      <c r="F479" s="235"/>
      <c r="G479" s="236">
        <f>SUMIF(AG480:AG513,"&lt;&gt;NOR",G480:G513)</f>
        <v>0</v>
      </c>
      <c r="H479" s="230"/>
      <c r="I479" s="230">
        <f>SUM(I480:I513)</f>
        <v>22421.9</v>
      </c>
      <c r="J479" s="230"/>
      <c r="K479" s="230">
        <f>SUM(K480:K513)</f>
        <v>23745.599999999999</v>
      </c>
      <c r="L479" s="230"/>
      <c r="M479" s="230">
        <f>SUM(M480:M513)</f>
        <v>0</v>
      </c>
      <c r="N479" s="230"/>
      <c r="O479" s="230">
        <f>SUM(O480:O513)</f>
        <v>25.09</v>
      </c>
      <c r="P479" s="230"/>
      <c r="Q479" s="230">
        <f>SUM(Q480:Q513)</f>
        <v>0</v>
      </c>
      <c r="R479" s="230"/>
      <c r="S479" s="230"/>
      <c r="T479" s="230"/>
      <c r="U479" s="230"/>
      <c r="V479" s="230">
        <f>SUM(V480:V513)</f>
        <v>31.3</v>
      </c>
      <c r="W479" s="230"/>
      <c r="X479" s="230"/>
      <c r="AG479" t="s">
        <v>133</v>
      </c>
    </row>
    <row r="480" spans="1:60" outlineLevel="1" x14ac:dyDescent="0.25">
      <c r="A480" s="243">
        <v>165</v>
      </c>
      <c r="B480" s="244" t="s">
        <v>588</v>
      </c>
      <c r="C480" s="253" t="s">
        <v>589</v>
      </c>
      <c r="D480" s="245" t="s">
        <v>144</v>
      </c>
      <c r="E480" s="246">
        <v>6</v>
      </c>
      <c r="F480" s="247"/>
      <c r="G480" s="248">
        <f>ROUND(E480*F480,2)</f>
        <v>0</v>
      </c>
      <c r="H480" s="225">
        <v>0</v>
      </c>
      <c r="I480" s="224">
        <f>ROUND(E480*H480,2)</f>
        <v>0</v>
      </c>
      <c r="J480" s="225">
        <v>24.9</v>
      </c>
      <c r="K480" s="224">
        <f>ROUND(E480*J480,2)</f>
        <v>149.4</v>
      </c>
      <c r="L480" s="224">
        <v>15</v>
      </c>
      <c r="M480" s="224">
        <f>G480*(1+L480/100)</f>
        <v>0</v>
      </c>
      <c r="N480" s="224">
        <v>0</v>
      </c>
      <c r="O480" s="224">
        <f>ROUND(E480*N480,2)</f>
        <v>0</v>
      </c>
      <c r="P480" s="224">
        <v>0</v>
      </c>
      <c r="Q480" s="224">
        <f>ROUND(E480*P480,2)</f>
        <v>0</v>
      </c>
      <c r="R480" s="224"/>
      <c r="S480" s="224" t="s">
        <v>137</v>
      </c>
      <c r="T480" s="224" t="s">
        <v>137</v>
      </c>
      <c r="U480" s="224">
        <v>5.0500000000000003E-2</v>
      </c>
      <c r="V480" s="224">
        <f>ROUND(E480*U480,2)</f>
        <v>0.3</v>
      </c>
      <c r="W480" s="224"/>
      <c r="X480" s="224" t="s">
        <v>138</v>
      </c>
      <c r="Y480" s="205"/>
      <c r="Z480" s="205"/>
      <c r="AA480" s="205"/>
      <c r="AB480" s="205"/>
      <c r="AC480" s="205"/>
      <c r="AD480" s="205"/>
      <c r="AE480" s="205"/>
      <c r="AF480" s="205"/>
      <c r="AG480" s="205" t="s">
        <v>139</v>
      </c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5"/>
      <c r="AT480" s="205"/>
      <c r="AU480" s="205"/>
      <c r="AV480" s="205"/>
      <c r="AW480" s="205"/>
      <c r="AX480" s="205"/>
      <c r="AY480" s="205"/>
      <c r="AZ480" s="205"/>
      <c r="BA480" s="205"/>
      <c r="BB480" s="205"/>
      <c r="BC480" s="205"/>
      <c r="BD480" s="205"/>
      <c r="BE480" s="205"/>
      <c r="BF480" s="205"/>
      <c r="BG480" s="205"/>
      <c r="BH480" s="205"/>
    </row>
    <row r="481" spans="1:60" outlineLevel="1" x14ac:dyDescent="0.25">
      <c r="A481" s="243">
        <v>166</v>
      </c>
      <c r="B481" s="244" t="s">
        <v>590</v>
      </c>
      <c r="C481" s="253" t="s">
        <v>591</v>
      </c>
      <c r="D481" s="245" t="s">
        <v>144</v>
      </c>
      <c r="E481" s="246">
        <v>2</v>
      </c>
      <c r="F481" s="247"/>
      <c r="G481" s="248">
        <f>ROUND(E481*F481,2)</f>
        <v>0</v>
      </c>
      <c r="H481" s="225">
        <v>0</v>
      </c>
      <c r="I481" s="224">
        <f>ROUND(E481*H481,2)</f>
        <v>0</v>
      </c>
      <c r="J481" s="225">
        <v>29.6</v>
      </c>
      <c r="K481" s="224">
        <f>ROUND(E481*J481,2)</f>
        <v>59.2</v>
      </c>
      <c r="L481" s="224">
        <v>15</v>
      </c>
      <c r="M481" s="224">
        <f>G481*(1+L481/100)</f>
        <v>0</v>
      </c>
      <c r="N481" s="224">
        <v>0</v>
      </c>
      <c r="O481" s="224">
        <f>ROUND(E481*N481,2)</f>
        <v>0</v>
      </c>
      <c r="P481" s="224">
        <v>0</v>
      </c>
      <c r="Q481" s="224">
        <f>ROUND(E481*P481,2)</f>
        <v>0</v>
      </c>
      <c r="R481" s="224"/>
      <c r="S481" s="224" t="s">
        <v>137</v>
      </c>
      <c r="T481" s="224" t="s">
        <v>137</v>
      </c>
      <c r="U481" s="224">
        <v>0.06</v>
      </c>
      <c r="V481" s="224">
        <f>ROUND(E481*U481,2)</f>
        <v>0.12</v>
      </c>
      <c r="W481" s="224"/>
      <c r="X481" s="224" t="s">
        <v>138</v>
      </c>
      <c r="Y481" s="205"/>
      <c r="Z481" s="205"/>
      <c r="AA481" s="205"/>
      <c r="AB481" s="205"/>
      <c r="AC481" s="205"/>
      <c r="AD481" s="205"/>
      <c r="AE481" s="205"/>
      <c r="AF481" s="205"/>
      <c r="AG481" s="205" t="s">
        <v>139</v>
      </c>
      <c r="AH481" s="205"/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205"/>
      <c r="AT481" s="205"/>
      <c r="AU481" s="205"/>
      <c r="AV481" s="205"/>
      <c r="AW481" s="205"/>
      <c r="AX481" s="205"/>
      <c r="AY481" s="205"/>
      <c r="AZ481" s="205"/>
      <c r="BA481" s="205"/>
      <c r="BB481" s="205"/>
      <c r="BC481" s="205"/>
      <c r="BD481" s="205"/>
      <c r="BE481" s="205"/>
      <c r="BF481" s="205"/>
      <c r="BG481" s="205"/>
      <c r="BH481" s="205"/>
    </row>
    <row r="482" spans="1:60" outlineLevel="1" x14ac:dyDescent="0.25">
      <c r="A482" s="243">
        <v>167</v>
      </c>
      <c r="B482" s="244" t="s">
        <v>592</v>
      </c>
      <c r="C482" s="253" t="s">
        <v>593</v>
      </c>
      <c r="D482" s="245" t="s">
        <v>144</v>
      </c>
      <c r="E482" s="246">
        <v>8</v>
      </c>
      <c r="F482" s="247"/>
      <c r="G482" s="248">
        <f>ROUND(E482*F482,2)</f>
        <v>0</v>
      </c>
      <c r="H482" s="225">
        <v>0</v>
      </c>
      <c r="I482" s="224">
        <f>ROUND(E482*H482,2)</f>
        <v>0</v>
      </c>
      <c r="J482" s="225">
        <v>151</v>
      </c>
      <c r="K482" s="224">
        <f>ROUND(E482*J482,2)</f>
        <v>1208</v>
      </c>
      <c r="L482" s="224">
        <v>15</v>
      </c>
      <c r="M482" s="224">
        <f>G482*(1+L482/100)</f>
        <v>0</v>
      </c>
      <c r="N482" s="224">
        <v>0</v>
      </c>
      <c r="O482" s="224">
        <f>ROUND(E482*N482,2)</f>
        <v>0</v>
      </c>
      <c r="P482" s="224">
        <v>0</v>
      </c>
      <c r="Q482" s="224">
        <f>ROUND(E482*P482,2)</f>
        <v>0</v>
      </c>
      <c r="R482" s="224"/>
      <c r="S482" s="224" t="s">
        <v>137</v>
      </c>
      <c r="T482" s="224" t="s">
        <v>137</v>
      </c>
      <c r="U482" s="224">
        <v>0.30567</v>
      </c>
      <c r="V482" s="224">
        <f>ROUND(E482*U482,2)</f>
        <v>2.4500000000000002</v>
      </c>
      <c r="W482" s="224"/>
      <c r="X482" s="224" t="s">
        <v>138</v>
      </c>
      <c r="Y482" s="205"/>
      <c r="Z482" s="205"/>
      <c r="AA482" s="205"/>
      <c r="AB482" s="205"/>
      <c r="AC482" s="205"/>
      <c r="AD482" s="205"/>
      <c r="AE482" s="205"/>
      <c r="AF482" s="205"/>
      <c r="AG482" s="205" t="s">
        <v>139</v>
      </c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</row>
    <row r="483" spans="1:60" ht="20.399999999999999" outlineLevel="1" x14ac:dyDescent="0.25">
      <c r="A483" s="243">
        <v>168</v>
      </c>
      <c r="B483" s="244" t="s">
        <v>594</v>
      </c>
      <c r="C483" s="253" t="s">
        <v>595</v>
      </c>
      <c r="D483" s="245" t="s">
        <v>144</v>
      </c>
      <c r="E483" s="246">
        <v>10</v>
      </c>
      <c r="F483" s="247"/>
      <c r="G483" s="248">
        <f>ROUND(E483*F483,2)</f>
        <v>0</v>
      </c>
      <c r="H483" s="225">
        <v>260.66000000000003</v>
      </c>
      <c r="I483" s="224">
        <f>ROUND(E483*H483,2)</f>
        <v>2606.6</v>
      </c>
      <c r="J483" s="225">
        <v>122.84</v>
      </c>
      <c r="K483" s="224">
        <f>ROUND(E483*J483,2)</f>
        <v>1228.4000000000001</v>
      </c>
      <c r="L483" s="224">
        <v>15</v>
      </c>
      <c r="M483" s="224">
        <f>G483*(1+L483/100)</f>
        <v>0</v>
      </c>
      <c r="N483" s="224">
        <v>1E-4</v>
      </c>
      <c r="O483" s="224">
        <f>ROUND(E483*N483,2)</f>
        <v>0</v>
      </c>
      <c r="P483" s="224">
        <v>0</v>
      </c>
      <c r="Q483" s="224">
        <f>ROUND(E483*P483,2)</f>
        <v>0</v>
      </c>
      <c r="R483" s="224"/>
      <c r="S483" s="224" t="s">
        <v>137</v>
      </c>
      <c r="T483" s="224" t="s">
        <v>137</v>
      </c>
      <c r="U483" s="224">
        <v>0.249</v>
      </c>
      <c r="V483" s="224">
        <f>ROUND(E483*U483,2)</f>
        <v>2.4900000000000002</v>
      </c>
      <c r="W483" s="224"/>
      <c r="X483" s="224" t="s">
        <v>138</v>
      </c>
      <c r="Y483" s="205"/>
      <c r="Z483" s="205"/>
      <c r="AA483" s="205"/>
      <c r="AB483" s="205"/>
      <c r="AC483" s="205"/>
      <c r="AD483" s="205"/>
      <c r="AE483" s="205"/>
      <c r="AF483" s="205"/>
      <c r="AG483" s="205" t="s">
        <v>139</v>
      </c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</row>
    <row r="484" spans="1:60" outlineLevel="1" x14ac:dyDescent="0.25">
      <c r="A484" s="243">
        <v>169</v>
      </c>
      <c r="B484" s="244" t="s">
        <v>596</v>
      </c>
      <c r="C484" s="253" t="s">
        <v>597</v>
      </c>
      <c r="D484" s="245" t="s">
        <v>144</v>
      </c>
      <c r="E484" s="246">
        <v>6</v>
      </c>
      <c r="F484" s="247"/>
      <c r="G484" s="248">
        <f>ROUND(E484*F484,2)</f>
        <v>0</v>
      </c>
      <c r="H484" s="225">
        <v>0</v>
      </c>
      <c r="I484" s="224">
        <f>ROUND(E484*H484,2)</f>
        <v>0</v>
      </c>
      <c r="J484" s="225">
        <v>167.5</v>
      </c>
      <c r="K484" s="224">
        <f>ROUND(E484*J484,2)</f>
        <v>1005</v>
      </c>
      <c r="L484" s="224">
        <v>15</v>
      </c>
      <c r="M484" s="224">
        <f>G484*(1+L484/100)</f>
        <v>0</v>
      </c>
      <c r="N484" s="224">
        <v>0</v>
      </c>
      <c r="O484" s="224">
        <f>ROUND(E484*N484,2)</f>
        <v>0</v>
      </c>
      <c r="P484" s="224">
        <v>0</v>
      </c>
      <c r="Q484" s="224">
        <f>ROUND(E484*P484,2)</f>
        <v>0</v>
      </c>
      <c r="R484" s="224"/>
      <c r="S484" s="224" t="s">
        <v>137</v>
      </c>
      <c r="T484" s="224" t="s">
        <v>137</v>
      </c>
      <c r="U484" s="224">
        <v>0.34</v>
      </c>
      <c r="V484" s="224">
        <f>ROUND(E484*U484,2)</f>
        <v>2.04</v>
      </c>
      <c r="W484" s="224"/>
      <c r="X484" s="224" t="s">
        <v>138</v>
      </c>
      <c r="Y484" s="205"/>
      <c r="Z484" s="205"/>
      <c r="AA484" s="205"/>
      <c r="AB484" s="205"/>
      <c r="AC484" s="205"/>
      <c r="AD484" s="205"/>
      <c r="AE484" s="205"/>
      <c r="AF484" s="205"/>
      <c r="AG484" s="205" t="s">
        <v>139</v>
      </c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</row>
    <row r="485" spans="1:60" outlineLevel="1" x14ac:dyDescent="0.25">
      <c r="A485" s="243">
        <v>170</v>
      </c>
      <c r="B485" s="244" t="s">
        <v>598</v>
      </c>
      <c r="C485" s="253" t="s">
        <v>599</v>
      </c>
      <c r="D485" s="245" t="s">
        <v>144</v>
      </c>
      <c r="E485" s="246">
        <v>1</v>
      </c>
      <c r="F485" s="247"/>
      <c r="G485" s="248">
        <f>ROUND(E485*F485,2)</f>
        <v>0</v>
      </c>
      <c r="H485" s="225">
        <v>0</v>
      </c>
      <c r="I485" s="224">
        <f>ROUND(E485*H485,2)</f>
        <v>0</v>
      </c>
      <c r="J485" s="225">
        <v>178.5</v>
      </c>
      <c r="K485" s="224">
        <f>ROUND(E485*J485,2)</f>
        <v>178.5</v>
      </c>
      <c r="L485" s="224">
        <v>15</v>
      </c>
      <c r="M485" s="224">
        <f>G485*(1+L485/100)</f>
        <v>0</v>
      </c>
      <c r="N485" s="224">
        <v>0</v>
      </c>
      <c r="O485" s="224">
        <f>ROUND(E485*N485,2)</f>
        <v>0</v>
      </c>
      <c r="P485" s="224">
        <v>0</v>
      </c>
      <c r="Q485" s="224">
        <f>ROUND(E485*P485,2)</f>
        <v>0</v>
      </c>
      <c r="R485" s="224"/>
      <c r="S485" s="224" t="s">
        <v>137</v>
      </c>
      <c r="T485" s="224" t="s">
        <v>137</v>
      </c>
      <c r="U485" s="224">
        <v>0.36199999999999999</v>
      </c>
      <c r="V485" s="224">
        <f>ROUND(E485*U485,2)</f>
        <v>0.36</v>
      </c>
      <c r="W485" s="224"/>
      <c r="X485" s="224" t="s">
        <v>138</v>
      </c>
      <c r="Y485" s="205"/>
      <c r="Z485" s="205"/>
      <c r="AA485" s="205"/>
      <c r="AB485" s="205"/>
      <c r="AC485" s="205"/>
      <c r="AD485" s="205"/>
      <c r="AE485" s="205"/>
      <c r="AF485" s="205"/>
      <c r="AG485" s="205" t="s">
        <v>139</v>
      </c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</row>
    <row r="486" spans="1:60" outlineLevel="1" x14ac:dyDescent="0.25">
      <c r="A486" s="243">
        <v>171</v>
      </c>
      <c r="B486" s="244" t="s">
        <v>600</v>
      </c>
      <c r="C486" s="253" t="s">
        <v>601</v>
      </c>
      <c r="D486" s="245" t="s">
        <v>144</v>
      </c>
      <c r="E486" s="246">
        <v>9</v>
      </c>
      <c r="F486" s="247"/>
      <c r="G486" s="248">
        <f>ROUND(E486*F486,2)</f>
        <v>0</v>
      </c>
      <c r="H486" s="225">
        <v>0</v>
      </c>
      <c r="I486" s="224">
        <f>ROUND(E486*H486,2)</f>
        <v>0</v>
      </c>
      <c r="J486" s="225">
        <v>212</v>
      </c>
      <c r="K486" s="224">
        <f>ROUND(E486*J486,2)</f>
        <v>1908</v>
      </c>
      <c r="L486" s="224">
        <v>15</v>
      </c>
      <c r="M486" s="224">
        <f>G486*(1+L486/100)</f>
        <v>0</v>
      </c>
      <c r="N486" s="224">
        <v>0</v>
      </c>
      <c r="O486" s="224">
        <f>ROUND(E486*N486,2)</f>
        <v>0</v>
      </c>
      <c r="P486" s="224">
        <v>0</v>
      </c>
      <c r="Q486" s="224">
        <f>ROUND(E486*P486,2)</f>
        <v>0</v>
      </c>
      <c r="R486" s="224"/>
      <c r="S486" s="224" t="s">
        <v>137</v>
      </c>
      <c r="T486" s="224" t="s">
        <v>137</v>
      </c>
      <c r="U486" s="224">
        <v>0.43</v>
      </c>
      <c r="V486" s="224">
        <f>ROUND(E486*U486,2)</f>
        <v>3.87</v>
      </c>
      <c r="W486" s="224"/>
      <c r="X486" s="224" t="s">
        <v>138</v>
      </c>
      <c r="Y486" s="205"/>
      <c r="Z486" s="205"/>
      <c r="AA486" s="205"/>
      <c r="AB486" s="205"/>
      <c r="AC486" s="205"/>
      <c r="AD486" s="205"/>
      <c r="AE486" s="205"/>
      <c r="AF486" s="205"/>
      <c r="AG486" s="205" t="s">
        <v>139</v>
      </c>
      <c r="AH486" s="205"/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</row>
    <row r="487" spans="1:60" outlineLevel="1" x14ac:dyDescent="0.25">
      <c r="A487" s="243">
        <v>172</v>
      </c>
      <c r="B487" s="244" t="s">
        <v>602</v>
      </c>
      <c r="C487" s="253" t="s">
        <v>603</v>
      </c>
      <c r="D487" s="245" t="s">
        <v>149</v>
      </c>
      <c r="E487" s="246">
        <v>10</v>
      </c>
      <c r="F487" s="247"/>
      <c r="G487" s="248">
        <f>ROUND(E487*F487,2)</f>
        <v>0</v>
      </c>
      <c r="H487" s="225">
        <v>0</v>
      </c>
      <c r="I487" s="224">
        <f>ROUND(E487*H487,2)</f>
        <v>0</v>
      </c>
      <c r="J487" s="225">
        <v>31.7</v>
      </c>
      <c r="K487" s="224">
        <f>ROUND(E487*J487,2)</f>
        <v>317</v>
      </c>
      <c r="L487" s="224">
        <v>15</v>
      </c>
      <c r="M487" s="224">
        <f>G487*(1+L487/100)</f>
        <v>0</v>
      </c>
      <c r="N487" s="224">
        <v>0</v>
      </c>
      <c r="O487" s="224">
        <f>ROUND(E487*N487,2)</f>
        <v>0</v>
      </c>
      <c r="P487" s="224">
        <v>0</v>
      </c>
      <c r="Q487" s="224">
        <f>ROUND(E487*P487,2)</f>
        <v>0</v>
      </c>
      <c r="R487" s="224"/>
      <c r="S487" s="224" t="s">
        <v>137</v>
      </c>
      <c r="T487" s="224" t="s">
        <v>137</v>
      </c>
      <c r="U487" s="224">
        <v>6.4149999999999999E-2</v>
      </c>
      <c r="V487" s="224">
        <f>ROUND(E487*U487,2)</f>
        <v>0.64</v>
      </c>
      <c r="W487" s="224"/>
      <c r="X487" s="224" t="s">
        <v>138</v>
      </c>
      <c r="Y487" s="205"/>
      <c r="Z487" s="205"/>
      <c r="AA487" s="205"/>
      <c r="AB487" s="205"/>
      <c r="AC487" s="205"/>
      <c r="AD487" s="205"/>
      <c r="AE487" s="205"/>
      <c r="AF487" s="205"/>
      <c r="AG487" s="205" t="s">
        <v>139</v>
      </c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</row>
    <row r="488" spans="1:60" outlineLevel="1" x14ac:dyDescent="0.25">
      <c r="A488" s="243">
        <v>173</v>
      </c>
      <c r="B488" s="244" t="s">
        <v>604</v>
      </c>
      <c r="C488" s="253" t="s">
        <v>605</v>
      </c>
      <c r="D488" s="245" t="s">
        <v>149</v>
      </c>
      <c r="E488" s="246">
        <v>1</v>
      </c>
      <c r="F488" s="247"/>
      <c r="G488" s="248">
        <f>ROUND(E488*F488,2)</f>
        <v>0</v>
      </c>
      <c r="H488" s="225">
        <v>0</v>
      </c>
      <c r="I488" s="224">
        <f>ROUND(E488*H488,2)</f>
        <v>0</v>
      </c>
      <c r="J488" s="225">
        <v>73.400000000000006</v>
      </c>
      <c r="K488" s="224">
        <f>ROUND(E488*J488,2)</f>
        <v>73.400000000000006</v>
      </c>
      <c r="L488" s="224">
        <v>15</v>
      </c>
      <c r="M488" s="224">
        <f>G488*(1+L488/100)</f>
        <v>0</v>
      </c>
      <c r="N488" s="224">
        <v>0</v>
      </c>
      <c r="O488" s="224">
        <f>ROUND(E488*N488,2)</f>
        <v>0</v>
      </c>
      <c r="P488" s="224">
        <v>0</v>
      </c>
      <c r="Q488" s="224">
        <f>ROUND(E488*P488,2)</f>
        <v>0</v>
      </c>
      <c r="R488" s="224"/>
      <c r="S488" s="224" t="s">
        <v>137</v>
      </c>
      <c r="T488" s="224" t="s">
        <v>137</v>
      </c>
      <c r="U488" s="224">
        <v>0.14868000000000001</v>
      </c>
      <c r="V488" s="224">
        <f>ROUND(E488*U488,2)</f>
        <v>0.15</v>
      </c>
      <c r="W488" s="224"/>
      <c r="X488" s="224" t="s">
        <v>138</v>
      </c>
      <c r="Y488" s="205"/>
      <c r="Z488" s="205"/>
      <c r="AA488" s="205"/>
      <c r="AB488" s="205"/>
      <c r="AC488" s="205"/>
      <c r="AD488" s="205"/>
      <c r="AE488" s="205"/>
      <c r="AF488" s="205"/>
      <c r="AG488" s="205" t="s">
        <v>139</v>
      </c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</row>
    <row r="489" spans="1:60" ht="20.399999999999999" outlineLevel="1" x14ac:dyDescent="0.25">
      <c r="A489" s="243">
        <v>174</v>
      </c>
      <c r="B489" s="244" t="s">
        <v>606</v>
      </c>
      <c r="C489" s="253" t="s">
        <v>607</v>
      </c>
      <c r="D489" s="245" t="s">
        <v>149</v>
      </c>
      <c r="E489" s="246">
        <v>85</v>
      </c>
      <c r="F489" s="247"/>
      <c r="G489" s="248">
        <f>ROUND(E489*F489,2)</f>
        <v>0</v>
      </c>
      <c r="H489" s="225">
        <v>18.670000000000002</v>
      </c>
      <c r="I489" s="224">
        <f>ROUND(E489*H489,2)</f>
        <v>1586.95</v>
      </c>
      <c r="J489" s="225">
        <v>34.53</v>
      </c>
      <c r="K489" s="224">
        <f>ROUND(E489*J489,2)</f>
        <v>2935.05</v>
      </c>
      <c r="L489" s="224">
        <v>15</v>
      </c>
      <c r="M489" s="224">
        <f>G489*(1+L489/100)</f>
        <v>0</v>
      </c>
      <c r="N489" s="224">
        <v>1.6000000000000001E-4</v>
      </c>
      <c r="O489" s="224">
        <f>ROUND(E489*N489,2)</f>
        <v>0.01</v>
      </c>
      <c r="P489" s="224">
        <v>0</v>
      </c>
      <c r="Q489" s="224">
        <f>ROUND(E489*P489,2)</f>
        <v>0</v>
      </c>
      <c r="R489" s="224"/>
      <c r="S489" s="224" t="s">
        <v>137</v>
      </c>
      <c r="T489" s="224" t="s">
        <v>137</v>
      </c>
      <c r="U489" s="224">
        <v>7.0000000000000007E-2</v>
      </c>
      <c r="V489" s="224">
        <f>ROUND(E489*U489,2)</f>
        <v>5.95</v>
      </c>
      <c r="W489" s="224"/>
      <c r="X489" s="224" t="s">
        <v>138</v>
      </c>
      <c r="Y489" s="205"/>
      <c r="Z489" s="205"/>
      <c r="AA489" s="205"/>
      <c r="AB489" s="205"/>
      <c r="AC489" s="205"/>
      <c r="AD489" s="205"/>
      <c r="AE489" s="205"/>
      <c r="AF489" s="205"/>
      <c r="AG489" s="205" t="s">
        <v>139</v>
      </c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</row>
    <row r="490" spans="1:60" ht="20.399999999999999" outlineLevel="1" x14ac:dyDescent="0.25">
      <c r="A490" s="243">
        <v>175</v>
      </c>
      <c r="B490" s="244" t="s">
        <v>608</v>
      </c>
      <c r="C490" s="253" t="s">
        <v>609</v>
      </c>
      <c r="D490" s="245" t="s">
        <v>149</v>
      </c>
      <c r="E490" s="246">
        <v>75</v>
      </c>
      <c r="F490" s="247"/>
      <c r="G490" s="248">
        <f>ROUND(E490*F490,2)</f>
        <v>0</v>
      </c>
      <c r="H490" s="225">
        <v>30.07</v>
      </c>
      <c r="I490" s="224">
        <f>ROUND(E490*H490,2)</f>
        <v>2255.25</v>
      </c>
      <c r="J490" s="225">
        <v>34.53</v>
      </c>
      <c r="K490" s="224">
        <f>ROUND(E490*J490,2)</f>
        <v>2589.75</v>
      </c>
      <c r="L490" s="224">
        <v>15</v>
      </c>
      <c r="M490" s="224">
        <f>G490*(1+L490/100)</f>
        <v>0</v>
      </c>
      <c r="N490" s="224">
        <v>2.1000000000000001E-4</v>
      </c>
      <c r="O490" s="224">
        <f>ROUND(E490*N490,2)</f>
        <v>0.02</v>
      </c>
      <c r="P490" s="224">
        <v>0</v>
      </c>
      <c r="Q490" s="224">
        <f>ROUND(E490*P490,2)</f>
        <v>0</v>
      </c>
      <c r="R490" s="224"/>
      <c r="S490" s="224" t="s">
        <v>137</v>
      </c>
      <c r="T490" s="224" t="s">
        <v>137</v>
      </c>
      <c r="U490" s="224">
        <v>7.0000000000000007E-2</v>
      </c>
      <c r="V490" s="224">
        <f>ROUND(E490*U490,2)</f>
        <v>5.25</v>
      </c>
      <c r="W490" s="224"/>
      <c r="X490" s="224" t="s">
        <v>138</v>
      </c>
      <c r="Y490" s="205"/>
      <c r="Z490" s="205"/>
      <c r="AA490" s="205"/>
      <c r="AB490" s="205"/>
      <c r="AC490" s="205"/>
      <c r="AD490" s="205"/>
      <c r="AE490" s="205"/>
      <c r="AF490" s="205"/>
      <c r="AG490" s="205" t="s">
        <v>139</v>
      </c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</row>
    <row r="491" spans="1:60" ht="20.399999999999999" outlineLevel="1" x14ac:dyDescent="0.25">
      <c r="A491" s="243">
        <v>176</v>
      </c>
      <c r="B491" s="244" t="s">
        <v>610</v>
      </c>
      <c r="C491" s="253" t="s">
        <v>611</v>
      </c>
      <c r="D491" s="245" t="s">
        <v>149</v>
      </c>
      <c r="E491" s="246">
        <v>10</v>
      </c>
      <c r="F491" s="247"/>
      <c r="G491" s="248">
        <f>ROUND(E491*F491,2)</f>
        <v>0</v>
      </c>
      <c r="H491" s="225">
        <v>45.56</v>
      </c>
      <c r="I491" s="224">
        <f>ROUND(E491*H491,2)</f>
        <v>455.6</v>
      </c>
      <c r="J491" s="225">
        <v>35.74</v>
      </c>
      <c r="K491" s="224">
        <f>ROUND(E491*J491,2)</f>
        <v>357.4</v>
      </c>
      <c r="L491" s="224">
        <v>15</v>
      </c>
      <c r="M491" s="224">
        <f>G491*(1+L491/100)</f>
        <v>0</v>
      </c>
      <c r="N491" s="224">
        <v>3.2000000000000003E-4</v>
      </c>
      <c r="O491" s="224">
        <f>ROUND(E491*N491,2)</f>
        <v>0</v>
      </c>
      <c r="P491" s="224">
        <v>0</v>
      </c>
      <c r="Q491" s="224">
        <f>ROUND(E491*P491,2)</f>
        <v>0</v>
      </c>
      <c r="R491" s="224"/>
      <c r="S491" s="224" t="s">
        <v>137</v>
      </c>
      <c r="T491" s="224" t="s">
        <v>137</v>
      </c>
      <c r="U491" s="224">
        <v>7.2459999999999997E-2</v>
      </c>
      <c r="V491" s="224">
        <f>ROUND(E491*U491,2)</f>
        <v>0.72</v>
      </c>
      <c r="W491" s="224"/>
      <c r="X491" s="224" t="s">
        <v>138</v>
      </c>
      <c r="Y491" s="205"/>
      <c r="Z491" s="205"/>
      <c r="AA491" s="205"/>
      <c r="AB491" s="205"/>
      <c r="AC491" s="205"/>
      <c r="AD491" s="205"/>
      <c r="AE491" s="205"/>
      <c r="AF491" s="205"/>
      <c r="AG491" s="205" t="s">
        <v>139</v>
      </c>
      <c r="AH491" s="205"/>
      <c r="AI491" s="205"/>
      <c r="AJ491" s="205"/>
      <c r="AK491" s="205"/>
      <c r="AL491" s="205"/>
      <c r="AM491" s="205"/>
      <c r="AN491" s="205"/>
      <c r="AO491" s="205"/>
      <c r="AP491" s="205"/>
      <c r="AQ491" s="205"/>
      <c r="AR491" s="205"/>
      <c r="AS491" s="205"/>
      <c r="AT491" s="205"/>
      <c r="AU491" s="205"/>
      <c r="AV491" s="205"/>
      <c r="AW491" s="205"/>
      <c r="AX491" s="205"/>
      <c r="AY491" s="205"/>
      <c r="AZ491" s="205"/>
      <c r="BA491" s="205"/>
      <c r="BB491" s="205"/>
      <c r="BC491" s="205"/>
      <c r="BD491" s="205"/>
      <c r="BE491" s="205"/>
      <c r="BF491" s="205"/>
      <c r="BG491" s="205"/>
      <c r="BH491" s="205"/>
    </row>
    <row r="492" spans="1:60" outlineLevel="1" x14ac:dyDescent="0.25">
      <c r="A492" s="243">
        <v>177</v>
      </c>
      <c r="B492" s="244" t="s">
        <v>612</v>
      </c>
      <c r="C492" s="253" t="s">
        <v>613</v>
      </c>
      <c r="D492" s="245" t="s">
        <v>144</v>
      </c>
      <c r="E492" s="246">
        <v>20</v>
      </c>
      <c r="F492" s="247"/>
      <c r="G492" s="248">
        <f>ROUND(E492*F492,2)</f>
        <v>0</v>
      </c>
      <c r="H492" s="225">
        <v>0</v>
      </c>
      <c r="I492" s="224">
        <f>ROUND(E492*H492,2)</f>
        <v>0</v>
      </c>
      <c r="J492" s="225">
        <v>163</v>
      </c>
      <c r="K492" s="224">
        <f>ROUND(E492*J492,2)</f>
        <v>3260</v>
      </c>
      <c r="L492" s="224">
        <v>15</v>
      </c>
      <c r="M492" s="224">
        <f>G492*(1+L492/100)</f>
        <v>0</v>
      </c>
      <c r="N492" s="224">
        <v>0</v>
      </c>
      <c r="O492" s="224">
        <f>ROUND(E492*N492,2)</f>
        <v>0</v>
      </c>
      <c r="P492" s="224">
        <v>0</v>
      </c>
      <c r="Q492" s="224">
        <f>ROUND(E492*P492,2)</f>
        <v>0</v>
      </c>
      <c r="R492" s="224"/>
      <c r="S492" s="224" t="s">
        <v>137</v>
      </c>
      <c r="T492" s="224" t="s">
        <v>137</v>
      </c>
      <c r="U492" s="224">
        <v>0.33050000000000002</v>
      </c>
      <c r="V492" s="224">
        <f>ROUND(E492*U492,2)</f>
        <v>6.61</v>
      </c>
      <c r="W492" s="224"/>
      <c r="X492" s="224" t="s">
        <v>138</v>
      </c>
      <c r="Y492" s="205"/>
      <c r="Z492" s="205"/>
      <c r="AA492" s="205"/>
      <c r="AB492" s="205"/>
      <c r="AC492" s="205"/>
      <c r="AD492" s="205"/>
      <c r="AE492" s="205"/>
      <c r="AF492" s="205"/>
      <c r="AG492" s="205" t="s">
        <v>139</v>
      </c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</row>
    <row r="493" spans="1:60" outlineLevel="1" x14ac:dyDescent="0.25">
      <c r="A493" s="243">
        <v>178</v>
      </c>
      <c r="B493" s="244" t="s">
        <v>614</v>
      </c>
      <c r="C493" s="253" t="s">
        <v>615</v>
      </c>
      <c r="D493" s="245" t="s">
        <v>144</v>
      </c>
      <c r="E493" s="246">
        <v>1</v>
      </c>
      <c r="F493" s="247"/>
      <c r="G493" s="248">
        <f>ROUND(E493*F493,2)</f>
        <v>0</v>
      </c>
      <c r="H493" s="225">
        <v>0</v>
      </c>
      <c r="I493" s="224">
        <f>ROUND(E493*H493,2)</f>
        <v>0</v>
      </c>
      <c r="J493" s="225">
        <v>172.5</v>
      </c>
      <c r="K493" s="224">
        <f>ROUND(E493*J493,2)</f>
        <v>172.5</v>
      </c>
      <c r="L493" s="224">
        <v>15</v>
      </c>
      <c r="M493" s="224">
        <f>G493*(1+L493/100)</f>
        <v>0</v>
      </c>
      <c r="N493" s="224">
        <v>0</v>
      </c>
      <c r="O493" s="224">
        <f>ROUND(E493*N493,2)</f>
        <v>0</v>
      </c>
      <c r="P493" s="224">
        <v>0</v>
      </c>
      <c r="Q493" s="224">
        <f>ROUND(E493*P493,2)</f>
        <v>0</v>
      </c>
      <c r="R493" s="224"/>
      <c r="S493" s="224" t="s">
        <v>137</v>
      </c>
      <c r="T493" s="224" t="s">
        <v>137</v>
      </c>
      <c r="U493" s="224">
        <v>0.35</v>
      </c>
      <c r="V493" s="224">
        <f>ROUND(E493*U493,2)</f>
        <v>0.35</v>
      </c>
      <c r="W493" s="224"/>
      <c r="X493" s="224" t="s">
        <v>138</v>
      </c>
      <c r="Y493" s="205"/>
      <c r="Z493" s="205"/>
      <c r="AA493" s="205"/>
      <c r="AB493" s="205"/>
      <c r="AC493" s="205"/>
      <c r="AD493" s="205"/>
      <c r="AE493" s="205"/>
      <c r="AF493" s="205"/>
      <c r="AG493" s="205" t="s">
        <v>139</v>
      </c>
      <c r="AH493" s="205"/>
      <c r="AI493" s="205"/>
      <c r="AJ493" s="205"/>
      <c r="AK493" s="205"/>
      <c r="AL493" s="205"/>
      <c r="AM493" s="205"/>
      <c r="AN493" s="205"/>
      <c r="AO493" s="205"/>
      <c r="AP493" s="205"/>
      <c r="AQ493" s="205"/>
      <c r="AR493" s="205"/>
      <c r="AS493" s="205"/>
      <c r="AT493" s="205"/>
      <c r="AU493" s="205"/>
      <c r="AV493" s="205"/>
      <c r="AW493" s="205"/>
      <c r="AX493" s="205"/>
      <c r="AY493" s="205"/>
      <c r="AZ493" s="205"/>
      <c r="BA493" s="205"/>
      <c r="BB493" s="205"/>
      <c r="BC493" s="205"/>
      <c r="BD493" s="205"/>
      <c r="BE493" s="205"/>
      <c r="BF493" s="205"/>
      <c r="BG493" s="205"/>
      <c r="BH493" s="205"/>
    </row>
    <row r="494" spans="1:60" outlineLevel="1" x14ac:dyDescent="0.25">
      <c r="A494" s="243">
        <v>179</v>
      </c>
      <c r="B494" s="244" t="s">
        <v>616</v>
      </c>
      <c r="C494" s="253" t="s">
        <v>617</v>
      </c>
      <c r="D494" s="245" t="s">
        <v>283</v>
      </c>
      <c r="E494" s="246">
        <v>1</v>
      </c>
      <c r="F494" s="247"/>
      <c r="G494" s="248">
        <f>ROUND(E494*F494,2)</f>
        <v>0</v>
      </c>
      <c r="H494" s="225">
        <v>0</v>
      </c>
      <c r="I494" s="224">
        <f>ROUND(E494*H494,2)</f>
        <v>0</v>
      </c>
      <c r="J494" s="225">
        <v>1500</v>
      </c>
      <c r="K494" s="224">
        <f>ROUND(E494*J494,2)</f>
        <v>1500</v>
      </c>
      <c r="L494" s="224">
        <v>15</v>
      </c>
      <c r="M494" s="224">
        <f>G494*(1+L494/100)</f>
        <v>0</v>
      </c>
      <c r="N494" s="224">
        <v>0</v>
      </c>
      <c r="O494" s="224">
        <f>ROUND(E494*N494,2)</f>
        <v>0</v>
      </c>
      <c r="P494" s="224">
        <v>0</v>
      </c>
      <c r="Q494" s="224">
        <f>ROUND(E494*P494,2)</f>
        <v>0</v>
      </c>
      <c r="R494" s="224"/>
      <c r="S494" s="224" t="s">
        <v>162</v>
      </c>
      <c r="T494" s="224" t="s">
        <v>163</v>
      </c>
      <c r="U494" s="224">
        <v>0</v>
      </c>
      <c r="V494" s="224">
        <f>ROUND(E494*U494,2)</f>
        <v>0</v>
      </c>
      <c r="W494" s="224"/>
      <c r="X494" s="224" t="s">
        <v>138</v>
      </c>
      <c r="Y494" s="205"/>
      <c r="Z494" s="205"/>
      <c r="AA494" s="205"/>
      <c r="AB494" s="205"/>
      <c r="AC494" s="205"/>
      <c r="AD494" s="205"/>
      <c r="AE494" s="205"/>
      <c r="AF494" s="205"/>
      <c r="AG494" s="205" t="s">
        <v>139</v>
      </c>
      <c r="AH494" s="205"/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5"/>
      <c r="AT494" s="205"/>
      <c r="AU494" s="205"/>
      <c r="AV494" s="205"/>
      <c r="AW494" s="205"/>
      <c r="AX494" s="205"/>
      <c r="AY494" s="205"/>
      <c r="AZ494" s="205"/>
      <c r="BA494" s="205"/>
      <c r="BB494" s="205"/>
      <c r="BC494" s="205"/>
      <c r="BD494" s="205"/>
      <c r="BE494" s="205"/>
      <c r="BF494" s="205"/>
      <c r="BG494" s="205"/>
      <c r="BH494" s="205"/>
    </row>
    <row r="495" spans="1:60" outlineLevel="1" x14ac:dyDescent="0.25">
      <c r="A495" s="243">
        <v>180</v>
      </c>
      <c r="B495" s="244" t="s">
        <v>618</v>
      </c>
      <c r="C495" s="253" t="s">
        <v>619</v>
      </c>
      <c r="D495" s="245" t="s">
        <v>299</v>
      </c>
      <c r="E495" s="246">
        <v>3</v>
      </c>
      <c r="F495" s="247"/>
      <c r="G495" s="248">
        <f>ROUND(E495*F495,2)</f>
        <v>0</v>
      </c>
      <c r="H495" s="225">
        <v>0</v>
      </c>
      <c r="I495" s="224">
        <f>ROUND(E495*H495,2)</f>
        <v>0</v>
      </c>
      <c r="J495" s="225">
        <v>518</v>
      </c>
      <c r="K495" s="224">
        <f>ROUND(E495*J495,2)</f>
        <v>1554</v>
      </c>
      <c r="L495" s="224">
        <v>15</v>
      </c>
      <c r="M495" s="224">
        <f>G495*(1+L495/100)</f>
        <v>0</v>
      </c>
      <c r="N495" s="224">
        <v>0</v>
      </c>
      <c r="O495" s="224">
        <f>ROUND(E495*N495,2)</f>
        <v>0</v>
      </c>
      <c r="P495" s="224">
        <v>0</v>
      </c>
      <c r="Q495" s="224">
        <f>ROUND(E495*P495,2)</f>
        <v>0</v>
      </c>
      <c r="R495" s="224"/>
      <c r="S495" s="224" t="s">
        <v>162</v>
      </c>
      <c r="T495" s="224" t="s">
        <v>163</v>
      </c>
      <c r="U495" s="224">
        <v>0</v>
      </c>
      <c r="V495" s="224">
        <f>ROUND(E495*U495,2)</f>
        <v>0</v>
      </c>
      <c r="W495" s="224"/>
      <c r="X495" s="224" t="s">
        <v>138</v>
      </c>
      <c r="Y495" s="205"/>
      <c r="Z495" s="205"/>
      <c r="AA495" s="205"/>
      <c r="AB495" s="205"/>
      <c r="AC495" s="205"/>
      <c r="AD495" s="205"/>
      <c r="AE495" s="205"/>
      <c r="AF495" s="205"/>
      <c r="AG495" s="205" t="s">
        <v>139</v>
      </c>
      <c r="AH495" s="205"/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  <c r="AV495" s="205"/>
      <c r="AW495" s="205"/>
      <c r="AX495" s="205"/>
      <c r="AY495" s="205"/>
      <c r="AZ495" s="205"/>
      <c r="BA495" s="205"/>
      <c r="BB495" s="205"/>
      <c r="BC495" s="205"/>
      <c r="BD495" s="205"/>
      <c r="BE495" s="205"/>
      <c r="BF495" s="205"/>
      <c r="BG495" s="205"/>
      <c r="BH495" s="205"/>
    </row>
    <row r="496" spans="1:60" outlineLevel="1" x14ac:dyDescent="0.25">
      <c r="A496" s="243">
        <v>181</v>
      </c>
      <c r="B496" s="244" t="s">
        <v>620</v>
      </c>
      <c r="C496" s="253" t="s">
        <v>621</v>
      </c>
      <c r="D496" s="245" t="s">
        <v>299</v>
      </c>
      <c r="E496" s="246">
        <v>5</v>
      </c>
      <c r="F496" s="247"/>
      <c r="G496" s="248">
        <f>ROUND(E496*F496,2)</f>
        <v>0</v>
      </c>
      <c r="H496" s="225">
        <v>0</v>
      </c>
      <c r="I496" s="224">
        <f>ROUND(E496*H496,2)</f>
        <v>0</v>
      </c>
      <c r="J496" s="225">
        <v>350</v>
      </c>
      <c r="K496" s="224">
        <f>ROUND(E496*J496,2)</f>
        <v>1750</v>
      </c>
      <c r="L496" s="224">
        <v>15</v>
      </c>
      <c r="M496" s="224">
        <f>G496*(1+L496/100)</f>
        <v>0</v>
      </c>
      <c r="N496" s="224">
        <v>0</v>
      </c>
      <c r="O496" s="224">
        <f>ROUND(E496*N496,2)</f>
        <v>0</v>
      </c>
      <c r="P496" s="224">
        <v>0</v>
      </c>
      <c r="Q496" s="224">
        <f>ROUND(E496*P496,2)</f>
        <v>0</v>
      </c>
      <c r="R496" s="224"/>
      <c r="S496" s="224" t="s">
        <v>162</v>
      </c>
      <c r="T496" s="224" t="s">
        <v>163</v>
      </c>
      <c r="U496" s="224">
        <v>0</v>
      </c>
      <c r="V496" s="224">
        <f>ROUND(E496*U496,2)</f>
        <v>0</v>
      </c>
      <c r="W496" s="224"/>
      <c r="X496" s="224" t="s">
        <v>138</v>
      </c>
      <c r="Y496" s="205"/>
      <c r="Z496" s="205"/>
      <c r="AA496" s="205"/>
      <c r="AB496" s="205"/>
      <c r="AC496" s="205"/>
      <c r="AD496" s="205"/>
      <c r="AE496" s="205"/>
      <c r="AF496" s="205"/>
      <c r="AG496" s="205" t="s">
        <v>139</v>
      </c>
      <c r="AH496" s="205"/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5"/>
      <c r="BB496" s="205"/>
      <c r="BC496" s="205"/>
      <c r="BD496" s="205"/>
      <c r="BE496" s="205"/>
      <c r="BF496" s="205"/>
      <c r="BG496" s="205"/>
      <c r="BH496" s="205"/>
    </row>
    <row r="497" spans="1:60" outlineLevel="1" x14ac:dyDescent="0.25">
      <c r="A497" s="243">
        <v>182</v>
      </c>
      <c r="B497" s="244" t="s">
        <v>622</v>
      </c>
      <c r="C497" s="253" t="s">
        <v>623</v>
      </c>
      <c r="D497" s="245" t="s">
        <v>283</v>
      </c>
      <c r="E497" s="246">
        <v>1</v>
      </c>
      <c r="F497" s="247"/>
      <c r="G497" s="248">
        <f>ROUND(E497*F497,2)</f>
        <v>0</v>
      </c>
      <c r="H497" s="225">
        <v>0</v>
      </c>
      <c r="I497" s="224">
        <f>ROUND(E497*H497,2)</f>
        <v>0</v>
      </c>
      <c r="J497" s="225">
        <v>3500</v>
      </c>
      <c r="K497" s="224">
        <f>ROUND(E497*J497,2)</f>
        <v>3500</v>
      </c>
      <c r="L497" s="224">
        <v>15</v>
      </c>
      <c r="M497" s="224">
        <f>G497*(1+L497/100)</f>
        <v>0</v>
      </c>
      <c r="N497" s="224">
        <v>0</v>
      </c>
      <c r="O497" s="224">
        <f>ROUND(E497*N497,2)</f>
        <v>0</v>
      </c>
      <c r="P497" s="224">
        <v>0</v>
      </c>
      <c r="Q497" s="224">
        <f>ROUND(E497*P497,2)</f>
        <v>0</v>
      </c>
      <c r="R497" s="224"/>
      <c r="S497" s="224" t="s">
        <v>162</v>
      </c>
      <c r="T497" s="224" t="s">
        <v>163</v>
      </c>
      <c r="U497" s="224">
        <v>0</v>
      </c>
      <c r="V497" s="224">
        <f>ROUND(E497*U497,2)</f>
        <v>0</v>
      </c>
      <c r="W497" s="224"/>
      <c r="X497" s="224" t="s">
        <v>138</v>
      </c>
      <c r="Y497" s="205"/>
      <c r="Z497" s="205"/>
      <c r="AA497" s="205"/>
      <c r="AB497" s="205"/>
      <c r="AC497" s="205"/>
      <c r="AD497" s="205"/>
      <c r="AE497" s="205"/>
      <c r="AF497" s="205"/>
      <c r="AG497" s="205" t="s">
        <v>139</v>
      </c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  <c r="AV497" s="205"/>
      <c r="AW497" s="205"/>
      <c r="AX497" s="205"/>
      <c r="AY497" s="205"/>
      <c r="AZ497" s="205"/>
      <c r="BA497" s="205"/>
      <c r="BB497" s="205"/>
      <c r="BC497" s="205"/>
      <c r="BD497" s="205"/>
      <c r="BE497" s="205"/>
      <c r="BF497" s="205"/>
      <c r="BG497" s="205"/>
      <c r="BH497" s="205"/>
    </row>
    <row r="498" spans="1:60" outlineLevel="1" x14ac:dyDescent="0.25">
      <c r="A498" s="243">
        <v>183</v>
      </c>
      <c r="B498" s="244" t="s">
        <v>624</v>
      </c>
      <c r="C498" s="253" t="s">
        <v>625</v>
      </c>
      <c r="D498" s="245" t="s">
        <v>149</v>
      </c>
      <c r="E498" s="246">
        <v>10</v>
      </c>
      <c r="F498" s="247"/>
      <c r="G498" s="248">
        <f>ROUND(E498*F498,2)</f>
        <v>0</v>
      </c>
      <c r="H498" s="225">
        <v>17.2</v>
      </c>
      <c r="I498" s="224">
        <f>ROUND(E498*H498,2)</f>
        <v>172</v>
      </c>
      <c r="J498" s="225">
        <v>0</v>
      </c>
      <c r="K498" s="224">
        <f>ROUND(E498*J498,2)</f>
        <v>0</v>
      </c>
      <c r="L498" s="224">
        <v>15</v>
      </c>
      <c r="M498" s="224">
        <f>G498*(1+L498/100)</f>
        <v>0</v>
      </c>
      <c r="N498" s="224">
        <v>8.0000000000000007E-5</v>
      </c>
      <c r="O498" s="224">
        <f>ROUND(E498*N498,2)</f>
        <v>0</v>
      </c>
      <c r="P498" s="224">
        <v>0</v>
      </c>
      <c r="Q498" s="224">
        <f>ROUND(E498*P498,2)</f>
        <v>0</v>
      </c>
      <c r="R498" s="224" t="s">
        <v>168</v>
      </c>
      <c r="S498" s="224" t="s">
        <v>137</v>
      </c>
      <c r="T498" s="224" t="s">
        <v>137</v>
      </c>
      <c r="U498" s="224">
        <v>0</v>
      </c>
      <c r="V498" s="224">
        <f>ROUND(E498*U498,2)</f>
        <v>0</v>
      </c>
      <c r="W498" s="224"/>
      <c r="X498" s="224" t="s">
        <v>164</v>
      </c>
      <c r="Y498" s="205"/>
      <c r="Z498" s="205"/>
      <c r="AA498" s="205"/>
      <c r="AB498" s="205"/>
      <c r="AC498" s="205"/>
      <c r="AD498" s="205"/>
      <c r="AE498" s="205"/>
      <c r="AF498" s="205"/>
      <c r="AG498" s="205" t="s">
        <v>165</v>
      </c>
      <c r="AH498" s="205"/>
      <c r="AI498" s="205"/>
      <c r="AJ498" s="205"/>
      <c r="AK498" s="205"/>
      <c r="AL498" s="205"/>
      <c r="AM498" s="205"/>
      <c r="AN498" s="205"/>
      <c r="AO498" s="205"/>
      <c r="AP498" s="205"/>
      <c r="AQ498" s="205"/>
      <c r="AR498" s="205"/>
      <c r="AS498" s="205"/>
      <c r="AT498" s="205"/>
      <c r="AU498" s="205"/>
      <c r="AV498" s="205"/>
      <c r="AW498" s="205"/>
      <c r="AX498" s="205"/>
      <c r="AY498" s="205"/>
      <c r="AZ498" s="205"/>
      <c r="BA498" s="205"/>
      <c r="BB498" s="205"/>
      <c r="BC498" s="205"/>
      <c r="BD498" s="205"/>
      <c r="BE498" s="205"/>
      <c r="BF498" s="205"/>
      <c r="BG498" s="205"/>
      <c r="BH498" s="205"/>
    </row>
    <row r="499" spans="1:60" outlineLevel="1" x14ac:dyDescent="0.25">
      <c r="A499" s="243">
        <v>184</v>
      </c>
      <c r="B499" s="244" t="s">
        <v>626</v>
      </c>
      <c r="C499" s="253" t="s">
        <v>627</v>
      </c>
      <c r="D499" s="245" t="s">
        <v>149</v>
      </c>
      <c r="E499" s="246">
        <v>1</v>
      </c>
      <c r="F499" s="247"/>
      <c r="G499" s="248">
        <f>ROUND(E499*F499,2)</f>
        <v>0</v>
      </c>
      <c r="H499" s="225">
        <v>21.2</v>
      </c>
      <c r="I499" s="224">
        <f>ROUND(E499*H499,2)</f>
        <v>21.2</v>
      </c>
      <c r="J499" s="225">
        <v>0</v>
      </c>
      <c r="K499" s="224">
        <f>ROUND(E499*J499,2)</f>
        <v>0</v>
      </c>
      <c r="L499" s="224">
        <v>15</v>
      </c>
      <c r="M499" s="224">
        <f>G499*(1+L499/100)</f>
        <v>0</v>
      </c>
      <c r="N499" s="224">
        <v>6.0000000000000002E-5</v>
      </c>
      <c r="O499" s="224">
        <f>ROUND(E499*N499,2)</f>
        <v>0</v>
      </c>
      <c r="P499" s="224">
        <v>0</v>
      </c>
      <c r="Q499" s="224">
        <f>ROUND(E499*P499,2)</f>
        <v>0</v>
      </c>
      <c r="R499" s="224" t="s">
        <v>168</v>
      </c>
      <c r="S499" s="224" t="s">
        <v>137</v>
      </c>
      <c r="T499" s="224" t="s">
        <v>137</v>
      </c>
      <c r="U499" s="224">
        <v>0</v>
      </c>
      <c r="V499" s="224">
        <f>ROUND(E499*U499,2)</f>
        <v>0</v>
      </c>
      <c r="W499" s="224"/>
      <c r="X499" s="224" t="s">
        <v>164</v>
      </c>
      <c r="Y499" s="205"/>
      <c r="Z499" s="205"/>
      <c r="AA499" s="205"/>
      <c r="AB499" s="205"/>
      <c r="AC499" s="205"/>
      <c r="AD499" s="205"/>
      <c r="AE499" s="205"/>
      <c r="AF499" s="205"/>
      <c r="AG499" s="205" t="s">
        <v>165</v>
      </c>
      <c r="AH499" s="205"/>
      <c r="AI499" s="205"/>
      <c r="AJ499" s="205"/>
      <c r="AK499" s="205"/>
      <c r="AL499" s="205"/>
      <c r="AM499" s="205"/>
      <c r="AN499" s="205"/>
      <c r="AO499" s="205"/>
      <c r="AP499" s="205"/>
      <c r="AQ499" s="205"/>
      <c r="AR499" s="205"/>
      <c r="AS499" s="205"/>
      <c r="AT499" s="205"/>
      <c r="AU499" s="205"/>
      <c r="AV499" s="205"/>
      <c r="AW499" s="205"/>
      <c r="AX499" s="205"/>
      <c r="AY499" s="205"/>
      <c r="AZ499" s="205"/>
      <c r="BA499" s="205"/>
      <c r="BB499" s="205"/>
      <c r="BC499" s="205"/>
      <c r="BD499" s="205"/>
      <c r="BE499" s="205"/>
      <c r="BF499" s="205"/>
      <c r="BG499" s="205"/>
      <c r="BH499" s="205"/>
    </row>
    <row r="500" spans="1:60" outlineLevel="1" x14ac:dyDescent="0.25">
      <c r="A500" s="243">
        <v>185</v>
      </c>
      <c r="B500" s="244" t="s">
        <v>628</v>
      </c>
      <c r="C500" s="253" t="s">
        <v>629</v>
      </c>
      <c r="D500" s="245" t="s">
        <v>144</v>
      </c>
      <c r="E500" s="246">
        <v>10</v>
      </c>
      <c r="F500" s="247"/>
      <c r="G500" s="248">
        <f>ROUND(E500*F500,2)</f>
        <v>0</v>
      </c>
      <c r="H500" s="225">
        <v>143.5</v>
      </c>
      <c r="I500" s="224">
        <f>ROUND(E500*H500,2)</f>
        <v>1435</v>
      </c>
      <c r="J500" s="225">
        <v>0</v>
      </c>
      <c r="K500" s="224">
        <f>ROUND(E500*J500,2)</f>
        <v>0</v>
      </c>
      <c r="L500" s="224">
        <v>15</v>
      </c>
      <c r="M500" s="224">
        <f>G500*(1+L500/100)</f>
        <v>0</v>
      </c>
      <c r="N500" s="224">
        <v>1.0000000000000001E-5</v>
      </c>
      <c r="O500" s="224">
        <f>ROUND(E500*N500,2)</f>
        <v>0</v>
      </c>
      <c r="P500" s="224">
        <v>0</v>
      </c>
      <c r="Q500" s="224">
        <f>ROUND(E500*P500,2)</f>
        <v>0</v>
      </c>
      <c r="R500" s="224" t="s">
        <v>168</v>
      </c>
      <c r="S500" s="224" t="s">
        <v>137</v>
      </c>
      <c r="T500" s="224" t="s">
        <v>137</v>
      </c>
      <c r="U500" s="224">
        <v>0</v>
      </c>
      <c r="V500" s="224">
        <f>ROUND(E500*U500,2)</f>
        <v>0</v>
      </c>
      <c r="W500" s="224"/>
      <c r="X500" s="224" t="s">
        <v>164</v>
      </c>
      <c r="Y500" s="205"/>
      <c r="Z500" s="205"/>
      <c r="AA500" s="205"/>
      <c r="AB500" s="205"/>
      <c r="AC500" s="205"/>
      <c r="AD500" s="205"/>
      <c r="AE500" s="205"/>
      <c r="AF500" s="205"/>
      <c r="AG500" s="205" t="s">
        <v>165</v>
      </c>
      <c r="AH500" s="205"/>
      <c r="AI500" s="205"/>
      <c r="AJ500" s="205"/>
      <c r="AK500" s="205"/>
      <c r="AL500" s="205"/>
      <c r="AM500" s="205"/>
      <c r="AN500" s="205"/>
      <c r="AO500" s="205"/>
      <c r="AP500" s="205"/>
      <c r="AQ500" s="205"/>
      <c r="AR500" s="205"/>
      <c r="AS500" s="205"/>
      <c r="AT500" s="205"/>
      <c r="AU500" s="205"/>
      <c r="AV500" s="205"/>
      <c r="AW500" s="205"/>
      <c r="AX500" s="205"/>
      <c r="AY500" s="205"/>
      <c r="AZ500" s="205"/>
      <c r="BA500" s="205"/>
      <c r="BB500" s="205"/>
      <c r="BC500" s="205"/>
      <c r="BD500" s="205"/>
      <c r="BE500" s="205"/>
      <c r="BF500" s="205"/>
      <c r="BG500" s="205"/>
      <c r="BH500" s="205"/>
    </row>
    <row r="501" spans="1:60" outlineLevel="1" x14ac:dyDescent="0.25">
      <c r="A501" s="243">
        <v>186</v>
      </c>
      <c r="B501" s="244" t="s">
        <v>630</v>
      </c>
      <c r="C501" s="253" t="s">
        <v>631</v>
      </c>
      <c r="D501" s="245" t="s">
        <v>144</v>
      </c>
      <c r="E501" s="246">
        <v>10</v>
      </c>
      <c r="F501" s="247"/>
      <c r="G501" s="248">
        <f>ROUND(E501*F501,2)</f>
        <v>0</v>
      </c>
      <c r="H501" s="225">
        <v>48.6</v>
      </c>
      <c r="I501" s="224">
        <f>ROUND(E501*H501,2)</f>
        <v>486</v>
      </c>
      <c r="J501" s="225">
        <v>0</v>
      </c>
      <c r="K501" s="224">
        <f>ROUND(E501*J501,2)</f>
        <v>0</v>
      </c>
      <c r="L501" s="224">
        <v>15</v>
      </c>
      <c r="M501" s="224">
        <f>G501*(1+L501/100)</f>
        <v>0</v>
      </c>
      <c r="N501" s="224">
        <v>1.0000000000000001E-5</v>
      </c>
      <c r="O501" s="224">
        <f>ROUND(E501*N501,2)</f>
        <v>0</v>
      </c>
      <c r="P501" s="224">
        <v>0</v>
      </c>
      <c r="Q501" s="224">
        <f>ROUND(E501*P501,2)</f>
        <v>0</v>
      </c>
      <c r="R501" s="224" t="s">
        <v>168</v>
      </c>
      <c r="S501" s="224" t="s">
        <v>137</v>
      </c>
      <c r="T501" s="224" t="s">
        <v>137</v>
      </c>
      <c r="U501" s="224">
        <v>0</v>
      </c>
      <c r="V501" s="224">
        <f>ROUND(E501*U501,2)</f>
        <v>0</v>
      </c>
      <c r="W501" s="224"/>
      <c r="X501" s="224" t="s">
        <v>164</v>
      </c>
      <c r="Y501" s="205"/>
      <c r="Z501" s="205"/>
      <c r="AA501" s="205"/>
      <c r="AB501" s="205"/>
      <c r="AC501" s="205"/>
      <c r="AD501" s="205"/>
      <c r="AE501" s="205"/>
      <c r="AF501" s="205"/>
      <c r="AG501" s="205" t="s">
        <v>165</v>
      </c>
      <c r="AH501" s="205"/>
      <c r="AI501" s="205"/>
      <c r="AJ501" s="205"/>
      <c r="AK501" s="205"/>
      <c r="AL501" s="205"/>
      <c r="AM501" s="205"/>
      <c r="AN501" s="205"/>
      <c r="AO501" s="205"/>
      <c r="AP501" s="205"/>
      <c r="AQ501" s="205"/>
      <c r="AR501" s="205"/>
      <c r="AS501" s="205"/>
      <c r="AT501" s="205"/>
      <c r="AU501" s="205"/>
      <c r="AV501" s="205"/>
      <c r="AW501" s="205"/>
      <c r="AX501" s="205"/>
      <c r="AY501" s="205"/>
      <c r="AZ501" s="205"/>
      <c r="BA501" s="205"/>
      <c r="BB501" s="205"/>
      <c r="BC501" s="205"/>
      <c r="BD501" s="205"/>
      <c r="BE501" s="205"/>
      <c r="BF501" s="205"/>
      <c r="BG501" s="205"/>
      <c r="BH501" s="205"/>
    </row>
    <row r="502" spans="1:60" outlineLevel="1" x14ac:dyDescent="0.25">
      <c r="A502" s="243">
        <v>187</v>
      </c>
      <c r="B502" s="244" t="s">
        <v>632</v>
      </c>
      <c r="C502" s="253" t="s">
        <v>633</v>
      </c>
      <c r="D502" s="245" t="s">
        <v>144</v>
      </c>
      <c r="E502" s="246">
        <v>10</v>
      </c>
      <c r="F502" s="247"/>
      <c r="G502" s="248">
        <f>ROUND(E502*F502,2)</f>
        <v>0</v>
      </c>
      <c r="H502" s="225">
        <v>30.8</v>
      </c>
      <c r="I502" s="224">
        <f>ROUND(E502*H502,2)</f>
        <v>308</v>
      </c>
      <c r="J502" s="225">
        <v>0</v>
      </c>
      <c r="K502" s="224">
        <f>ROUND(E502*J502,2)</f>
        <v>0</v>
      </c>
      <c r="L502" s="224">
        <v>15</v>
      </c>
      <c r="M502" s="224">
        <f>G502*(1+L502/100)</f>
        <v>0</v>
      </c>
      <c r="N502" s="224">
        <v>5.0000000000000002E-5</v>
      </c>
      <c r="O502" s="224">
        <f>ROUND(E502*N502,2)</f>
        <v>0</v>
      </c>
      <c r="P502" s="224">
        <v>0</v>
      </c>
      <c r="Q502" s="224">
        <f>ROUND(E502*P502,2)</f>
        <v>0</v>
      </c>
      <c r="R502" s="224" t="s">
        <v>168</v>
      </c>
      <c r="S502" s="224" t="s">
        <v>137</v>
      </c>
      <c r="T502" s="224" t="s">
        <v>137</v>
      </c>
      <c r="U502" s="224">
        <v>0</v>
      </c>
      <c r="V502" s="224">
        <f>ROUND(E502*U502,2)</f>
        <v>0</v>
      </c>
      <c r="W502" s="224"/>
      <c r="X502" s="224" t="s">
        <v>164</v>
      </c>
      <c r="Y502" s="205"/>
      <c r="Z502" s="205"/>
      <c r="AA502" s="205"/>
      <c r="AB502" s="205"/>
      <c r="AC502" s="205"/>
      <c r="AD502" s="205"/>
      <c r="AE502" s="205"/>
      <c r="AF502" s="205"/>
      <c r="AG502" s="205" t="s">
        <v>165</v>
      </c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</row>
    <row r="503" spans="1:60" outlineLevel="1" x14ac:dyDescent="0.25">
      <c r="A503" s="243">
        <v>188</v>
      </c>
      <c r="B503" s="244" t="s">
        <v>634</v>
      </c>
      <c r="C503" s="253" t="s">
        <v>635</v>
      </c>
      <c r="D503" s="245" t="s">
        <v>144</v>
      </c>
      <c r="E503" s="246">
        <v>1</v>
      </c>
      <c r="F503" s="247"/>
      <c r="G503" s="248">
        <f>ROUND(E503*F503,2)</f>
        <v>0</v>
      </c>
      <c r="H503" s="225">
        <v>42.3</v>
      </c>
      <c r="I503" s="224">
        <f>ROUND(E503*H503,2)</f>
        <v>42.3</v>
      </c>
      <c r="J503" s="225">
        <v>0</v>
      </c>
      <c r="K503" s="224">
        <f>ROUND(E503*J503,2)</f>
        <v>0</v>
      </c>
      <c r="L503" s="224">
        <v>15</v>
      </c>
      <c r="M503" s="224">
        <f>G503*(1+L503/100)</f>
        <v>0</v>
      </c>
      <c r="N503" s="224">
        <v>0</v>
      </c>
      <c r="O503" s="224">
        <f>ROUND(E503*N503,2)</f>
        <v>0</v>
      </c>
      <c r="P503" s="224">
        <v>0</v>
      </c>
      <c r="Q503" s="224">
        <f>ROUND(E503*P503,2)</f>
        <v>0</v>
      </c>
      <c r="R503" s="224" t="s">
        <v>168</v>
      </c>
      <c r="S503" s="224" t="s">
        <v>137</v>
      </c>
      <c r="T503" s="224" t="s">
        <v>137</v>
      </c>
      <c r="U503" s="224">
        <v>0</v>
      </c>
      <c r="V503" s="224">
        <f>ROUND(E503*U503,2)</f>
        <v>0</v>
      </c>
      <c r="W503" s="224"/>
      <c r="X503" s="224" t="s">
        <v>164</v>
      </c>
      <c r="Y503" s="205"/>
      <c r="Z503" s="205"/>
      <c r="AA503" s="205"/>
      <c r="AB503" s="205"/>
      <c r="AC503" s="205"/>
      <c r="AD503" s="205"/>
      <c r="AE503" s="205"/>
      <c r="AF503" s="205"/>
      <c r="AG503" s="205" t="s">
        <v>165</v>
      </c>
      <c r="AH503" s="205"/>
      <c r="AI503" s="205"/>
      <c r="AJ503" s="205"/>
      <c r="AK503" s="205"/>
      <c r="AL503" s="205"/>
      <c r="AM503" s="205"/>
      <c r="AN503" s="205"/>
      <c r="AO503" s="205"/>
      <c r="AP503" s="205"/>
      <c r="AQ503" s="205"/>
      <c r="AR503" s="205"/>
      <c r="AS503" s="205"/>
      <c r="AT503" s="205"/>
      <c r="AU503" s="205"/>
      <c r="AV503" s="205"/>
      <c r="AW503" s="205"/>
      <c r="AX503" s="205"/>
      <c r="AY503" s="205"/>
      <c r="AZ503" s="205"/>
      <c r="BA503" s="205"/>
      <c r="BB503" s="205"/>
      <c r="BC503" s="205"/>
      <c r="BD503" s="205"/>
      <c r="BE503" s="205"/>
      <c r="BF503" s="205"/>
      <c r="BG503" s="205"/>
      <c r="BH503" s="205"/>
    </row>
    <row r="504" spans="1:60" outlineLevel="1" x14ac:dyDescent="0.25">
      <c r="A504" s="243">
        <v>189</v>
      </c>
      <c r="B504" s="244" t="s">
        <v>636</v>
      </c>
      <c r="C504" s="253" t="s">
        <v>637</v>
      </c>
      <c r="D504" s="245" t="s">
        <v>144</v>
      </c>
      <c r="E504" s="246">
        <v>20</v>
      </c>
      <c r="F504" s="247"/>
      <c r="G504" s="248">
        <f>ROUND(E504*F504,2)</f>
        <v>0</v>
      </c>
      <c r="H504" s="225">
        <v>13</v>
      </c>
      <c r="I504" s="224">
        <f>ROUND(E504*H504,2)</f>
        <v>260</v>
      </c>
      <c r="J504" s="225">
        <v>0</v>
      </c>
      <c r="K504" s="224">
        <f>ROUND(E504*J504,2)</f>
        <v>0</v>
      </c>
      <c r="L504" s="224">
        <v>15</v>
      </c>
      <c r="M504" s="224">
        <f>G504*(1+L504/100)</f>
        <v>0</v>
      </c>
      <c r="N504" s="224">
        <v>4.0000000000000003E-5</v>
      </c>
      <c r="O504" s="224">
        <f>ROUND(E504*N504,2)</f>
        <v>0</v>
      </c>
      <c r="P504" s="224">
        <v>0</v>
      </c>
      <c r="Q504" s="224">
        <f>ROUND(E504*P504,2)</f>
        <v>0</v>
      </c>
      <c r="R504" s="224" t="s">
        <v>168</v>
      </c>
      <c r="S504" s="224" t="s">
        <v>137</v>
      </c>
      <c r="T504" s="224" t="s">
        <v>137</v>
      </c>
      <c r="U504" s="224">
        <v>0</v>
      </c>
      <c r="V504" s="224">
        <f>ROUND(E504*U504,2)</f>
        <v>0</v>
      </c>
      <c r="W504" s="224"/>
      <c r="X504" s="224" t="s">
        <v>164</v>
      </c>
      <c r="Y504" s="205"/>
      <c r="Z504" s="205"/>
      <c r="AA504" s="205"/>
      <c r="AB504" s="205"/>
      <c r="AC504" s="205"/>
      <c r="AD504" s="205"/>
      <c r="AE504" s="205"/>
      <c r="AF504" s="205"/>
      <c r="AG504" s="205" t="s">
        <v>165</v>
      </c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</row>
    <row r="505" spans="1:60" outlineLevel="1" x14ac:dyDescent="0.25">
      <c r="A505" s="243">
        <v>190</v>
      </c>
      <c r="B505" s="244" t="s">
        <v>638</v>
      </c>
      <c r="C505" s="253" t="s">
        <v>639</v>
      </c>
      <c r="D505" s="245" t="s">
        <v>144</v>
      </c>
      <c r="E505" s="246">
        <v>6</v>
      </c>
      <c r="F505" s="247"/>
      <c r="G505" s="248">
        <f>ROUND(E505*F505,2)</f>
        <v>0</v>
      </c>
      <c r="H505" s="225">
        <v>1043</v>
      </c>
      <c r="I505" s="224">
        <f>ROUND(E505*H505,2)</f>
        <v>6258</v>
      </c>
      <c r="J505" s="225">
        <v>0</v>
      </c>
      <c r="K505" s="224">
        <f>ROUND(E505*J505,2)</f>
        <v>0</v>
      </c>
      <c r="L505" s="224">
        <v>15</v>
      </c>
      <c r="M505" s="224">
        <f>G505*(1+L505/100)</f>
        <v>0</v>
      </c>
      <c r="N505" s="224">
        <v>4.0000000000000001E-3</v>
      </c>
      <c r="O505" s="224">
        <f>ROUND(E505*N505,2)</f>
        <v>0.02</v>
      </c>
      <c r="P505" s="224">
        <v>0</v>
      </c>
      <c r="Q505" s="224">
        <f>ROUND(E505*P505,2)</f>
        <v>0</v>
      </c>
      <c r="R505" s="224" t="s">
        <v>168</v>
      </c>
      <c r="S505" s="224" t="s">
        <v>137</v>
      </c>
      <c r="T505" s="224" t="s">
        <v>137</v>
      </c>
      <c r="U505" s="224">
        <v>0</v>
      </c>
      <c r="V505" s="224">
        <f>ROUND(E505*U505,2)</f>
        <v>0</v>
      </c>
      <c r="W505" s="224"/>
      <c r="X505" s="224" t="s">
        <v>164</v>
      </c>
      <c r="Y505" s="205"/>
      <c r="Z505" s="205"/>
      <c r="AA505" s="205"/>
      <c r="AB505" s="205"/>
      <c r="AC505" s="205"/>
      <c r="AD505" s="205"/>
      <c r="AE505" s="205"/>
      <c r="AF505" s="205"/>
      <c r="AG505" s="205" t="s">
        <v>165</v>
      </c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</row>
    <row r="506" spans="1:60" outlineLevel="1" x14ac:dyDescent="0.25">
      <c r="A506" s="243">
        <v>191</v>
      </c>
      <c r="B506" s="244" t="s">
        <v>640</v>
      </c>
      <c r="C506" s="253" t="s">
        <v>641</v>
      </c>
      <c r="D506" s="245" t="s">
        <v>144</v>
      </c>
      <c r="E506" s="246">
        <v>3</v>
      </c>
      <c r="F506" s="247"/>
      <c r="G506" s="248">
        <f>ROUND(E506*F506,2)</f>
        <v>0</v>
      </c>
      <c r="H506" s="225">
        <v>990</v>
      </c>
      <c r="I506" s="224">
        <f>ROUND(E506*H506,2)</f>
        <v>2970</v>
      </c>
      <c r="J506" s="225">
        <v>0</v>
      </c>
      <c r="K506" s="224">
        <f>ROUND(E506*J506,2)</f>
        <v>0</v>
      </c>
      <c r="L506" s="224">
        <v>15</v>
      </c>
      <c r="M506" s="224">
        <f>G506*(1+L506/100)</f>
        <v>0</v>
      </c>
      <c r="N506" s="224">
        <v>4.0000000000000001E-3</v>
      </c>
      <c r="O506" s="224">
        <f>ROUND(E506*N506,2)</f>
        <v>0.01</v>
      </c>
      <c r="P506" s="224">
        <v>0</v>
      </c>
      <c r="Q506" s="224">
        <f>ROUND(E506*P506,2)</f>
        <v>0</v>
      </c>
      <c r="R506" s="224"/>
      <c r="S506" s="224" t="s">
        <v>162</v>
      </c>
      <c r="T506" s="224" t="s">
        <v>163</v>
      </c>
      <c r="U506" s="224">
        <v>0</v>
      </c>
      <c r="V506" s="224">
        <f>ROUND(E506*U506,2)</f>
        <v>0</v>
      </c>
      <c r="W506" s="224"/>
      <c r="X506" s="224" t="s">
        <v>164</v>
      </c>
      <c r="Y506" s="205"/>
      <c r="Z506" s="205"/>
      <c r="AA506" s="205"/>
      <c r="AB506" s="205"/>
      <c r="AC506" s="205"/>
      <c r="AD506" s="205"/>
      <c r="AE506" s="205"/>
      <c r="AF506" s="205"/>
      <c r="AG506" s="205" t="s">
        <v>165</v>
      </c>
      <c r="AH506" s="205"/>
      <c r="AI506" s="205"/>
      <c r="AJ506" s="205"/>
      <c r="AK506" s="205"/>
      <c r="AL506" s="205"/>
      <c r="AM506" s="205"/>
      <c r="AN506" s="205"/>
      <c r="AO506" s="205"/>
      <c r="AP506" s="205"/>
      <c r="AQ506" s="205"/>
      <c r="AR506" s="205"/>
      <c r="AS506" s="205"/>
      <c r="AT506" s="205"/>
      <c r="AU506" s="205"/>
      <c r="AV506" s="205"/>
      <c r="AW506" s="205"/>
      <c r="AX506" s="205"/>
      <c r="AY506" s="205"/>
      <c r="AZ506" s="205"/>
      <c r="BA506" s="205"/>
      <c r="BB506" s="205"/>
      <c r="BC506" s="205"/>
      <c r="BD506" s="205"/>
      <c r="BE506" s="205"/>
      <c r="BF506" s="205"/>
      <c r="BG506" s="205"/>
      <c r="BH506" s="205"/>
    </row>
    <row r="507" spans="1:60" outlineLevel="1" x14ac:dyDescent="0.25">
      <c r="A507" s="243">
        <v>192</v>
      </c>
      <c r="B507" s="244" t="s">
        <v>642</v>
      </c>
      <c r="C507" s="253" t="s">
        <v>643</v>
      </c>
      <c r="D507" s="245" t="s">
        <v>144</v>
      </c>
      <c r="E507" s="246">
        <v>1</v>
      </c>
      <c r="F507" s="247"/>
      <c r="G507" s="248">
        <f>ROUND(E507*F507,2)</f>
        <v>0</v>
      </c>
      <c r="H507" s="225">
        <v>978</v>
      </c>
      <c r="I507" s="224">
        <f>ROUND(E507*H507,2)</f>
        <v>978</v>
      </c>
      <c r="J507" s="225">
        <v>0</v>
      </c>
      <c r="K507" s="224">
        <f>ROUND(E507*J507,2)</f>
        <v>0</v>
      </c>
      <c r="L507" s="224">
        <v>15</v>
      </c>
      <c r="M507" s="224">
        <f>G507*(1+L507/100)</f>
        <v>0</v>
      </c>
      <c r="N507" s="224">
        <v>2.63E-2</v>
      </c>
      <c r="O507" s="224">
        <f>ROUND(E507*N507,2)</f>
        <v>0.03</v>
      </c>
      <c r="P507" s="224">
        <v>0</v>
      </c>
      <c r="Q507" s="224">
        <f>ROUND(E507*P507,2)</f>
        <v>0</v>
      </c>
      <c r="R507" s="224"/>
      <c r="S507" s="224" t="s">
        <v>162</v>
      </c>
      <c r="T507" s="224" t="s">
        <v>163</v>
      </c>
      <c r="U507" s="224">
        <v>0</v>
      </c>
      <c r="V507" s="224">
        <f>ROUND(E507*U507,2)</f>
        <v>0</v>
      </c>
      <c r="W507" s="224"/>
      <c r="X507" s="224" t="s">
        <v>164</v>
      </c>
      <c r="Y507" s="205"/>
      <c r="Z507" s="205"/>
      <c r="AA507" s="205"/>
      <c r="AB507" s="205"/>
      <c r="AC507" s="205"/>
      <c r="AD507" s="205"/>
      <c r="AE507" s="205"/>
      <c r="AF507" s="205"/>
      <c r="AG507" s="205" t="s">
        <v>165</v>
      </c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</row>
    <row r="508" spans="1:60" outlineLevel="1" x14ac:dyDescent="0.25">
      <c r="A508" s="243">
        <v>193</v>
      </c>
      <c r="B508" s="244" t="s">
        <v>644</v>
      </c>
      <c r="C508" s="253" t="s">
        <v>645</v>
      </c>
      <c r="D508" s="245" t="s">
        <v>144</v>
      </c>
      <c r="E508" s="246">
        <v>2</v>
      </c>
      <c r="F508" s="247"/>
      <c r="G508" s="248">
        <f>ROUND(E508*F508,2)</f>
        <v>0</v>
      </c>
      <c r="H508" s="225">
        <v>167.5</v>
      </c>
      <c r="I508" s="224">
        <f>ROUND(E508*H508,2)</f>
        <v>335</v>
      </c>
      <c r="J508" s="225">
        <v>0</v>
      </c>
      <c r="K508" s="224">
        <f>ROUND(E508*J508,2)</f>
        <v>0</v>
      </c>
      <c r="L508" s="224">
        <v>15</v>
      </c>
      <c r="M508" s="224">
        <f>G508*(1+L508/100)</f>
        <v>0</v>
      </c>
      <c r="N508" s="224">
        <v>1.8000000000000001E-4</v>
      </c>
      <c r="O508" s="224">
        <f>ROUND(E508*N508,2)</f>
        <v>0</v>
      </c>
      <c r="P508" s="224">
        <v>0</v>
      </c>
      <c r="Q508" s="224">
        <f>ROUND(E508*P508,2)</f>
        <v>0</v>
      </c>
      <c r="R508" s="224" t="s">
        <v>168</v>
      </c>
      <c r="S508" s="224" t="s">
        <v>137</v>
      </c>
      <c r="T508" s="224" t="s">
        <v>137</v>
      </c>
      <c r="U508" s="224">
        <v>0</v>
      </c>
      <c r="V508" s="224">
        <f>ROUND(E508*U508,2)</f>
        <v>0</v>
      </c>
      <c r="W508" s="224"/>
      <c r="X508" s="224" t="s">
        <v>164</v>
      </c>
      <c r="Y508" s="205"/>
      <c r="Z508" s="205"/>
      <c r="AA508" s="205"/>
      <c r="AB508" s="205"/>
      <c r="AC508" s="205"/>
      <c r="AD508" s="205"/>
      <c r="AE508" s="205"/>
      <c r="AF508" s="205"/>
      <c r="AG508" s="205" t="s">
        <v>165</v>
      </c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</row>
    <row r="509" spans="1:60" outlineLevel="1" x14ac:dyDescent="0.25">
      <c r="A509" s="243">
        <v>194</v>
      </c>
      <c r="B509" s="244" t="s">
        <v>646</v>
      </c>
      <c r="C509" s="253" t="s">
        <v>647</v>
      </c>
      <c r="D509" s="245" t="s">
        <v>144</v>
      </c>
      <c r="E509" s="246">
        <v>2</v>
      </c>
      <c r="F509" s="247"/>
      <c r="G509" s="248">
        <f>ROUND(E509*F509,2)</f>
        <v>0</v>
      </c>
      <c r="H509" s="225">
        <v>199.5</v>
      </c>
      <c r="I509" s="224">
        <f>ROUND(E509*H509,2)</f>
        <v>399</v>
      </c>
      <c r="J509" s="225">
        <v>0</v>
      </c>
      <c r="K509" s="224">
        <f>ROUND(E509*J509,2)</f>
        <v>0</v>
      </c>
      <c r="L509" s="224">
        <v>15</v>
      </c>
      <c r="M509" s="224">
        <f>G509*(1+L509/100)</f>
        <v>0</v>
      </c>
      <c r="N509" s="224">
        <v>1.8000000000000001E-4</v>
      </c>
      <c r="O509" s="224">
        <f>ROUND(E509*N509,2)</f>
        <v>0</v>
      </c>
      <c r="P509" s="224">
        <v>0</v>
      </c>
      <c r="Q509" s="224">
        <f>ROUND(E509*P509,2)</f>
        <v>0</v>
      </c>
      <c r="R509" s="224" t="s">
        <v>168</v>
      </c>
      <c r="S509" s="224" t="s">
        <v>137</v>
      </c>
      <c r="T509" s="224" t="s">
        <v>137</v>
      </c>
      <c r="U509" s="224">
        <v>0</v>
      </c>
      <c r="V509" s="224">
        <f>ROUND(E509*U509,2)</f>
        <v>0</v>
      </c>
      <c r="W509" s="224"/>
      <c r="X509" s="224" t="s">
        <v>164</v>
      </c>
      <c r="Y509" s="205"/>
      <c r="Z509" s="205"/>
      <c r="AA509" s="205"/>
      <c r="AB509" s="205"/>
      <c r="AC509" s="205"/>
      <c r="AD509" s="205"/>
      <c r="AE509" s="205"/>
      <c r="AF509" s="205"/>
      <c r="AG509" s="205" t="s">
        <v>165</v>
      </c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5"/>
      <c r="AR509" s="205"/>
      <c r="AS509" s="205"/>
      <c r="AT509" s="205"/>
      <c r="AU509" s="205"/>
      <c r="AV509" s="205"/>
      <c r="AW509" s="205"/>
      <c r="AX509" s="205"/>
      <c r="AY509" s="205"/>
      <c r="AZ509" s="205"/>
      <c r="BA509" s="205"/>
      <c r="BB509" s="205"/>
      <c r="BC509" s="205"/>
      <c r="BD509" s="205"/>
      <c r="BE509" s="205"/>
      <c r="BF509" s="205"/>
      <c r="BG509" s="205"/>
      <c r="BH509" s="205"/>
    </row>
    <row r="510" spans="1:60" outlineLevel="1" x14ac:dyDescent="0.25">
      <c r="A510" s="243">
        <v>195</v>
      </c>
      <c r="B510" s="244" t="s">
        <v>648</v>
      </c>
      <c r="C510" s="253" t="s">
        <v>649</v>
      </c>
      <c r="D510" s="245" t="s">
        <v>144</v>
      </c>
      <c r="E510" s="246">
        <v>2</v>
      </c>
      <c r="F510" s="247"/>
      <c r="G510" s="248">
        <f>ROUND(E510*F510,2)</f>
        <v>0</v>
      </c>
      <c r="H510" s="225">
        <v>145</v>
      </c>
      <c r="I510" s="224">
        <f>ROUND(E510*H510,2)</f>
        <v>290</v>
      </c>
      <c r="J510" s="225">
        <v>0</v>
      </c>
      <c r="K510" s="224">
        <f>ROUND(E510*J510,2)</f>
        <v>0</v>
      </c>
      <c r="L510" s="224">
        <v>15</v>
      </c>
      <c r="M510" s="224">
        <f>G510*(1+L510/100)</f>
        <v>0</v>
      </c>
      <c r="N510" s="224">
        <v>1.8000000000000001E-4</v>
      </c>
      <c r="O510" s="224">
        <f>ROUND(E510*N510,2)</f>
        <v>0</v>
      </c>
      <c r="P510" s="224">
        <v>0</v>
      </c>
      <c r="Q510" s="224">
        <f>ROUND(E510*P510,2)</f>
        <v>0</v>
      </c>
      <c r="R510" s="224" t="s">
        <v>168</v>
      </c>
      <c r="S510" s="224" t="s">
        <v>137</v>
      </c>
      <c r="T510" s="224" t="s">
        <v>137</v>
      </c>
      <c r="U510" s="224">
        <v>0</v>
      </c>
      <c r="V510" s="224">
        <f>ROUND(E510*U510,2)</f>
        <v>0</v>
      </c>
      <c r="W510" s="224"/>
      <c r="X510" s="224" t="s">
        <v>164</v>
      </c>
      <c r="Y510" s="205"/>
      <c r="Z510" s="205"/>
      <c r="AA510" s="205"/>
      <c r="AB510" s="205"/>
      <c r="AC510" s="205"/>
      <c r="AD510" s="205"/>
      <c r="AE510" s="205"/>
      <c r="AF510" s="205"/>
      <c r="AG510" s="205" t="s">
        <v>165</v>
      </c>
      <c r="AH510" s="205"/>
      <c r="AI510" s="205"/>
      <c r="AJ510" s="205"/>
      <c r="AK510" s="205"/>
      <c r="AL510" s="205"/>
      <c r="AM510" s="205"/>
      <c r="AN510" s="205"/>
      <c r="AO510" s="205"/>
      <c r="AP510" s="205"/>
      <c r="AQ510" s="205"/>
      <c r="AR510" s="205"/>
      <c r="AS510" s="205"/>
      <c r="AT510" s="205"/>
      <c r="AU510" s="205"/>
      <c r="AV510" s="205"/>
      <c r="AW510" s="205"/>
      <c r="AX510" s="205"/>
      <c r="AY510" s="205"/>
      <c r="AZ510" s="205"/>
      <c r="BA510" s="205"/>
      <c r="BB510" s="205"/>
      <c r="BC510" s="205"/>
      <c r="BD510" s="205"/>
      <c r="BE510" s="205"/>
      <c r="BF510" s="205"/>
      <c r="BG510" s="205"/>
      <c r="BH510" s="205"/>
    </row>
    <row r="511" spans="1:60" outlineLevel="1" x14ac:dyDescent="0.25">
      <c r="A511" s="243">
        <v>196</v>
      </c>
      <c r="B511" s="244" t="s">
        <v>650</v>
      </c>
      <c r="C511" s="253" t="s">
        <v>651</v>
      </c>
      <c r="D511" s="245" t="s">
        <v>144</v>
      </c>
      <c r="E511" s="246">
        <v>1</v>
      </c>
      <c r="F511" s="247"/>
      <c r="G511" s="248">
        <f>ROUND(E511*F511,2)</f>
        <v>0</v>
      </c>
      <c r="H511" s="225">
        <v>378</v>
      </c>
      <c r="I511" s="224">
        <f>ROUND(E511*H511,2)</f>
        <v>378</v>
      </c>
      <c r="J511" s="225">
        <v>0</v>
      </c>
      <c r="K511" s="224">
        <f>ROUND(E511*J511,2)</f>
        <v>0</v>
      </c>
      <c r="L511" s="224">
        <v>15</v>
      </c>
      <c r="M511" s="224">
        <f>G511*(1+L511/100)</f>
        <v>0</v>
      </c>
      <c r="N511" s="224">
        <v>4.0000000000000002E-4</v>
      </c>
      <c r="O511" s="224">
        <f>ROUND(E511*N511,2)</f>
        <v>0</v>
      </c>
      <c r="P511" s="224">
        <v>0</v>
      </c>
      <c r="Q511" s="224">
        <f>ROUND(E511*P511,2)</f>
        <v>0</v>
      </c>
      <c r="R511" s="224" t="s">
        <v>168</v>
      </c>
      <c r="S511" s="224" t="s">
        <v>137</v>
      </c>
      <c r="T511" s="224" t="s">
        <v>137</v>
      </c>
      <c r="U511" s="224">
        <v>0</v>
      </c>
      <c r="V511" s="224">
        <f>ROUND(E511*U511,2)</f>
        <v>0</v>
      </c>
      <c r="W511" s="224"/>
      <c r="X511" s="224" t="s">
        <v>164</v>
      </c>
      <c r="Y511" s="205"/>
      <c r="Z511" s="205"/>
      <c r="AA511" s="205"/>
      <c r="AB511" s="205"/>
      <c r="AC511" s="205"/>
      <c r="AD511" s="205"/>
      <c r="AE511" s="205"/>
      <c r="AF511" s="205"/>
      <c r="AG511" s="205" t="s">
        <v>165</v>
      </c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  <c r="AS511" s="205"/>
      <c r="AT511" s="205"/>
      <c r="AU511" s="205"/>
      <c r="AV511" s="205"/>
      <c r="AW511" s="205"/>
      <c r="AX511" s="205"/>
      <c r="AY511" s="205"/>
      <c r="AZ511" s="205"/>
      <c r="BA511" s="205"/>
      <c r="BB511" s="205"/>
      <c r="BC511" s="205"/>
      <c r="BD511" s="205"/>
      <c r="BE511" s="205"/>
      <c r="BF511" s="205"/>
      <c r="BG511" s="205"/>
      <c r="BH511" s="205"/>
    </row>
    <row r="512" spans="1:60" outlineLevel="1" x14ac:dyDescent="0.25">
      <c r="A512" s="243">
        <v>197</v>
      </c>
      <c r="B512" s="244" t="s">
        <v>652</v>
      </c>
      <c r="C512" s="253" t="s">
        <v>653</v>
      </c>
      <c r="D512" s="245" t="s">
        <v>144</v>
      </c>
      <c r="E512" s="246">
        <v>1</v>
      </c>
      <c r="F512" s="247"/>
      <c r="G512" s="248">
        <f>ROUND(E512*F512,2)</f>
        <v>0</v>
      </c>
      <c r="H512" s="225">
        <v>885</v>
      </c>
      <c r="I512" s="224">
        <f>ROUND(E512*H512,2)</f>
        <v>885</v>
      </c>
      <c r="J512" s="225">
        <v>0</v>
      </c>
      <c r="K512" s="224">
        <f>ROUND(E512*J512,2)</f>
        <v>0</v>
      </c>
      <c r="L512" s="224">
        <v>15</v>
      </c>
      <c r="M512" s="224">
        <f>G512*(1+L512/100)</f>
        <v>0</v>
      </c>
      <c r="N512" s="224">
        <v>5.0000000000000001E-4</v>
      </c>
      <c r="O512" s="224">
        <f>ROUND(E512*N512,2)</f>
        <v>0</v>
      </c>
      <c r="P512" s="224">
        <v>0</v>
      </c>
      <c r="Q512" s="224">
        <f>ROUND(E512*P512,2)</f>
        <v>0</v>
      </c>
      <c r="R512" s="224" t="s">
        <v>168</v>
      </c>
      <c r="S512" s="224" t="s">
        <v>137</v>
      </c>
      <c r="T512" s="224" t="s">
        <v>137</v>
      </c>
      <c r="U512" s="224">
        <v>0</v>
      </c>
      <c r="V512" s="224">
        <f>ROUND(E512*U512,2)</f>
        <v>0</v>
      </c>
      <c r="W512" s="224"/>
      <c r="X512" s="224" t="s">
        <v>164</v>
      </c>
      <c r="Y512" s="205"/>
      <c r="Z512" s="205"/>
      <c r="AA512" s="205"/>
      <c r="AB512" s="205"/>
      <c r="AC512" s="205"/>
      <c r="AD512" s="205"/>
      <c r="AE512" s="205"/>
      <c r="AF512" s="205"/>
      <c r="AG512" s="205" t="s">
        <v>165</v>
      </c>
      <c r="AH512" s="205"/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</row>
    <row r="513" spans="1:60" outlineLevel="1" x14ac:dyDescent="0.25">
      <c r="A513" s="243">
        <v>198</v>
      </c>
      <c r="B513" s="244" t="s">
        <v>654</v>
      </c>
      <c r="C513" s="253" t="s">
        <v>655</v>
      </c>
      <c r="D513" s="245" t="s">
        <v>656</v>
      </c>
      <c r="E513" s="246">
        <v>25</v>
      </c>
      <c r="F513" s="247"/>
      <c r="G513" s="248">
        <f>ROUND(E513*F513,2)</f>
        <v>0</v>
      </c>
      <c r="H513" s="225">
        <v>12</v>
      </c>
      <c r="I513" s="224">
        <f>ROUND(E513*H513,2)</f>
        <v>300</v>
      </c>
      <c r="J513" s="225">
        <v>0</v>
      </c>
      <c r="K513" s="224">
        <f>ROUND(E513*J513,2)</f>
        <v>0</v>
      </c>
      <c r="L513" s="224">
        <v>15</v>
      </c>
      <c r="M513" s="224">
        <f>G513*(1+L513/100)</f>
        <v>0</v>
      </c>
      <c r="N513" s="224">
        <v>1</v>
      </c>
      <c r="O513" s="224">
        <f>ROUND(E513*N513,2)</f>
        <v>25</v>
      </c>
      <c r="P513" s="224">
        <v>0</v>
      </c>
      <c r="Q513" s="224">
        <f>ROUND(E513*P513,2)</f>
        <v>0</v>
      </c>
      <c r="R513" s="224" t="s">
        <v>168</v>
      </c>
      <c r="S513" s="224" t="s">
        <v>137</v>
      </c>
      <c r="T513" s="224" t="s">
        <v>163</v>
      </c>
      <c r="U513" s="224">
        <v>0</v>
      </c>
      <c r="V513" s="224">
        <f>ROUND(E513*U513,2)</f>
        <v>0</v>
      </c>
      <c r="W513" s="224"/>
      <c r="X513" s="224" t="s">
        <v>164</v>
      </c>
      <c r="Y513" s="205"/>
      <c r="Z513" s="205"/>
      <c r="AA513" s="205"/>
      <c r="AB513" s="205"/>
      <c r="AC513" s="205"/>
      <c r="AD513" s="205"/>
      <c r="AE513" s="205"/>
      <c r="AF513" s="205"/>
      <c r="AG513" s="205" t="s">
        <v>165</v>
      </c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  <c r="AV513" s="205"/>
      <c r="AW513" s="205"/>
      <c r="AX513" s="205"/>
      <c r="AY513" s="205"/>
      <c r="AZ513" s="205"/>
      <c r="BA513" s="205"/>
      <c r="BB513" s="205"/>
      <c r="BC513" s="205"/>
      <c r="BD513" s="205"/>
      <c r="BE513" s="205"/>
      <c r="BF513" s="205"/>
      <c r="BG513" s="205"/>
      <c r="BH513" s="205"/>
    </row>
    <row r="514" spans="1:60" x14ac:dyDescent="0.25">
      <c r="A514" s="231" t="s">
        <v>132</v>
      </c>
      <c r="B514" s="232" t="s">
        <v>100</v>
      </c>
      <c r="C514" s="250" t="s">
        <v>101</v>
      </c>
      <c r="D514" s="233"/>
      <c r="E514" s="234"/>
      <c r="F514" s="235"/>
      <c r="G514" s="236">
        <f>SUMIF(AG515:AG518,"&lt;&gt;NOR",G515:G518)</f>
        <v>0</v>
      </c>
      <c r="H514" s="230"/>
      <c r="I514" s="230">
        <f>SUM(I515:I518)</f>
        <v>302.14</v>
      </c>
      <c r="J514" s="230"/>
      <c r="K514" s="230">
        <f>SUM(K515:K518)</f>
        <v>569.36</v>
      </c>
      <c r="L514" s="230"/>
      <c r="M514" s="230">
        <f>SUM(M515:M518)</f>
        <v>0</v>
      </c>
      <c r="N514" s="230"/>
      <c r="O514" s="230">
        <f>SUM(O515:O518)</f>
        <v>0</v>
      </c>
      <c r="P514" s="230"/>
      <c r="Q514" s="230">
        <f>SUM(Q515:Q518)</f>
        <v>0</v>
      </c>
      <c r="R514" s="230"/>
      <c r="S514" s="230"/>
      <c r="T514" s="230"/>
      <c r="U514" s="230"/>
      <c r="V514" s="230">
        <f>SUM(V515:V518)</f>
        <v>1.1499999999999999</v>
      </c>
      <c r="W514" s="230"/>
      <c r="X514" s="230"/>
      <c r="AG514" t="s">
        <v>133</v>
      </c>
    </row>
    <row r="515" spans="1:60" outlineLevel="1" x14ac:dyDescent="0.25">
      <c r="A515" s="243">
        <v>199</v>
      </c>
      <c r="B515" s="244" t="s">
        <v>657</v>
      </c>
      <c r="C515" s="253" t="s">
        <v>658</v>
      </c>
      <c r="D515" s="245" t="s">
        <v>144</v>
      </c>
      <c r="E515" s="246">
        <v>2</v>
      </c>
      <c r="F515" s="247"/>
      <c r="G515" s="248">
        <f>ROUND(E515*F515,2)</f>
        <v>0</v>
      </c>
      <c r="H515" s="225">
        <v>75.069999999999993</v>
      </c>
      <c r="I515" s="224">
        <f>ROUND(E515*H515,2)</f>
        <v>150.13999999999999</v>
      </c>
      <c r="J515" s="225">
        <v>116.43</v>
      </c>
      <c r="K515" s="224">
        <f>ROUND(E515*J515,2)</f>
        <v>232.86</v>
      </c>
      <c r="L515" s="224">
        <v>15</v>
      </c>
      <c r="M515" s="224">
        <f>G515*(1+L515/100)</f>
        <v>0</v>
      </c>
      <c r="N515" s="224">
        <v>0</v>
      </c>
      <c r="O515" s="224">
        <f>ROUND(E515*N515,2)</f>
        <v>0</v>
      </c>
      <c r="P515" s="224">
        <v>0</v>
      </c>
      <c r="Q515" s="224">
        <f>ROUND(E515*P515,2)</f>
        <v>0</v>
      </c>
      <c r="R515" s="224"/>
      <c r="S515" s="224" t="s">
        <v>137</v>
      </c>
      <c r="T515" s="224" t="s">
        <v>137</v>
      </c>
      <c r="U515" s="224">
        <v>0.23599999999999999</v>
      </c>
      <c r="V515" s="224">
        <f>ROUND(E515*U515,2)</f>
        <v>0.47</v>
      </c>
      <c r="W515" s="224"/>
      <c r="X515" s="224" t="s">
        <v>138</v>
      </c>
      <c r="Y515" s="205"/>
      <c r="Z515" s="205"/>
      <c r="AA515" s="205"/>
      <c r="AB515" s="205"/>
      <c r="AC515" s="205"/>
      <c r="AD515" s="205"/>
      <c r="AE515" s="205"/>
      <c r="AF515" s="205"/>
      <c r="AG515" s="205" t="s">
        <v>139</v>
      </c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</row>
    <row r="516" spans="1:60" outlineLevel="1" x14ac:dyDescent="0.25">
      <c r="A516" s="243">
        <v>200</v>
      </c>
      <c r="B516" s="244" t="s">
        <v>659</v>
      </c>
      <c r="C516" s="253" t="s">
        <v>660</v>
      </c>
      <c r="D516" s="245" t="s">
        <v>144</v>
      </c>
      <c r="E516" s="246">
        <v>1</v>
      </c>
      <c r="F516" s="247"/>
      <c r="G516" s="248">
        <f>ROUND(E516*F516,2)</f>
        <v>0</v>
      </c>
      <c r="H516" s="225">
        <v>0</v>
      </c>
      <c r="I516" s="224">
        <f>ROUND(E516*H516,2)</f>
        <v>0</v>
      </c>
      <c r="J516" s="225">
        <v>237</v>
      </c>
      <c r="K516" s="224">
        <f>ROUND(E516*J516,2)</f>
        <v>237</v>
      </c>
      <c r="L516" s="224">
        <v>15</v>
      </c>
      <c r="M516" s="224">
        <f>G516*(1+L516/100)</f>
        <v>0</v>
      </c>
      <c r="N516" s="224">
        <v>0</v>
      </c>
      <c r="O516" s="224">
        <f>ROUND(E516*N516,2)</f>
        <v>0</v>
      </c>
      <c r="P516" s="224">
        <v>0</v>
      </c>
      <c r="Q516" s="224">
        <f>ROUND(E516*P516,2)</f>
        <v>0</v>
      </c>
      <c r="R516" s="224"/>
      <c r="S516" s="224" t="s">
        <v>137</v>
      </c>
      <c r="T516" s="224" t="s">
        <v>137</v>
      </c>
      <c r="U516" s="224">
        <v>0.48</v>
      </c>
      <c r="V516" s="224">
        <f>ROUND(E516*U516,2)</f>
        <v>0.48</v>
      </c>
      <c r="W516" s="224"/>
      <c r="X516" s="224" t="s">
        <v>138</v>
      </c>
      <c r="Y516" s="205"/>
      <c r="Z516" s="205"/>
      <c r="AA516" s="205"/>
      <c r="AB516" s="205"/>
      <c r="AC516" s="205"/>
      <c r="AD516" s="205"/>
      <c r="AE516" s="205"/>
      <c r="AF516" s="205"/>
      <c r="AG516" s="205" t="s">
        <v>139</v>
      </c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</row>
    <row r="517" spans="1:60" outlineLevel="1" x14ac:dyDescent="0.25">
      <c r="A517" s="243">
        <v>201</v>
      </c>
      <c r="B517" s="244" t="s">
        <v>661</v>
      </c>
      <c r="C517" s="253" t="s">
        <v>662</v>
      </c>
      <c r="D517" s="245" t="s">
        <v>144</v>
      </c>
      <c r="E517" s="246">
        <v>1</v>
      </c>
      <c r="F517" s="247"/>
      <c r="G517" s="248">
        <f>ROUND(E517*F517,2)</f>
        <v>0</v>
      </c>
      <c r="H517" s="225">
        <v>0</v>
      </c>
      <c r="I517" s="224">
        <f>ROUND(E517*H517,2)</f>
        <v>0</v>
      </c>
      <c r="J517" s="225">
        <v>99.5</v>
      </c>
      <c r="K517" s="224">
        <f>ROUND(E517*J517,2)</f>
        <v>99.5</v>
      </c>
      <c r="L517" s="224">
        <v>15</v>
      </c>
      <c r="M517" s="224">
        <f>G517*(1+L517/100)</f>
        <v>0</v>
      </c>
      <c r="N517" s="224">
        <v>0</v>
      </c>
      <c r="O517" s="224">
        <f>ROUND(E517*N517,2)</f>
        <v>0</v>
      </c>
      <c r="P517" s="224">
        <v>0</v>
      </c>
      <c r="Q517" s="224">
        <f>ROUND(E517*P517,2)</f>
        <v>0</v>
      </c>
      <c r="R517" s="224"/>
      <c r="S517" s="224" t="s">
        <v>137</v>
      </c>
      <c r="T517" s="224" t="s">
        <v>137</v>
      </c>
      <c r="U517" s="224">
        <v>0.20166999999999999</v>
      </c>
      <c r="V517" s="224">
        <f>ROUND(E517*U517,2)</f>
        <v>0.2</v>
      </c>
      <c r="W517" s="224"/>
      <c r="X517" s="224" t="s">
        <v>138</v>
      </c>
      <c r="Y517" s="205"/>
      <c r="Z517" s="205"/>
      <c r="AA517" s="205"/>
      <c r="AB517" s="205"/>
      <c r="AC517" s="205"/>
      <c r="AD517" s="205"/>
      <c r="AE517" s="205"/>
      <c r="AF517" s="205"/>
      <c r="AG517" s="205" t="s">
        <v>139</v>
      </c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</row>
    <row r="518" spans="1:60" outlineLevel="1" x14ac:dyDescent="0.25">
      <c r="A518" s="243">
        <v>202</v>
      </c>
      <c r="B518" s="244" t="s">
        <v>663</v>
      </c>
      <c r="C518" s="253" t="s">
        <v>664</v>
      </c>
      <c r="D518" s="245" t="s">
        <v>144</v>
      </c>
      <c r="E518" s="246">
        <v>1</v>
      </c>
      <c r="F518" s="247"/>
      <c r="G518" s="248">
        <f>ROUND(E518*F518,2)</f>
        <v>0</v>
      </c>
      <c r="H518" s="225">
        <v>152</v>
      </c>
      <c r="I518" s="224">
        <f>ROUND(E518*H518,2)</f>
        <v>152</v>
      </c>
      <c r="J518" s="225">
        <v>0</v>
      </c>
      <c r="K518" s="224">
        <f>ROUND(E518*J518,2)</f>
        <v>0</v>
      </c>
      <c r="L518" s="224">
        <v>15</v>
      </c>
      <c r="M518" s="224">
        <f>G518*(1+L518/100)</f>
        <v>0</v>
      </c>
      <c r="N518" s="224">
        <v>1.0000000000000001E-5</v>
      </c>
      <c r="O518" s="224">
        <f>ROUND(E518*N518,2)</f>
        <v>0</v>
      </c>
      <c r="P518" s="224">
        <v>0</v>
      </c>
      <c r="Q518" s="224">
        <f>ROUND(E518*P518,2)</f>
        <v>0</v>
      </c>
      <c r="R518" s="224" t="s">
        <v>168</v>
      </c>
      <c r="S518" s="224" t="s">
        <v>137</v>
      </c>
      <c r="T518" s="224" t="s">
        <v>137</v>
      </c>
      <c r="U518" s="224">
        <v>0</v>
      </c>
      <c r="V518" s="224">
        <f>ROUND(E518*U518,2)</f>
        <v>0</v>
      </c>
      <c r="W518" s="224"/>
      <c r="X518" s="224" t="s">
        <v>164</v>
      </c>
      <c r="Y518" s="205"/>
      <c r="Z518" s="205"/>
      <c r="AA518" s="205"/>
      <c r="AB518" s="205"/>
      <c r="AC518" s="205"/>
      <c r="AD518" s="205"/>
      <c r="AE518" s="205"/>
      <c r="AF518" s="205"/>
      <c r="AG518" s="205" t="s">
        <v>165</v>
      </c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</row>
    <row r="519" spans="1:60" x14ac:dyDescent="0.25">
      <c r="A519" s="231" t="s">
        <v>132</v>
      </c>
      <c r="B519" s="232" t="s">
        <v>102</v>
      </c>
      <c r="C519" s="250" t="s">
        <v>103</v>
      </c>
      <c r="D519" s="233"/>
      <c r="E519" s="234"/>
      <c r="F519" s="235"/>
      <c r="G519" s="236">
        <f>SUMIF(AG520:AG528,"&lt;&gt;NOR",G520:G528)</f>
        <v>0</v>
      </c>
      <c r="H519" s="230"/>
      <c r="I519" s="230">
        <f>SUM(I520:I528)</f>
        <v>0</v>
      </c>
      <c r="J519" s="230"/>
      <c r="K519" s="230">
        <f>SUM(K520:K528)</f>
        <v>9775.6899999999987</v>
      </c>
      <c r="L519" s="230"/>
      <c r="M519" s="230">
        <f>SUM(M520:M528)</f>
        <v>0</v>
      </c>
      <c r="N519" s="230"/>
      <c r="O519" s="230">
        <f>SUM(O520:O528)</f>
        <v>0</v>
      </c>
      <c r="P519" s="230"/>
      <c r="Q519" s="230">
        <f>SUM(Q520:Q528)</f>
        <v>0</v>
      </c>
      <c r="R519" s="230"/>
      <c r="S519" s="230"/>
      <c r="T519" s="230"/>
      <c r="U519" s="230"/>
      <c r="V519" s="230">
        <f>SUM(V520:V528)</f>
        <v>19.16</v>
      </c>
      <c r="W519" s="230"/>
      <c r="X519" s="230"/>
      <c r="AG519" t="s">
        <v>133</v>
      </c>
    </row>
    <row r="520" spans="1:60" outlineLevel="1" x14ac:dyDescent="0.25">
      <c r="A520" s="243">
        <v>203</v>
      </c>
      <c r="B520" s="244" t="s">
        <v>665</v>
      </c>
      <c r="C520" s="253" t="s">
        <v>666</v>
      </c>
      <c r="D520" s="245" t="s">
        <v>667</v>
      </c>
      <c r="E520" s="246">
        <v>3</v>
      </c>
      <c r="F520" s="247"/>
      <c r="G520" s="248">
        <f>ROUND(E520*F520,2)</f>
        <v>0</v>
      </c>
      <c r="H520" s="225">
        <v>0</v>
      </c>
      <c r="I520" s="224">
        <f>ROUND(E520*H520,2)</f>
        <v>0</v>
      </c>
      <c r="J520" s="225">
        <v>49.7</v>
      </c>
      <c r="K520" s="224">
        <f>ROUND(E520*J520,2)</f>
        <v>149.1</v>
      </c>
      <c r="L520" s="224">
        <v>15</v>
      </c>
      <c r="M520" s="224">
        <f>G520*(1+L520/100)</f>
        <v>0</v>
      </c>
      <c r="N520" s="224">
        <v>0</v>
      </c>
      <c r="O520" s="224">
        <f>ROUND(E520*N520,2)</f>
        <v>0</v>
      </c>
      <c r="P520" s="224">
        <v>0</v>
      </c>
      <c r="Q520" s="224">
        <f>ROUND(E520*P520,2)</f>
        <v>0</v>
      </c>
      <c r="R520" s="224"/>
      <c r="S520" s="224" t="s">
        <v>137</v>
      </c>
      <c r="T520" s="224" t="s">
        <v>137</v>
      </c>
      <c r="U520" s="224">
        <v>0</v>
      </c>
      <c r="V520" s="224">
        <f>ROUND(E520*U520,2)</f>
        <v>0</v>
      </c>
      <c r="W520" s="224"/>
      <c r="X520" s="224" t="s">
        <v>138</v>
      </c>
      <c r="Y520" s="205"/>
      <c r="Z520" s="205"/>
      <c r="AA520" s="205"/>
      <c r="AB520" s="205"/>
      <c r="AC520" s="205"/>
      <c r="AD520" s="205"/>
      <c r="AE520" s="205"/>
      <c r="AF520" s="205"/>
      <c r="AG520" s="205" t="s">
        <v>139</v>
      </c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</row>
    <row r="521" spans="1:60" outlineLevel="1" x14ac:dyDescent="0.25">
      <c r="A521" s="243">
        <v>204</v>
      </c>
      <c r="B521" s="244" t="s">
        <v>668</v>
      </c>
      <c r="C521" s="253" t="s">
        <v>669</v>
      </c>
      <c r="D521" s="245" t="s">
        <v>266</v>
      </c>
      <c r="E521" s="246">
        <v>3.8388100000000001</v>
      </c>
      <c r="F521" s="247"/>
      <c r="G521" s="248">
        <f>ROUND(E521*F521,2)</f>
        <v>0</v>
      </c>
      <c r="H521" s="225">
        <v>0</v>
      </c>
      <c r="I521" s="224">
        <f>ROUND(E521*H521,2)</f>
        <v>0</v>
      </c>
      <c r="J521" s="225">
        <v>168.5</v>
      </c>
      <c r="K521" s="224">
        <f>ROUND(E521*J521,2)</f>
        <v>646.84</v>
      </c>
      <c r="L521" s="224">
        <v>15</v>
      </c>
      <c r="M521" s="224">
        <f>G521*(1+L521/100)</f>
        <v>0</v>
      </c>
      <c r="N521" s="224">
        <v>0</v>
      </c>
      <c r="O521" s="224">
        <f>ROUND(E521*N521,2)</f>
        <v>0</v>
      </c>
      <c r="P521" s="224">
        <v>0</v>
      </c>
      <c r="Q521" s="224">
        <f>ROUND(E521*P521,2)</f>
        <v>0</v>
      </c>
      <c r="R521" s="224"/>
      <c r="S521" s="224" t="s">
        <v>137</v>
      </c>
      <c r="T521" s="224" t="s">
        <v>137</v>
      </c>
      <c r="U521" s="224">
        <v>0.27700000000000002</v>
      </c>
      <c r="V521" s="224">
        <f>ROUND(E521*U521,2)</f>
        <v>1.06</v>
      </c>
      <c r="W521" s="224"/>
      <c r="X521" s="224" t="s">
        <v>670</v>
      </c>
      <c r="Y521" s="205"/>
      <c r="Z521" s="205"/>
      <c r="AA521" s="205"/>
      <c r="AB521" s="205"/>
      <c r="AC521" s="205"/>
      <c r="AD521" s="205"/>
      <c r="AE521" s="205"/>
      <c r="AF521" s="205"/>
      <c r="AG521" s="205" t="s">
        <v>671</v>
      </c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</row>
    <row r="522" spans="1:60" outlineLevel="1" x14ac:dyDescent="0.25">
      <c r="A522" s="243">
        <v>205</v>
      </c>
      <c r="B522" s="244" t="s">
        <v>672</v>
      </c>
      <c r="C522" s="253" t="s">
        <v>673</v>
      </c>
      <c r="D522" s="245" t="s">
        <v>266</v>
      </c>
      <c r="E522" s="246">
        <v>3.8388100000000001</v>
      </c>
      <c r="F522" s="247"/>
      <c r="G522" s="248">
        <f>ROUND(E522*F522,2)</f>
        <v>0</v>
      </c>
      <c r="H522" s="225">
        <v>0</v>
      </c>
      <c r="I522" s="224">
        <f>ROUND(E522*H522,2)</f>
        <v>0</v>
      </c>
      <c r="J522" s="225">
        <v>706</v>
      </c>
      <c r="K522" s="224">
        <f>ROUND(E522*J522,2)</f>
        <v>2710.2</v>
      </c>
      <c r="L522" s="224">
        <v>15</v>
      </c>
      <c r="M522" s="224">
        <f>G522*(1+L522/100)</f>
        <v>0</v>
      </c>
      <c r="N522" s="224">
        <v>0</v>
      </c>
      <c r="O522" s="224">
        <f>ROUND(E522*N522,2)</f>
        <v>0</v>
      </c>
      <c r="P522" s="224">
        <v>0</v>
      </c>
      <c r="Q522" s="224">
        <f>ROUND(E522*P522,2)</f>
        <v>0</v>
      </c>
      <c r="R522" s="224"/>
      <c r="S522" s="224" t="s">
        <v>137</v>
      </c>
      <c r="T522" s="224" t="s">
        <v>137</v>
      </c>
      <c r="U522" s="224">
        <v>2.0089999999999999</v>
      </c>
      <c r="V522" s="224">
        <f>ROUND(E522*U522,2)</f>
        <v>7.71</v>
      </c>
      <c r="W522" s="224"/>
      <c r="X522" s="224" t="s">
        <v>670</v>
      </c>
      <c r="Y522" s="205"/>
      <c r="Z522" s="205"/>
      <c r="AA522" s="205"/>
      <c r="AB522" s="205"/>
      <c r="AC522" s="205"/>
      <c r="AD522" s="205"/>
      <c r="AE522" s="205"/>
      <c r="AF522" s="205"/>
      <c r="AG522" s="205" t="s">
        <v>671</v>
      </c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</row>
    <row r="523" spans="1:60" outlineLevel="1" x14ac:dyDescent="0.25">
      <c r="A523" s="243">
        <v>206</v>
      </c>
      <c r="B523" s="244" t="s">
        <v>674</v>
      </c>
      <c r="C523" s="253" t="s">
        <v>675</v>
      </c>
      <c r="D523" s="245" t="s">
        <v>266</v>
      </c>
      <c r="E523" s="246">
        <v>3.8388100000000001</v>
      </c>
      <c r="F523" s="247"/>
      <c r="G523" s="248">
        <f>ROUND(E523*F523,2)</f>
        <v>0</v>
      </c>
      <c r="H523" s="225">
        <v>0</v>
      </c>
      <c r="I523" s="224">
        <f>ROUND(E523*H523,2)</f>
        <v>0</v>
      </c>
      <c r="J523" s="225">
        <v>337</v>
      </c>
      <c r="K523" s="224">
        <f>ROUND(E523*J523,2)</f>
        <v>1293.68</v>
      </c>
      <c r="L523" s="224">
        <v>15</v>
      </c>
      <c r="M523" s="224">
        <f>G523*(1+L523/100)</f>
        <v>0</v>
      </c>
      <c r="N523" s="224">
        <v>0</v>
      </c>
      <c r="O523" s="224">
        <f>ROUND(E523*N523,2)</f>
        <v>0</v>
      </c>
      <c r="P523" s="224">
        <v>0</v>
      </c>
      <c r="Q523" s="224">
        <f>ROUND(E523*P523,2)</f>
        <v>0</v>
      </c>
      <c r="R523" s="224"/>
      <c r="S523" s="224" t="s">
        <v>137</v>
      </c>
      <c r="T523" s="224" t="s">
        <v>137</v>
      </c>
      <c r="U523" s="224">
        <v>0.95899999999999996</v>
      </c>
      <c r="V523" s="224">
        <f>ROUND(E523*U523,2)</f>
        <v>3.68</v>
      </c>
      <c r="W523" s="224"/>
      <c r="X523" s="224" t="s">
        <v>670</v>
      </c>
      <c r="Y523" s="205"/>
      <c r="Z523" s="205"/>
      <c r="AA523" s="205"/>
      <c r="AB523" s="205"/>
      <c r="AC523" s="205"/>
      <c r="AD523" s="205"/>
      <c r="AE523" s="205"/>
      <c r="AF523" s="205"/>
      <c r="AG523" s="205" t="s">
        <v>671</v>
      </c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</row>
    <row r="524" spans="1:60" outlineLevel="1" x14ac:dyDescent="0.25">
      <c r="A524" s="243">
        <v>207</v>
      </c>
      <c r="B524" s="244" t="s">
        <v>676</v>
      </c>
      <c r="C524" s="253" t="s">
        <v>677</v>
      </c>
      <c r="D524" s="245" t="s">
        <v>266</v>
      </c>
      <c r="E524" s="246">
        <v>3.8388100000000001</v>
      </c>
      <c r="F524" s="247"/>
      <c r="G524" s="248">
        <f>ROUND(E524*F524,2)</f>
        <v>0</v>
      </c>
      <c r="H524" s="225">
        <v>0</v>
      </c>
      <c r="I524" s="224">
        <f>ROUND(E524*H524,2)</f>
        <v>0</v>
      </c>
      <c r="J524" s="225">
        <v>234.5</v>
      </c>
      <c r="K524" s="224">
        <f>ROUND(E524*J524,2)</f>
        <v>900.2</v>
      </c>
      <c r="L524" s="224">
        <v>15</v>
      </c>
      <c r="M524" s="224">
        <f>G524*(1+L524/100)</f>
        <v>0</v>
      </c>
      <c r="N524" s="224">
        <v>0</v>
      </c>
      <c r="O524" s="224">
        <f>ROUND(E524*N524,2)</f>
        <v>0</v>
      </c>
      <c r="P524" s="224">
        <v>0</v>
      </c>
      <c r="Q524" s="224">
        <f>ROUND(E524*P524,2)</f>
        <v>0</v>
      </c>
      <c r="R524" s="224"/>
      <c r="S524" s="224" t="s">
        <v>137</v>
      </c>
      <c r="T524" s="224" t="s">
        <v>137</v>
      </c>
      <c r="U524" s="224">
        <v>0.49</v>
      </c>
      <c r="V524" s="224">
        <f>ROUND(E524*U524,2)</f>
        <v>1.88</v>
      </c>
      <c r="W524" s="224"/>
      <c r="X524" s="224" t="s">
        <v>670</v>
      </c>
      <c r="Y524" s="205"/>
      <c r="Z524" s="205"/>
      <c r="AA524" s="205"/>
      <c r="AB524" s="205"/>
      <c r="AC524" s="205"/>
      <c r="AD524" s="205"/>
      <c r="AE524" s="205"/>
      <c r="AF524" s="205"/>
      <c r="AG524" s="205" t="s">
        <v>671</v>
      </c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</row>
    <row r="525" spans="1:60" outlineLevel="1" x14ac:dyDescent="0.25">
      <c r="A525" s="243">
        <v>208</v>
      </c>
      <c r="B525" s="244" t="s">
        <v>678</v>
      </c>
      <c r="C525" s="253" t="s">
        <v>679</v>
      </c>
      <c r="D525" s="245" t="s">
        <v>266</v>
      </c>
      <c r="E525" s="246">
        <v>76.776200000000003</v>
      </c>
      <c r="F525" s="247"/>
      <c r="G525" s="248">
        <f>ROUND(E525*F525,2)</f>
        <v>0</v>
      </c>
      <c r="H525" s="225">
        <v>0</v>
      </c>
      <c r="I525" s="224">
        <f>ROUND(E525*H525,2)</f>
        <v>0</v>
      </c>
      <c r="J525" s="225">
        <v>16</v>
      </c>
      <c r="K525" s="224">
        <f>ROUND(E525*J525,2)</f>
        <v>1228.42</v>
      </c>
      <c r="L525" s="224">
        <v>15</v>
      </c>
      <c r="M525" s="224">
        <f>G525*(1+L525/100)</f>
        <v>0</v>
      </c>
      <c r="N525" s="224">
        <v>0</v>
      </c>
      <c r="O525" s="224">
        <f>ROUND(E525*N525,2)</f>
        <v>0</v>
      </c>
      <c r="P525" s="224">
        <v>0</v>
      </c>
      <c r="Q525" s="224">
        <f>ROUND(E525*P525,2)</f>
        <v>0</v>
      </c>
      <c r="R525" s="224"/>
      <c r="S525" s="224" t="s">
        <v>137</v>
      </c>
      <c r="T525" s="224" t="s">
        <v>137</v>
      </c>
      <c r="U525" s="224">
        <v>0</v>
      </c>
      <c r="V525" s="224">
        <f>ROUND(E525*U525,2)</f>
        <v>0</v>
      </c>
      <c r="W525" s="224"/>
      <c r="X525" s="224" t="s">
        <v>670</v>
      </c>
      <c r="Y525" s="205"/>
      <c r="Z525" s="205"/>
      <c r="AA525" s="205"/>
      <c r="AB525" s="205"/>
      <c r="AC525" s="205"/>
      <c r="AD525" s="205"/>
      <c r="AE525" s="205"/>
      <c r="AF525" s="205"/>
      <c r="AG525" s="205" t="s">
        <v>671</v>
      </c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</row>
    <row r="526" spans="1:60" outlineLevel="1" x14ac:dyDescent="0.25">
      <c r="A526" s="243">
        <v>209</v>
      </c>
      <c r="B526" s="244" t="s">
        <v>680</v>
      </c>
      <c r="C526" s="253" t="s">
        <v>681</v>
      </c>
      <c r="D526" s="245" t="s">
        <v>266</v>
      </c>
      <c r="E526" s="246">
        <v>3.8388100000000001</v>
      </c>
      <c r="F526" s="247"/>
      <c r="G526" s="248">
        <f>ROUND(E526*F526,2)</f>
        <v>0</v>
      </c>
      <c r="H526" s="225">
        <v>0</v>
      </c>
      <c r="I526" s="224">
        <f>ROUND(E526*H526,2)</f>
        <v>0</v>
      </c>
      <c r="J526" s="225">
        <v>331</v>
      </c>
      <c r="K526" s="224">
        <f>ROUND(E526*J526,2)</f>
        <v>1270.6500000000001</v>
      </c>
      <c r="L526" s="224">
        <v>15</v>
      </c>
      <c r="M526" s="224">
        <f>G526*(1+L526/100)</f>
        <v>0</v>
      </c>
      <c r="N526" s="224">
        <v>0</v>
      </c>
      <c r="O526" s="224">
        <f>ROUND(E526*N526,2)</f>
        <v>0</v>
      </c>
      <c r="P526" s="224">
        <v>0</v>
      </c>
      <c r="Q526" s="224">
        <f>ROUND(E526*P526,2)</f>
        <v>0</v>
      </c>
      <c r="R526" s="224"/>
      <c r="S526" s="224" t="s">
        <v>137</v>
      </c>
      <c r="T526" s="224" t="s">
        <v>137</v>
      </c>
      <c r="U526" s="224">
        <v>0.94199999999999995</v>
      </c>
      <c r="V526" s="224">
        <f>ROUND(E526*U526,2)</f>
        <v>3.62</v>
      </c>
      <c r="W526" s="224"/>
      <c r="X526" s="224" t="s">
        <v>670</v>
      </c>
      <c r="Y526" s="205"/>
      <c r="Z526" s="205"/>
      <c r="AA526" s="205"/>
      <c r="AB526" s="205"/>
      <c r="AC526" s="205"/>
      <c r="AD526" s="205"/>
      <c r="AE526" s="205"/>
      <c r="AF526" s="205"/>
      <c r="AG526" s="205" t="s">
        <v>671</v>
      </c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</row>
    <row r="527" spans="1:60" outlineLevel="1" x14ac:dyDescent="0.25">
      <c r="A527" s="243">
        <v>210</v>
      </c>
      <c r="B527" s="244" t="s">
        <v>682</v>
      </c>
      <c r="C527" s="253" t="s">
        <v>683</v>
      </c>
      <c r="D527" s="245" t="s">
        <v>266</v>
      </c>
      <c r="E527" s="246">
        <v>11.51643</v>
      </c>
      <c r="F527" s="247"/>
      <c r="G527" s="248">
        <f>ROUND(E527*F527,2)</f>
        <v>0</v>
      </c>
      <c r="H527" s="225">
        <v>0</v>
      </c>
      <c r="I527" s="224">
        <f>ROUND(E527*H527,2)</f>
        <v>0</v>
      </c>
      <c r="J527" s="225">
        <v>36.9</v>
      </c>
      <c r="K527" s="224">
        <f>ROUND(E527*J527,2)</f>
        <v>424.96</v>
      </c>
      <c r="L527" s="224">
        <v>15</v>
      </c>
      <c r="M527" s="224">
        <f>G527*(1+L527/100)</f>
        <v>0</v>
      </c>
      <c r="N527" s="224">
        <v>0</v>
      </c>
      <c r="O527" s="224">
        <f>ROUND(E527*N527,2)</f>
        <v>0</v>
      </c>
      <c r="P527" s="224">
        <v>0</v>
      </c>
      <c r="Q527" s="224">
        <f>ROUND(E527*P527,2)</f>
        <v>0</v>
      </c>
      <c r="R527" s="224"/>
      <c r="S527" s="224" t="s">
        <v>137</v>
      </c>
      <c r="T527" s="224" t="s">
        <v>137</v>
      </c>
      <c r="U527" s="224">
        <v>0.105</v>
      </c>
      <c r="V527" s="224">
        <f>ROUND(E527*U527,2)</f>
        <v>1.21</v>
      </c>
      <c r="W527" s="224"/>
      <c r="X527" s="224" t="s">
        <v>670</v>
      </c>
      <c r="Y527" s="205"/>
      <c r="Z527" s="205"/>
      <c r="AA527" s="205"/>
      <c r="AB527" s="205"/>
      <c r="AC527" s="205"/>
      <c r="AD527" s="205"/>
      <c r="AE527" s="205"/>
      <c r="AF527" s="205"/>
      <c r="AG527" s="205" t="s">
        <v>671</v>
      </c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5"/>
      <c r="BB527" s="205"/>
      <c r="BC527" s="205"/>
      <c r="BD527" s="205"/>
      <c r="BE527" s="205"/>
      <c r="BF527" s="205"/>
      <c r="BG527" s="205"/>
      <c r="BH527" s="205"/>
    </row>
    <row r="528" spans="1:60" outlineLevel="1" x14ac:dyDescent="0.25">
      <c r="A528" s="243">
        <v>211</v>
      </c>
      <c r="B528" s="244" t="s">
        <v>684</v>
      </c>
      <c r="C528" s="253" t="s">
        <v>685</v>
      </c>
      <c r="D528" s="245" t="s">
        <v>266</v>
      </c>
      <c r="E528" s="246">
        <v>3.8388100000000001</v>
      </c>
      <c r="F528" s="247"/>
      <c r="G528" s="248">
        <f>ROUND(E528*F528,2)</f>
        <v>0</v>
      </c>
      <c r="H528" s="225">
        <v>0</v>
      </c>
      <c r="I528" s="224">
        <f>ROUND(E528*H528,2)</f>
        <v>0</v>
      </c>
      <c r="J528" s="225">
        <v>300</v>
      </c>
      <c r="K528" s="224">
        <f>ROUND(E528*J528,2)</f>
        <v>1151.6400000000001</v>
      </c>
      <c r="L528" s="224">
        <v>15</v>
      </c>
      <c r="M528" s="224">
        <f>G528*(1+L528/100)</f>
        <v>0</v>
      </c>
      <c r="N528" s="224">
        <v>0</v>
      </c>
      <c r="O528" s="224">
        <f>ROUND(E528*N528,2)</f>
        <v>0</v>
      </c>
      <c r="P528" s="224">
        <v>0</v>
      </c>
      <c r="Q528" s="224">
        <f>ROUND(E528*P528,2)</f>
        <v>0</v>
      </c>
      <c r="R528" s="224"/>
      <c r="S528" s="224" t="s">
        <v>686</v>
      </c>
      <c r="T528" s="224" t="s">
        <v>686</v>
      </c>
      <c r="U528" s="224">
        <v>0</v>
      </c>
      <c r="V528" s="224">
        <f>ROUND(E528*U528,2)</f>
        <v>0</v>
      </c>
      <c r="W528" s="224"/>
      <c r="X528" s="224" t="s">
        <v>670</v>
      </c>
      <c r="Y528" s="205"/>
      <c r="Z528" s="205"/>
      <c r="AA528" s="205"/>
      <c r="AB528" s="205"/>
      <c r="AC528" s="205"/>
      <c r="AD528" s="205"/>
      <c r="AE528" s="205"/>
      <c r="AF528" s="205"/>
      <c r="AG528" s="205" t="s">
        <v>671</v>
      </c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5"/>
      <c r="AT528" s="205"/>
      <c r="AU528" s="205"/>
      <c r="AV528" s="205"/>
      <c r="AW528" s="205"/>
      <c r="AX528" s="205"/>
      <c r="AY528" s="205"/>
      <c r="AZ528" s="205"/>
      <c r="BA528" s="205"/>
      <c r="BB528" s="205"/>
      <c r="BC528" s="205"/>
      <c r="BD528" s="205"/>
      <c r="BE528" s="205"/>
      <c r="BF528" s="205"/>
      <c r="BG528" s="205"/>
      <c r="BH528" s="205"/>
    </row>
    <row r="529" spans="1:60" x14ac:dyDescent="0.25">
      <c r="A529" s="231" t="s">
        <v>132</v>
      </c>
      <c r="B529" s="232" t="s">
        <v>105</v>
      </c>
      <c r="C529" s="250" t="s">
        <v>30</v>
      </c>
      <c r="D529" s="233"/>
      <c r="E529" s="234"/>
      <c r="F529" s="235"/>
      <c r="G529" s="236">
        <f>SUMIF(AG530:AG537,"&lt;&gt;NOR",G530:G537)</f>
        <v>0</v>
      </c>
      <c r="H529" s="230"/>
      <c r="I529" s="230">
        <f>SUM(I530:I537)</f>
        <v>0</v>
      </c>
      <c r="J529" s="230"/>
      <c r="K529" s="230">
        <f>SUM(K530:K537)</f>
        <v>13400</v>
      </c>
      <c r="L529" s="230"/>
      <c r="M529" s="230">
        <f>SUM(M530:M537)</f>
        <v>0</v>
      </c>
      <c r="N529" s="230"/>
      <c r="O529" s="230">
        <f>SUM(O530:O537)</f>
        <v>0</v>
      </c>
      <c r="P529" s="230"/>
      <c r="Q529" s="230">
        <f>SUM(Q530:Q537)</f>
        <v>0</v>
      </c>
      <c r="R529" s="230"/>
      <c r="S529" s="230"/>
      <c r="T529" s="230"/>
      <c r="U529" s="230"/>
      <c r="V529" s="230">
        <f>SUM(V530:V537)</f>
        <v>0</v>
      </c>
      <c r="W529" s="230"/>
      <c r="X529" s="230"/>
      <c r="AG529" t="s">
        <v>133</v>
      </c>
    </row>
    <row r="530" spans="1:60" outlineLevel="1" x14ac:dyDescent="0.25">
      <c r="A530" s="243">
        <v>212</v>
      </c>
      <c r="B530" s="244" t="s">
        <v>687</v>
      </c>
      <c r="C530" s="253" t="s">
        <v>688</v>
      </c>
      <c r="D530" s="245" t="s">
        <v>689</v>
      </c>
      <c r="E530" s="246">
        <v>1</v>
      </c>
      <c r="F530" s="247"/>
      <c r="G530" s="248">
        <f>ROUND(E530*F530,2)</f>
        <v>0</v>
      </c>
      <c r="H530" s="225">
        <v>0</v>
      </c>
      <c r="I530" s="224">
        <f>ROUND(E530*H530,2)</f>
        <v>0</v>
      </c>
      <c r="J530" s="225">
        <v>200</v>
      </c>
      <c r="K530" s="224">
        <f>ROUND(E530*J530,2)</f>
        <v>200</v>
      </c>
      <c r="L530" s="224">
        <v>15</v>
      </c>
      <c r="M530" s="224">
        <f>G530*(1+L530/100)</f>
        <v>0</v>
      </c>
      <c r="N530" s="224">
        <v>0</v>
      </c>
      <c r="O530" s="224">
        <f>ROUND(E530*N530,2)</f>
        <v>0</v>
      </c>
      <c r="P530" s="224">
        <v>0</v>
      </c>
      <c r="Q530" s="224">
        <f>ROUND(E530*P530,2)</f>
        <v>0</v>
      </c>
      <c r="R530" s="224"/>
      <c r="S530" s="224" t="s">
        <v>162</v>
      </c>
      <c r="T530" s="224" t="s">
        <v>163</v>
      </c>
      <c r="U530" s="224">
        <v>0</v>
      </c>
      <c r="V530" s="224">
        <f>ROUND(E530*U530,2)</f>
        <v>0</v>
      </c>
      <c r="W530" s="224"/>
      <c r="X530" s="224" t="s">
        <v>690</v>
      </c>
      <c r="Y530" s="205"/>
      <c r="Z530" s="205"/>
      <c r="AA530" s="205"/>
      <c r="AB530" s="205"/>
      <c r="AC530" s="205"/>
      <c r="AD530" s="205"/>
      <c r="AE530" s="205"/>
      <c r="AF530" s="205"/>
      <c r="AG530" s="205" t="s">
        <v>691</v>
      </c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</row>
    <row r="531" spans="1:60" outlineLevel="1" x14ac:dyDescent="0.25">
      <c r="A531" s="243">
        <v>213</v>
      </c>
      <c r="B531" s="244" t="s">
        <v>692</v>
      </c>
      <c r="C531" s="253" t="s">
        <v>693</v>
      </c>
      <c r="D531" s="245" t="s">
        <v>689</v>
      </c>
      <c r="E531" s="246">
        <v>1</v>
      </c>
      <c r="F531" s="247"/>
      <c r="G531" s="248">
        <f>ROUND(E531*F531,2)</f>
        <v>0</v>
      </c>
      <c r="H531" s="225">
        <v>0</v>
      </c>
      <c r="I531" s="224">
        <f>ROUND(E531*H531,2)</f>
        <v>0</v>
      </c>
      <c r="J531" s="225">
        <v>1500</v>
      </c>
      <c r="K531" s="224">
        <f>ROUND(E531*J531,2)</f>
        <v>1500</v>
      </c>
      <c r="L531" s="224">
        <v>15</v>
      </c>
      <c r="M531" s="224">
        <f>G531*(1+L531/100)</f>
        <v>0</v>
      </c>
      <c r="N531" s="224">
        <v>0</v>
      </c>
      <c r="O531" s="224">
        <f>ROUND(E531*N531,2)</f>
        <v>0</v>
      </c>
      <c r="P531" s="224">
        <v>0</v>
      </c>
      <c r="Q531" s="224">
        <f>ROUND(E531*P531,2)</f>
        <v>0</v>
      </c>
      <c r="R531" s="224"/>
      <c r="S531" s="224" t="s">
        <v>162</v>
      </c>
      <c r="T531" s="224" t="s">
        <v>163</v>
      </c>
      <c r="U531" s="224">
        <v>0</v>
      </c>
      <c r="V531" s="224">
        <f>ROUND(E531*U531,2)</f>
        <v>0</v>
      </c>
      <c r="W531" s="224"/>
      <c r="X531" s="224" t="s">
        <v>690</v>
      </c>
      <c r="Y531" s="205"/>
      <c r="Z531" s="205"/>
      <c r="AA531" s="205"/>
      <c r="AB531" s="205"/>
      <c r="AC531" s="205"/>
      <c r="AD531" s="205"/>
      <c r="AE531" s="205"/>
      <c r="AF531" s="205"/>
      <c r="AG531" s="205" t="s">
        <v>691</v>
      </c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</row>
    <row r="532" spans="1:60" outlineLevel="1" x14ac:dyDescent="0.25">
      <c r="A532" s="243">
        <v>214</v>
      </c>
      <c r="B532" s="244" t="s">
        <v>694</v>
      </c>
      <c r="C532" s="253" t="s">
        <v>695</v>
      </c>
      <c r="D532" s="245" t="s">
        <v>689</v>
      </c>
      <c r="E532" s="246">
        <v>1</v>
      </c>
      <c r="F532" s="247"/>
      <c r="G532" s="248">
        <f>ROUND(E532*F532,2)</f>
        <v>0</v>
      </c>
      <c r="H532" s="225">
        <v>0</v>
      </c>
      <c r="I532" s="224">
        <f>ROUND(E532*H532,2)</f>
        <v>0</v>
      </c>
      <c r="J532" s="225">
        <v>3000</v>
      </c>
      <c r="K532" s="224">
        <f>ROUND(E532*J532,2)</f>
        <v>3000</v>
      </c>
      <c r="L532" s="224">
        <v>15</v>
      </c>
      <c r="M532" s="224">
        <f>G532*(1+L532/100)</f>
        <v>0</v>
      </c>
      <c r="N532" s="224">
        <v>0</v>
      </c>
      <c r="O532" s="224">
        <f>ROUND(E532*N532,2)</f>
        <v>0</v>
      </c>
      <c r="P532" s="224">
        <v>0</v>
      </c>
      <c r="Q532" s="224">
        <f>ROUND(E532*P532,2)</f>
        <v>0</v>
      </c>
      <c r="R532" s="224"/>
      <c r="S532" s="224" t="s">
        <v>162</v>
      </c>
      <c r="T532" s="224" t="s">
        <v>163</v>
      </c>
      <c r="U532" s="224">
        <v>0</v>
      </c>
      <c r="V532" s="224">
        <f>ROUND(E532*U532,2)</f>
        <v>0</v>
      </c>
      <c r="W532" s="224"/>
      <c r="X532" s="224" t="s">
        <v>690</v>
      </c>
      <c r="Y532" s="205"/>
      <c r="Z532" s="205"/>
      <c r="AA532" s="205"/>
      <c r="AB532" s="205"/>
      <c r="AC532" s="205"/>
      <c r="AD532" s="205"/>
      <c r="AE532" s="205"/>
      <c r="AF532" s="205"/>
      <c r="AG532" s="205" t="s">
        <v>691</v>
      </c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</row>
    <row r="533" spans="1:60" outlineLevel="1" x14ac:dyDescent="0.25">
      <c r="A533" s="243">
        <v>215</v>
      </c>
      <c r="B533" s="244" t="s">
        <v>696</v>
      </c>
      <c r="C533" s="253" t="s">
        <v>697</v>
      </c>
      <c r="D533" s="245" t="s">
        <v>689</v>
      </c>
      <c r="E533" s="246">
        <v>1</v>
      </c>
      <c r="F533" s="247"/>
      <c r="G533" s="248">
        <f>ROUND(E533*F533,2)</f>
        <v>0</v>
      </c>
      <c r="H533" s="225">
        <v>0</v>
      </c>
      <c r="I533" s="224">
        <f>ROUND(E533*H533,2)</f>
        <v>0</v>
      </c>
      <c r="J533" s="225">
        <v>2000</v>
      </c>
      <c r="K533" s="224">
        <f>ROUND(E533*J533,2)</f>
        <v>2000</v>
      </c>
      <c r="L533" s="224">
        <v>15</v>
      </c>
      <c r="M533" s="224">
        <f>G533*(1+L533/100)</f>
        <v>0</v>
      </c>
      <c r="N533" s="224">
        <v>0</v>
      </c>
      <c r="O533" s="224">
        <f>ROUND(E533*N533,2)</f>
        <v>0</v>
      </c>
      <c r="P533" s="224">
        <v>0</v>
      </c>
      <c r="Q533" s="224">
        <f>ROUND(E533*P533,2)</f>
        <v>0</v>
      </c>
      <c r="R533" s="224"/>
      <c r="S533" s="224" t="s">
        <v>162</v>
      </c>
      <c r="T533" s="224" t="s">
        <v>163</v>
      </c>
      <c r="U533" s="224">
        <v>0</v>
      </c>
      <c r="V533" s="224">
        <f>ROUND(E533*U533,2)</f>
        <v>0</v>
      </c>
      <c r="W533" s="224"/>
      <c r="X533" s="224" t="s">
        <v>690</v>
      </c>
      <c r="Y533" s="205"/>
      <c r="Z533" s="205"/>
      <c r="AA533" s="205"/>
      <c r="AB533" s="205"/>
      <c r="AC533" s="205"/>
      <c r="AD533" s="205"/>
      <c r="AE533" s="205"/>
      <c r="AF533" s="205"/>
      <c r="AG533" s="205" t="s">
        <v>691</v>
      </c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</row>
    <row r="534" spans="1:60" outlineLevel="1" x14ac:dyDescent="0.25">
      <c r="A534" s="243">
        <v>216</v>
      </c>
      <c r="B534" s="244" t="s">
        <v>698</v>
      </c>
      <c r="C534" s="253" t="s">
        <v>699</v>
      </c>
      <c r="D534" s="245" t="s">
        <v>689</v>
      </c>
      <c r="E534" s="246">
        <v>1</v>
      </c>
      <c r="F534" s="247"/>
      <c r="G534" s="248">
        <f>ROUND(E534*F534,2)</f>
        <v>0</v>
      </c>
      <c r="H534" s="225">
        <v>0</v>
      </c>
      <c r="I534" s="224">
        <f>ROUND(E534*H534,2)</f>
        <v>0</v>
      </c>
      <c r="J534" s="225">
        <v>1500</v>
      </c>
      <c r="K534" s="224">
        <f>ROUND(E534*J534,2)</f>
        <v>1500</v>
      </c>
      <c r="L534" s="224">
        <v>15</v>
      </c>
      <c r="M534" s="224">
        <f>G534*(1+L534/100)</f>
        <v>0</v>
      </c>
      <c r="N534" s="224">
        <v>0</v>
      </c>
      <c r="O534" s="224">
        <f>ROUND(E534*N534,2)</f>
        <v>0</v>
      </c>
      <c r="P534" s="224">
        <v>0</v>
      </c>
      <c r="Q534" s="224">
        <f>ROUND(E534*P534,2)</f>
        <v>0</v>
      </c>
      <c r="R534" s="224"/>
      <c r="S534" s="224" t="s">
        <v>162</v>
      </c>
      <c r="T534" s="224" t="s">
        <v>163</v>
      </c>
      <c r="U534" s="224">
        <v>0</v>
      </c>
      <c r="V534" s="224">
        <f>ROUND(E534*U534,2)</f>
        <v>0</v>
      </c>
      <c r="W534" s="224"/>
      <c r="X534" s="224" t="s">
        <v>690</v>
      </c>
      <c r="Y534" s="205"/>
      <c r="Z534" s="205"/>
      <c r="AA534" s="205"/>
      <c r="AB534" s="205"/>
      <c r="AC534" s="205"/>
      <c r="AD534" s="205"/>
      <c r="AE534" s="205"/>
      <c r="AF534" s="205"/>
      <c r="AG534" s="205" t="s">
        <v>691</v>
      </c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</row>
    <row r="535" spans="1:60" outlineLevel="1" x14ac:dyDescent="0.25">
      <c r="A535" s="243">
        <v>217</v>
      </c>
      <c r="B535" s="244" t="s">
        <v>700</v>
      </c>
      <c r="C535" s="253" t="s">
        <v>701</v>
      </c>
      <c r="D535" s="245" t="s">
        <v>689</v>
      </c>
      <c r="E535" s="246">
        <v>1</v>
      </c>
      <c r="F535" s="247"/>
      <c r="G535" s="248">
        <f>ROUND(E535*F535,2)</f>
        <v>0</v>
      </c>
      <c r="H535" s="225">
        <v>0</v>
      </c>
      <c r="I535" s="224">
        <f>ROUND(E535*H535,2)</f>
        <v>0</v>
      </c>
      <c r="J535" s="225">
        <v>200</v>
      </c>
      <c r="K535" s="224">
        <f>ROUND(E535*J535,2)</f>
        <v>200</v>
      </c>
      <c r="L535" s="224">
        <v>15</v>
      </c>
      <c r="M535" s="224">
        <f>G535*(1+L535/100)</f>
        <v>0</v>
      </c>
      <c r="N535" s="224">
        <v>0</v>
      </c>
      <c r="O535" s="224">
        <f>ROUND(E535*N535,2)</f>
        <v>0</v>
      </c>
      <c r="P535" s="224">
        <v>0</v>
      </c>
      <c r="Q535" s="224">
        <f>ROUND(E535*P535,2)</f>
        <v>0</v>
      </c>
      <c r="R535" s="224"/>
      <c r="S535" s="224" t="s">
        <v>162</v>
      </c>
      <c r="T535" s="224" t="s">
        <v>163</v>
      </c>
      <c r="U535" s="224">
        <v>0</v>
      </c>
      <c r="V535" s="224">
        <f>ROUND(E535*U535,2)</f>
        <v>0</v>
      </c>
      <c r="W535" s="224"/>
      <c r="X535" s="224" t="s">
        <v>690</v>
      </c>
      <c r="Y535" s="205"/>
      <c r="Z535" s="205"/>
      <c r="AA535" s="205"/>
      <c r="AB535" s="205"/>
      <c r="AC535" s="205"/>
      <c r="AD535" s="205"/>
      <c r="AE535" s="205"/>
      <c r="AF535" s="205"/>
      <c r="AG535" s="205" t="s">
        <v>691</v>
      </c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</row>
    <row r="536" spans="1:60" outlineLevel="1" x14ac:dyDescent="0.25">
      <c r="A536" s="243">
        <v>218</v>
      </c>
      <c r="B536" s="244" t="s">
        <v>702</v>
      </c>
      <c r="C536" s="253" t="s">
        <v>703</v>
      </c>
      <c r="D536" s="245" t="s">
        <v>689</v>
      </c>
      <c r="E536" s="246">
        <v>1</v>
      </c>
      <c r="F536" s="247"/>
      <c r="G536" s="248">
        <f>ROUND(E536*F536,2)</f>
        <v>0</v>
      </c>
      <c r="H536" s="225">
        <v>0</v>
      </c>
      <c r="I536" s="224">
        <f>ROUND(E536*H536,2)</f>
        <v>0</v>
      </c>
      <c r="J536" s="225">
        <v>1500</v>
      </c>
      <c r="K536" s="224">
        <f>ROUND(E536*J536,2)</f>
        <v>1500</v>
      </c>
      <c r="L536" s="224">
        <v>15</v>
      </c>
      <c r="M536" s="224">
        <f>G536*(1+L536/100)</f>
        <v>0</v>
      </c>
      <c r="N536" s="224">
        <v>0</v>
      </c>
      <c r="O536" s="224">
        <f>ROUND(E536*N536,2)</f>
        <v>0</v>
      </c>
      <c r="P536" s="224">
        <v>0</v>
      </c>
      <c r="Q536" s="224">
        <f>ROUND(E536*P536,2)</f>
        <v>0</v>
      </c>
      <c r="R536" s="224"/>
      <c r="S536" s="224" t="s">
        <v>162</v>
      </c>
      <c r="T536" s="224" t="s">
        <v>163</v>
      </c>
      <c r="U536" s="224">
        <v>0</v>
      </c>
      <c r="V536" s="224">
        <f>ROUND(E536*U536,2)</f>
        <v>0</v>
      </c>
      <c r="W536" s="224"/>
      <c r="X536" s="224" t="s">
        <v>690</v>
      </c>
      <c r="Y536" s="205"/>
      <c r="Z536" s="205"/>
      <c r="AA536" s="205"/>
      <c r="AB536" s="205"/>
      <c r="AC536" s="205"/>
      <c r="AD536" s="205"/>
      <c r="AE536" s="205"/>
      <c r="AF536" s="205"/>
      <c r="AG536" s="205" t="s">
        <v>691</v>
      </c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</row>
    <row r="537" spans="1:60" outlineLevel="1" x14ac:dyDescent="0.25">
      <c r="A537" s="237">
        <v>219</v>
      </c>
      <c r="B537" s="238" t="s">
        <v>704</v>
      </c>
      <c r="C537" s="251" t="s">
        <v>705</v>
      </c>
      <c r="D537" s="239" t="s">
        <v>689</v>
      </c>
      <c r="E537" s="240">
        <v>1</v>
      </c>
      <c r="F537" s="241"/>
      <c r="G537" s="242">
        <f>ROUND(E537*F537,2)</f>
        <v>0</v>
      </c>
      <c r="H537" s="225">
        <v>0</v>
      </c>
      <c r="I537" s="224">
        <f>ROUND(E537*H537,2)</f>
        <v>0</v>
      </c>
      <c r="J537" s="225">
        <v>3500</v>
      </c>
      <c r="K537" s="224">
        <f>ROUND(E537*J537,2)</f>
        <v>3500</v>
      </c>
      <c r="L537" s="224">
        <v>15</v>
      </c>
      <c r="M537" s="224">
        <f>G537*(1+L537/100)</f>
        <v>0</v>
      </c>
      <c r="N537" s="224">
        <v>0</v>
      </c>
      <c r="O537" s="224">
        <f>ROUND(E537*N537,2)</f>
        <v>0</v>
      </c>
      <c r="P537" s="224">
        <v>0</v>
      </c>
      <c r="Q537" s="224">
        <f>ROUND(E537*P537,2)</f>
        <v>0</v>
      </c>
      <c r="R537" s="224"/>
      <c r="S537" s="224" t="s">
        <v>162</v>
      </c>
      <c r="T537" s="224" t="s">
        <v>163</v>
      </c>
      <c r="U537" s="224">
        <v>0</v>
      </c>
      <c r="V537" s="224">
        <f>ROUND(E537*U537,2)</f>
        <v>0</v>
      </c>
      <c r="W537" s="224"/>
      <c r="X537" s="224" t="s">
        <v>690</v>
      </c>
      <c r="Y537" s="205"/>
      <c r="Z537" s="205"/>
      <c r="AA537" s="205"/>
      <c r="AB537" s="205"/>
      <c r="AC537" s="205"/>
      <c r="AD537" s="205"/>
      <c r="AE537" s="205"/>
      <c r="AF537" s="205"/>
      <c r="AG537" s="205" t="s">
        <v>691</v>
      </c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</row>
    <row r="538" spans="1:60" x14ac:dyDescent="0.25">
      <c r="A538" s="3"/>
      <c r="B538" s="4"/>
      <c r="C538" s="256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AE538">
        <v>15</v>
      </c>
      <c r="AF538">
        <v>21</v>
      </c>
      <c r="AG538" t="s">
        <v>119</v>
      </c>
    </row>
    <row r="539" spans="1:60" x14ac:dyDescent="0.25">
      <c r="A539" s="208"/>
      <c r="B539" s="209" t="s">
        <v>31</v>
      </c>
      <c r="C539" s="257"/>
      <c r="D539" s="210"/>
      <c r="E539" s="211"/>
      <c r="F539" s="211"/>
      <c r="G539" s="249">
        <f>G8+G25+G31+G76+G95+G107+G151+G153+G164+G166+G176+G191+G201+G232+G239+G266+G270+G302+G319+G353+G382+G395+G479+G514+G519+G529</f>
        <v>0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AE539">
        <f>SUMIF(L7:L537,AE538,G7:G537)</f>
        <v>0</v>
      </c>
      <c r="AF539">
        <f>SUMIF(L7:L537,AF538,G7:G537)</f>
        <v>0</v>
      </c>
      <c r="AG539" t="s">
        <v>706</v>
      </c>
    </row>
    <row r="540" spans="1:60" x14ac:dyDescent="0.25">
      <c r="A540" s="3"/>
      <c r="B540" s="4"/>
      <c r="C540" s="256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 x14ac:dyDescent="0.25">
      <c r="A541" s="3"/>
      <c r="B541" s="4"/>
      <c r="C541" s="256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60" x14ac:dyDescent="0.25">
      <c r="A542" s="212" t="s">
        <v>707</v>
      </c>
      <c r="B542" s="212"/>
      <c r="C542" s="258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60" x14ac:dyDescent="0.25">
      <c r="A543" s="213"/>
      <c r="B543" s="214"/>
      <c r="C543" s="259"/>
      <c r="D543" s="214"/>
      <c r="E543" s="214"/>
      <c r="F543" s="214"/>
      <c r="G543" s="21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AG543" t="s">
        <v>708</v>
      </c>
    </row>
    <row r="544" spans="1:60" x14ac:dyDescent="0.25">
      <c r="A544" s="216"/>
      <c r="B544" s="217"/>
      <c r="C544" s="260"/>
      <c r="D544" s="217"/>
      <c r="E544" s="217"/>
      <c r="F544" s="217"/>
      <c r="G544" s="21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33" x14ac:dyDescent="0.25">
      <c r="A545" s="216"/>
      <c r="B545" s="217"/>
      <c r="C545" s="260"/>
      <c r="D545" s="217"/>
      <c r="E545" s="217"/>
      <c r="F545" s="217"/>
      <c r="G545" s="21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33" x14ac:dyDescent="0.25">
      <c r="A546" s="216"/>
      <c r="B546" s="217"/>
      <c r="C546" s="260"/>
      <c r="D546" s="217"/>
      <c r="E546" s="217"/>
      <c r="F546" s="217"/>
      <c r="G546" s="21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33" x14ac:dyDescent="0.25">
      <c r="A547" s="219"/>
      <c r="B547" s="220"/>
      <c r="C547" s="261"/>
      <c r="D547" s="220"/>
      <c r="E547" s="220"/>
      <c r="F547" s="220"/>
      <c r="G547" s="22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33" x14ac:dyDescent="0.25">
      <c r="A548" s="3"/>
      <c r="B548" s="4"/>
      <c r="C548" s="256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33" x14ac:dyDescent="0.25">
      <c r="C549" s="262"/>
      <c r="D549" s="10"/>
      <c r="AG549" t="s">
        <v>709</v>
      </c>
    </row>
    <row r="550" spans="1:33" x14ac:dyDescent="0.25">
      <c r="D550" s="10"/>
    </row>
    <row r="551" spans="1:33" x14ac:dyDescent="0.25">
      <c r="D551" s="10"/>
    </row>
    <row r="552" spans="1:33" x14ac:dyDescent="0.25">
      <c r="D552" s="10"/>
    </row>
    <row r="553" spans="1:33" x14ac:dyDescent="0.25">
      <c r="D553" s="10"/>
    </row>
    <row r="554" spans="1:33" x14ac:dyDescent="0.25">
      <c r="D554" s="10"/>
    </row>
    <row r="555" spans="1:33" x14ac:dyDescent="0.25">
      <c r="D555" s="10"/>
    </row>
    <row r="556" spans="1:33" x14ac:dyDescent="0.25">
      <c r="D556" s="10"/>
    </row>
    <row r="557" spans="1:33" x14ac:dyDescent="0.25">
      <c r="D557" s="10"/>
    </row>
    <row r="558" spans="1:33" x14ac:dyDescent="0.25">
      <c r="D558" s="10"/>
    </row>
    <row r="559" spans="1:33" x14ac:dyDescent="0.25">
      <c r="D559" s="10"/>
    </row>
    <row r="560" spans="1:33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42:C542"/>
    <mergeCell ref="A543:G54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2023-09-07T11:32:46Z</dcterms:modified>
</cp:coreProperties>
</file>