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Šrubař\Oprava bytů Revoluční 12 - byt č. 1 a 2 na EZAK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P1'!$A$1:$X$446</definedName>
    <definedName name="_xlnm.Print_Area" localSheetId="5">'SO 01 P2'!$A$1:$X$626</definedName>
    <definedName name="_xlnm.Print_Area" localSheetId="3">'SO 01 Pol'!$A$1:$X$28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V8" i="14" s="1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2" i="14"/>
  <c r="I22" i="14"/>
  <c r="K22" i="14"/>
  <c r="M22" i="14"/>
  <c r="O22" i="14"/>
  <c r="Q22" i="14"/>
  <c r="V22" i="14"/>
  <c r="G24" i="14"/>
  <c r="I24" i="14"/>
  <c r="K24" i="14"/>
  <c r="O24" i="14"/>
  <c r="Q24" i="14"/>
  <c r="V24" i="14"/>
  <c r="I25" i="14"/>
  <c r="G26" i="14"/>
  <c r="M26" i="14" s="1"/>
  <c r="I26" i="14"/>
  <c r="K26" i="14"/>
  <c r="K25" i="14" s="1"/>
  <c r="O26" i="14"/>
  <c r="O25" i="14" s="1"/>
  <c r="Q26" i="14"/>
  <c r="Q25" i="14" s="1"/>
  <c r="V26" i="14"/>
  <c r="V25" i="14" s="1"/>
  <c r="G29" i="14"/>
  <c r="M29" i="14" s="1"/>
  <c r="I29" i="14"/>
  <c r="K29" i="14"/>
  <c r="O29" i="14"/>
  <c r="Q29" i="14"/>
  <c r="V29" i="14"/>
  <c r="G32" i="14"/>
  <c r="I32" i="14"/>
  <c r="I31" i="14" s="1"/>
  <c r="K32" i="14"/>
  <c r="M32" i="14"/>
  <c r="O32" i="14"/>
  <c r="Q32" i="14"/>
  <c r="Q31" i="14" s="1"/>
  <c r="V32" i="14"/>
  <c r="V31" i="14" s="1"/>
  <c r="G48" i="14"/>
  <c r="M48" i="14" s="1"/>
  <c r="I48" i="14"/>
  <c r="K48" i="14"/>
  <c r="K31" i="14" s="1"/>
  <c r="O48" i="14"/>
  <c r="Q48" i="14"/>
  <c r="V48" i="14"/>
  <c r="G53" i="14"/>
  <c r="I53" i="14"/>
  <c r="K53" i="14"/>
  <c r="M53" i="14"/>
  <c r="O53" i="14"/>
  <c r="Q53" i="14"/>
  <c r="V53" i="14"/>
  <c r="G59" i="14"/>
  <c r="M59" i="14" s="1"/>
  <c r="I59" i="14"/>
  <c r="K59" i="14"/>
  <c r="O59" i="14"/>
  <c r="O31" i="14" s="1"/>
  <c r="Q59" i="14"/>
  <c r="V59" i="14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G81" i="14"/>
  <c r="M81" i="14" s="1"/>
  <c r="I81" i="14"/>
  <c r="K81" i="14"/>
  <c r="O81" i="14"/>
  <c r="Q81" i="14"/>
  <c r="V81" i="14"/>
  <c r="G83" i="14"/>
  <c r="I83" i="14"/>
  <c r="K83" i="14"/>
  <c r="O83" i="14"/>
  <c r="Q83" i="14"/>
  <c r="V83" i="14"/>
  <c r="G98" i="14"/>
  <c r="I98" i="14"/>
  <c r="K98" i="14"/>
  <c r="M98" i="14"/>
  <c r="O98" i="14"/>
  <c r="Q98" i="14"/>
  <c r="V98" i="14"/>
  <c r="K114" i="14"/>
  <c r="G115" i="14"/>
  <c r="I115" i="14"/>
  <c r="I114" i="14" s="1"/>
  <c r="K115" i="14"/>
  <c r="M115" i="14"/>
  <c r="O115" i="14"/>
  <c r="Q115" i="14"/>
  <c r="V115" i="14"/>
  <c r="G117" i="14"/>
  <c r="I117" i="14"/>
  <c r="K117" i="14"/>
  <c r="O117" i="14"/>
  <c r="O114" i="14" s="1"/>
  <c r="Q117" i="14"/>
  <c r="V117" i="14"/>
  <c r="G119" i="14"/>
  <c r="M119" i="14" s="1"/>
  <c r="I119" i="14"/>
  <c r="K119" i="14"/>
  <c r="O119" i="14"/>
  <c r="Q119" i="14"/>
  <c r="Q114" i="14" s="1"/>
  <c r="V119" i="14"/>
  <c r="G121" i="14"/>
  <c r="M121" i="14" s="1"/>
  <c r="I121" i="14"/>
  <c r="K121" i="14"/>
  <c r="O121" i="14"/>
  <c r="Q121" i="14"/>
  <c r="V121" i="14"/>
  <c r="V114" i="14" s="1"/>
  <c r="K125" i="14"/>
  <c r="G126" i="14"/>
  <c r="G125" i="14" s="1"/>
  <c r="I126" i="14"/>
  <c r="I125" i="14" s="1"/>
  <c r="K126" i="14"/>
  <c r="O126" i="14"/>
  <c r="O125" i="14" s="1"/>
  <c r="Q126" i="14"/>
  <c r="V126" i="14"/>
  <c r="V125" i="14" s="1"/>
  <c r="G127" i="14"/>
  <c r="I127" i="14"/>
  <c r="K127" i="14"/>
  <c r="M127" i="14"/>
  <c r="O127" i="14"/>
  <c r="Q127" i="14"/>
  <c r="Q125" i="14" s="1"/>
  <c r="V127" i="14"/>
  <c r="K128" i="14"/>
  <c r="Q128" i="14"/>
  <c r="V128" i="14"/>
  <c r="G129" i="14"/>
  <c r="M129" i="14" s="1"/>
  <c r="M128" i="14" s="1"/>
  <c r="I129" i="14"/>
  <c r="I128" i="14" s="1"/>
  <c r="K129" i="14"/>
  <c r="O129" i="14"/>
  <c r="O128" i="14" s="1"/>
  <c r="Q129" i="14"/>
  <c r="V129" i="14"/>
  <c r="O138" i="14"/>
  <c r="G139" i="14"/>
  <c r="I139" i="14"/>
  <c r="I138" i="14" s="1"/>
  <c r="K139" i="14"/>
  <c r="M139" i="14"/>
  <c r="O139" i="14"/>
  <c r="Q139" i="14"/>
  <c r="Q138" i="14" s="1"/>
  <c r="V139" i="14"/>
  <c r="V138" i="14" s="1"/>
  <c r="G148" i="14"/>
  <c r="M148" i="14" s="1"/>
  <c r="I148" i="14"/>
  <c r="K148" i="14"/>
  <c r="K138" i="14" s="1"/>
  <c r="O148" i="14"/>
  <c r="Q148" i="14"/>
  <c r="V148" i="14"/>
  <c r="G154" i="14"/>
  <c r="I154" i="14"/>
  <c r="I153" i="14" s="1"/>
  <c r="K154" i="14"/>
  <c r="O154" i="14"/>
  <c r="O153" i="14" s="1"/>
  <c r="Q154" i="14"/>
  <c r="V154" i="14"/>
  <c r="V153" i="14" s="1"/>
  <c r="G156" i="14"/>
  <c r="M156" i="14" s="1"/>
  <c r="I156" i="14"/>
  <c r="K156" i="14"/>
  <c r="O156" i="14"/>
  <c r="Q156" i="14"/>
  <c r="Q153" i="14" s="1"/>
  <c r="V156" i="14"/>
  <c r="G158" i="14"/>
  <c r="M158" i="14" s="1"/>
  <c r="I158" i="14"/>
  <c r="K158" i="14"/>
  <c r="K153" i="14" s="1"/>
  <c r="O158" i="14"/>
  <c r="Q158" i="14"/>
  <c r="V158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5" i="14"/>
  <c r="K185" i="14"/>
  <c r="O185" i="14"/>
  <c r="G186" i="14"/>
  <c r="M186" i="14" s="1"/>
  <c r="M185" i="14" s="1"/>
  <c r="I186" i="14"/>
  <c r="I185" i="14" s="1"/>
  <c r="K186" i="14"/>
  <c r="O186" i="14"/>
  <c r="Q186" i="14"/>
  <c r="Q185" i="14" s="1"/>
  <c r="V186" i="14"/>
  <c r="V185" i="14" s="1"/>
  <c r="K187" i="14"/>
  <c r="V187" i="14"/>
  <c r="G188" i="14"/>
  <c r="M188" i="14" s="1"/>
  <c r="I188" i="14"/>
  <c r="I187" i="14" s="1"/>
  <c r="K188" i="14"/>
  <c r="O188" i="14"/>
  <c r="Q188" i="14"/>
  <c r="Q187" i="14" s="1"/>
  <c r="V188" i="14"/>
  <c r="G192" i="14"/>
  <c r="I192" i="14"/>
  <c r="K192" i="14"/>
  <c r="O192" i="14"/>
  <c r="O187" i="14" s="1"/>
  <c r="Q192" i="14"/>
  <c r="V192" i="14"/>
  <c r="G197" i="14"/>
  <c r="I197" i="14"/>
  <c r="K197" i="14"/>
  <c r="M197" i="14"/>
  <c r="O197" i="14"/>
  <c r="Q197" i="14"/>
  <c r="V197" i="14"/>
  <c r="K198" i="14"/>
  <c r="O198" i="14"/>
  <c r="V198" i="14"/>
  <c r="G199" i="14"/>
  <c r="M199" i="14" s="1"/>
  <c r="M198" i="14" s="1"/>
  <c r="I199" i="14"/>
  <c r="I198" i="14" s="1"/>
  <c r="K199" i="14"/>
  <c r="O199" i="14"/>
  <c r="Q199" i="14"/>
  <c r="Q198" i="14" s="1"/>
  <c r="V199" i="14"/>
  <c r="G202" i="14"/>
  <c r="M202" i="14" s="1"/>
  <c r="I202" i="14"/>
  <c r="I201" i="14" s="1"/>
  <c r="K202" i="14"/>
  <c r="O202" i="14"/>
  <c r="Q202" i="14"/>
  <c r="Q201" i="14" s="1"/>
  <c r="V202" i="14"/>
  <c r="G203" i="14"/>
  <c r="M203" i="14" s="1"/>
  <c r="I203" i="14"/>
  <c r="K203" i="14"/>
  <c r="K201" i="14" s="1"/>
  <c r="O203" i="14"/>
  <c r="Q203" i="14"/>
  <c r="V203" i="14"/>
  <c r="V201" i="14" s="1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O201" i="14" s="1"/>
  <c r="Q205" i="14"/>
  <c r="V205" i="14"/>
  <c r="G206" i="14"/>
  <c r="M206" i="14" s="1"/>
  <c r="I206" i="14"/>
  <c r="K206" i="14"/>
  <c r="O206" i="14"/>
  <c r="Q206" i="14"/>
  <c r="V206" i="14"/>
  <c r="G207" i="14"/>
  <c r="M207" i="14" s="1"/>
  <c r="I207" i="14"/>
  <c r="K207" i="14"/>
  <c r="O207" i="14"/>
  <c r="Q207" i="14"/>
  <c r="V207" i="14"/>
  <c r="G209" i="14"/>
  <c r="I209" i="14"/>
  <c r="K209" i="14"/>
  <c r="K208" i="14" s="1"/>
  <c r="O209" i="14"/>
  <c r="O208" i="14" s="1"/>
  <c r="Q209" i="14"/>
  <c r="V209" i="14"/>
  <c r="V208" i="14" s="1"/>
  <c r="G210" i="14"/>
  <c r="I210" i="14"/>
  <c r="I208" i="14" s="1"/>
  <c r="K210" i="14"/>
  <c r="M210" i="14"/>
  <c r="O210" i="14"/>
  <c r="Q210" i="14"/>
  <c r="Q208" i="14" s="1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I218" i="14"/>
  <c r="K218" i="14"/>
  <c r="M218" i="14"/>
  <c r="O218" i="14"/>
  <c r="Q218" i="14"/>
  <c r="V218" i="14"/>
  <c r="G222" i="14"/>
  <c r="M222" i="14" s="1"/>
  <c r="I222" i="14"/>
  <c r="K222" i="14"/>
  <c r="O222" i="14"/>
  <c r="Q222" i="14"/>
  <c r="V222" i="14"/>
  <c r="G224" i="14"/>
  <c r="I224" i="14"/>
  <c r="I223" i="14" s="1"/>
  <c r="K224" i="14"/>
  <c r="K223" i="14" s="1"/>
  <c r="O224" i="14"/>
  <c r="O223" i="14" s="1"/>
  <c r="Q224" i="14"/>
  <c r="V224" i="14"/>
  <c r="V223" i="14" s="1"/>
  <c r="G225" i="14"/>
  <c r="M225" i="14" s="1"/>
  <c r="I225" i="14"/>
  <c r="K225" i="14"/>
  <c r="O225" i="14"/>
  <c r="Q225" i="14"/>
  <c r="Q223" i="14" s="1"/>
  <c r="V225" i="14"/>
  <c r="G226" i="14"/>
  <c r="M226" i="14" s="1"/>
  <c r="I226" i="14"/>
  <c r="K226" i="14"/>
  <c r="O226" i="14"/>
  <c r="Q226" i="14"/>
  <c r="V226" i="14"/>
  <c r="G227" i="14"/>
  <c r="I227" i="14"/>
  <c r="K227" i="14"/>
  <c r="M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0" i="14"/>
  <c r="M230" i="14" s="1"/>
  <c r="I230" i="14"/>
  <c r="K230" i="14"/>
  <c r="O230" i="14"/>
  <c r="Q230" i="14"/>
  <c r="V230" i="14"/>
  <c r="G231" i="14"/>
  <c r="I231" i="14"/>
  <c r="K231" i="14"/>
  <c r="M231" i="14"/>
  <c r="O231" i="14"/>
  <c r="Q231" i="14"/>
  <c r="V231" i="14"/>
  <c r="G232" i="14"/>
  <c r="M232" i="14" s="1"/>
  <c r="I232" i="14"/>
  <c r="K232" i="14"/>
  <c r="O232" i="14"/>
  <c r="Q232" i="14"/>
  <c r="V232" i="14"/>
  <c r="G234" i="14"/>
  <c r="G233" i="14" s="1"/>
  <c r="I234" i="14"/>
  <c r="K234" i="14"/>
  <c r="K233" i="14" s="1"/>
  <c r="O234" i="14"/>
  <c r="O233" i="14" s="1"/>
  <c r="Q234" i="14"/>
  <c r="V234" i="14"/>
  <c r="V233" i="14" s="1"/>
  <c r="G235" i="14"/>
  <c r="M235" i="14" s="1"/>
  <c r="I235" i="14"/>
  <c r="K235" i="14"/>
  <c r="O235" i="14"/>
  <c r="Q235" i="14"/>
  <c r="V235" i="14"/>
  <c r="G236" i="14"/>
  <c r="M236" i="14" s="1"/>
  <c r="I236" i="14"/>
  <c r="K236" i="14"/>
  <c r="O236" i="14"/>
  <c r="Q236" i="14"/>
  <c r="V236" i="14"/>
  <c r="G237" i="14"/>
  <c r="I237" i="14"/>
  <c r="I233" i="14" s="1"/>
  <c r="K237" i="14"/>
  <c r="M237" i="14"/>
  <c r="O237" i="14"/>
  <c r="Q237" i="14"/>
  <c r="V237" i="14"/>
  <c r="G238" i="14"/>
  <c r="M238" i="14" s="1"/>
  <c r="I238" i="14"/>
  <c r="K238" i="14"/>
  <c r="O238" i="14"/>
  <c r="Q238" i="14"/>
  <c r="V238" i="14"/>
  <c r="G239" i="14"/>
  <c r="M239" i="14" s="1"/>
  <c r="I239" i="14"/>
  <c r="K239" i="14"/>
  <c r="O239" i="14"/>
  <c r="Q239" i="14"/>
  <c r="V239" i="14"/>
  <c r="G240" i="14"/>
  <c r="M240" i="14" s="1"/>
  <c r="I240" i="14"/>
  <c r="K240" i="14"/>
  <c r="O240" i="14"/>
  <c r="Q240" i="14"/>
  <c r="V240" i="14"/>
  <c r="G241" i="14"/>
  <c r="M241" i="14" s="1"/>
  <c r="I241" i="14"/>
  <c r="K241" i="14"/>
  <c r="O241" i="14"/>
  <c r="Q241" i="14"/>
  <c r="Q233" i="14" s="1"/>
  <c r="V241" i="14"/>
  <c r="G242" i="14"/>
  <c r="M242" i="14" s="1"/>
  <c r="I242" i="14"/>
  <c r="K242" i="14"/>
  <c r="O242" i="14"/>
  <c r="Q242" i="14"/>
  <c r="V242" i="14"/>
  <c r="G243" i="14"/>
  <c r="I243" i="14"/>
  <c r="K243" i="14"/>
  <c r="M243" i="14"/>
  <c r="O243" i="14"/>
  <c r="Q243" i="14"/>
  <c r="V243" i="14"/>
  <c r="G244" i="14"/>
  <c r="M244" i="14" s="1"/>
  <c r="I244" i="14"/>
  <c r="K244" i="14"/>
  <c r="O244" i="14"/>
  <c r="Q244" i="14"/>
  <c r="V244" i="14"/>
  <c r="G245" i="14"/>
  <c r="M245" i="14" s="1"/>
  <c r="I245" i="14"/>
  <c r="K245" i="14"/>
  <c r="O245" i="14"/>
  <c r="Q245" i="14"/>
  <c r="V245" i="14"/>
  <c r="G246" i="14"/>
  <c r="I246" i="14"/>
  <c r="K246" i="14"/>
  <c r="M246" i="14"/>
  <c r="O246" i="14"/>
  <c r="Q246" i="14"/>
  <c r="V246" i="14"/>
  <c r="G247" i="14"/>
  <c r="M247" i="14" s="1"/>
  <c r="I247" i="14"/>
  <c r="K247" i="14"/>
  <c r="O247" i="14"/>
  <c r="Q247" i="14"/>
  <c r="V247" i="14"/>
  <c r="G248" i="14"/>
  <c r="M248" i="14" s="1"/>
  <c r="I248" i="14"/>
  <c r="K248" i="14"/>
  <c r="O248" i="14"/>
  <c r="Q248" i="14"/>
  <c r="V248" i="14"/>
  <c r="G249" i="14"/>
  <c r="M249" i="14" s="1"/>
  <c r="I249" i="14"/>
  <c r="K249" i="14"/>
  <c r="O249" i="14"/>
  <c r="Q249" i="14"/>
  <c r="V249" i="14"/>
  <c r="G251" i="14"/>
  <c r="M251" i="14" s="1"/>
  <c r="I251" i="14"/>
  <c r="K251" i="14"/>
  <c r="O251" i="14"/>
  <c r="Q251" i="14"/>
  <c r="V251" i="14"/>
  <c r="G252" i="14"/>
  <c r="I252" i="14"/>
  <c r="K252" i="14"/>
  <c r="M252" i="14"/>
  <c r="O252" i="14"/>
  <c r="Q252" i="14"/>
  <c r="V252" i="14"/>
  <c r="G253" i="14"/>
  <c r="M253" i="14" s="1"/>
  <c r="I253" i="14"/>
  <c r="K253" i="14"/>
  <c r="O253" i="14"/>
  <c r="Q253" i="14"/>
  <c r="V253" i="14"/>
  <c r="G254" i="14"/>
  <c r="M254" i="14" s="1"/>
  <c r="I254" i="14"/>
  <c r="K254" i="14"/>
  <c r="O254" i="14"/>
  <c r="Q254" i="14"/>
  <c r="V254" i="14"/>
  <c r="G255" i="14"/>
  <c r="I255" i="14"/>
  <c r="K255" i="14"/>
  <c r="M255" i="14"/>
  <c r="O255" i="14"/>
  <c r="Q255" i="14"/>
  <c r="V255" i="14"/>
  <c r="G256" i="14"/>
  <c r="M256" i="14" s="1"/>
  <c r="I256" i="14"/>
  <c r="K256" i="14"/>
  <c r="O256" i="14"/>
  <c r="Q256" i="14"/>
  <c r="V256" i="14"/>
  <c r="G257" i="14"/>
  <c r="M257" i="14" s="1"/>
  <c r="I257" i="14"/>
  <c r="K257" i="14"/>
  <c r="O257" i="14"/>
  <c r="Q257" i="14"/>
  <c r="V257" i="14"/>
  <c r="G258" i="14"/>
  <c r="M258" i="14" s="1"/>
  <c r="I258" i="14"/>
  <c r="K258" i="14"/>
  <c r="O258" i="14"/>
  <c r="Q258" i="14"/>
  <c r="V258" i="14"/>
  <c r="G259" i="14"/>
  <c r="M259" i="14" s="1"/>
  <c r="I259" i="14"/>
  <c r="K259" i="14"/>
  <c r="O259" i="14"/>
  <c r="Q259" i="14"/>
  <c r="V259" i="14"/>
  <c r="G260" i="14"/>
  <c r="I260" i="14"/>
  <c r="K260" i="14"/>
  <c r="M260" i="14"/>
  <c r="O260" i="14"/>
  <c r="Q260" i="14"/>
  <c r="V260" i="14"/>
  <c r="G261" i="14"/>
  <c r="I66" i="1" s="1"/>
  <c r="G262" i="14"/>
  <c r="I262" i="14"/>
  <c r="I261" i="14" s="1"/>
  <c r="K262" i="14"/>
  <c r="M262" i="14"/>
  <c r="O262" i="14"/>
  <c r="Q262" i="14"/>
  <c r="Q261" i="14" s="1"/>
  <c r="V262" i="14"/>
  <c r="V261" i="14" s="1"/>
  <c r="G263" i="14"/>
  <c r="M263" i="14" s="1"/>
  <c r="I263" i="14"/>
  <c r="K263" i="14"/>
  <c r="K261" i="14" s="1"/>
  <c r="O263" i="14"/>
  <c r="Q263" i="14"/>
  <c r="V263" i="14"/>
  <c r="G264" i="14"/>
  <c r="M264" i="14" s="1"/>
  <c r="I264" i="14"/>
  <c r="K264" i="14"/>
  <c r="O264" i="14"/>
  <c r="Q264" i="14"/>
  <c r="V264" i="14"/>
  <c r="G265" i="14"/>
  <c r="M265" i="14" s="1"/>
  <c r="I265" i="14"/>
  <c r="K265" i="14"/>
  <c r="O265" i="14"/>
  <c r="O261" i="14" s="1"/>
  <c r="Q265" i="14"/>
  <c r="V265" i="14"/>
  <c r="G266" i="14"/>
  <c r="M266" i="14" s="1"/>
  <c r="I266" i="14"/>
  <c r="K266" i="14"/>
  <c r="O266" i="14"/>
  <c r="Q266" i="14"/>
  <c r="V266" i="14"/>
  <c r="G267" i="14"/>
  <c r="M267" i="14" s="1"/>
  <c r="I267" i="14"/>
  <c r="K267" i="14"/>
  <c r="O267" i="14"/>
  <c r="Q267" i="14"/>
  <c r="V267" i="14"/>
  <c r="G269" i="14"/>
  <c r="G268" i="14" s="1"/>
  <c r="I67" i="1" s="1"/>
  <c r="I269" i="14"/>
  <c r="I268" i="14" s="1"/>
  <c r="K269" i="14"/>
  <c r="K268" i="14" s="1"/>
  <c r="O269" i="14"/>
  <c r="O268" i="14" s="1"/>
  <c r="Q269" i="14"/>
  <c r="Q268" i="14" s="1"/>
  <c r="V269" i="14"/>
  <c r="V268" i="14" s="1"/>
  <c r="I270" i="14"/>
  <c r="Q270" i="14"/>
  <c r="G271" i="14"/>
  <c r="I271" i="14"/>
  <c r="K271" i="14"/>
  <c r="K270" i="14" s="1"/>
  <c r="M271" i="14"/>
  <c r="O271" i="14"/>
  <c r="O270" i="14" s="1"/>
  <c r="Q271" i="14"/>
  <c r="V271" i="14"/>
  <c r="V270" i="14" s="1"/>
  <c r="G272" i="14"/>
  <c r="M272" i="14" s="1"/>
  <c r="I272" i="14"/>
  <c r="K272" i="14"/>
  <c r="O272" i="14"/>
  <c r="Q272" i="14"/>
  <c r="V272" i="14"/>
  <c r="O274" i="14"/>
  <c r="G275" i="14"/>
  <c r="M275" i="14" s="1"/>
  <c r="I275" i="14"/>
  <c r="I274" i="14" s="1"/>
  <c r="K275" i="14"/>
  <c r="K274" i="14" s="1"/>
  <c r="O275" i="14"/>
  <c r="Q275" i="14"/>
  <c r="Q274" i="14" s="1"/>
  <c r="V275" i="14"/>
  <c r="V274" i="14" s="1"/>
  <c r="G276" i="14"/>
  <c r="M276" i="14" s="1"/>
  <c r="I276" i="14"/>
  <c r="K276" i="14"/>
  <c r="O276" i="14"/>
  <c r="Q276" i="14"/>
  <c r="V276" i="14"/>
  <c r="G277" i="14"/>
  <c r="M277" i="14" s="1"/>
  <c r="I277" i="14"/>
  <c r="K277" i="14"/>
  <c r="O277" i="14"/>
  <c r="Q277" i="14"/>
  <c r="V277" i="14"/>
  <c r="G278" i="14"/>
  <c r="M278" i="14" s="1"/>
  <c r="I278" i="14"/>
  <c r="K278" i="14"/>
  <c r="O278" i="14"/>
  <c r="Q278" i="14"/>
  <c r="V278" i="14"/>
  <c r="I279" i="14"/>
  <c r="G280" i="14"/>
  <c r="M280" i="14" s="1"/>
  <c r="I280" i="14"/>
  <c r="K280" i="14"/>
  <c r="K279" i="14" s="1"/>
  <c r="O280" i="14"/>
  <c r="O279" i="14" s="1"/>
  <c r="Q280" i="14"/>
  <c r="V280" i="14"/>
  <c r="V279" i="14" s="1"/>
  <c r="G281" i="14"/>
  <c r="I281" i="14"/>
  <c r="K281" i="14"/>
  <c r="M281" i="14"/>
  <c r="O281" i="14"/>
  <c r="Q281" i="14"/>
  <c r="V281" i="14"/>
  <c r="G282" i="14"/>
  <c r="G279" i="14" s="1"/>
  <c r="I282" i="14"/>
  <c r="K282" i="14"/>
  <c r="O282" i="14"/>
  <c r="Q282" i="14"/>
  <c r="V282" i="14"/>
  <c r="G283" i="14"/>
  <c r="M283" i="14" s="1"/>
  <c r="I283" i="14"/>
  <c r="K283" i="14"/>
  <c r="O283" i="14"/>
  <c r="Q283" i="14"/>
  <c r="Q279" i="14" s="1"/>
  <c r="V283" i="14"/>
  <c r="G284" i="14"/>
  <c r="M284" i="14" s="1"/>
  <c r="I284" i="14"/>
  <c r="K284" i="14"/>
  <c r="O284" i="14"/>
  <c r="Q284" i="14"/>
  <c r="V284" i="14"/>
  <c r="V285" i="14"/>
  <c r="G286" i="14"/>
  <c r="G285" i="14" s="1"/>
  <c r="I286" i="14"/>
  <c r="I285" i="14" s="1"/>
  <c r="K286" i="14"/>
  <c r="K285" i="14" s="1"/>
  <c r="O286" i="14"/>
  <c r="O285" i="14" s="1"/>
  <c r="Q286" i="14"/>
  <c r="Q285" i="14" s="1"/>
  <c r="V286" i="14"/>
  <c r="G288" i="14"/>
  <c r="M288" i="14" s="1"/>
  <c r="I288" i="14"/>
  <c r="K288" i="14"/>
  <c r="O288" i="14"/>
  <c r="Q288" i="14"/>
  <c r="V288" i="14"/>
  <c r="G290" i="14"/>
  <c r="M290" i="14" s="1"/>
  <c r="I290" i="14"/>
  <c r="K290" i="14"/>
  <c r="O290" i="14"/>
  <c r="O289" i="14" s="1"/>
  <c r="Q290" i="14"/>
  <c r="Q289" i="14" s="1"/>
  <c r="V290" i="14"/>
  <c r="G292" i="14"/>
  <c r="I292" i="14"/>
  <c r="K292" i="14"/>
  <c r="O292" i="14"/>
  <c r="Q292" i="14"/>
  <c r="V292" i="14"/>
  <c r="G294" i="14"/>
  <c r="M294" i="14" s="1"/>
  <c r="I294" i="14"/>
  <c r="I289" i="14" s="1"/>
  <c r="K294" i="14"/>
  <c r="O294" i="14"/>
  <c r="Q294" i="14"/>
  <c r="V294" i="14"/>
  <c r="G295" i="14"/>
  <c r="M295" i="14" s="1"/>
  <c r="I295" i="14"/>
  <c r="K295" i="14"/>
  <c r="O295" i="14"/>
  <c r="Q295" i="14"/>
  <c r="V295" i="14"/>
  <c r="V289" i="14" s="1"/>
  <c r="G296" i="14"/>
  <c r="I296" i="14"/>
  <c r="K296" i="14"/>
  <c r="M296" i="14"/>
  <c r="O296" i="14"/>
  <c r="Q296" i="14"/>
  <c r="V296" i="14"/>
  <c r="G297" i="14"/>
  <c r="M297" i="14" s="1"/>
  <c r="I297" i="14"/>
  <c r="K297" i="14"/>
  <c r="O297" i="14"/>
  <c r="Q297" i="14"/>
  <c r="V297" i="14"/>
  <c r="G298" i="14"/>
  <c r="M298" i="14" s="1"/>
  <c r="I298" i="14"/>
  <c r="K298" i="14"/>
  <c r="O298" i="14"/>
  <c r="Q298" i="14"/>
  <c r="V298" i="14"/>
  <c r="G300" i="14"/>
  <c r="M300" i="14" s="1"/>
  <c r="I300" i="14"/>
  <c r="K300" i="14"/>
  <c r="K289" i="14" s="1"/>
  <c r="O300" i="14"/>
  <c r="Q300" i="14"/>
  <c r="V300" i="14"/>
  <c r="G301" i="14"/>
  <c r="M301" i="14" s="1"/>
  <c r="I301" i="14"/>
  <c r="K301" i="14"/>
  <c r="O301" i="14"/>
  <c r="Q301" i="14"/>
  <c r="V301" i="14"/>
  <c r="G302" i="14"/>
  <c r="M302" i="14" s="1"/>
  <c r="I302" i="14"/>
  <c r="K302" i="14"/>
  <c r="O302" i="14"/>
  <c r="Q302" i="14"/>
  <c r="V302" i="14"/>
  <c r="G307" i="14"/>
  <c r="M307" i="14" s="1"/>
  <c r="I307" i="14"/>
  <c r="K307" i="14"/>
  <c r="O307" i="14"/>
  <c r="Q307" i="14"/>
  <c r="V307" i="14"/>
  <c r="G308" i="14"/>
  <c r="M308" i="14" s="1"/>
  <c r="I308" i="14"/>
  <c r="K308" i="14"/>
  <c r="O308" i="14"/>
  <c r="Q308" i="14"/>
  <c r="V308" i="14"/>
  <c r="G309" i="14"/>
  <c r="I309" i="14"/>
  <c r="K309" i="14"/>
  <c r="M309" i="14"/>
  <c r="O309" i="14"/>
  <c r="Q309" i="14"/>
  <c r="V309" i="14"/>
  <c r="G310" i="14"/>
  <c r="M310" i="14" s="1"/>
  <c r="I310" i="14"/>
  <c r="K310" i="14"/>
  <c r="O310" i="14"/>
  <c r="Q310" i="14"/>
  <c r="V310" i="14"/>
  <c r="G324" i="14"/>
  <c r="M324" i="14" s="1"/>
  <c r="I324" i="14"/>
  <c r="K324" i="14"/>
  <c r="O324" i="14"/>
  <c r="Q324" i="14"/>
  <c r="V324" i="14"/>
  <c r="K325" i="14"/>
  <c r="V325" i="14"/>
  <c r="G326" i="14"/>
  <c r="M326" i="14" s="1"/>
  <c r="I326" i="14"/>
  <c r="I325" i="14" s="1"/>
  <c r="K326" i="14"/>
  <c r="O326" i="14"/>
  <c r="O325" i="14" s="1"/>
  <c r="Q326" i="14"/>
  <c r="Q325" i="14" s="1"/>
  <c r="V326" i="14"/>
  <c r="G328" i="14"/>
  <c r="I328" i="14"/>
  <c r="K328" i="14"/>
  <c r="O328" i="14"/>
  <c r="Q328" i="14"/>
  <c r="V328" i="14"/>
  <c r="G330" i="14"/>
  <c r="M330" i="14" s="1"/>
  <c r="I330" i="14"/>
  <c r="K330" i="14"/>
  <c r="O330" i="14"/>
  <c r="Q330" i="14"/>
  <c r="V330" i="14"/>
  <c r="G332" i="14"/>
  <c r="M332" i="14" s="1"/>
  <c r="I332" i="14"/>
  <c r="I331" i="14" s="1"/>
  <c r="K332" i="14"/>
  <c r="O332" i="14"/>
  <c r="Q332" i="14"/>
  <c r="Q331" i="14" s="1"/>
  <c r="V332" i="14"/>
  <c r="G334" i="14"/>
  <c r="M334" i="14" s="1"/>
  <c r="I334" i="14"/>
  <c r="K334" i="14"/>
  <c r="O334" i="14"/>
  <c r="O331" i="14" s="1"/>
  <c r="Q334" i="14"/>
  <c r="V334" i="14"/>
  <c r="G337" i="14"/>
  <c r="M337" i="14" s="1"/>
  <c r="I337" i="14"/>
  <c r="K337" i="14"/>
  <c r="O337" i="14"/>
  <c r="Q337" i="14"/>
  <c r="V337" i="14"/>
  <c r="G339" i="14"/>
  <c r="I339" i="14"/>
  <c r="K339" i="14"/>
  <c r="K331" i="14" s="1"/>
  <c r="M339" i="14"/>
  <c r="O339" i="14"/>
  <c r="Q339" i="14"/>
  <c r="V339" i="14"/>
  <c r="G341" i="14"/>
  <c r="M341" i="14" s="1"/>
  <c r="I341" i="14"/>
  <c r="K341" i="14"/>
  <c r="O341" i="14"/>
  <c r="Q341" i="14"/>
  <c r="V341" i="14"/>
  <c r="G343" i="14"/>
  <c r="M343" i="14" s="1"/>
  <c r="I343" i="14"/>
  <c r="K343" i="14"/>
  <c r="O343" i="14"/>
  <c r="Q343" i="14"/>
  <c r="V343" i="14"/>
  <c r="G346" i="14"/>
  <c r="I346" i="14"/>
  <c r="K346" i="14"/>
  <c r="M346" i="14"/>
  <c r="O346" i="14"/>
  <c r="Q346" i="14"/>
  <c r="V346" i="14"/>
  <c r="G350" i="14"/>
  <c r="M350" i="14" s="1"/>
  <c r="I350" i="14"/>
  <c r="K350" i="14"/>
  <c r="O350" i="14"/>
  <c r="Q350" i="14"/>
  <c r="V350" i="14"/>
  <c r="V331" i="14" s="1"/>
  <c r="G353" i="14"/>
  <c r="M353" i="14" s="1"/>
  <c r="I353" i="14"/>
  <c r="K353" i="14"/>
  <c r="O353" i="14"/>
  <c r="Q353" i="14"/>
  <c r="V353" i="14"/>
  <c r="G356" i="14"/>
  <c r="M356" i="14" s="1"/>
  <c r="I356" i="14"/>
  <c r="K356" i="14"/>
  <c r="O356" i="14"/>
  <c r="Q356" i="14"/>
  <c r="V356" i="14"/>
  <c r="G363" i="14"/>
  <c r="M363" i="14" s="1"/>
  <c r="I363" i="14"/>
  <c r="K363" i="14"/>
  <c r="O363" i="14"/>
  <c r="Q363" i="14"/>
  <c r="V363" i="14"/>
  <c r="K364" i="14"/>
  <c r="V364" i="14"/>
  <c r="G365" i="14"/>
  <c r="M365" i="14" s="1"/>
  <c r="I365" i="14"/>
  <c r="I364" i="14" s="1"/>
  <c r="K365" i="14"/>
  <c r="O365" i="14"/>
  <c r="O364" i="14" s="1"/>
  <c r="Q365" i="14"/>
  <c r="Q364" i="14" s="1"/>
  <c r="V365" i="14"/>
  <c r="G368" i="14"/>
  <c r="I368" i="14"/>
  <c r="K368" i="14"/>
  <c r="O368" i="14"/>
  <c r="Q368" i="14"/>
  <c r="V368" i="14"/>
  <c r="G371" i="14"/>
  <c r="M371" i="14" s="1"/>
  <c r="I371" i="14"/>
  <c r="K371" i="14"/>
  <c r="O371" i="14"/>
  <c r="Q371" i="14"/>
  <c r="V371" i="14"/>
  <c r="G373" i="14"/>
  <c r="I373" i="14"/>
  <c r="I372" i="14" s="1"/>
  <c r="K373" i="14"/>
  <c r="M373" i="14"/>
  <c r="O373" i="14"/>
  <c r="Q373" i="14"/>
  <c r="Q372" i="14" s="1"/>
  <c r="V373" i="14"/>
  <c r="G377" i="14"/>
  <c r="M377" i="14" s="1"/>
  <c r="I377" i="14"/>
  <c r="K377" i="14"/>
  <c r="O377" i="14"/>
  <c r="O372" i="14" s="1"/>
  <c r="Q377" i="14"/>
  <c r="V377" i="14"/>
  <c r="G379" i="14"/>
  <c r="M379" i="14" s="1"/>
  <c r="I379" i="14"/>
  <c r="K379" i="14"/>
  <c r="O379" i="14"/>
  <c r="Q379" i="14"/>
  <c r="V379" i="14"/>
  <c r="G383" i="14"/>
  <c r="M383" i="14" s="1"/>
  <c r="I383" i="14"/>
  <c r="K383" i="14"/>
  <c r="K372" i="14" s="1"/>
  <c r="O383" i="14"/>
  <c r="Q383" i="14"/>
  <c r="V383" i="14"/>
  <c r="G385" i="14"/>
  <c r="I385" i="14"/>
  <c r="K385" i="14"/>
  <c r="M385" i="14"/>
  <c r="O385" i="14"/>
  <c r="Q385" i="14"/>
  <c r="V385" i="14"/>
  <c r="G387" i="14"/>
  <c r="M387" i="14" s="1"/>
  <c r="I387" i="14"/>
  <c r="K387" i="14"/>
  <c r="O387" i="14"/>
  <c r="Q387" i="14"/>
  <c r="V387" i="14"/>
  <c r="G394" i="14"/>
  <c r="M394" i="14" s="1"/>
  <c r="I394" i="14"/>
  <c r="K394" i="14"/>
  <c r="O394" i="14"/>
  <c r="Q394" i="14"/>
  <c r="V394" i="14"/>
  <c r="G397" i="14"/>
  <c r="M397" i="14" s="1"/>
  <c r="I397" i="14"/>
  <c r="K397" i="14"/>
  <c r="O397" i="14"/>
  <c r="Q397" i="14"/>
  <c r="V397" i="14"/>
  <c r="V372" i="14" s="1"/>
  <c r="G399" i="14"/>
  <c r="G398" i="14" s="1"/>
  <c r="I399" i="14"/>
  <c r="I398" i="14" s="1"/>
  <c r="K399" i="14"/>
  <c r="K398" i="14" s="1"/>
  <c r="O399" i="14"/>
  <c r="O398" i="14" s="1"/>
  <c r="Q399" i="14"/>
  <c r="V399" i="14"/>
  <c r="V398" i="14" s="1"/>
  <c r="G404" i="14"/>
  <c r="I404" i="14"/>
  <c r="K404" i="14"/>
  <c r="M404" i="14"/>
  <c r="O404" i="14"/>
  <c r="Q404" i="14"/>
  <c r="Q398" i="14" s="1"/>
  <c r="V404" i="14"/>
  <c r="G405" i="14"/>
  <c r="M405" i="14" s="1"/>
  <c r="I405" i="14"/>
  <c r="K405" i="14"/>
  <c r="O405" i="14"/>
  <c r="Q405" i="14"/>
  <c r="V405" i="14"/>
  <c r="G410" i="14"/>
  <c r="M410" i="14" s="1"/>
  <c r="I410" i="14"/>
  <c r="K410" i="14"/>
  <c r="O410" i="14"/>
  <c r="Q410" i="14"/>
  <c r="V410" i="14"/>
  <c r="G415" i="14"/>
  <c r="M415" i="14" s="1"/>
  <c r="I415" i="14"/>
  <c r="K415" i="14"/>
  <c r="O415" i="14"/>
  <c r="Q415" i="14"/>
  <c r="V415" i="14"/>
  <c r="G420" i="14"/>
  <c r="M420" i="14" s="1"/>
  <c r="I420" i="14"/>
  <c r="K420" i="14"/>
  <c r="O420" i="14"/>
  <c r="Q420" i="14"/>
  <c r="V420" i="14"/>
  <c r="G422" i="14"/>
  <c r="M422" i="14" s="1"/>
  <c r="I422" i="14"/>
  <c r="K422" i="14"/>
  <c r="O422" i="14"/>
  <c r="Q422" i="14"/>
  <c r="V422" i="14"/>
  <c r="G430" i="14"/>
  <c r="I430" i="14"/>
  <c r="K430" i="14"/>
  <c r="M430" i="14"/>
  <c r="O430" i="14"/>
  <c r="Q430" i="14"/>
  <c r="V430" i="14"/>
  <c r="G431" i="14"/>
  <c r="M431" i="14" s="1"/>
  <c r="I431" i="14"/>
  <c r="K431" i="14"/>
  <c r="O431" i="14"/>
  <c r="Q431" i="14"/>
  <c r="V431" i="14"/>
  <c r="I432" i="14"/>
  <c r="G433" i="14"/>
  <c r="I433" i="14"/>
  <c r="K433" i="14"/>
  <c r="K432" i="14" s="1"/>
  <c r="O433" i="14"/>
  <c r="O432" i="14" s="1"/>
  <c r="Q433" i="14"/>
  <c r="V433" i="14"/>
  <c r="V432" i="14" s="1"/>
  <c r="G436" i="14"/>
  <c r="I436" i="14"/>
  <c r="K436" i="14"/>
  <c r="M436" i="14"/>
  <c r="O436" i="14"/>
  <c r="Q436" i="14"/>
  <c r="V436" i="14"/>
  <c r="G437" i="14"/>
  <c r="M437" i="14" s="1"/>
  <c r="I437" i="14"/>
  <c r="K437" i="14"/>
  <c r="O437" i="14"/>
  <c r="Q437" i="14"/>
  <c r="V437" i="14"/>
  <c r="G443" i="14"/>
  <c r="M443" i="14" s="1"/>
  <c r="I443" i="14"/>
  <c r="K443" i="14"/>
  <c r="O443" i="14"/>
  <c r="Q443" i="14"/>
  <c r="Q432" i="14" s="1"/>
  <c r="V443" i="14"/>
  <c r="G445" i="14"/>
  <c r="M445" i="14" s="1"/>
  <c r="I445" i="14"/>
  <c r="K445" i="14"/>
  <c r="O445" i="14"/>
  <c r="Q445" i="14"/>
  <c r="V445" i="14"/>
  <c r="G449" i="14"/>
  <c r="I449" i="14"/>
  <c r="K449" i="14"/>
  <c r="M449" i="14"/>
  <c r="O449" i="14"/>
  <c r="Q449" i="14"/>
  <c r="V449" i="14"/>
  <c r="G453" i="14"/>
  <c r="M453" i="14" s="1"/>
  <c r="I453" i="14"/>
  <c r="I452" i="14" s="1"/>
  <c r="K453" i="14"/>
  <c r="K452" i="14" s="1"/>
  <c r="O453" i="14"/>
  <c r="Q453" i="14"/>
  <c r="Q452" i="14" s="1"/>
  <c r="V453" i="14"/>
  <c r="G473" i="14"/>
  <c r="I473" i="14"/>
  <c r="K473" i="14"/>
  <c r="M473" i="14"/>
  <c r="O473" i="14"/>
  <c r="Q473" i="14"/>
  <c r="V473" i="14"/>
  <c r="V452" i="14" s="1"/>
  <c r="G511" i="14"/>
  <c r="M511" i="14" s="1"/>
  <c r="I511" i="14"/>
  <c r="K511" i="14"/>
  <c r="O511" i="14"/>
  <c r="Q511" i="14"/>
  <c r="V511" i="14"/>
  <c r="G520" i="14"/>
  <c r="M520" i="14" s="1"/>
  <c r="I520" i="14"/>
  <c r="K520" i="14"/>
  <c r="O520" i="14"/>
  <c r="O452" i="14" s="1"/>
  <c r="Q520" i="14"/>
  <c r="V520" i="14"/>
  <c r="I555" i="14"/>
  <c r="Q555" i="14"/>
  <c r="G556" i="14"/>
  <c r="G555" i="14" s="1"/>
  <c r="I556" i="14"/>
  <c r="K556" i="14"/>
  <c r="K555" i="14" s="1"/>
  <c r="O556" i="14"/>
  <c r="O555" i="14" s="1"/>
  <c r="Q556" i="14"/>
  <c r="V556" i="14"/>
  <c r="V555" i="14" s="1"/>
  <c r="G559" i="14"/>
  <c r="I559" i="14"/>
  <c r="K559" i="14"/>
  <c r="M559" i="14"/>
  <c r="O559" i="14"/>
  <c r="Q559" i="14"/>
  <c r="V559" i="14"/>
  <c r="O560" i="14"/>
  <c r="V560" i="14"/>
  <c r="G561" i="14"/>
  <c r="M561" i="14" s="1"/>
  <c r="M560" i="14" s="1"/>
  <c r="I561" i="14"/>
  <c r="I560" i="14" s="1"/>
  <c r="K561" i="14"/>
  <c r="K560" i="14" s="1"/>
  <c r="O561" i="14"/>
  <c r="Q561" i="14"/>
  <c r="Q560" i="14" s="1"/>
  <c r="V561" i="14"/>
  <c r="K562" i="14"/>
  <c r="V562" i="14"/>
  <c r="G563" i="14"/>
  <c r="M563" i="14" s="1"/>
  <c r="M562" i="14" s="1"/>
  <c r="I563" i="14"/>
  <c r="I562" i="14" s="1"/>
  <c r="K563" i="14"/>
  <c r="O563" i="14"/>
  <c r="O562" i="14" s="1"/>
  <c r="Q563" i="14"/>
  <c r="Q562" i="14" s="1"/>
  <c r="V563" i="14"/>
  <c r="G566" i="14"/>
  <c r="M566" i="14" s="1"/>
  <c r="I566" i="14"/>
  <c r="I565" i="14" s="1"/>
  <c r="K566" i="14"/>
  <c r="O566" i="14"/>
  <c r="Q566" i="14"/>
  <c r="Q565" i="14" s="1"/>
  <c r="V566" i="14"/>
  <c r="V565" i="14" s="1"/>
  <c r="G567" i="14"/>
  <c r="M567" i="14" s="1"/>
  <c r="I567" i="14"/>
  <c r="K567" i="14"/>
  <c r="K565" i="14" s="1"/>
  <c r="O567" i="14"/>
  <c r="Q567" i="14"/>
  <c r="V567" i="14"/>
  <c r="G568" i="14"/>
  <c r="I568" i="14"/>
  <c r="K568" i="14"/>
  <c r="M568" i="14"/>
  <c r="O568" i="14"/>
  <c r="Q568" i="14"/>
  <c r="V568" i="14"/>
  <c r="G569" i="14"/>
  <c r="M569" i="14" s="1"/>
  <c r="I569" i="14"/>
  <c r="K569" i="14"/>
  <c r="O569" i="14"/>
  <c r="Q569" i="14"/>
  <c r="V569" i="14"/>
  <c r="G570" i="14"/>
  <c r="M570" i="14" s="1"/>
  <c r="I570" i="14"/>
  <c r="K570" i="14"/>
  <c r="O570" i="14"/>
  <c r="Q570" i="14"/>
  <c r="V570" i="14"/>
  <c r="G571" i="14"/>
  <c r="M571" i="14" s="1"/>
  <c r="I571" i="14"/>
  <c r="K571" i="14"/>
  <c r="O571" i="14"/>
  <c r="Q571" i="14"/>
  <c r="V571" i="14"/>
  <c r="G572" i="14"/>
  <c r="I572" i="14"/>
  <c r="K572" i="14"/>
  <c r="M572" i="14"/>
  <c r="O572" i="14"/>
  <c r="Q572" i="14"/>
  <c r="V572" i="14"/>
  <c r="G573" i="14"/>
  <c r="M573" i="14" s="1"/>
  <c r="I573" i="14"/>
  <c r="K573" i="14"/>
  <c r="O573" i="14"/>
  <c r="O565" i="14" s="1"/>
  <c r="Q573" i="14"/>
  <c r="V573" i="14"/>
  <c r="G574" i="14"/>
  <c r="M574" i="14" s="1"/>
  <c r="I574" i="14"/>
  <c r="K574" i="14"/>
  <c r="O574" i="14"/>
  <c r="Q574" i="14"/>
  <c r="V574" i="14"/>
  <c r="G575" i="14"/>
  <c r="M575" i="14" s="1"/>
  <c r="I575" i="14"/>
  <c r="K575" i="14"/>
  <c r="O575" i="14"/>
  <c r="Q575" i="14"/>
  <c r="V575" i="14"/>
  <c r="G576" i="14"/>
  <c r="M576" i="14" s="1"/>
  <c r="I576" i="14"/>
  <c r="K576" i="14"/>
  <c r="O576" i="14"/>
  <c r="Q576" i="14"/>
  <c r="V576" i="14"/>
  <c r="G577" i="14"/>
  <c r="M577" i="14" s="1"/>
  <c r="I577" i="14"/>
  <c r="K577" i="14"/>
  <c r="O577" i="14"/>
  <c r="Q577" i="14"/>
  <c r="V577" i="14"/>
  <c r="G578" i="14"/>
  <c r="M578" i="14" s="1"/>
  <c r="I578" i="14"/>
  <c r="K578" i="14"/>
  <c r="O578" i="14"/>
  <c r="Q578" i="14"/>
  <c r="V578" i="14"/>
  <c r="G579" i="14"/>
  <c r="M579" i="14" s="1"/>
  <c r="I579" i="14"/>
  <c r="K579" i="14"/>
  <c r="O579" i="14"/>
  <c r="Q579" i="14"/>
  <c r="V579" i="14"/>
  <c r="G580" i="14"/>
  <c r="M580" i="14" s="1"/>
  <c r="I580" i="14"/>
  <c r="K580" i="14"/>
  <c r="O580" i="14"/>
  <c r="Q580" i="14"/>
  <c r="V580" i="14"/>
  <c r="G581" i="14"/>
  <c r="M581" i="14" s="1"/>
  <c r="I581" i="14"/>
  <c r="K581" i="14"/>
  <c r="O581" i="14"/>
  <c r="Q581" i="14"/>
  <c r="V581" i="14"/>
  <c r="G582" i="14"/>
  <c r="I582" i="14"/>
  <c r="K582" i="14"/>
  <c r="M582" i="14"/>
  <c r="O582" i="14"/>
  <c r="Q582" i="14"/>
  <c r="V582" i="14"/>
  <c r="G583" i="14"/>
  <c r="M583" i="14" s="1"/>
  <c r="I583" i="14"/>
  <c r="K583" i="14"/>
  <c r="O583" i="14"/>
  <c r="Q583" i="14"/>
  <c r="V583" i="14"/>
  <c r="G584" i="14"/>
  <c r="M584" i="14" s="1"/>
  <c r="I584" i="14"/>
  <c r="K584" i="14"/>
  <c r="O584" i="14"/>
  <c r="Q584" i="14"/>
  <c r="V584" i="14"/>
  <c r="G585" i="14"/>
  <c r="M585" i="14" s="1"/>
  <c r="I585" i="14"/>
  <c r="K585" i="14"/>
  <c r="O585" i="14"/>
  <c r="Q585" i="14"/>
  <c r="V585" i="14"/>
  <c r="G586" i="14"/>
  <c r="M586" i="14" s="1"/>
  <c r="I586" i="14"/>
  <c r="K586" i="14"/>
  <c r="O586" i="14"/>
  <c r="Q586" i="14"/>
  <c r="V586" i="14"/>
  <c r="G587" i="14"/>
  <c r="M587" i="14" s="1"/>
  <c r="I587" i="14"/>
  <c r="K587" i="14"/>
  <c r="O587" i="14"/>
  <c r="Q587" i="14"/>
  <c r="V587" i="14"/>
  <c r="G588" i="14"/>
  <c r="M588" i="14" s="1"/>
  <c r="I588" i="14"/>
  <c r="K588" i="14"/>
  <c r="O588" i="14"/>
  <c r="Q588" i="14"/>
  <c r="V588" i="14"/>
  <c r="G589" i="14"/>
  <c r="M589" i="14" s="1"/>
  <c r="I589" i="14"/>
  <c r="K589" i="14"/>
  <c r="O589" i="14"/>
  <c r="Q589" i="14"/>
  <c r="V589" i="14"/>
  <c r="G590" i="14"/>
  <c r="M590" i="14" s="1"/>
  <c r="I590" i="14"/>
  <c r="K590" i="14"/>
  <c r="O590" i="14"/>
  <c r="Q590" i="14"/>
  <c r="V590" i="14"/>
  <c r="G591" i="14"/>
  <c r="M591" i="14" s="1"/>
  <c r="I591" i="14"/>
  <c r="K591" i="14"/>
  <c r="O591" i="14"/>
  <c r="Q591" i="14"/>
  <c r="V591" i="14"/>
  <c r="G592" i="14"/>
  <c r="I592" i="14"/>
  <c r="K592" i="14"/>
  <c r="M592" i="14"/>
  <c r="O592" i="14"/>
  <c r="Q592" i="14"/>
  <c r="V592" i="14"/>
  <c r="G593" i="14"/>
  <c r="M593" i="14" s="1"/>
  <c r="I593" i="14"/>
  <c r="K593" i="14"/>
  <c r="O593" i="14"/>
  <c r="Q593" i="14"/>
  <c r="V593" i="14"/>
  <c r="G594" i="14"/>
  <c r="M594" i="14" s="1"/>
  <c r="I594" i="14"/>
  <c r="K594" i="14"/>
  <c r="O594" i="14"/>
  <c r="Q594" i="14"/>
  <c r="V594" i="14"/>
  <c r="G595" i="14"/>
  <c r="M595" i="14" s="1"/>
  <c r="I595" i="14"/>
  <c r="K595" i="14"/>
  <c r="O595" i="14"/>
  <c r="Q595" i="14"/>
  <c r="V595" i="14"/>
  <c r="G596" i="14"/>
  <c r="M596" i="14" s="1"/>
  <c r="I596" i="14"/>
  <c r="K596" i="14"/>
  <c r="O596" i="14"/>
  <c r="Q596" i="14"/>
  <c r="V596" i="14"/>
  <c r="G597" i="14"/>
  <c r="M597" i="14" s="1"/>
  <c r="I597" i="14"/>
  <c r="K597" i="14"/>
  <c r="O597" i="14"/>
  <c r="Q597" i="14"/>
  <c r="V597" i="14"/>
  <c r="G598" i="14"/>
  <c r="M598" i="14" s="1"/>
  <c r="I598" i="14"/>
  <c r="K598" i="14"/>
  <c r="O598" i="14"/>
  <c r="Q598" i="14"/>
  <c r="V598" i="14"/>
  <c r="G599" i="14"/>
  <c r="M599" i="14" s="1"/>
  <c r="I599" i="14"/>
  <c r="K599" i="14"/>
  <c r="O599" i="14"/>
  <c r="Q599" i="14"/>
  <c r="V599" i="14"/>
  <c r="G601" i="14"/>
  <c r="G600" i="14" s="1"/>
  <c r="I601" i="14"/>
  <c r="I600" i="14" s="1"/>
  <c r="K601" i="14"/>
  <c r="K600" i="14" s="1"/>
  <c r="O601" i="14"/>
  <c r="O600" i="14" s="1"/>
  <c r="Q601" i="14"/>
  <c r="V601" i="14"/>
  <c r="V600" i="14" s="1"/>
  <c r="G602" i="14"/>
  <c r="M602" i="14" s="1"/>
  <c r="I602" i="14"/>
  <c r="K602" i="14"/>
  <c r="O602" i="14"/>
  <c r="Q602" i="14"/>
  <c r="Q600" i="14" s="1"/>
  <c r="V602" i="14"/>
  <c r="G603" i="14"/>
  <c r="M603" i="14" s="1"/>
  <c r="I603" i="14"/>
  <c r="K603" i="14"/>
  <c r="O603" i="14"/>
  <c r="Q603" i="14"/>
  <c r="V603" i="14"/>
  <c r="G604" i="14"/>
  <c r="M604" i="14" s="1"/>
  <c r="I604" i="14"/>
  <c r="K604" i="14"/>
  <c r="O604" i="14"/>
  <c r="Q604" i="14"/>
  <c r="V604" i="14"/>
  <c r="G606" i="14"/>
  <c r="I606" i="14"/>
  <c r="I605" i="14" s="1"/>
  <c r="K606" i="14"/>
  <c r="M606" i="14"/>
  <c r="O606" i="14"/>
  <c r="Q606" i="14"/>
  <c r="Q605" i="14" s="1"/>
  <c r="V606" i="14"/>
  <c r="V605" i="14" s="1"/>
  <c r="G607" i="14"/>
  <c r="M607" i="14" s="1"/>
  <c r="I607" i="14"/>
  <c r="K607" i="14"/>
  <c r="K605" i="14" s="1"/>
  <c r="O607" i="14"/>
  <c r="Q607" i="14"/>
  <c r="V607" i="14"/>
  <c r="G608" i="14"/>
  <c r="M608" i="14" s="1"/>
  <c r="I608" i="14"/>
  <c r="K608" i="14"/>
  <c r="O608" i="14"/>
  <c r="Q608" i="14"/>
  <c r="V608" i="14"/>
  <c r="G609" i="14"/>
  <c r="I609" i="14"/>
  <c r="K609" i="14"/>
  <c r="O609" i="14"/>
  <c r="Q609" i="14"/>
  <c r="V609" i="14"/>
  <c r="G610" i="14"/>
  <c r="M610" i="14" s="1"/>
  <c r="I610" i="14"/>
  <c r="K610" i="14"/>
  <c r="O610" i="14"/>
  <c r="Q610" i="14"/>
  <c r="V610" i="14"/>
  <c r="G611" i="14"/>
  <c r="M611" i="14" s="1"/>
  <c r="I611" i="14"/>
  <c r="K611" i="14"/>
  <c r="O611" i="14"/>
  <c r="Q611" i="14"/>
  <c r="V611" i="14"/>
  <c r="G612" i="14"/>
  <c r="I612" i="14"/>
  <c r="K612" i="14"/>
  <c r="M612" i="14"/>
  <c r="O612" i="14"/>
  <c r="Q612" i="14"/>
  <c r="V612" i="14"/>
  <c r="G613" i="14"/>
  <c r="M613" i="14" s="1"/>
  <c r="I613" i="14"/>
  <c r="K613" i="14"/>
  <c r="O613" i="14"/>
  <c r="O605" i="14" s="1"/>
  <c r="Q613" i="14"/>
  <c r="V613" i="14"/>
  <c r="G614" i="14"/>
  <c r="M614" i="14" s="1"/>
  <c r="I614" i="14"/>
  <c r="K614" i="14"/>
  <c r="O614" i="14"/>
  <c r="Q614" i="14"/>
  <c r="V614" i="14"/>
  <c r="AF616" i="14"/>
  <c r="G42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G11" i="13"/>
  <c r="M11" i="13" s="1"/>
  <c r="I11" i="13"/>
  <c r="K11" i="13"/>
  <c r="O11" i="13"/>
  <c r="Q11" i="13"/>
  <c r="V11" i="13"/>
  <c r="V8" i="13" s="1"/>
  <c r="G12" i="13"/>
  <c r="G8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G19" i="13"/>
  <c r="M19" i="13" s="1"/>
  <c r="I19" i="13"/>
  <c r="I18" i="13" s="1"/>
  <c r="K19" i="13"/>
  <c r="K18" i="13" s="1"/>
  <c r="O19" i="13"/>
  <c r="Q19" i="13"/>
  <c r="Q18" i="13" s="1"/>
  <c r="V19" i="13"/>
  <c r="G21" i="13"/>
  <c r="I21" i="13"/>
  <c r="K21" i="13"/>
  <c r="O21" i="13"/>
  <c r="Q21" i="13"/>
  <c r="V21" i="13"/>
  <c r="G27" i="13"/>
  <c r="M27" i="13" s="1"/>
  <c r="I27" i="13"/>
  <c r="K27" i="13"/>
  <c r="O27" i="13"/>
  <c r="Q27" i="13"/>
  <c r="V27" i="13"/>
  <c r="G36" i="13"/>
  <c r="M36" i="13" s="1"/>
  <c r="I36" i="13"/>
  <c r="K36" i="13"/>
  <c r="O36" i="13"/>
  <c r="O18" i="13" s="1"/>
  <c r="Q36" i="13"/>
  <c r="V3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V18" i="13" s="1"/>
  <c r="Q62" i="13"/>
  <c r="G63" i="13"/>
  <c r="I63" i="13"/>
  <c r="I62" i="13" s="1"/>
  <c r="K63" i="13"/>
  <c r="K62" i="13" s="1"/>
  <c r="O63" i="13"/>
  <c r="O62" i="13" s="1"/>
  <c r="Q63" i="13"/>
  <c r="V63" i="13"/>
  <c r="V62" i="13" s="1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0" i="13"/>
  <c r="M70" i="13" s="1"/>
  <c r="M69" i="13" s="1"/>
  <c r="I70" i="13"/>
  <c r="I69" i="13" s="1"/>
  <c r="K70" i="13"/>
  <c r="K69" i="13" s="1"/>
  <c r="O70" i="13"/>
  <c r="O69" i="13" s="1"/>
  <c r="Q70" i="13"/>
  <c r="Q69" i="13" s="1"/>
  <c r="V70" i="13"/>
  <c r="V69" i="13" s="1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O73" i="13"/>
  <c r="G74" i="13"/>
  <c r="G73" i="13" s="1"/>
  <c r="I74" i="13"/>
  <c r="I73" i="13" s="1"/>
  <c r="K74" i="13"/>
  <c r="K73" i="13" s="1"/>
  <c r="O74" i="13"/>
  <c r="Q74" i="13"/>
  <c r="Q73" i="13" s="1"/>
  <c r="V74" i="13"/>
  <c r="V73" i="13" s="1"/>
  <c r="Q83" i="13"/>
  <c r="V83" i="13"/>
  <c r="G84" i="13"/>
  <c r="I84" i="13"/>
  <c r="I83" i="13" s="1"/>
  <c r="K84" i="13"/>
  <c r="K83" i="13" s="1"/>
  <c r="O84" i="13"/>
  <c r="O83" i="13" s="1"/>
  <c r="Q84" i="13"/>
  <c r="V84" i="13"/>
  <c r="G93" i="13"/>
  <c r="M93" i="13" s="1"/>
  <c r="I93" i="13"/>
  <c r="K93" i="13"/>
  <c r="O93" i="13"/>
  <c r="Q93" i="13"/>
  <c r="V93" i="13"/>
  <c r="G100" i="13"/>
  <c r="I100" i="13"/>
  <c r="I99" i="13" s="1"/>
  <c r="K100" i="13"/>
  <c r="K99" i="13" s="1"/>
  <c r="M100" i="13"/>
  <c r="O100" i="13"/>
  <c r="O99" i="13" s="1"/>
  <c r="Q100" i="13"/>
  <c r="Q99" i="13" s="1"/>
  <c r="V100" i="13"/>
  <c r="V99" i="13" s="1"/>
  <c r="G101" i="13"/>
  <c r="G99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13" i="13"/>
  <c r="M113" i="13" s="1"/>
  <c r="I113" i="13"/>
  <c r="K113" i="13"/>
  <c r="O113" i="13"/>
  <c r="Q113" i="13"/>
  <c r="V113" i="13"/>
  <c r="V135" i="13"/>
  <c r="G136" i="13"/>
  <c r="G135" i="13" s="1"/>
  <c r="I59" i="1" s="1"/>
  <c r="I136" i="13"/>
  <c r="I135" i="13" s="1"/>
  <c r="K136" i="13"/>
  <c r="K135" i="13" s="1"/>
  <c r="O136" i="13"/>
  <c r="O135" i="13" s="1"/>
  <c r="Q136" i="13"/>
  <c r="Q135" i="13" s="1"/>
  <c r="V136" i="13"/>
  <c r="G138" i="13"/>
  <c r="G137" i="13" s="1"/>
  <c r="I138" i="13"/>
  <c r="I137" i="13" s="1"/>
  <c r="K138" i="13"/>
  <c r="K137" i="13" s="1"/>
  <c r="O138" i="13"/>
  <c r="O137" i="13" s="1"/>
  <c r="Q138" i="13"/>
  <c r="Q137" i="13" s="1"/>
  <c r="V138" i="13"/>
  <c r="V137" i="13" s="1"/>
  <c r="K140" i="13"/>
  <c r="G141" i="13"/>
  <c r="G140" i="13" s="1"/>
  <c r="I141" i="13"/>
  <c r="I140" i="13" s="1"/>
  <c r="K141" i="13"/>
  <c r="O141" i="13"/>
  <c r="O140" i="13" s="1"/>
  <c r="Q141" i="13"/>
  <c r="Q140" i="13" s="1"/>
  <c r="V141" i="13"/>
  <c r="V140" i="13" s="1"/>
  <c r="G142" i="13"/>
  <c r="M142" i="13" s="1"/>
  <c r="I142" i="13"/>
  <c r="K142" i="13"/>
  <c r="O142" i="13"/>
  <c r="Q142" i="13"/>
  <c r="V142" i="13"/>
  <c r="Q143" i="13"/>
  <c r="G144" i="13"/>
  <c r="I144" i="13"/>
  <c r="I143" i="13" s="1"/>
  <c r="K144" i="13"/>
  <c r="K143" i="13" s="1"/>
  <c r="O144" i="13"/>
  <c r="O143" i="13" s="1"/>
  <c r="Q144" i="13"/>
  <c r="V144" i="13"/>
  <c r="V143" i="13" s="1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G150" i="13"/>
  <c r="I150" i="13"/>
  <c r="I149" i="13" s="1"/>
  <c r="K150" i="13"/>
  <c r="K149" i="13" s="1"/>
  <c r="O150" i="13"/>
  <c r="O149" i="13" s="1"/>
  <c r="Q150" i="13"/>
  <c r="Q149" i="13" s="1"/>
  <c r="V150" i="13"/>
  <c r="V149" i="13" s="1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M156" i="13"/>
  <c r="O156" i="13"/>
  <c r="Q156" i="13"/>
  <c r="V156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4" i="13"/>
  <c r="G163" i="13" s="1"/>
  <c r="I164" i="13"/>
  <c r="I163" i="13" s="1"/>
  <c r="K164" i="13"/>
  <c r="K163" i="13" s="1"/>
  <c r="M164" i="13"/>
  <c r="M163" i="13" s="1"/>
  <c r="O164" i="13"/>
  <c r="O163" i="13" s="1"/>
  <c r="Q164" i="13"/>
  <c r="Q163" i="13" s="1"/>
  <c r="V164" i="13"/>
  <c r="V163" i="13" s="1"/>
  <c r="K165" i="13"/>
  <c r="G166" i="13"/>
  <c r="I166" i="13"/>
  <c r="I165" i="13" s="1"/>
  <c r="K166" i="13"/>
  <c r="M166" i="13"/>
  <c r="O166" i="13"/>
  <c r="O165" i="13" s="1"/>
  <c r="Q166" i="13"/>
  <c r="Q165" i="13" s="1"/>
  <c r="V166" i="13"/>
  <c r="V165" i="13" s="1"/>
  <c r="G167" i="13"/>
  <c r="M167" i="13" s="1"/>
  <c r="I167" i="13"/>
  <c r="K167" i="13"/>
  <c r="O167" i="13"/>
  <c r="Q167" i="13"/>
  <c r="V167" i="13"/>
  <c r="G168" i="13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1" i="13"/>
  <c r="M171" i="13" s="1"/>
  <c r="I171" i="13"/>
  <c r="I170" i="13" s="1"/>
  <c r="K171" i="13"/>
  <c r="K170" i="13" s="1"/>
  <c r="O171" i="13"/>
  <c r="O170" i="13" s="1"/>
  <c r="Q171" i="13"/>
  <c r="V171" i="13"/>
  <c r="V170" i="13" s="1"/>
  <c r="G175" i="13"/>
  <c r="M175" i="13" s="1"/>
  <c r="I175" i="13"/>
  <c r="K175" i="13"/>
  <c r="O175" i="13"/>
  <c r="Q175" i="13"/>
  <c r="V175" i="13"/>
  <c r="G179" i="13"/>
  <c r="M179" i="13" s="1"/>
  <c r="I179" i="13"/>
  <c r="K179" i="13"/>
  <c r="O179" i="13"/>
  <c r="Q179" i="13"/>
  <c r="Q170" i="13" s="1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I186" i="13"/>
  <c r="G187" i="13"/>
  <c r="G186" i="13" s="1"/>
  <c r="I71" i="1" s="1"/>
  <c r="I187" i="13"/>
  <c r="K187" i="13"/>
  <c r="K186" i="13" s="1"/>
  <c r="O187" i="13"/>
  <c r="O186" i="13" s="1"/>
  <c r="Q187" i="13"/>
  <c r="Q186" i="13" s="1"/>
  <c r="V187" i="13"/>
  <c r="V186" i="13" s="1"/>
  <c r="G190" i="13"/>
  <c r="I190" i="13"/>
  <c r="K190" i="13"/>
  <c r="M190" i="13"/>
  <c r="O190" i="13"/>
  <c r="Q190" i="13"/>
  <c r="V190" i="13"/>
  <c r="G192" i="13"/>
  <c r="I192" i="13"/>
  <c r="I191" i="13" s="1"/>
  <c r="K192" i="13"/>
  <c r="O192" i="13"/>
  <c r="Q192" i="13"/>
  <c r="Q191" i="13" s="1"/>
  <c r="V192" i="13"/>
  <c r="V191" i="13" s="1"/>
  <c r="G193" i="13"/>
  <c r="M193" i="13" s="1"/>
  <c r="I193" i="13"/>
  <c r="K193" i="13"/>
  <c r="K191" i="13" s="1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7" i="13"/>
  <c r="I197" i="13"/>
  <c r="K197" i="13"/>
  <c r="M197" i="13"/>
  <c r="O197" i="13"/>
  <c r="Q197" i="13"/>
  <c r="V197" i="13"/>
  <c r="G198" i="13"/>
  <c r="M198" i="13" s="1"/>
  <c r="I198" i="13"/>
  <c r="K198" i="13"/>
  <c r="O198" i="13"/>
  <c r="Q198" i="13"/>
  <c r="V198" i="13"/>
  <c r="G203" i="13"/>
  <c r="M203" i="13" s="1"/>
  <c r="I203" i="13"/>
  <c r="K203" i="13"/>
  <c r="O203" i="13"/>
  <c r="O191" i="13" s="1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4" i="13"/>
  <c r="M214" i="13" s="1"/>
  <c r="I214" i="13"/>
  <c r="K214" i="13"/>
  <c r="O214" i="13"/>
  <c r="Q214" i="13"/>
  <c r="V214" i="13"/>
  <c r="G215" i="13"/>
  <c r="Q215" i="13"/>
  <c r="G216" i="13"/>
  <c r="M216" i="13" s="1"/>
  <c r="M215" i="13" s="1"/>
  <c r="I216" i="13"/>
  <c r="I215" i="13" s="1"/>
  <c r="K216" i="13"/>
  <c r="K215" i="13" s="1"/>
  <c r="O216" i="13"/>
  <c r="O215" i="13" s="1"/>
  <c r="Q216" i="13"/>
  <c r="V216" i="13"/>
  <c r="V215" i="13" s="1"/>
  <c r="G218" i="13"/>
  <c r="M218" i="13" s="1"/>
  <c r="I218" i="13"/>
  <c r="I217" i="13" s="1"/>
  <c r="K218" i="13"/>
  <c r="O218" i="13"/>
  <c r="O217" i="13" s="1"/>
  <c r="Q218" i="13"/>
  <c r="V218" i="13"/>
  <c r="V217" i="13" s="1"/>
  <c r="G220" i="13"/>
  <c r="I220" i="13"/>
  <c r="K220" i="13"/>
  <c r="K217" i="13" s="1"/>
  <c r="M220" i="13"/>
  <c r="O220" i="13"/>
  <c r="Q220" i="13"/>
  <c r="V220" i="13"/>
  <c r="G222" i="13"/>
  <c r="M222" i="13" s="1"/>
  <c r="I222" i="13"/>
  <c r="K222" i="13"/>
  <c r="O222" i="13"/>
  <c r="Q222" i="13"/>
  <c r="Q217" i="13" s="1"/>
  <c r="V222" i="13"/>
  <c r="G224" i="13"/>
  <c r="M224" i="13" s="1"/>
  <c r="I224" i="13"/>
  <c r="K224" i="13"/>
  <c r="O224" i="13"/>
  <c r="Q224" i="13"/>
  <c r="V224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G228" i="13" s="1"/>
  <c r="I229" i="13"/>
  <c r="I228" i="13" s="1"/>
  <c r="K229" i="13"/>
  <c r="K228" i="13" s="1"/>
  <c r="O229" i="13"/>
  <c r="Q229" i="13"/>
  <c r="Q228" i="13" s="1"/>
  <c r="V229" i="13"/>
  <c r="G233" i="13"/>
  <c r="M233" i="13" s="1"/>
  <c r="I233" i="13"/>
  <c r="K233" i="13"/>
  <c r="O233" i="13"/>
  <c r="Q233" i="13"/>
  <c r="V233" i="13"/>
  <c r="G237" i="13"/>
  <c r="I237" i="13"/>
  <c r="K237" i="13"/>
  <c r="M237" i="13"/>
  <c r="O237" i="13"/>
  <c r="O228" i="13" s="1"/>
  <c r="Q237" i="13"/>
  <c r="V237" i="13"/>
  <c r="G242" i="13"/>
  <c r="I242" i="13"/>
  <c r="K242" i="13"/>
  <c r="M242" i="13"/>
  <c r="O242" i="13"/>
  <c r="Q242" i="13"/>
  <c r="V242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55" i="13"/>
  <c r="M255" i="13" s="1"/>
  <c r="I255" i="13"/>
  <c r="K255" i="13"/>
  <c r="O255" i="13"/>
  <c r="Q255" i="13"/>
  <c r="V255" i="13"/>
  <c r="G259" i="13"/>
  <c r="M259" i="13" s="1"/>
  <c r="I259" i="13"/>
  <c r="K259" i="13"/>
  <c r="O259" i="13"/>
  <c r="Q259" i="13"/>
  <c r="V259" i="13"/>
  <c r="V228" i="13" s="1"/>
  <c r="Q260" i="13"/>
  <c r="G261" i="13"/>
  <c r="M261" i="13" s="1"/>
  <c r="M260" i="13" s="1"/>
  <c r="I261" i="13"/>
  <c r="I260" i="13" s="1"/>
  <c r="K261" i="13"/>
  <c r="K260" i="13" s="1"/>
  <c r="O261" i="13"/>
  <c r="O260" i="13" s="1"/>
  <c r="Q261" i="13"/>
  <c r="V261" i="13"/>
  <c r="V260" i="13" s="1"/>
  <c r="I262" i="13"/>
  <c r="G263" i="13"/>
  <c r="I263" i="13"/>
  <c r="K263" i="13"/>
  <c r="K262" i="13" s="1"/>
  <c r="M263" i="13"/>
  <c r="O263" i="13"/>
  <c r="O262" i="13" s="1"/>
  <c r="Q263" i="13"/>
  <c r="Q262" i="13" s="1"/>
  <c r="V263" i="13"/>
  <c r="V262" i="13" s="1"/>
  <c r="G264" i="13"/>
  <c r="I264" i="13"/>
  <c r="K264" i="13"/>
  <c r="M264" i="13"/>
  <c r="O264" i="13"/>
  <c r="Q264" i="13"/>
  <c r="V264" i="13"/>
  <c r="G269" i="13"/>
  <c r="I269" i="13"/>
  <c r="K269" i="13"/>
  <c r="M269" i="13"/>
  <c r="O269" i="13"/>
  <c r="Q269" i="13"/>
  <c r="V269" i="13"/>
  <c r="G271" i="13"/>
  <c r="M271" i="13" s="1"/>
  <c r="I271" i="13"/>
  <c r="K271" i="13"/>
  <c r="O271" i="13"/>
  <c r="Q271" i="13"/>
  <c r="V271" i="13"/>
  <c r="G275" i="13"/>
  <c r="M275" i="13" s="1"/>
  <c r="I275" i="13"/>
  <c r="K275" i="13"/>
  <c r="O275" i="13"/>
  <c r="Q275" i="13"/>
  <c r="V275" i="13"/>
  <c r="G278" i="13"/>
  <c r="V278" i="13"/>
  <c r="G279" i="13"/>
  <c r="M279" i="13" s="1"/>
  <c r="I279" i="13"/>
  <c r="I278" i="13" s="1"/>
  <c r="K279" i="13"/>
  <c r="K278" i="13" s="1"/>
  <c r="O279" i="13"/>
  <c r="O278" i="13" s="1"/>
  <c r="Q279" i="13"/>
  <c r="V279" i="13"/>
  <c r="G313" i="13"/>
  <c r="M313" i="13" s="1"/>
  <c r="I313" i="13"/>
  <c r="K313" i="13"/>
  <c r="O313" i="13"/>
  <c r="Q313" i="13"/>
  <c r="V313" i="13"/>
  <c r="G347" i="13"/>
  <c r="I347" i="13"/>
  <c r="K347" i="13"/>
  <c r="M347" i="13"/>
  <c r="O347" i="13"/>
  <c r="Q347" i="13"/>
  <c r="Q278" i="13" s="1"/>
  <c r="V347" i="13"/>
  <c r="G356" i="13"/>
  <c r="I356" i="13"/>
  <c r="K356" i="13"/>
  <c r="M356" i="13"/>
  <c r="O356" i="13"/>
  <c r="Q356" i="13"/>
  <c r="V356" i="13"/>
  <c r="K390" i="13"/>
  <c r="O390" i="13"/>
  <c r="Q390" i="13"/>
  <c r="G391" i="13"/>
  <c r="I391" i="13"/>
  <c r="I390" i="13" s="1"/>
  <c r="K391" i="13"/>
  <c r="O391" i="13"/>
  <c r="Q391" i="13"/>
  <c r="V391" i="13"/>
  <c r="V390" i="13" s="1"/>
  <c r="G412" i="13"/>
  <c r="M412" i="13" s="1"/>
  <c r="I412" i="13"/>
  <c r="K412" i="13"/>
  <c r="O412" i="13"/>
  <c r="Q412" i="13"/>
  <c r="V412" i="13"/>
  <c r="G413" i="13"/>
  <c r="Q413" i="13"/>
  <c r="V413" i="13"/>
  <c r="G414" i="13"/>
  <c r="M414" i="13" s="1"/>
  <c r="M413" i="13" s="1"/>
  <c r="I414" i="13"/>
  <c r="I413" i="13" s="1"/>
  <c r="K414" i="13"/>
  <c r="K413" i="13" s="1"/>
  <c r="O414" i="13"/>
  <c r="O413" i="13" s="1"/>
  <c r="Q414" i="13"/>
  <c r="V414" i="13"/>
  <c r="I415" i="13"/>
  <c r="K415" i="13"/>
  <c r="G416" i="13"/>
  <c r="I416" i="13"/>
  <c r="K416" i="13"/>
  <c r="M416" i="13"/>
  <c r="O416" i="13"/>
  <c r="O415" i="13" s="1"/>
  <c r="Q416" i="13"/>
  <c r="Q415" i="13" s="1"/>
  <c r="V416" i="13"/>
  <c r="V415" i="13" s="1"/>
  <c r="G417" i="13"/>
  <c r="I417" i="13"/>
  <c r="K417" i="13"/>
  <c r="M417" i="13"/>
  <c r="O417" i="13"/>
  <c r="Q417" i="13"/>
  <c r="V417" i="13"/>
  <c r="G418" i="13"/>
  <c r="G415" i="13" s="1"/>
  <c r="I418" i="13"/>
  <c r="K418" i="13"/>
  <c r="M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M420" i="13" s="1"/>
  <c r="I420" i="13"/>
  <c r="K420" i="13"/>
  <c r="O420" i="13"/>
  <c r="Q420" i="13"/>
  <c r="V420" i="13"/>
  <c r="G421" i="13"/>
  <c r="V421" i="13"/>
  <c r="G422" i="13"/>
  <c r="M422" i="13" s="1"/>
  <c r="I422" i="13"/>
  <c r="I421" i="13" s="1"/>
  <c r="K422" i="13"/>
  <c r="K421" i="13" s="1"/>
  <c r="O422" i="13"/>
  <c r="O421" i="13" s="1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Q421" i="13" s="1"/>
  <c r="V424" i="13"/>
  <c r="G426" i="13"/>
  <c r="I426" i="13"/>
  <c r="K426" i="13"/>
  <c r="M426" i="13"/>
  <c r="O426" i="13"/>
  <c r="Q426" i="13"/>
  <c r="Q425" i="13" s="1"/>
  <c r="V426" i="13"/>
  <c r="V425" i="13" s="1"/>
  <c r="G427" i="13"/>
  <c r="M427" i="13" s="1"/>
  <c r="I427" i="13"/>
  <c r="K427" i="13"/>
  <c r="O427" i="13"/>
  <c r="Q427" i="13"/>
  <c r="V427" i="13"/>
  <c r="G428" i="13"/>
  <c r="M428" i="13" s="1"/>
  <c r="I428" i="13"/>
  <c r="I425" i="13" s="1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K425" i="13" s="1"/>
  <c r="O431" i="13"/>
  <c r="Q431" i="13"/>
  <c r="V431" i="13"/>
  <c r="G432" i="13"/>
  <c r="I432" i="13"/>
  <c r="K432" i="13"/>
  <c r="M432" i="13"/>
  <c r="O432" i="13"/>
  <c r="Q432" i="13"/>
  <c r="V432" i="13"/>
  <c r="G433" i="13"/>
  <c r="M433" i="13" s="1"/>
  <c r="I433" i="13"/>
  <c r="K433" i="13"/>
  <c r="O433" i="13"/>
  <c r="O425" i="13" s="1"/>
  <c r="Q433" i="13"/>
  <c r="V433" i="13"/>
  <c r="G434" i="13"/>
  <c r="M434" i="13" s="1"/>
  <c r="I434" i="13"/>
  <c r="K434" i="13"/>
  <c r="O434" i="13"/>
  <c r="Q434" i="13"/>
  <c r="V434" i="13"/>
  <c r="AF436" i="13"/>
  <c r="G41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G8" i="12" s="1"/>
  <c r="I86" i="1" s="1"/>
  <c r="I16" i="12"/>
  <c r="K16" i="12"/>
  <c r="O16" i="12"/>
  <c r="Q16" i="12"/>
  <c r="V16" i="12"/>
  <c r="AE18" i="12"/>
  <c r="AF18" i="12"/>
  <c r="I19" i="1"/>
  <c r="J28" i="1"/>
  <c r="J26" i="1"/>
  <c r="G38" i="1"/>
  <c r="F38" i="1"/>
  <c r="J23" i="1"/>
  <c r="J24" i="1"/>
  <c r="J25" i="1"/>
  <c r="J27" i="1"/>
  <c r="E24" i="1"/>
  <c r="E26" i="1"/>
  <c r="G452" i="14" l="1"/>
  <c r="I79" i="1" s="1"/>
  <c r="G432" i="14"/>
  <c r="G25" i="14"/>
  <c r="I52" i="1" s="1"/>
  <c r="I84" i="1"/>
  <c r="G325" i="14"/>
  <c r="I73" i="1" s="1"/>
  <c r="G208" i="14"/>
  <c r="I63" i="1" s="1"/>
  <c r="G201" i="14"/>
  <c r="I62" i="1" s="1"/>
  <c r="G187" i="14"/>
  <c r="I60" i="1" s="1"/>
  <c r="G138" i="14"/>
  <c r="G31" i="14"/>
  <c r="AE616" i="14"/>
  <c r="F42" i="1" s="1"/>
  <c r="H42" i="1" s="1"/>
  <c r="I42" i="1" s="1"/>
  <c r="G364" i="14"/>
  <c r="G331" i="14"/>
  <c r="I74" i="1" s="1"/>
  <c r="G289" i="14"/>
  <c r="G270" i="14"/>
  <c r="G223" i="14"/>
  <c r="G153" i="14"/>
  <c r="I58" i="1" s="1"/>
  <c r="G562" i="14"/>
  <c r="I82" i="1" s="1"/>
  <c r="M433" i="14"/>
  <c r="M432" i="14" s="1"/>
  <c r="I56" i="1"/>
  <c r="G560" i="14"/>
  <c r="I81" i="1" s="1"/>
  <c r="M270" i="14"/>
  <c r="G198" i="14"/>
  <c r="I61" i="1" s="1"/>
  <c r="M138" i="14"/>
  <c r="G128" i="14"/>
  <c r="G114" i="14"/>
  <c r="M25" i="14"/>
  <c r="G8" i="14"/>
  <c r="I68" i="1"/>
  <c r="G372" i="14"/>
  <c r="I76" i="1" s="1"/>
  <c r="I51" i="1"/>
  <c r="G390" i="13"/>
  <c r="I80" i="1" s="1"/>
  <c r="G69" i="13"/>
  <c r="I55" i="1" s="1"/>
  <c r="AE436" i="13"/>
  <c r="F41" i="1" s="1"/>
  <c r="H41" i="1" s="1"/>
  <c r="I41" i="1" s="1"/>
  <c r="G40" i="1"/>
  <c r="G191" i="13"/>
  <c r="I72" i="1" s="1"/>
  <c r="M141" i="13"/>
  <c r="M138" i="13"/>
  <c r="M137" i="13" s="1"/>
  <c r="G83" i="13"/>
  <c r="I57" i="1" s="1"/>
  <c r="G62" i="13"/>
  <c r="G425" i="13"/>
  <c r="I85" i="1" s="1"/>
  <c r="M101" i="13"/>
  <c r="G18" i="13"/>
  <c r="I53" i="1" s="1"/>
  <c r="M12" i="13"/>
  <c r="M187" i="13"/>
  <c r="M186" i="13" s="1"/>
  <c r="M421" i="13"/>
  <c r="M278" i="13"/>
  <c r="G165" i="13"/>
  <c r="I69" i="1" s="1"/>
  <c r="G149" i="13"/>
  <c r="I65" i="1" s="1"/>
  <c r="G143" i="13"/>
  <c r="I20" i="1"/>
  <c r="G18" i="12"/>
  <c r="F43" i="1"/>
  <c r="G39" i="1"/>
  <c r="G44" i="1" s="1"/>
  <c r="G25" i="1" s="1"/>
  <c r="A25" i="1" s="1"/>
  <c r="A26" i="1" s="1"/>
  <c r="G43" i="1"/>
  <c r="M261" i="14"/>
  <c r="M452" i="14"/>
  <c r="M201" i="14"/>
  <c r="M565" i="14"/>
  <c r="M331" i="14"/>
  <c r="M274" i="14"/>
  <c r="M372" i="14"/>
  <c r="M279" i="14"/>
  <c r="M368" i="14"/>
  <c r="M364" i="14" s="1"/>
  <c r="M328" i="14"/>
  <c r="M325" i="14" s="1"/>
  <c r="M292" i="14"/>
  <c r="M289" i="14" s="1"/>
  <c r="M282" i="14"/>
  <c r="M224" i="14"/>
  <c r="M223" i="14" s="1"/>
  <c r="M192" i="14"/>
  <c r="M187" i="14" s="1"/>
  <c r="M154" i="14"/>
  <c r="M153" i="14" s="1"/>
  <c r="M126" i="14"/>
  <c r="M125" i="14" s="1"/>
  <c r="M83" i="14"/>
  <c r="M31" i="14" s="1"/>
  <c r="M556" i="14"/>
  <c r="M555" i="14" s="1"/>
  <c r="M234" i="14"/>
  <c r="M233" i="14" s="1"/>
  <c r="G605" i="14"/>
  <c r="G565" i="14"/>
  <c r="I83" i="1" s="1"/>
  <c r="I18" i="1" s="1"/>
  <c r="G274" i="14"/>
  <c r="M609" i="14"/>
  <c r="M605" i="14" s="1"/>
  <c r="M601" i="14"/>
  <c r="M600" i="14" s="1"/>
  <c r="M399" i="14"/>
  <c r="M398" i="14" s="1"/>
  <c r="M286" i="14"/>
  <c r="M285" i="14" s="1"/>
  <c r="M269" i="14"/>
  <c r="M268" i="14" s="1"/>
  <c r="M209" i="14"/>
  <c r="M208" i="14" s="1"/>
  <c r="M117" i="14"/>
  <c r="M114" i="14" s="1"/>
  <c r="M24" i="14"/>
  <c r="M8" i="14" s="1"/>
  <c r="M415" i="13"/>
  <c r="M262" i="13"/>
  <c r="M170" i="13"/>
  <c r="M140" i="13"/>
  <c r="M99" i="13"/>
  <c r="M425" i="13"/>
  <c r="M217" i="13"/>
  <c r="M8" i="13"/>
  <c r="G260" i="13"/>
  <c r="I77" i="1" s="1"/>
  <c r="G217" i="13"/>
  <c r="I75" i="1" s="1"/>
  <c r="G170" i="13"/>
  <c r="I70" i="1" s="1"/>
  <c r="G262" i="13"/>
  <c r="I78" i="1" s="1"/>
  <c r="M150" i="13"/>
  <c r="M149" i="13" s="1"/>
  <c r="M74" i="13"/>
  <c r="M73" i="13" s="1"/>
  <c r="M63" i="13"/>
  <c r="M62" i="13" s="1"/>
  <c r="M391" i="13"/>
  <c r="M390" i="13" s="1"/>
  <c r="M192" i="13"/>
  <c r="M191" i="13" s="1"/>
  <c r="M168" i="13"/>
  <c r="M165" i="13" s="1"/>
  <c r="M144" i="13"/>
  <c r="M143" i="13" s="1"/>
  <c r="M84" i="13"/>
  <c r="M83" i="13" s="1"/>
  <c r="M21" i="13"/>
  <c r="M18" i="13" s="1"/>
  <c r="M229" i="13"/>
  <c r="M228" i="13" s="1"/>
  <c r="M136" i="13"/>
  <c r="M135" i="13" s="1"/>
  <c r="M16" i="12"/>
  <c r="M8" i="12" s="1"/>
  <c r="G26" i="1" l="1"/>
  <c r="I54" i="1"/>
  <c r="I87" i="1" s="1"/>
  <c r="G616" i="14"/>
  <c r="I64" i="1"/>
  <c r="I17" i="1" s="1"/>
  <c r="F39" i="1"/>
  <c r="F44" i="1" s="1"/>
  <c r="F40" i="1"/>
  <c r="H40" i="1" s="1"/>
  <c r="I40" i="1" s="1"/>
  <c r="I16" i="1"/>
  <c r="G436" i="13"/>
  <c r="H43" i="1"/>
  <c r="I43" i="1" s="1"/>
  <c r="H39" i="1"/>
  <c r="J71" i="1" l="1"/>
  <c r="J79" i="1"/>
  <c r="J61" i="1"/>
  <c r="J60" i="1"/>
  <c r="J66" i="1"/>
  <c r="J85" i="1"/>
  <c r="J56" i="1"/>
  <c r="J54" i="1"/>
  <c r="J65" i="1"/>
  <c r="J73" i="1"/>
  <c r="J58" i="1"/>
  <c r="J78" i="1"/>
  <c r="J62" i="1"/>
  <c r="J70" i="1"/>
  <c r="J80" i="1"/>
  <c r="J59" i="1"/>
  <c r="J74" i="1"/>
  <c r="J64" i="1"/>
  <c r="J51" i="1"/>
  <c r="J87" i="1" s="1"/>
  <c r="J72" i="1"/>
  <c r="J75" i="1"/>
  <c r="J82" i="1"/>
  <c r="J55" i="1"/>
  <c r="J52" i="1"/>
  <c r="J53" i="1"/>
  <c r="J67" i="1"/>
  <c r="J77" i="1"/>
  <c r="J81" i="1"/>
  <c r="J83" i="1"/>
  <c r="J86" i="1"/>
  <c r="J69" i="1"/>
  <c r="J76" i="1"/>
  <c r="J68" i="1"/>
  <c r="J63" i="1"/>
  <c r="J84" i="1"/>
  <c r="J57" i="1"/>
  <c r="I21" i="1"/>
  <c r="G23" i="1"/>
  <c r="A23" i="1" s="1"/>
  <c r="G24" i="1" s="1"/>
  <c r="A27" i="1" s="1"/>
  <c r="G28" i="1"/>
  <c r="H44" i="1"/>
  <c r="I39" i="1"/>
  <c r="I44" i="1" s="1"/>
  <c r="A24" i="1" l="1"/>
  <c r="J41" i="1"/>
  <c r="J40" i="1"/>
  <c r="J43" i="1"/>
  <c r="J42" i="1"/>
  <c r="J39" i="1"/>
  <c r="J44" i="1" s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<sst xmlns="http://schemas.openxmlformats.org/spreadsheetml/2006/main" count="4351" uniqueCount="923">
  <si>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</si>
  <si>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</si>
  <si>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</si>
  <si>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</si>
  <si>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</si>
  <si>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</si>
  <si>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</si>
  <si>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</si>
  <si>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</si>
  <si>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</si>
  <si>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</si>
  <si>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</si>
  <si>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</si>
  <si>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</si>
  <si>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</si>
  <si>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</si>
  <si>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</si>
  <si>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</si>
  <si>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</si>
  <si>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</si>
  <si>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</si>
  <si>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</si>
  <si>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</si>
  <si>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</si>
  <si>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</si>
  <si>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</si>
  <si>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</si>
  <si>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</si>
  <si>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</si>
  <si>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</si>
  <si>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</si>
  <si>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</si>
  <si>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</si>
  <si>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</si>
  <si>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</si>
  <si>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</si>
  <si>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</si>
  <si>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</si>
  <si>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</si>
  <si>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</si>
  <si>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</si>
  <si>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</si>
  <si>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</si>
  <si>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</si>
  <si>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</si>
  <si>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</si>
  <si>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</si>
  <si>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Revoluční 12 byt č.1</t>
  </si>
  <si>
    <t>Rekonstrukce bytu - Revoluční 12 byt č.2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</si>
  <si>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</si>
  <si>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</si>
  <si>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</si>
  <si>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</si>
  <si>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</si>
  <si>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</si>
  <si>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</si>
  <si>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</si>
  <si>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</si>
  <si>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</si>
  <si>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</si>
  <si>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</si>
  <si>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</si>
  <si>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</si>
  <si>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</si>
  <si>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</si>
  <si>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</si>
  <si>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</si>
  <si>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</si>
  <si>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</si>
  <si>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</si>
  <si>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</si>
  <si>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</si>
  <si>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</si>
  <si>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</si>
  <si>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</si>
  <si>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</si>
  <si>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</si>
  <si>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</si>
  <si>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</si>
  <si>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</si>
  <si>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</si>
  <si>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</si>
  <si>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</si>
  <si>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</si>
  <si>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</si>
  <si>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</si>
  <si>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</si>
  <si>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</si>
  <si>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</si>
  <si>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</si>
  <si>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</si>
  <si>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</si>
  <si>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</si>
  <si>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</si>
  <si>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</si>
  <si>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</si>
  <si>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</si>
  <si>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</si>
  <si>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</si>
  <si>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</si>
  <si>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</si>
  <si>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</si>
  <si>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</si>
  <si>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</si>
  <si>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</si>
  <si>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</si>
  <si>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</si>
  <si>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</si>
  <si>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</si>
  <si>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</si>
  <si>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</si>
  <si>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</si>
  <si>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</si>
  <si>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</si>
  <si>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</si>
  <si>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</si>
  <si>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787</t>
  </si>
  <si>
    <t>Zasklívání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</si>
  <si>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</si>
  <si>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</si>
  <si>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</si>
  <si>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</si>
  <si>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</si>
  <si>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</si>
  <si>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</si>
  <si>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</si>
  <si>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</si>
  <si>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</si>
  <si>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</si>
  <si>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</si>
  <si>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</si>
  <si>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</si>
  <si>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</si>
  <si>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</si>
  <si>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</si>
  <si>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</si>
  <si>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</si>
  <si>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</si>
  <si>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</si>
  <si>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</si>
  <si>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</si>
  <si>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</si>
  <si>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</si>
  <si>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</si>
  <si>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</si>
  <si>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</si>
  <si>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</si>
  <si>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</si>
  <si>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</si>
  <si>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</si>
  <si>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</si>
  <si>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</si>
  <si>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</si>
  <si>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</si>
  <si>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</si>
  <si>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</si>
  <si>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</si>
  <si>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</si>
  <si>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</si>
  <si>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</si>
  <si>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</si>
  <si>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</si>
  <si>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</si>
  <si>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</si>
  <si>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</si>
  <si>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</si>
  <si>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</si>
  <si>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</si>
  <si>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</si>
  <si>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</si>
  <si>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</si>
  <si>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</si>
  <si>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</si>
  <si>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</si>
  <si>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</si>
  <si>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</si>
  <si>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</si>
  <si>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</si>
  <si>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</si>
  <si>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</si>
  <si>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</si>
  <si>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</si>
  <si>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RTS 21/ II</t>
  </si>
  <si>
    <t>Práce</t>
  </si>
  <si>
    <t>POL1_</t>
  </si>
  <si>
    <t>1,2*3,06*2/1000*6</t>
  </si>
  <si>
    <t>VV</t>
  </si>
  <si>
    <t>340237212</t>
  </si>
  <si>
    <t>Zazdívka zárubní 60x197 do stávajícícho otvoru</t>
  </si>
  <si>
    <t>kus</t>
  </si>
  <si>
    <t>340271610</t>
  </si>
  <si>
    <t xml:space="preserve">Zazdívka otvorů pl.do 4 m2, pórobet.tvár.,tl.10 cm </t>
  </si>
  <si>
    <t>m3</t>
  </si>
  <si>
    <t>Zazdívka dveří z chodby do pokoje : (1,4*2,6-0,8*2,0)*0,10</t>
  </si>
  <si>
    <t>342948111</t>
  </si>
  <si>
    <t>Ukotvení příček k cihel.konstr. kotvami na hmožd.</t>
  </si>
  <si>
    <t>m</t>
  </si>
  <si>
    <t>Zazdívka dveří : 2,6*2,0</t>
  </si>
  <si>
    <t>15411740</t>
  </si>
  <si>
    <t>Profil L rovnoramenný S235  50x50x4 mm</t>
  </si>
  <si>
    <t>SPCM</t>
  </si>
  <si>
    <t>Specifikace</t>
  </si>
  <si>
    <t>POL3_</t>
  </si>
  <si>
    <t>1,1*3,06*2/1000*6</t>
  </si>
  <si>
    <t>602011141</t>
  </si>
  <si>
    <t>Štuk na stěnách vnitřní, ručně tloušťka vrstvy 4 mm</t>
  </si>
  <si>
    <t>m2</t>
  </si>
  <si>
    <t>Zazdívka dveří z chodby do pokoje : (1,6*2,8-0,8*2,0)*2</t>
  </si>
  <si>
    <t>610991111</t>
  </si>
  <si>
    <t>Zakrývání výplní vnitřních otvorů, oken</t>
  </si>
  <si>
    <t>RTS 20/ II</t>
  </si>
  <si>
    <t>1,3*2,2</t>
  </si>
  <si>
    <t>1,3*2,1</t>
  </si>
  <si>
    <t>1,1*2,2</t>
  </si>
  <si>
    <t>2,0*2,3</t>
  </si>
  <si>
    <t>1,2*2,3*2</t>
  </si>
  <si>
    <t>611441141</t>
  </si>
  <si>
    <t>Oprava sádrové omítky stropů rovných do 5% plochy</t>
  </si>
  <si>
    <t>Chodba : 3,4*2,1</t>
  </si>
  <si>
    <t>WC : 2,3*0,9</t>
  </si>
  <si>
    <t>Kuchyň : 4,6*1,9+2,3*0,9</t>
  </si>
  <si>
    <t>Pokoj 1 : 6,9*4,2</t>
  </si>
  <si>
    <t>Komora : 3,9*1,5</t>
  </si>
  <si>
    <t>Koupelna : 1,9*3,0</t>
  </si>
  <si>
    <t>Pokoj 2 : 6,7*6,0</t>
  </si>
  <si>
    <t>Pokoj 3 : 7,0*3,8</t>
  </si>
  <si>
    <t>612421231</t>
  </si>
  <si>
    <t>Oprava vápen.omítek stěn do 10 % pl. - štukových</t>
  </si>
  <si>
    <t>Chodba (z 20% tapety) : (3,4*2+2,1*2)*3,2</t>
  </si>
  <si>
    <t>0,8*2,0*3</t>
  </si>
  <si>
    <t>0,6*2,0</t>
  </si>
  <si>
    <t>1,4*2,6</t>
  </si>
  <si>
    <t>Kuchyň : (4,6*2+2,8*2)*3,2</t>
  </si>
  <si>
    <t>-0,8*2,0</t>
  </si>
  <si>
    <t>-1,3*2,2</t>
  </si>
  <si>
    <t>Pokoj 1 : (6,9*2+4,2*2)*3,2</t>
  </si>
  <si>
    <t>-0,8*2,0*3</t>
  </si>
  <si>
    <t>-0,6*2,0</t>
  </si>
  <si>
    <t>-1,1*2,2</t>
  </si>
  <si>
    <t>Komora : (3,9*2+1,5*2)*3,2</t>
  </si>
  <si>
    <t>Pokoj 2 (z 50% tapety) : (6,7*2+6,0*2)*3,2</t>
  </si>
  <si>
    <t>-1,4*2,6</t>
  </si>
  <si>
    <t>-1,2*2,3</t>
  </si>
  <si>
    <t>Pokoj 3 (z 30% tapety) : (7,0*2+3,8*2)*3,2</t>
  </si>
  <si>
    <t>-2,0*2,3</t>
  </si>
  <si>
    <t>612481211</t>
  </si>
  <si>
    <t xml:space="preserve">Montáž výztužné sítě(perlinky)do stěrky-vnit.stěny včetně výztužné sítě a stěrkového tmelu </t>
  </si>
  <si>
    <t>Zazdívka dveří z chodby do pokoje : (1,5*2,7-0,8*2,0)*2</t>
  </si>
  <si>
    <t>632411904</t>
  </si>
  <si>
    <t>Penetrace savých podkladů 0,25 l/m2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</si>
  <si>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</si>
  <si>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</si>
  <si>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</si>
  <si>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</si>
  <si>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</si>
  <si>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</t>
  </si>
  <si>
    <t>55330405</t>
  </si>
  <si>
    <t>Zárubeň ocelová YH125   600x1970x125  ZAKO pro přesné zdění, bez drážky, pevně přivařené závěsy</t>
  </si>
  <si>
    <t>55330409</t>
  </si>
  <si>
    <t>Zárubeň ocelová YH125   800x1970x125 ZAKO pro přesné zdění, bez drážky, pevně přivařené závěsy</t>
  </si>
  <si>
    <t>941955001</t>
  </si>
  <si>
    <t>Lešení lehké pomocné, výška podlahy do 1,2 m</t>
  </si>
  <si>
    <t>952901111</t>
  </si>
  <si>
    <t>Vyčištění budov o výšce podlaží do 4 m</t>
  </si>
  <si>
    <t>952901110</t>
  </si>
  <si>
    <t>Čištění mytím ploch oken, dveří a parapetů</t>
  </si>
  <si>
    <t>968061125</t>
  </si>
  <si>
    <t>Vyvěšení dřevěných dveřních křídel pl. do 2 m2</t>
  </si>
  <si>
    <t>968061126</t>
  </si>
  <si>
    <t>Vyvěšení dřevěných dveřních křídel pl. nad 2 m2</t>
  </si>
  <si>
    <t>968062456</t>
  </si>
  <si>
    <t>Vybourání dřevěných dveřních zárubní pl. nad 2 m2</t>
  </si>
  <si>
    <t>978011111</t>
  </si>
  <si>
    <t>Otlučení omítek vnitřních vápenných stropů do 5 %</t>
  </si>
  <si>
    <t>978013121</t>
  </si>
  <si>
    <t>Otlučení omítek vnitřních stěn v rozsahu do 10 %</t>
  </si>
  <si>
    <t>999281145</t>
  </si>
  <si>
    <t>Přesun hmot pro opravy a údržbu do v. 6 m, nošením</t>
  </si>
  <si>
    <t>Přesun hmot</t>
  </si>
  <si>
    <t>POL7_</t>
  </si>
  <si>
    <t>7201947774</t>
  </si>
  <si>
    <t>Podružný materiál pro ZTI (vyústění, přechodky, hadice)</t>
  </si>
  <si>
    <t>kpl</t>
  </si>
  <si>
    <t>Výměna připojovacích hadic, ventilů : 1</t>
  </si>
  <si>
    <t xml:space="preserve">900      </t>
  </si>
  <si>
    <t>Revize rozvodu vody</t>
  </si>
  <si>
    <t>h</t>
  </si>
  <si>
    <t>Prav.M</t>
  </si>
  <si>
    <t>HZS</t>
  </si>
  <si>
    <t>POL10_</t>
  </si>
  <si>
    <t>998722201</t>
  </si>
  <si>
    <t>Přesun hmot pro vnitřní vodovod, výšky do 6 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</si>
  <si>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</si>
  <si>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</si>
  <si>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</si>
  <si>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</si>
  <si>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</si>
  <si>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</si>
  <si>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</si>
  <si>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723548777</t>
  </si>
  <si>
    <t>Revize PLYNU, včetně plynového kotle</t>
  </si>
  <si>
    <t>998723201</t>
  </si>
  <si>
    <t>Přesun hmot pro vnitřní plynovod, výšky do 6 m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</si>
  <si>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</si>
  <si>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</si>
  <si>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</si>
  <si>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</si>
  <si>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</si>
  <si>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</si>
  <si>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725829301</t>
  </si>
  <si>
    <t>Montáž baterie umyv.a dřezové stojánkové stávající</t>
  </si>
  <si>
    <t>725820802</t>
  </si>
  <si>
    <t>Demontáž baterie stojánkové do 1otvoru pro opětovné použití</t>
  </si>
  <si>
    <t>725860201</t>
  </si>
  <si>
    <t>Sifon dřezový HL100, 6/4 ", přípoj myčka, pračka</t>
  </si>
  <si>
    <t>787911111</t>
  </si>
  <si>
    <t>Montáž zrcadla na stěnu, na lepidlo, pl. do 2 m2</t>
  </si>
  <si>
    <t>0,4*0,6</t>
  </si>
  <si>
    <t>42377000R</t>
  </si>
  <si>
    <t xml:space="preserve">Dvojháček chrom lesklá </t>
  </si>
  <si>
    <t>551789001R</t>
  </si>
  <si>
    <t>Držák toaletního papíru chrom</t>
  </si>
  <si>
    <t>63465124</t>
  </si>
  <si>
    <t>Zrcadlo nemontované čiré tl. 4 mm 40x60cm</t>
  </si>
  <si>
    <t>ks</t>
  </si>
  <si>
    <t>725619101R00</t>
  </si>
  <si>
    <t>Montáž plynových sporáků</t>
  </si>
  <si>
    <t>R-položka</t>
  </si>
  <si>
    <t>POL12_1</t>
  </si>
  <si>
    <t>998725201</t>
  </si>
  <si>
    <t>Přesun hmot pro zařizovací předměty, výšky do 6 m</t>
  </si>
  <si>
    <t>733173101R00</t>
  </si>
  <si>
    <t>Úprava potrubí pro přemístění tělesa</t>
  </si>
  <si>
    <t>734223111</t>
  </si>
  <si>
    <t>Ventil termostatický, rohový, IVAR.VS DN 10 s termostatickou hlavicí IVAR.T 5000</t>
  </si>
  <si>
    <t>734220871R00</t>
  </si>
  <si>
    <t xml:space="preserve">Demontáž armatur (ventilů) a šroubením </t>
  </si>
  <si>
    <t>734370061R00</t>
  </si>
  <si>
    <t>Uzavírací šroubení pro VK tělesa 1/2" rohové</t>
  </si>
  <si>
    <t>998734201</t>
  </si>
  <si>
    <t>Přesun hmot pro armatury, výšky do 6 m</t>
  </si>
  <si>
    <t>735129140</t>
  </si>
  <si>
    <t>Montáž otopných těles ocelových článkových</t>
  </si>
  <si>
    <t>0,9*0,6*3</t>
  </si>
  <si>
    <t>1,2*0,6*2</t>
  </si>
  <si>
    <t>1,6*0,6</t>
  </si>
  <si>
    <t>735121810</t>
  </si>
  <si>
    <t>Demontáž otopných těles ocelových článkových</t>
  </si>
  <si>
    <t>735191910</t>
  </si>
  <si>
    <t>Napuštění vody do otopného systému</t>
  </si>
  <si>
    <t>735494811</t>
  </si>
  <si>
    <t>Vypuštění vody z otopných těles</t>
  </si>
  <si>
    <t>48456973</t>
  </si>
  <si>
    <t>Těleso otopné des. Radik Klasik typ11 v.600dl.2000</t>
  </si>
  <si>
    <t>48457220</t>
  </si>
  <si>
    <t>Těleso otopné des. Radik Klasik typ22 v.600 dl.900</t>
  </si>
  <si>
    <t>48457223</t>
  </si>
  <si>
    <t>Těleso otopné des.Radik Klasik typ22 v.600 dl.1200</t>
  </si>
  <si>
    <t>998735201</t>
  </si>
  <si>
    <t>Přesun hmot pro otopná tělesa, výšky do 6 m</t>
  </si>
  <si>
    <t>763614142</t>
  </si>
  <si>
    <t>M.podlahy z desek do tl.18 mm, P+D, lepením vč. dodávky desky OSB ECO 3N tl. 18 mm   prošroubovat se stávajícím podkladem - parkety vč. mirelon podložky</t>
  </si>
  <si>
    <t>998763201</t>
  </si>
  <si>
    <t>Přesun hmot pro dřevostavby, výšky do 12 m</t>
  </si>
  <si>
    <t>766661112</t>
  </si>
  <si>
    <t>Montáž dveří do zárubně,otevíravých 1kř.do 0,8 m</t>
  </si>
  <si>
    <t>766661132</t>
  </si>
  <si>
    <t>Montáž dveří do zárubně,otevíravých 2kř.do 1,45 m</t>
  </si>
  <si>
    <t>766662811</t>
  </si>
  <si>
    <t>Demontáž prahů dveří 1křídlových</t>
  </si>
  <si>
    <t>766664915</t>
  </si>
  <si>
    <t>Seříznutí dveřních křídel  kompletizovaných</t>
  </si>
  <si>
    <t>766664916</t>
  </si>
  <si>
    <t>Seříznutí dveřních křídel z tvrdého dřeva</t>
  </si>
  <si>
    <t>04</t>
  </si>
  <si>
    <t>D+M kombi sporák, Počet hořáků 4,senzory StopGas,integrovaným zapalováním a  klasickou elektrickou troubu s dvojicí topných těles a horkovzdušným ventilátorem.</t>
  </si>
  <si>
    <t>766695443R00</t>
  </si>
  <si>
    <t>Dodávka a montáž prahů dveří š. nad 10 cm - odlišná úroveň podlah</t>
  </si>
  <si>
    <t>0,6*2</t>
  </si>
  <si>
    <t>0,8</t>
  </si>
  <si>
    <t>1,3*4</t>
  </si>
  <si>
    <t>1,0</t>
  </si>
  <si>
    <t>766902110R00</t>
  </si>
  <si>
    <t>Vyčištění stávajícího regálu v komoře</t>
  </si>
  <si>
    <t>hod</t>
  </si>
  <si>
    <t>61160101Rwc</t>
  </si>
  <si>
    <t>Dveře vnitřní hladké plné 1kř. 60x197 bílé včetně kování WC</t>
  </si>
  <si>
    <t>61160401Rwc</t>
  </si>
  <si>
    <t xml:space="preserve">Dveře vnitřní hladké plné 1kř. 60x197 bílé včetně kování 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</si>
  <si>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</si>
  <si>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</si>
  <si>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</si>
  <si>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koule-klika,KUKÁTKO, ZÁMEK S VLOŽKOU (3 KLÍČE), PRÁH, ZÁRUBEŇ stávající</t>
  </si>
  <si>
    <t>06</t>
  </si>
  <si>
    <t xml:space="preserve">D+M Odsavač par bílý 630W rekuperační </t>
  </si>
  <si>
    <t>7665488</t>
  </si>
  <si>
    <t>Vystěhování bytu - sporáku včetně odvozu a poplatku za skládku</t>
  </si>
  <si>
    <t>766877115R00</t>
  </si>
  <si>
    <t>Demontáž a opětovná montáž kuchyňské linky dl.3,0m</t>
  </si>
  <si>
    <t>Demontáž stávající linky pro provedení podlah, včetně dřezu a baterie. : 1</t>
  </si>
  <si>
    <t xml:space="preserve">Po provedení podlah bude linka včetně dřezu a baterie namontovaná zpět. : </t>
  </si>
  <si>
    <t xml:space="preserve">Včetně vyčištění a seřízení skříněk a dvířek. : </t>
  </si>
  <si>
    <t>998766201</t>
  </si>
  <si>
    <t>Přesun hmot pro truhlářské konstr., výšky do 6 m</t>
  </si>
  <si>
    <t>767614415R00</t>
  </si>
  <si>
    <t xml:space="preserve">Oprava - seřízení platového okna - oprava otvíraní - doplnění táhla 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</si>
  <si>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</si>
  <si>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</si>
  <si>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</si>
  <si>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</si>
  <si>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</si>
  <si>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Pokoj 1 : 6,9*2+4,2*2-0,8*2-0,6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</si>
  <si>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</si>
  <si>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</si>
  <si>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</si>
  <si>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</si>
  <si>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</si>
  <si>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</si>
  <si>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</si>
  <si>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</si>
  <si>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</si>
  <si>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</si>
  <si>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776101115</t>
  </si>
  <si>
    <t xml:space="preserve">Vyrovnání podkladů samonivelační hmotou - přetmelení spojů </t>
  </si>
  <si>
    <t>776421100</t>
  </si>
  <si>
    <t>Lepení podlahových soklíků z PVC a vinylu včetně dodávky soklíku PVC</t>
  </si>
  <si>
    <t>Komora : (3,9*2+1,5*2-0,6)</t>
  </si>
  <si>
    <t>Pokoj 3 : (7,0*2+3,8*2-0,6-0,8*2)</t>
  </si>
  <si>
    <t>Kuchyň : (4,6*2+2,8*2-0,8)</t>
  </si>
  <si>
    <t>Pokoj 2 : (6,0*2+6,7*2-0,8*1,4)</t>
  </si>
  <si>
    <t>776511820</t>
  </si>
  <si>
    <t>Odstranění PVC a koberců lepených s podložkou včetně lišt</t>
  </si>
  <si>
    <t>776521100</t>
  </si>
  <si>
    <t>Lepení povlak.podlah z pásů PVC na fixační lepidlo včetně podlahoviny s nášlapnou vrstvou 0,6mm (dekor dřeva)</t>
  </si>
  <si>
    <t>Pokoj 2 : 6,0*6,7</t>
  </si>
  <si>
    <t>776994111</t>
  </si>
  <si>
    <t>Svařování povlakových podlah z pásů nebo čtverců včetně svařovací šňůry PVC 1179</t>
  </si>
  <si>
    <t>Začátek provozního součtu</t>
  </si>
  <si>
    <t xml:space="preserve">  Komora : 3,9*1,5</t>
  </si>
  <si>
    <t xml:space="preserve">  Pokoj 3 : 7,0*3,8</t>
  </si>
  <si>
    <t xml:space="preserve">  Kuchyň : 4,6*1,9+2,3*0,9</t>
  </si>
  <si>
    <t xml:space="preserve">  Pokoj 2 : 6,0*6,7</t>
  </si>
  <si>
    <t>Konec provozního součtu</t>
  </si>
  <si>
    <t>83,46*0,5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</si>
  <si>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</si>
  <si>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</si>
  <si>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</si>
  <si>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</si>
  <si>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781411904</t>
  </si>
  <si>
    <t xml:space="preserve">Oprava obkladů z obkladaček porovin. 200x300 - doplnění obkladů za trubkami  včetně dodání obkladu 20x30cm </t>
  </si>
  <si>
    <t>783424340</t>
  </si>
  <si>
    <t>Nátěr syntet. potrubí do DN 50 mm  Z+2x +1x email</t>
  </si>
  <si>
    <t>783623920</t>
  </si>
  <si>
    <t>Údržba, nátěr synt. truhl.výr. 1x +1x email +1x tm včetně obroušení stávajícího nátěru</t>
  </si>
  <si>
    <t>Zárubně : (1,4+2,6*2)*0,6</t>
  </si>
  <si>
    <t>(0,8+2,1*2)*0,4</t>
  </si>
  <si>
    <t>Dveře : 0,7*2,6*2*2</t>
  </si>
  <si>
    <t>0,8*2,0*2</t>
  </si>
  <si>
    <t>783903811</t>
  </si>
  <si>
    <t>Odmaštění chemickými rozpouštědly</t>
  </si>
  <si>
    <t>783903812</t>
  </si>
  <si>
    <t>Odmaštění saponáty</t>
  </si>
  <si>
    <t>Koupelna : 3,0*1,9</t>
  </si>
  <si>
    <t>783225400</t>
  </si>
  <si>
    <t>Nátěr syntetický kov. konstr. 2x + 1x email + tmel</t>
  </si>
  <si>
    <t>(0,6+2*2,1)*(0,15+0,05*2)*2</t>
  </si>
  <si>
    <t>(0,8+2*2,1)*(0,15+0,05*2)*4</t>
  </si>
  <si>
    <t>784402801</t>
  </si>
  <si>
    <t>Odstranění malby oškrábáním v místnosti H do 3,8 m</t>
  </si>
  <si>
    <t xml:space="preserve">Stropy : </t>
  </si>
  <si>
    <t xml:space="preserve">Stěny : </t>
  </si>
  <si>
    <t>Chodba : (3,4*2+2,1*2)*3,2</t>
  </si>
  <si>
    <t>Pokoj 2 : (6,7*2+6,0*2)*3,2</t>
  </si>
  <si>
    <t>Pokoj 3 : (7,0*2+3,8*2)*3,2</t>
  </si>
  <si>
    <t>WC : (2,3*2+0,9*2)*0,5</t>
  </si>
  <si>
    <t>Koupelna : (3,0*2+1,9*2)*(3,2-2,0)</t>
  </si>
  <si>
    <t>784195112</t>
  </si>
  <si>
    <t>Malba Primalex Standard, bílá, bez penetrace, 2x</t>
  </si>
  <si>
    <t>784011222</t>
  </si>
  <si>
    <t>Zakrytí podlah včetně papírové lepenky</t>
  </si>
  <si>
    <t>784403801</t>
  </si>
  <si>
    <t>Penetrace stěn hloubkovou penetrací pro zpevnění podkladu</t>
  </si>
  <si>
    <t>785412800</t>
  </si>
  <si>
    <t xml:space="preserve">Odstranění tapet lepených ostatních s podl. 3,8 m </t>
  </si>
  <si>
    <t xml:space="preserve">  Chodba (z 20% tapety) : (3,4*2+2,1*2)*3,2</t>
  </si>
  <si>
    <t xml:space="preserve">  0,8*2,0*3</t>
  </si>
  <si>
    <t xml:space="preserve">  0,6*2,0</t>
  </si>
  <si>
    <t xml:space="preserve">  1,4*2,6</t>
  </si>
  <si>
    <t>44,84*0,2</t>
  </si>
  <si>
    <t xml:space="preserve">  Pokoj 2 (z 50% tapety) : (6,7*2+6,0*2)*3,2</t>
  </si>
  <si>
    <t xml:space="preserve">  -1,4*2,6</t>
  </si>
  <si>
    <t xml:space="preserve">  -0,8*2,0</t>
  </si>
  <si>
    <t xml:space="preserve">  -1,2*2,3</t>
  </si>
  <si>
    <t>73,28*0,5</t>
  </si>
  <si>
    <t xml:space="preserve">  Pokoj 3 (z 30% tapety) : (7,0*2+3,8*2)*3,2</t>
  </si>
  <si>
    <t xml:space="preserve">  -2,0*2,3</t>
  </si>
  <si>
    <t>62,92*0,3</t>
  </si>
  <si>
    <t>7854874588</t>
  </si>
  <si>
    <t>Aktiv Odstraňovač tapet 500ml</t>
  </si>
  <si>
    <t>786611811</t>
  </si>
  <si>
    <t>Dmtž předokenních rolet s viditelným boxem - garnýž</t>
  </si>
  <si>
    <t>210201514</t>
  </si>
  <si>
    <t>Svítidlo LED bytové stropní závěsné 4 upevňov.body</t>
  </si>
  <si>
    <t>45826511</t>
  </si>
  <si>
    <t>Podružný materiál</t>
  </si>
  <si>
    <t>POL1_1</t>
  </si>
  <si>
    <t>348241102</t>
  </si>
  <si>
    <t>LED Stropní svítidlo 12W/230V IP54</t>
  </si>
  <si>
    <t>348247102R</t>
  </si>
  <si>
    <t>LED Stropní svítidlo 24W/230V IP54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</si>
  <si>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</si>
  <si>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</si>
  <si>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</si>
  <si>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</si>
  <si>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</si>
  <si>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</si>
  <si>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</si>
  <si>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</si>
  <si>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</si>
  <si>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</si>
  <si>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</si>
  <si>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</si>
  <si>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</si>
  <si>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</si>
  <si>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</si>
  <si>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</si>
  <si>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</si>
  <si>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</si>
  <si>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</si>
  <si>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</si>
  <si>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</si>
  <si>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</si>
  <si>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</si>
  <si>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</si>
  <si>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</si>
  <si>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</si>
  <si>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</si>
  <si>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</si>
  <si>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</si>
  <si>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</si>
  <si>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340271615</t>
  </si>
  <si>
    <t>Zazdívka otvorů pl.do 4 m2, pórobet.tvár.,tl.15 cm</t>
  </si>
  <si>
    <t>Zazdívka dveří z chodby : (1,7*3,3-0,8*2,0)*0,15</t>
  </si>
  <si>
    <t>342263410</t>
  </si>
  <si>
    <t>Osazení revizních dvířek do příček, do 0,25 m2</t>
  </si>
  <si>
    <t>Zazdívka dveří : 3,3*2</t>
  </si>
  <si>
    <t>346244313</t>
  </si>
  <si>
    <t>Obezdívky van a WC nádržek z desek Ytong tl.100 mm</t>
  </si>
  <si>
    <t>(1,6*2+0,6*2)*0,5</t>
  </si>
  <si>
    <t>342264098</t>
  </si>
  <si>
    <t>Příplatek k podhledu sádrokart. za plochu do 10 m2</t>
  </si>
  <si>
    <t>Chodba : 2,1*3,8</t>
  </si>
  <si>
    <t>Kuchyň : 3,0*6,9</t>
  </si>
  <si>
    <t>Koupelna : 2,4*2,9</t>
  </si>
  <si>
    <t>28349052</t>
  </si>
  <si>
    <t>Dvířka vanová 300 x 300 mm bílá - plast</t>
  </si>
  <si>
    <t>416021121</t>
  </si>
  <si>
    <t>Podhledy SDK, kovová.kce CD. 1x deska RB 12,5 mm</t>
  </si>
  <si>
    <t>416021123</t>
  </si>
  <si>
    <t>Podhledy SDK, kovová.kce CD. 1x deska RBI 12,5 mm</t>
  </si>
  <si>
    <t>Zazdívka dveří z chodby : (1,9*3,5-0,8*2,0)*2</t>
  </si>
  <si>
    <t xml:space="preserve">Nové štuky omítek : </t>
  </si>
  <si>
    <t>Chodba : (3,8*2+2,1*2)*3,5</t>
  </si>
  <si>
    <t>-1,3*2,5</t>
  </si>
  <si>
    <t>-2,0*2,5</t>
  </si>
  <si>
    <t>Kuchyň : (6,9*2+3,0*2)*3,5</t>
  </si>
  <si>
    <t>-1,0*2,0</t>
  </si>
  <si>
    <t>-1,2*2,2</t>
  </si>
  <si>
    <t>Pokoj 1 : (4,3*2+2,6*2)*3,5</t>
  </si>
  <si>
    <t>1,2*2,1</t>
  </si>
  <si>
    <t>1,2*2,2*2</t>
  </si>
  <si>
    <t>1,9*2,1</t>
  </si>
  <si>
    <t>611421231</t>
  </si>
  <si>
    <t>Oprava váp.omítek stropů do 10% plochy - štukových provedení rozvodů elektro</t>
  </si>
  <si>
    <t>WC : 4,6*0,9</t>
  </si>
  <si>
    <t>Pokoj 1 : 4,3*2,6</t>
  </si>
  <si>
    <t>Pokoj 2 : 4,8*2,0</t>
  </si>
  <si>
    <t>Pokoj 3 : 5,9*6,6</t>
  </si>
  <si>
    <t>Pokoj 4 : 7,0*3,8</t>
  </si>
  <si>
    <t>Oprava vápen.omítek stěn do 10 % pl. - štukových provedení rozvodů elektro</t>
  </si>
  <si>
    <t>WC : (4,6*2+,9*2)*3,5</t>
  </si>
  <si>
    <t>-0,6*2,5</t>
  </si>
  <si>
    <t>Pokoj 2 : (4,8*2+2,0*2)*3,5</t>
  </si>
  <si>
    <t>-0,8*2,5</t>
  </si>
  <si>
    <t>-1,2*2,1</t>
  </si>
  <si>
    <t>Koupelna : (2,4*2+2,9*2)*(3,5-2,0)</t>
  </si>
  <si>
    <t>Pokoj 3 : (6,6*2+5,9*2)*3,5</t>
  </si>
  <si>
    <t>-1,3*2,5*2</t>
  </si>
  <si>
    <t>-1,2*2,2*2</t>
  </si>
  <si>
    <t>Pokoj 4 : (7,0*2+3,8*2)*3,5</t>
  </si>
  <si>
    <t>-1,9*2,1</t>
  </si>
  <si>
    <t>612423531</t>
  </si>
  <si>
    <t>Omítka rýh stěn vápenná šířky do 15 cm, štuková</t>
  </si>
  <si>
    <t>8,0*0,1</t>
  </si>
  <si>
    <t>5,0*0,05</t>
  </si>
  <si>
    <t>130,0*0,03</t>
  </si>
  <si>
    <t>612451121</t>
  </si>
  <si>
    <t>Omítka vnitřní zdiva, cementová (MC), hladká</t>
  </si>
  <si>
    <t>Koupelna : (2,4*2+2,9*2)*2,0</t>
  </si>
  <si>
    <t>-1,3*2,0</t>
  </si>
  <si>
    <t>Kuchyň : (1,0)*1,75</t>
  </si>
  <si>
    <t>Zazdívka dveří z chodby : (1,8*3,4-0,8*2,0)*2</t>
  </si>
  <si>
    <t>622300131</t>
  </si>
  <si>
    <t>Vyrovnávací tmel tl. do 5 mm</t>
  </si>
  <si>
    <t xml:space="preserve">Vyrovnání stávajících omítek před provedením nového štuku : </t>
  </si>
  <si>
    <t>632419108</t>
  </si>
  <si>
    <t>Samonivelač. stěrka na dřevěné podlahy ruční zpracování tl.8 mm, včetně adhezního můstku a tmelení spár</t>
  </si>
  <si>
    <t>Zárubeň ocelová YH150   800x1970x150 ZAKO pro přesné zdění, bez drážky, pevně přivařené závěsy</t>
  </si>
  <si>
    <t>965048150</t>
  </si>
  <si>
    <t>Dočištění povrchu po vybourání dlažeb, tmel do 50%</t>
  </si>
  <si>
    <t>965081713</t>
  </si>
  <si>
    <t>Bourání dlažeb keramických tl.10 mm, nad 1 m2</t>
  </si>
  <si>
    <t>968062747</t>
  </si>
  <si>
    <t>Vybourání dřevěných stěn plochy nad 4 m2</t>
  </si>
  <si>
    <t>1,7*3,3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</si>
  <si>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</si>
  <si>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</si>
  <si>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</si>
  <si>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</si>
  <si>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</si>
  <si>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</si>
  <si>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</si>
  <si>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</si>
  <si>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</si>
  <si>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</si>
  <si>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</si>
  <si>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</si>
  <si>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711212002</t>
  </si>
  <si>
    <t>Hydroizolační povlak - nátěr nebo stěrka</t>
  </si>
  <si>
    <t>(2,9*2+2,4*2-0,6-1,3)*0,1</t>
  </si>
  <si>
    <t>(1,0+2,1)*1,4</t>
  </si>
  <si>
    <t>711212601</t>
  </si>
  <si>
    <t>Těsnicí pás do spoje podlaha - stěna</t>
  </si>
  <si>
    <t>Koupelna : (2,4*2+2,9*2-0,6-1,3)</t>
  </si>
  <si>
    <t>1,4</t>
  </si>
  <si>
    <t>0,7+1,6</t>
  </si>
  <si>
    <t>998711201</t>
  </si>
  <si>
    <t>Přesun hmot pro izolace proti vodě, výšky do 6 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</si>
  <si>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</si>
  <si>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</si>
  <si>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</si>
  <si>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</si>
  <si>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</si>
  <si>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</si>
  <si>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733171140</t>
  </si>
  <si>
    <t>Montáž - napojení potrubí na stoupačku</t>
  </si>
  <si>
    <t>72145488</t>
  </si>
  <si>
    <t>Práce spojené s demontáži rozvodů - voda, kanalizace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</si>
  <si>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</si>
  <si>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</si>
  <si>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</si>
  <si>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</si>
  <si>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</si>
  <si>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</si>
  <si>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</si>
  <si>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</si>
  <si>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</si>
  <si>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</si>
  <si>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</si>
  <si>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</si>
  <si>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</si>
  <si>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</si>
  <si>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</si>
  <si>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</si>
  <si>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</si>
  <si>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</si>
  <si>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</si>
  <si>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</si>
  <si>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</si>
  <si>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>HZS Práce v tarifní třídě 4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</si>
  <si>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</si>
  <si>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</si>
  <si>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</si>
  <si>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723160204</t>
  </si>
  <si>
    <t>Přípojka k plynoměru, závitová bez ochozu G 1 včetně kouhout kulový 1"</t>
  </si>
  <si>
    <t>723160334</t>
  </si>
  <si>
    <t>Rozpěrka přípojky plynoměru G 1</t>
  </si>
  <si>
    <t>723163102</t>
  </si>
  <si>
    <t>Potrubí z měděných plyn.trubek D 15 x 1,0 mm</t>
  </si>
  <si>
    <t>723236114</t>
  </si>
  <si>
    <t>Kohout kulový, vnitřní-vnitřní závit, G 3/4"</t>
  </si>
  <si>
    <t>Revize PLYNU</t>
  </si>
  <si>
    <t>725219401</t>
  </si>
  <si>
    <t>Montáž umyvadel na šrouby do zdiva</t>
  </si>
  <si>
    <t>725220851</t>
  </si>
  <si>
    <t>Demontáž van včetně vybourání obezdezdívky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</si>
  <si>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</si>
  <si>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</si>
  <si>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</si>
  <si>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</si>
  <si>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Montáž baterie umyv.a dřezové stojánkové</t>
  </si>
  <si>
    <t>725820801</t>
  </si>
  <si>
    <t>Demontáž baterie nástěnné do G 3/4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</si>
  <si>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</si>
  <si>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</si>
  <si>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</si>
  <si>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</si>
  <si>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</si>
  <si>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725860213</t>
  </si>
  <si>
    <t>Sifon umyvadlový HL132, D 32, 40 mm</t>
  </si>
  <si>
    <t>726190932</t>
  </si>
  <si>
    <t xml:space="preserve">Montáž vany dl. do 170cm </t>
  </si>
  <si>
    <t>64214330R</t>
  </si>
  <si>
    <t>Umyvadlo keram. s otv. pro baterii 550x450 mm bílé, na šrouby</t>
  </si>
  <si>
    <t>POL12_0</t>
  </si>
  <si>
    <t>55144162</t>
  </si>
  <si>
    <t>Baterie vanová nástěnná včetně sprchová sada 3-funkční ruční sprcha d 100 mm, Chrom</t>
  </si>
  <si>
    <t>55220578</t>
  </si>
  <si>
    <t>Vana akrylátová Klasik bílá 160x70x41 cm 140l</t>
  </si>
  <si>
    <t>725210821R00</t>
  </si>
  <si>
    <t>Demontáž umyvadel bez výtokových armatur</t>
  </si>
  <si>
    <t xml:space="preserve">Montáž plynových sporáků </t>
  </si>
  <si>
    <t>725610810R00</t>
  </si>
  <si>
    <t xml:space="preserve">Demontáž plynového sporáku </t>
  </si>
  <si>
    <t>314246002</t>
  </si>
  <si>
    <t>Napojení kouřovodu 90° komínu vč. revize kompletního komínu</t>
  </si>
  <si>
    <t>731200825</t>
  </si>
  <si>
    <t>Demontáž kotle ocel.,kapal./plyn, do 40 kW</t>
  </si>
  <si>
    <t>731249125</t>
  </si>
  <si>
    <t>Montáž kotle ocel.teplov.,kapalina/plyn do 35 kW</t>
  </si>
  <si>
    <t>7311395877R00</t>
  </si>
  <si>
    <t>Práce spojeny s napojením nového kotle - včetně podružného materiálu</t>
  </si>
  <si>
    <t>484189160</t>
  </si>
  <si>
    <t>Závěsný kondenzační plynový kotel s průtokovým ohřevem vody, výkon 5,3-19,1kW krytí IP X4D, rozsah regulace teploty 10–80 °C, třída energ. účinnosti vytápění a ohřevu vody A</t>
  </si>
  <si>
    <t>998731201</t>
  </si>
  <si>
    <t>Přesun hmot pro kotelny, výšky do 6 m</t>
  </si>
  <si>
    <t>732329211</t>
  </si>
  <si>
    <t xml:space="preserve">Demontáž nádoby expanzní beztlaké válcové </t>
  </si>
  <si>
    <t>722160811</t>
  </si>
  <si>
    <t>Demontáž potrubí z měděných trubek do D 28</t>
  </si>
  <si>
    <t>733548488</t>
  </si>
  <si>
    <t xml:space="preserve">Uchycení stávajícího potrubí rozvodu ÚT </t>
  </si>
  <si>
    <t>cca 15m : 1</t>
  </si>
  <si>
    <t>734432124</t>
  </si>
  <si>
    <t>Prostorový termostat včetně napojení na kotel</t>
  </si>
  <si>
    <t>735179110</t>
  </si>
  <si>
    <t>Montáž otopných těles koupelnových (žebříků) včetně úpravy přípojného potrubí</t>
  </si>
  <si>
    <t>484517202</t>
  </si>
  <si>
    <t>Radiátor koupelnový 450/1900, š.30</t>
  </si>
  <si>
    <t>M.podlahy z desek do tl.18 mm, P+D, lepením vč. dodávky desky OSB ECO 3N tl. 18 mm prošroubovat se stávajícím podkladem - parkety, vč. mirelonové podložky</t>
  </si>
  <si>
    <t>766411821</t>
  </si>
  <si>
    <t>Demontáž obložení stěn palubkami</t>
  </si>
  <si>
    <t>Kuchyň : (3,0+2,5)*1,2</t>
  </si>
  <si>
    <t>766411822</t>
  </si>
  <si>
    <t>Demontáž podkladových roštů obložení stěn</t>
  </si>
  <si>
    <t>766812840</t>
  </si>
  <si>
    <t>Demontáž kuchyňské linky 7,0m, dřevěnné špíze</t>
  </si>
  <si>
    <t>1</t>
  </si>
  <si>
    <t>766825811</t>
  </si>
  <si>
    <t>Demontáž vestavěných skříní 1křídlových</t>
  </si>
  <si>
    <t>D+M Vnitřní vchodové dveře 800/1970  EI 30DP3, VSTUPNÍ, PLNÉ, DEKOR DŘEVO, KOVÁNÍ BEZPEČNOSTNÍ koule-klika,KUKÁTKO, ZÁMEK S VLOŽKOU (3 KLÍČE), PRÁH</t>
  </si>
  <si>
    <t>Vystěhování bytu - kuchyň. linka skříň špajz, regál z šatny, skříň včetně odvozu a poplatku za skládku</t>
  </si>
  <si>
    <t>D+M Kuchyňské linky atyp DL=3400mm + 600mm skříňka nad digestoří</t>
  </si>
  <si>
    <t>Lamino barvy dle požadavku invesotra, hrany ABS, : 4,0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</si>
  <si>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</si>
  <si>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</si>
  <si>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</si>
  <si>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</si>
  <si>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</si>
  <si>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</si>
  <si>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</si>
  <si>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</si>
  <si>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</si>
  <si>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vzdálenost od sporáku 40cm : </t>
  </si>
  <si>
    <t xml:space="preserve">- pod dřezem prostor pro uzavřené nádoby na tříděný odpad : </t>
  </si>
  <si>
    <t xml:space="preserve">- dřezová baterie stojánková otočná chrom : </t>
  </si>
  <si>
    <t>767135821</t>
  </si>
  <si>
    <t>Demontáž roštu pro obložení z kazet</t>
  </si>
  <si>
    <t>767581801</t>
  </si>
  <si>
    <t>Demontáž podhledů - kazet</t>
  </si>
  <si>
    <t>711714110</t>
  </si>
  <si>
    <t>Provedení nátěru adhezní hmotou</t>
  </si>
  <si>
    <t>771101101</t>
  </si>
  <si>
    <t>Vysávání podlah prům.vysavačem pro pokládku dlažby</t>
  </si>
  <si>
    <t>Koupelna : 2,9*2,4</t>
  </si>
  <si>
    <t>771101210</t>
  </si>
  <si>
    <t>Penetrace podkladu pod dlažby</t>
  </si>
  <si>
    <t>771475014</t>
  </si>
  <si>
    <t>Obklad soklíků keram.rovných, tmel,výška 10 cm</t>
  </si>
  <si>
    <t>Chodba : 2,1*2+3,8*2-1,3*2-0,8*2-0,6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</si>
  <si>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</si>
  <si>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</si>
  <si>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</si>
  <si>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</si>
  <si>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</si>
  <si>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</si>
  <si>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2,4*2+2,9*2-1,3-0,8</t>
  </si>
  <si>
    <t>0,6*2+1,7+1,0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</si>
  <si>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</si>
  <si>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</si>
  <si>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</si>
  <si>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</si>
  <si>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</si>
  <si>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</si>
  <si>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 xml:space="preserve">  Koupelna : 2,9*2,4</t>
  </si>
  <si>
    <t xml:space="preserve">  Chodba : 2,1*3,8</t>
  </si>
  <si>
    <t xml:space="preserve">  Chodba : (2,1*2+3,8*2-1,3*2-0,8*2-0,6)*0,1</t>
  </si>
  <si>
    <t>15,64*1,1</t>
  </si>
  <si>
    <t>998771201</t>
  </si>
  <si>
    <t>Přesun hmot pro podlahy z dlaždic, výšky do 6 m</t>
  </si>
  <si>
    <t>Pokoj 2 : (4,8*2+2,0*2-0,8)</t>
  </si>
  <si>
    <t>Pokoj 4 : (7,0*2+3,8*2-1,3*2)</t>
  </si>
  <si>
    <t>775561805</t>
  </si>
  <si>
    <t>Demontáž podlah lamelových se zámk.spojem vč. lišt</t>
  </si>
  <si>
    <t>776101121</t>
  </si>
  <si>
    <t>Provedení penetrace podkladu pod.povlak.podlahy</t>
  </si>
  <si>
    <t>Kuchyň : (3,0*2+6,9*2-0,8-1,3-1,0)</t>
  </si>
  <si>
    <t>Pokoj 1 : (4,3*2+2,6*2-1,0)</t>
  </si>
  <si>
    <t>Odstranění PVC a koberců s podložkou včetně lišt</t>
  </si>
  <si>
    <t xml:space="preserve">  Kuchyň : 3,0*6,9</t>
  </si>
  <si>
    <t xml:space="preserve">  Pokoj 1 : 4,3*2,6</t>
  </si>
  <si>
    <t xml:space="preserve">  Pokoj 4 : 7,0*3,8</t>
  </si>
  <si>
    <t>58,48*0,5</t>
  </si>
  <si>
    <t>781101210</t>
  </si>
  <si>
    <t>Penetrace podkladu pod obklady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</si>
  <si>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</si>
  <si>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</si>
  <si>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</si>
  <si>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</si>
  <si>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</si>
  <si>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</si>
  <si>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</si>
  <si>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</si>
  <si>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</si>
  <si>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</si>
  <si>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</si>
  <si>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20x40 - předpoklad ceny 400Kč/m2</t>
  </si>
  <si>
    <t xml:space="preserve">  Koupelna : (2,4*2+2,9*2)*2,0</t>
  </si>
  <si>
    <t xml:space="preserve">  -1,3*2,0</t>
  </si>
  <si>
    <t xml:space="preserve">  -0,6*2,0</t>
  </si>
  <si>
    <t xml:space="preserve">  Kuchyň : (1,0)*1,75</t>
  </si>
  <si>
    <t>19,15*1,1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</si>
  <si>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</si>
  <si>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</si>
  <si>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</si>
  <si>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</si>
  <si>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</si>
  <si>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</si>
  <si>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0,15*0,6*30*2</t>
  </si>
  <si>
    <t>0,15*0,9*8*2</t>
  </si>
  <si>
    <t>Údržba, nátěr synt. truhl.výr. 1x +1x email +1x tm včetně obroušení stávajícího nátěru  (profilované dveře)</t>
  </si>
  <si>
    <t>Zárubně : (1,4+2,6*2)*0,6*4</t>
  </si>
  <si>
    <t>(1,0+2,1*2)*0,4</t>
  </si>
  <si>
    <t>Dveře : 1,3*2,6*2*4</t>
  </si>
  <si>
    <t>1,0*2,0*2</t>
  </si>
  <si>
    <t>2,5*2,5*2</t>
  </si>
  <si>
    <t>Pokoj 1 : 4,8*2,0</t>
  </si>
  <si>
    <t>(0,6+2*2,1)*(0,15+0,05*2)</t>
  </si>
  <si>
    <t>(0,8+2*2,1)*(0,15+0,05*2)</t>
  </si>
  <si>
    <t>Odstranění tapet lepených ostatních s podl. 3,8 m včetně vyspravení podkladní omítky</t>
  </si>
  <si>
    <t>Pokoj 3 : 6</t>
  </si>
  <si>
    <t>Pokoj 4 : 8</t>
  </si>
  <si>
    <t>787600901</t>
  </si>
  <si>
    <t>Oprava - zasklívání oken/dveří vč. přetmelení</t>
  </si>
  <si>
    <t>Dveře chodba : 0,3*0,6*2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</si>
  <si>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</si>
  <si>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</si>
  <si>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</si>
  <si>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</si>
  <si>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</si>
  <si>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</si>
  <si>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</si>
  <si>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</si>
  <si>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</si>
  <si>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</si>
  <si>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</si>
  <si>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</si>
  <si>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</si>
  <si>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</si>
  <si>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</si>
  <si>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</si>
  <si>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</si>
  <si>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</si>
  <si>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</si>
  <si>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</si>
  <si>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</si>
  <si>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</si>
  <si>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</si>
  <si>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</si>
  <si>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</si>
  <si>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</si>
  <si>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</si>
  <si>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</si>
  <si>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</si>
  <si>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</si>
  <si>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</si>
  <si>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</si>
  <si>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</si>
  <si>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</si>
  <si>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</si>
  <si>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</si>
  <si>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</si>
  <si>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</si>
  <si>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</si>
  <si>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</si>
  <si>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</si>
  <si>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</si>
  <si>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</si>
  <si>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</si>
  <si>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</si>
  <si>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</si>
  <si>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</si>
  <si>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</si>
  <si>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</si>
  <si>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</si>
  <si>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</si>
  <si>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</si>
  <si>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</si>
  <si>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</si>
  <si>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</si>
  <si>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</si>
  <si>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</si>
  <si>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</si>
  <si>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</si>
  <si>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</si>
  <si>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</si>
  <si>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222323307</t>
  </si>
  <si>
    <t>Demontáž a zpětná montáž domacího telefonu</t>
  </si>
  <si>
    <t>Město Krnov</t>
  </si>
  <si>
    <t>Hlavní náměstí 96/1</t>
  </si>
  <si>
    <t>Krnov-Pod Bezručovým vrchem</t>
  </si>
  <si>
    <t>CZ00296139</t>
  </si>
  <si>
    <t>Rekonstrukce bytu - Revoluční 12 byt č.1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</si>
</sst>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0" fillId="0" borderId="18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M16" sqref="M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6" t="s">
        <v>24</v>
      </c>
      <c r="C2" s="77"/>
      <c r="D2" s="78"/>
      <c r="E2" s="210" t="s">
        <v>922</v>
      </c>
      <c r="F2" s="211"/>
      <c r="G2" s="211"/>
      <c r="H2" s="211"/>
      <c r="I2" s="211"/>
      <c r="J2" s="212"/>
      <c r="O2" s="1"/>
    </row>
    <row r="3" spans="1:15" ht="27" hidden="1" customHeight="1" x14ac:dyDescent="0.2">
      <c r="A3" s="2"/>
      <c r="B3" s="79"/>
      <c r="C3" s="77"/>
      <c r="D3" s="80"/>
      <c r="E3" s="213"/>
      <c r="F3" s="214"/>
      <c r="G3" s="214"/>
      <c r="H3" s="214"/>
      <c r="I3" s="214"/>
      <c r="J3" s="215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195" t="s">
        <v>918</v>
      </c>
      <c r="E5" s="196"/>
      <c r="F5" s="192"/>
      <c r="G5" s="192"/>
      <c r="H5" s="18" t="s">
        <v>42</v>
      </c>
      <c r="I5" s="199">
        <v>296139</v>
      </c>
      <c r="J5" s="8"/>
    </row>
    <row r="6" spans="1:15" ht="15.75" customHeight="1" x14ac:dyDescent="0.2">
      <c r="A6" s="2"/>
      <c r="B6" s="28"/>
      <c r="C6" s="55"/>
      <c r="D6" s="198" t="s">
        <v>919</v>
      </c>
      <c r="E6" s="197"/>
      <c r="F6" s="122"/>
      <c r="G6" s="122"/>
      <c r="H6" s="18" t="s">
        <v>36</v>
      </c>
      <c r="I6" s="199" t="s">
        <v>921</v>
      </c>
      <c r="J6" s="8"/>
    </row>
    <row r="7" spans="1:15" ht="15.75" customHeight="1" x14ac:dyDescent="0.2">
      <c r="A7" s="2"/>
      <c r="B7" s="29"/>
      <c r="C7" s="56"/>
      <c r="D7" s="194">
        <v>79401</v>
      </c>
      <c r="E7" s="193" t="s">
        <v>920</v>
      </c>
      <c r="F7" s="24"/>
      <c r="G7" s="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SUMIF(F51:F86,A16,I51:I86)+SUMIF(F51:F86,"PSU",I51:I86)</f>
        <v>0</v>
      </c>
      <c r="J16" s="20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SUMIF(F51:F86,A17,I51:I86)</f>
        <v>0</v>
      </c>
      <c r="J17" s="20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SUMIF(F51:F86,A18,I51:I86)</f>
        <v>0</v>
      </c>
      <c r="J18" s="209"/>
    </row>
    <row r="19" spans="1:10" ht="23.25" customHeight="1" x14ac:dyDescent="0.2">
      <c r="A19" s="139" t="s">
        <v>126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SUMIF(F51:F86,A19,I51:I86)</f>
        <v>0</v>
      </c>
      <c r="J19" s="209"/>
    </row>
    <row r="20" spans="1:10" ht="23.25" customHeight="1" x14ac:dyDescent="0.2">
      <c r="A20" s="139" t="s">
        <v>125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SUMIF(F51:F86,A20,I51:I86)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3">
        <f>ZakladDPHSniVypocet+ZakladDPHZaklVypocet</f>
        <v>0</v>
      </c>
      <c r="H28" s="234"/>
      <c r="I28" s="23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3">
        <f>A27</f>
        <v>0</v>
      </c>
      <c r="H29" s="233"/>
      <c r="I29" s="233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239"/>
      <c r="D39" s="239"/>
      <c r="E39" s="239"/>
      <c r="F39" s="99">
        <f>'SO 01 P1'!AE436+'SO 01 P2'!AE616+'SO 01 Pol'!AE18</f>
        <v>0</v>
      </c>
      <c r="G39" s="100">
        <f>'SO 01 P1'!AF436+'SO 01 P2'!AF616+'SO 01 Pol'!AF18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 t="s">
        <v>44</v>
      </c>
      <c r="C40" s="240" t="s">
        <v>45</v>
      </c>
      <c r="D40" s="240"/>
      <c r="E40" s="240"/>
      <c r="F40" s="104">
        <f>'SO 01 P1'!AE436+'SO 01 P2'!AE616+'SO 01 Pol'!AE18</f>
        <v>0</v>
      </c>
      <c r="G40" s="105">
        <f>'SO 01 P1'!AF436+'SO 01 P2'!AF616+'SO 01 Pol'!AF18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46</v>
      </c>
      <c r="C41" s="239" t="s">
        <v>47</v>
      </c>
      <c r="D41" s="239"/>
      <c r="E41" s="239"/>
      <c r="F41" s="108">
        <f>'SO 01 P1'!AE436</f>
        <v>0</v>
      </c>
      <c r="G41" s="101">
        <f>'SO 01 P1'!AF436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46</v>
      </c>
      <c r="C42" s="239" t="s">
        <v>48</v>
      </c>
      <c r="D42" s="239"/>
      <c r="E42" s="239"/>
      <c r="F42" s="108">
        <f>'SO 01 P2'!AE616</f>
        <v>0</v>
      </c>
      <c r="G42" s="101">
        <f>'SO 01 P2'!AF616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46</v>
      </c>
      <c r="C43" s="239" t="s">
        <v>49</v>
      </c>
      <c r="D43" s="239"/>
      <c r="E43" s="239"/>
      <c r="F43" s="108">
        <f>'SO 01 Pol'!AE18</f>
        <v>0</v>
      </c>
      <c r="G43" s="101">
        <f>'SO 01 Pol'!AF18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241" t="s">
        <v>50</v>
      </c>
      <c r="C44" s="242"/>
      <c r="D44" s="242"/>
      <c r="E44" s="24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52</v>
      </c>
    </row>
    <row r="50" spans="1:10" ht="25.5" customHeight="1" x14ac:dyDescent="0.2">
      <c r="A50" s="123"/>
      <c r="B50" s="126" t="s">
        <v>18</v>
      </c>
      <c r="C50" s="126" t="s">
        <v>6</v>
      </c>
      <c r="D50" s="127"/>
      <c r="E50" s="127"/>
      <c r="F50" s="128" t="s">
        <v>53</v>
      </c>
      <c r="G50" s="128"/>
      <c r="H50" s="128"/>
      <c r="I50" s="128" t="s">
        <v>31</v>
      </c>
      <c r="J50" s="128" t="s">
        <v>0</v>
      </c>
    </row>
    <row r="51" spans="1:10" ht="36.75" customHeight="1" x14ac:dyDescent="0.2">
      <c r="A51" s="124"/>
      <c r="B51" s="129" t="s">
        <v>54</v>
      </c>
      <c r="C51" s="244" t="s">
        <v>55</v>
      </c>
      <c r="D51" s="245"/>
      <c r="E51" s="245"/>
      <c r="F51" s="137" t="s">
        <v>26</v>
      </c>
      <c r="G51" s="130"/>
      <c r="H51" s="130"/>
      <c r="I51" s="130">
        <f>'SO 01 P1'!G8+'SO 01 P2'!G8</f>
        <v>0</v>
      </c>
      <c r="J51" s="135" t="str">
        <f>IF(I87=0,"",I51/I87*100)</f>
        <v/>
      </c>
    </row>
    <row r="52" spans="1:10" ht="36.75" customHeight="1" x14ac:dyDescent="0.2">
      <c r="A52" s="124"/>
      <c r="B52" s="129" t="s">
        <v>56</v>
      </c>
      <c r="C52" s="244" t="s">
        <v>57</v>
      </c>
      <c r="D52" s="245"/>
      <c r="E52" s="245"/>
      <c r="F52" s="137" t="s">
        <v>26</v>
      </c>
      <c r="G52" s="130"/>
      <c r="H52" s="130"/>
      <c r="I52" s="130">
        <f>'SO 01 P2'!G25</f>
        <v>0</v>
      </c>
      <c r="J52" s="135" t="str">
        <f>IF(I87=0,"",I52/I87*100)</f>
        <v/>
      </c>
    </row>
    <row r="53" spans="1:10" ht="36.75" customHeight="1" x14ac:dyDescent="0.2">
      <c r="A53" s="124"/>
      <c r="B53" s="129" t="s">
        <v>58</v>
      </c>
      <c r="C53" s="244" t="s">
        <v>59</v>
      </c>
      <c r="D53" s="245"/>
      <c r="E53" s="245"/>
      <c r="F53" s="137" t="s">
        <v>26</v>
      </c>
      <c r="G53" s="130"/>
      <c r="H53" s="130"/>
      <c r="I53" s="130">
        <f>'SO 01 P1'!G18+'SO 01 P2'!G31</f>
        <v>0</v>
      </c>
      <c r="J53" s="135" t="str">
        <f>IF(I87=0,"",I53/I87*100)</f>
        <v/>
      </c>
    </row>
    <row r="54" spans="1:10" ht="36.75" customHeight="1" x14ac:dyDescent="0.2">
      <c r="A54" s="124"/>
      <c r="B54" s="129" t="s">
        <v>60</v>
      </c>
      <c r="C54" s="244" t="s">
        <v>61</v>
      </c>
      <c r="D54" s="245"/>
      <c r="E54" s="245"/>
      <c r="F54" s="137" t="s">
        <v>26</v>
      </c>
      <c r="G54" s="130"/>
      <c r="H54" s="130"/>
      <c r="I54" s="130">
        <f>'SO 01 P1'!G62+'SO 01 P2'!G114</f>
        <v>0</v>
      </c>
      <c r="J54" s="135" t="str">
        <f>IF(I87=0,"",I54/I87*100)</f>
        <v/>
      </c>
    </row>
    <row r="55" spans="1:10" ht="36.75" customHeight="1" x14ac:dyDescent="0.2">
      <c r="A55" s="124"/>
      <c r="B55" s="129" t="s">
        <v>62</v>
      </c>
      <c r="C55" s="244" t="s">
        <v>63</v>
      </c>
      <c r="D55" s="245"/>
      <c r="E55" s="245"/>
      <c r="F55" s="137" t="s">
        <v>26</v>
      </c>
      <c r="G55" s="130"/>
      <c r="H55" s="130"/>
      <c r="I55" s="130">
        <f>'SO 01 P1'!G69+'SO 01 P2'!G125</f>
        <v>0</v>
      </c>
      <c r="J55" s="135" t="str">
        <f>IF(I87=0,"",I55/I87*100)</f>
        <v/>
      </c>
    </row>
    <row r="56" spans="1:10" ht="36.75" customHeight="1" x14ac:dyDescent="0.2">
      <c r="A56" s="124"/>
      <c r="B56" s="129" t="s">
        <v>64</v>
      </c>
      <c r="C56" s="244" t="s">
        <v>65</v>
      </c>
      <c r="D56" s="245"/>
      <c r="E56" s="245"/>
      <c r="F56" s="137" t="s">
        <v>26</v>
      </c>
      <c r="G56" s="130"/>
      <c r="H56" s="130"/>
      <c r="I56" s="130">
        <f>'SO 01 P1'!G73+'SO 01 P2'!G128</f>
        <v>0</v>
      </c>
      <c r="J56" s="135" t="str">
        <f>IF(I87=0,"",I56/I87*100)</f>
        <v/>
      </c>
    </row>
    <row r="57" spans="1:10" ht="36.75" customHeight="1" x14ac:dyDescent="0.2">
      <c r="A57" s="124"/>
      <c r="B57" s="129" t="s">
        <v>66</v>
      </c>
      <c r="C57" s="244" t="s">
        <v>67</v>
      </c>
      <c r="D57" s="245"/>
      <c r="E57" s="245"/>
      <c r="F57" s="137" t="s">
        <v>26</v>
      </c>
      <c r="G57" s="130"/>
      <c r="H57" s="130"/>
      <c r="I57" s="130">
        <f>'SO 01 P1'!G83+'SO 01 P2'!G138</f>
        <v>0</v>
      </c>
      <c r="J57" s="135" t="str">
        <f>IF(I87=0,"",I57/I87*100)</f>
        <v/>
      </c>
    </row>
    <row r="58" spans="1:10" ht="36.75" customHeight="1" x14ac:dyDescent="0.2">
      <c r="A58" s="124"/>
      <c r="B58" s="129" t="s">
        <v>68</v>
      </c>
      <c r="C58" s="244" t="s">
        <v>69</v>
      </c>
      <c r="D58" s="245"/>
      <c r="E58" s="245"/>
      <c r="F58" s="137" t="s">
        <v>26</v>
      </c>
      <c r="G58" s="130"/>
      <c r="H58" s="130"/>
      <c r="I58" s="130">
        <f>'SO 01 P1'!G99+'SO 01 P2'!G153</f>
        <v>0</v>
      </c>
      <c r="J58" s="135" t="str">
        <f>IF(I87=0,"",I58/I87*100)</f>
        <v/>
      </c>
    </row>
    <row r="59" spans="1:10" ht="36.75" customHeight="1" x14ac:dyDescent="0.2">
      <c r="A59" s="124"/>
      <c r="B59" s="129" t="s">
        <v>70</v>
      </c>
      <c r="C59" s="244" t="s">
        <v>71</v>
      </c>
      <c r="D59" s="245"/>
      <c r="E59" s="245"/>
      <c r="F59" s="137" t="s">
        <v>26</v>
      </c>
      <c r="G59" s="130"/>
      <c r="H59" s="130"/>
      <c r="I59" s="130">
        <f>'SO 01 P1'!G135+'SO 01 P2'!G185</f>
        <v>0</v>
      </c>
      <c r="J59" s="135" t="str">
        <f>IF(I87=0,"",I59/I87*100)</f>
        <v/>
      </c>
    </row>
    <row r="60" spans="1:10" ht="36.75" customHeight="1" x14ac:dyDescent="0.2">
      <c r="A60" s="124"/>
      <c r="B60" s="129" t="s">
        <v>72</v>
      </c>
      <c r="C60" s="244" t="s">
        <v>73</v>
      </c>
      <c r="D60" s="245"/>
      <c r="E60" s="245"/>
      <c r="F60" s="137" t="s">
        <v>27</v>
      </c>
      <c r="G60" s="130"/>
      <c r="H60" s="130"/>
      <c r="I60" s="130">
        <f>'SO 01 P2'!G187</f>
        <v>0</v>
      </c>
      <c r="J60" s="135" t="str">
        <f>IF(I87=0,"",I60/I87*100)</f>
        <v/>
      </c>
    </row>
    <row r="61" spans="1:10" ht="36.75" customHeight="1" x14ac:dyDescent="0.2">
      <c r="A61" s="124"/>
      <c r="B61" s="129" t="s">
        <v>74</v>
      </c>
      <c r="C61" s="244" t="s">
        <v>75</v>
      </c>
      <c r="D61" s="245"/>
      <c r="E61" s="245"/>
      <c r="F61" s="137" t="s">
        <v>27</v>
      </c>
      <c r="G61" s="130"/>
      <c r="H61" s="130"/>
      <c r="I61" s="130">
        <f>'SO 01 P1'!G137+'SO 01 P2'!G198</f>
        <v>0</v>
      </c>
      <c r="J61" s="135" t="str">
        <f>IF(I87=0,"",I61/I87*100)</f>
        <v/>
      </c>
    </row>
    <row r="62" spans="1:10" ht="36.75" customHeight="1" x14ac:dyDescent="0.2">
      <c r="A62" s="124"/>
      <c r="B62" s="129" t="s">
        <v>76</v>
      </c>
      <c r="C62" s="244" t="s">
        <v>77</v>
      </c>
      <c r="D62" s="245"/>
      <c r="E62" s="245"/>
      <c r="F62" s="137" t="s">
        <v>27</v>
      </c>
      <c r="G62" s="130"/>
      <c r="H62" s="130"/>
      <c r="I62" s="130">
        <f>'SO 01 P2'!G201</f>
        <v>0</v>
      </c>
      <c r="J62" s="135" t="str">
        <f>IF(I87=0,"",I62/I87*100)</f>
        <v/>
      </c>
    </row>
    <row r="63" spans="1:10" ht="36.75" customHeight="1" x14ac:dyDescent="0.2">
      <c r="A63" s="124"/>
      <c r="B63" s="129" t="s">
        <v>78</v>
      </c>
      <c r="C63" s="244" t="s">
        <v>79</v>
      </c>
      <c r="D63" s="245"/>
      <c r="E63" s="245"/>
      <c r="F63" s="137" t="s">
        <v>27</v>
      </c>
      <c r="G63" s="130"/>
      <c r="H63" s="130"/>
      <c r="I63" s="130">
        <f>'SO 01 P1'!G140+'SO 01 P2'!G208</f>
        <v>0</v>
      </c>
      <c r="J63" s="135" t="str">
        <f>IF(I87=0,"",I63/I87*100)</f>
        <v/>
      </c>
    </row>
    <row r="64" spans="1:10" ht="36.75" customHeight="1" x14ac:dyDescent="0.2">
      <c r="A64" s="124"/>
      <c r="B64" s="129" t="s">
        <v>80</v>
      </c>
      <c r="C64" s="244" t="s">
        <v>81</v>
      </c>
      <c r="D64" s="245"/>
      <c r="E64" s="245"/>
      <c r="F64" s="137" t="s">
        <v>27</v>
      </c>
      <c r="G64" s="130"/>
      <c r="H64" s="130"/>
      <c r="I64" s="130">
        <f>'SO 01 P1'!G143+'SO 01 P2'!G223</f>
        <v>0</v>
      </c>
      <c r="J64" s="135" t="str">
        <f>IF(I87=0,"",I64/I87*100)</f>
        <v/>
      </c>
    </row>
    <row r="65" spans="1:10" ht="36.75" customHeight="1" x14ac:dyDescent="0.2">
      <c r="A65" s="124"/>
      <c r="B65" s="129" t="s">
        <v>82</v>
      </c>
      <c r="C65" s="244" t="s">
        <v>83</v>
      </c>
      <c r="D65" s="245"/>
      <c r="E65" s="245"/>
      <c r="F65" s="137" t="s">
        <v>27</v>
      </c>
      <c r="G65" s="130"/>
      <c r="H65" s="130"/>
      <c r="I65" s="130">
        <f>'SO 01 P1'!G149+'SO 01 P2'!G233</f>
        <v>0</v>
      </c>
      <c r="J65" s="135" t="str">
        <f>IF(I87=0,"",I65/I87*100)</f>
        <v/>
      </c>
    </row>
    <row r="66" spans="1:10" ht="36.75" customHeight="1" x14ac:dyDescent="0.2">
      <c r="A66" s="124"/>
      <c r="B66" s="129" t="s">
        <v>84</v>
      </c>
      <c r="C66" s="244" t="s">
        <v>85</v>
      </c>
      <c r="D66" s="245"/>
      <c r="E66" s="245"/>
      <c r="F66" s="137" t="s">
        <v>27</v>
      </c>
      <c r="G66" s="130"/>
      <c r="H66" s="130"/>
      <c r="I66" s="130">
        <f>'SO 01 P2'!G261</f>
        <v>0</v>
      </c>
      <c r="J66" s="135" t="str">
        <f>IF(I87=0,"",I66/I87*100)</f>
        <v/>
      </c>
    </row>
    <row r="67" spans="1:10" ht="36.75" customHeight="1" x14ac:dyDescent="0.2">
      <c r="A67" s="124"/>
      <c r="B67" s="129" t="s">
        <v>86</v>
      </c>
      <c r="C67" s="244" t="s">
        <v>87</v>
      </c>
      <c r="D67" s="245"/>
      <c r="E67" s="245"/>
      <c r="F67" s="137" t="s">
        <v>27</v>
      </c>
      <c r="G67" s="130"/>
      <c r="H67" s="130"/>
      <c r="I67" s="130">
        <f>'SO 01 P2'!G268</f>
        <v>0</v>
      </c>
      <c r="J67" s="135" t="str">
        <f>IF(I87=0,"",I67/I87*100)</f>
        <v/>
      </c>
    </row>
    <row r="68" spans="1:10" ht="36.75" customHeight="1" x14ac:dyDescent="0.2">
      <c r="A68" s="124"/>
      <c r="B68" s="129" t="s">
        <v>88</v>
      </c>
      <c r="C68" s="244" t="s">
        <v>89</v>
      </c>
      <c r="D68" s="245"/>
      <c r="E68" s="245"/>
      <c r="F68" s="137" t="s">
        <v>27</v>
      </c>
      <c r="G68" s="130"/>
      <c r="H68" s="130"/>
      <c r="I68" s="130">
        <f>'SO 01 P1'!G163+'SO 01 P2'!G270</f>
        <v>0</v>
      </c>
      <c r="J68" s="135" t="str">
        <f>IF(I87=0,"",I68/I87*100)</f>
        <v/>
      </c>
    </row>
    <row r="69" spans="1:10" ht="36.75" customHeight="1" x14ac:dyDescent="0.2">
      <c r="A69" s="124"/>
      <c r="B69" s="129" t="s">
        <v>90</v>
      </c>
      <c r="C69" s="244" t="s">
        <v>91</v>
      </c>
      <c r="D69" s="245"/>
      <c r="E69" s="245"/>
      <c r="F69" s="137" t="s">
        <v>27</v>
      </c>
      <c r="G69" s="130"/>
      <c r="H69" s="130"/>
      <c r="I69" s="130">
        <f>'SO 01 P1'!G165+'SO 01 P2'!G274</f>
        <v>0</v>
      </c>
      <c r="J69" s="135" t="str">
        <f>IF(I87=0,"",I69/I87*100)</f>
        <v/>
      </c>
    </row>
    <row r="70" spans="1:10" ht="36.75" customHeight="1" x14ac:dyDescent="0.2">
      <c r="A70" s="124"/>
      <c r="B70" s="129" t="s">
        <v>92</v>
      </c>
      <c r="C70" s="244" t="s">
        <v>93</v>
      </c>
      <c r="D70" s="245"/>
      <c r="E70" s="245"/>
      <c r="F70" s="137" t="s">
        <v>27</v>
      </c>
      <c r="G70" s="130"/>
      <c r="H70" s="130"/>
      <c r="I70" s="130">
        <f>'SO 01 P1'!G170+'SO 01 P2'!G279</f>
        <v>0</v>
      </c>
      <c r="J70" s="135" t="str">
        <f>IF(I87=0,"",I70/I87*100)</f>
        <v/>
      </c>
    </row>
    <row r="71" spans="1:10" ht="36.75" customHeight="1" x14ac:dyDescent="0.2">
      <c r="A71" s="124"/>
      <c r="B71" s="129" t="s">
        <v>94</v>
      </c>
      <c r="C71" s="244" t="s">
        <v>95</v>
      </c>
      <c r="D71" s="245"/>
      <c r="E71" s="245"/>
      <c r="F71" s="137" t="s">
        <v>27</v>
      </c>
      <c r="G71" s="130"/>
      <c r="H71" s="130"/>
      <c r="I71" s="130">
        <f>'SO 01 P1'!G186+'SO 01 P2'!G285</f>
        <v>0</v>
      </c>
      <c r="J71" s="135" t="str">
        <f>IF(I87=0,"",I71/I87*100)</f>
        <v/>
      </c>
    </row>
    <row r="72" spans="1:10" ht="36.75" customHeight="1" x14ac:dyDescent="0.2">
      <c r="A72" s="124"/>
      <c r="B72" s="129" t="s">
        <v>96</v>
      </c>
      <c r="C72" s="244" t="s">
        <v>97</v>
      </c>
      <c r="D72" s="245"/>
      <c r="E72" s="245"/>
      <c r="F72" s="137" t="s">
        <v>27</v>
      </c>
      <c r="G72" s="130"/>
      <c r="H72" s="130"/>
      <c r="I72" s="130">
        <f>'SO 01 P1'!G191+'SO 01 P2'!G289</f>
        <v>0</v>
      </c>
      <c r="J72" s="135" t="str">
        <f>IF(I87=0,"",I72/I87*100)</f>
        <v/>
      </c>
    </row>
    <row r="73" spans="1:10" ht="36.75" customHeight="1" x14ac:dyDescent="0.2">
      <c r="A73" s="124"/>
      <c r="B73" s="129" t="s">
        <v>98</v>
      </c>
      <c r="C73" s="244" t="s">
        <v>99</v>
      </c>
      <c r="D73" s="245"/>
      <c r="E73" s="245"/>
      <c r="F73" s="137" t="s">
        <v>27</v>
      </c>
      <c r="G73" s="130"/>
      <c r="H73" s="130"/>
      <c r="I73" s="130">
        <f>'SO 01 P1'!G215+'SO 01 P2'!G325</f>
        <v>0</v>
      </c>
      <c r="J73" s="135" t="str">
        <f>IF(I87=0,"",I73/I87*100)</f>
        <v/>
      </c>
    </row>
    <row r="74" spans="1:10" ht="36.75" customHeight="1" x14ac:dyDescent="0.2">
      <c r="A74" s="124"/>
      <c r="B74" s="129" t="s">
        <v>100</v>
      </c>
      <c r="C74" s="244" t="s">
        <v>101</v>
      </c>
      <c r="D74" s="245"/>
      <c r="E74" s="245"/>
      <c r="F74" s="137" t="s">
        <v>27</v>
      </c>
      <c r="G74" s="130"/>
      <c r="H74" s="130"/>
      <c r="I74" s="130">
        <f>'SO 01 P2'!G331</f>
        <v>0</v>
      </c>
      <c r="J74" s="135" t="str">
        <f>IF(I87=0,"",I74/I87*100)</f>
        <v/>
      </c>
    </row>
    <row r="75" spans="1:10" ht="36.75" customHeight="1" x14ac:dyDescent="0.2">
      <c r="A75" s="124"/>
      <c r="B75" s="129" t="s">
        <v>102</v>
      </c>
      <c r="C75" s="244" t="s">
        <v>103</v>
      </c>
      <c r="D75" s="245"/>
      <c r="E75" s="245"/>
      <c r="F75" s="137" t="s">
        <v>27</v>
      </c>
      <c r="G75" s="130"/>
      <c r="H75" s="130"/>
      <c r="I75" s="130">
        <f>'SO 01 P1'!G217+'SO 01 P2'!G364</f>
        <v>0</v>
      </c>
      <c r="J75" s="135" t="str">
        <f>IF(I87=0,"",I75/I87*100)</f>
        <v/>
      </c>
    </row>
    <row r="76" spans="1:10" ht="36.75" customHeight="1" x14ac:dyDescent="0.2">
      <c r="A76" s="124"/>
      <c r="B76" s="129" t="s">
        <v>104</v>
      </c>
      <c r="C76" s="244" t="s">
        <v>105</v>
      </c>
      <c r="D76" s="245"/>
      <c r="E76" s="245"/>
      <c r="F76" s="137" t="s">
        <v>27</v>
      </c>
      <c r="G76" s="130"/>
      <c r="H76" s="130"/>
      <c r="I76" s="130">
        <f>'SO 01 P1'!G228+'SO 01 P2'!G372</f>
        <v>0</v>
      </c>
      <c r="J76" s="135" t="str">
        <f>IF(I87=0,"",I76/I87*100)</f>
        <v/>
      </c>
    </row>
    <row r="77" spans="1:10" ht="36.75" customHeight="1" x14ac:dyDescent="0.2">
      <c r="A77" s="124"/>
      <c r="B77" s="129" t="s">
        <v>106</v>
      </c>
      <c r="C77" s="244" t="s">
        <v>107</v>
      </c>
      <c r="D77" s="245"/>
      <c r="E77" s="245"/>
      <c r="F77" s="137" t="s">
        <v>27</v>
      </c>
      <c r="G77" s="130"/>
      <c r="H77" s="130"/>
      <c r="I77" s="130">
        <f>'SO 01 P1'!G260+'SO 01 P2'!G398</f>
        <v>0</v>
      </c>
      <c r="J77" s="135" t="str">
        <f>IF(I87=0,"",I77/I87*100)</f>
        <v/>
      </c>
    </row>
    <row r="78" spans="1:10" ht="36.75" customHeight="1" x14ac:dyDescent="0.2">
      <c r="A78" s="124"/>
      <c r="B78" s="129" t="s">
        <v>108</v>
      </c>
      <c r="C78" s="244" t="s">
        <v>109</v>
      </c>
      <c r="D78" s="245"/>
      <c r="E78" s="245"/>
      <c r="F78" s="137" t="s">
        <v>27</v>
      </c>
      <c r="G78" s="130"/>
      <c r="H78" s="130"/>
      <c r="I78" s="130">
        <f>'SO 01 P1'!G262+'SO 01 P2'!G432</f>
        <v>0</v>
      </c>
      <c r="J78" s="135" t="str">
        <f>IF(I87=0,"",I78/I87*100)</f>
        <v/>
      </c>
    </row>
    <row r="79" spans="1:10" ht="36.75" customHeight="1" x14ac:dyDescent="0.2">
      <c r="A79" s="124"/>
      <c r="B79" s="129" t="s">
        <v>110</v>
      </c>
      <c r="C79" s="244" t="s">
        <v>111</v>
      </c>
      <c r="D79" s="245"/>
      <c r="E79" s="245"/>
      <c r="F79" s="137" t="s">
        <v>27</v>
      </c>
      <c r="G79" s="130"/>
      <c r="H79" s="130"/>
      <c r="I79" s="130">
        <f>'SO 01 P1'!G278+'SO 01 P2'!G452</f>
        <v>0</v>
      </c>
      <c r="J79" s="135" t="str">
        <f>IF(I87=0,"",I79/I87*100)</f>
        <v/>
      </c>
    </row>
    <row r="80" spans="1:10" ht="36.75" customHeight="1" x14ac:dyDescent="0.2">
      <c r="A80" s="124"/>
      <c r="B80" s="129" t="s">
        <v>112</v>
      </c>
      <c r="C80" s="244" t="s">
        <v>113</v>
      </c>
      <c r="D80" s="245"/>
      <c r="E80" s="245"/>
      <c r="F80" s="137" t="s">
        <v>27</v>
      </c>
      <c r="G80" s="130"/>
      <c r="H80" s="130"/>
      <c r="I80" s="130">
        <f>'SO 01 P1'!G390+'SO 01 P2'!G555</f>
        <v>0</v>
      </c>
      <c r="J80" s="135" t="str">
        <f>IF(I87=0,"",I80/I87*100)</f>
        <v/>
      </c>
    </row>
    <row r="81" spans="1:10" ht="36.75" customHeight="1" x14ac:dyDescent="0.2">
      <c r="A81" s="124"/>
      <c r="B81" s="129" t="s">
        <v>114</v>
      </c>
      <c r="C81" s="244" t="s">
        <v>115</v>
      </c>
      <c r="D81" s="245"/>
      <c r="E81" s="245"/>
      <c r="F81" s="137" t="s">
        <v>27</v>
      </c>
      <c r="G81" s="130"/>
      <c r="H81" s="130"/>
      <c r="I81" s="130">
        <f>'SO 01 P1'!G413+'SO 01 P2'!G560</f>
        <v>0</v>
      </c>
      <c r="J81" s="135" t="str">
        <f>IF(I87=0,"",I81/I87*100)</f>
        <v/>
      </c>
    </row>
    <row r="82" spans="1:10" ht="36.75" customHeight="1" x14ac:dyDescent="0.2">
      <c r="A82" s="124"/>
      <c r="B82" s="129" t="s">
        <v>116</v>
      </c>
      <c r="C82" s="244" t="s">
        <v>117</v>
      </c>
      <c r="D82" s="245"/>
      <c r="E82" s="245"/>
      <c r="F82" s="137" t="s">
        <v>27</v>
      </c>
      <c r="G82" s="130"/>
      <c r="H82" s="130"/>
      <c r="I82" s="130">
        <f>'SO 01 P2'!G562</f>
        <v>0</v>
      </c>
      <c r="J82" s="135" t="str">
        <f>IF(I87=0,"",I82/I87*100)</f>
        <v/>
      </c>
    </row>
    <row r="83" spans="1:10" ht="36.75" customHeight="1" x14ac:dyDescent="0.2">
      <c r="A83" s="124"/>
      <c r="B83" s="129" t="s">
        <v>118</v>
      </c>
      <c r="C83" s="244" t="s">
        <v>119</v>
      </c>
      <c r="D83" s="245"/>
      <c r="E83" s="245"/>
      <c r="F83" s="137" t="s">
        <v>28</v>
      </c>
      <c r="G83" s="130"/>
      <c r="H83" s="130"/>
      <c r="I83" s="130">
        <f>'SO 01 P1'!G415+'SO 01 P2'!G565</f>
        <v>0</v>
      </c>
      <c r="J83" s="135" t="str">
        <f>IF(I87=0,"",I83/I87*100)</f>
        <v/>
      </c>
    </row>
    <row r="84" spans="1:10" ht="36.75" customHeight="1" x14ac:dyDescent="0.2">
      <c r="A84" s="124"/>
      <c r="B84" s="129" t="s">
        <v>120</v>
      </c>
      <c r="C84" s="244" t="s">
        <v>121</v>
      </c>
      <c r="D84" s="245"/>
      <c r="E84" s="245"/>
      <c r="F84" s="137" t="s">
        <v>28</v>
      </c>
      <c r="G84" s="130"/>
      <c r="H84" s="130"/>
      <c r="I84" s="130">
        <f>'SO 01 P1'!G421+'SO 01 P2'!G600</f>
        <v>0</v>
      </c>
      <c r="J84" s="135" t="str">
        <f>IF(I87=0,"",I84/I87*100)</f>
        <v/>
      </c>
    </row>
    <row r="85" spans="1:10" ht="36.75" customHeight="1" x14ac:dyDescent="0.2">
      <c r="A85" s="124"/>
      <c r="B85" s="129" t="s">
        <v>122</v>
      </c>
      <c r="C85" s="244" t="s">
        <v>123</v>
      </c>
      <c r="D85" s="245"/>
      <c r="E85" s="245"/>
      <c r="F85" s="137" t="s">
        <v>124</v>
      </c>
      <c r="G85" s="130"/>
      <c r="H85" s="130"/>
      <c r="I85" s="130">
        <f>'SO 01 P1'!G425+'SO 01 P2'!G605</f>
        <v>0</v>
      </c>
      <c r="J85" s="135" t="str">
        <f>IF(I87=0,"",I85/I87*100)</f>
        <v/>
      </c>
    </row>
    <row r="86" spans="1:10" ht="36.75" customHeight="1" x14ac:dyDescent="0.2">
      <c r="A86" s="124"/>
      <c r="B86" s="129" t="s">
        <v>125</v>
      </c>
      <c r="C86" s="244" t="s">
        <v>30</v>
      </c>
      <c r="D86" s="245"/>
      <c r="E86" s="245"/>
      <c r="F86" s="137" t="s">
        <v>125</v>
      </c>
      <c r="G86" s="130"/>
      <c r="H86" s="130"/>
      <c r="I86" s="130">
        <f>'SO 01 Pol'!G8</f>
        <v>0</v>
      </c>
      <c r="J86" s="135" t="str">
        <f>IF(I87=0,"",I86/I87*100)</f>
        <v/>
      </c>
    </row>
    <row r="87" spans="1:10" ht="25.5" customHeight="1" x14ac:dyDescent="0.2">
      <c r="A87" s="125"/>
      <c r="B87" s="131" t="s">
        <v>1</v>
      </c>
      <c r="C87" s="132"/>
      <c r="D87" s="133"/>
      <c r="E87" s="133"/>
      <c r="F87" s="138"/>
      <c r="G87" s="134"/>
      <c r="H87" s="134"/>
      <c r="I87" s="134">
        <f>SUM(I51:I86)</f>
        <v>0</v>
      </c>
      <c r="J87" s="136">
        <f>SUM(J51:J86)</f>
        <v>0</v>
      </c>
    </row>
    <row r="88" spans="1:10" x14ac:dyDescent="0.2">
      <c r="F88" s="86"/>
      <c r="G88" s="86"/>
      <c r="H88" s="86"/>
      <c r="I88" s="86"/>
      <c r="J88" s="87"/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7" sqref="Z17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127</v>
      </c>
    </row>
    <row r="2" spans="1:60" ht="25.15" customHeight="1" x14ac:dyDescent="0.2">
      <c r="A2" s="140" t="s">
        <v>8</v>
      </c>
      <c r="B2" s="49"/>
      <c r="C2" s="263" t="s">
        <v>922</v>
      </c>
      <c r="D2" s="264"/>
      <c r="E2" s="264"/>
      <c r="F2" s="264"/>
      <c r="G2" s="265"/>
      <c r="AG2" t="s">
        <v>128</v>
      </c>
    </row>
    <row r="3" spans="1:60" ht="25.15" customHeight="1" x14ac:dyDescent="0.2">
      <c r="A3" s="140" t="s">
        <v>9</v>
      </c>
      <c r="B3" s="49"/>
      <c r="C3" s="263" t="s">
        <v>45</v>
      </c>
      <c r="D3" s="264"/>
      <c r="E3" s="264"/>
      <c r="F3" s="264"/>
      <c r="G3" s="265"/>
      <c r="AC3" s="121" t="s">
        <v>128</v>
      </c>
      <c r="AG3" t="s">
        <v>129</v>
      </c>
    </row>
    <row r="4" spans="1:60" ht="25.15" customHeight="1" x14ac:dyDescent="0.2">
      <c r="A4" s="141" t="s">
        <v>10</v>
      </c>
      <c r="B4" s="142"/>
      <c r="C4" s="266" t="s">
        <v>49</v>
      </c>
      <c r="D4" s="267"/>
      <c r="E4" s="267"/>
      <c r="F4" s="267"/>
      <c r="G4" s="268"/>
      <c r="AG4" t="s">
        <v>130</v>
      </c>
    </row>
    <row r="5" spans="1:60" x14ac:dyDescent="0.2">
      <c r="D5" s="10"/>
    </row>
    <row r="6" spans="1:60" ht="38.25" x14ac:dyDescent="0.2">
      <c r="A6" s="144" t="s">
        <v>131</v>
      </c>
      <c r="B6" s="146" t="s">
        <v>132</v>
      </c>
      <c r="C6" s="146" t="s">
        <v>133</v>
      </c>
      <c r="D6" s="145" t="s">
        <v>134</v>
      </c>
      <c r="E6" s="144" t="s">
        <v>135</v>
      </c>
      <c r="F6" s="143" t="s">
        <v>136</v>
      </c>
      <c r="G6" s="144" t="s">
        <v>31</v>
      </c>
      <c r="H6" s="147" t="s">
        <v>32</v>
      </c>
      <c r="I6" s="147" t="s">
        <v>137</v>
      </c>
      <c r="J6" s="147" t="s">
        <v>33</v>
      </c>
      <c r="K6" s="147" t="s">
        <v>138</v>
      </c>
      <c r="L6" s="147" t="s">
        <v>139</v>
      </c>
      <c r="M6" s="147" t="s">
        <v>140</v>
      </c>
      <c r="N6" s="147" t="s">
        <v>141</v>
      </c>
      <c r="O6" s="147" t="s">
        <v>142</v>
      </c>
      <c r="P6" s="147" t="s">
        <v>143</v>
      </c>
      <c r="Q6" s="147" t="s">
        <v>144</v>
      </c>
      <c r="R6" s="147" t="s">
        <v>145</v>
      </c>
      <c r="S6" s="147" t="s">
        <v>146</v>
      </c>
      <c r="T6" s="147" t="s">
        <v>147</v>
      </c>
      <c r="U6" s="147" t="s">
        <v>148</v>
      </c>
      <c r="V6" s="147" t="s">
        <v>149</v>
      </c>
      <c r="W6" s="147" t="s">
        <v>150</v>
      </c>
      <c r="X6" s="147" t="s">
        <v>151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152</v>
      </c>
      <c r="B8" s="161" t="s">
        <v>125</v>
      </c>
      <c r="C8" s="179" t="s">
        <v>30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0</v>
      </c>
      <c r="J8" s="159"/>
      <c r="K8" s="159">
        <f>SUM(K9:K16)</f>
        <v>18700</v>
      </c>
      <c r="L8" s="159"/>
      <c r="M8" s="159">
        <f>SUM(M9:M16)</f>
        <v>0</v>
      </c>
      <c r="N8" s="159"/>
      <c r="O8" s="159">
        <f>SUM(O9:O16)</f>
        <v>0</v>
      </c>
      <c r="P8" s="159"/>
      <c r="Q8" s="159">
        <f>SUM(Q9:Q16)</f>
        <v>0</v>
      </c>
      <c r="R8" s="159"/>
      <c r="S8" s="159"/>
      <c r="T8" s="159"/>
      <c r="U8" s="159"/>
      <c r="V8" s="159">
        <f>SUM(V9:V16)</f>
        <v>0</v>
      </c>
      <c r="W8" s="159"/>
      <c r="X8" s="159"/>
      <c r="AG8" t="s">
        <v>153</v>
      </c>
    </row>
    <row r="9" spans="1:60" outlineLevel="1" x14ac:dyDescent="0.2">
      <c r="A9" s="172">
        <v>1</v>
      </c>
      <c r="B9" s="173" t="s">
        <v>154</v>
      </c>
      <c r="C9" s="180" t="s">
        <v>155</v>
      </c>
      <c r="D9" s="174" t="s">
        <v>156</v>
      </c>
      <c r="E9" s="175">
        <v>1</v>
      </c>
      <c r="F9" s="176"/>
      <c r="G9" s="177">
        <f t="shared" ref="G9:G16" si="0">ROUND(E9*F9,2)</f>
        <v>0</v>
      </c>
      <c r="H9" s="158">
        <v>0</v>
      </c>
      <c r="I9" s="157">
        <f t="shared" ref="I9:I16" si="1">ROUND(E9*H9,2)</f>
        <v>0</v>
      </c>
      <c r="J9" s="158">
        <v>3000</v>
      </c>
      <c r="K9" s="157">
        <f t="shared" ref="K9:K16" si="2">ROUND(E9*J9,2)</f>
        <v>3000</v>
      </c>
      <c r="L9" s="157">
        <v>15</v>
      </c>
      <c r="M9" s="157">
        <f t="shared" ref="M9:M16" si="3">G9*(1+L9/100)</f>
        <v>0</v>
      </c>
      <c r="N9" s="157">
        <v>0</v>
      </c>
      <c r="O9" s="157">
        <f t="shared" ref="O9:O16" si="4">ROUND(E9*N9,2)</f>
        <v>0</v>
      </c>
      <c r="P9" s="157">
        <v>0</v>
      </c>
      <c r="Q9" s="157">
        <f t="shared" ref="Q9:Q16" si="5">ROUND(E9*P9,2)</f>
        <v>0</v>
      </c>
      <c r="R9" s="157"/>
      <c r="S9" s="157" t="s">
        <v>157</v>
      </c>
      <c r="T9" s="157" t="s">
        <v>158</v>
      </c>
      <c r="U9" s="157">
        <v>0</v>
      </c>
      <c r="V9" s="157">
        <f t="shared" ref="V9:V16" si="6">ROUND(E9*U9,2)</f>
        <v>0</v>
      </c>
      <c r="W9" s="157"/>
      <c r="X9" s="157" t="s">
        <v>159</v>
      </c>
      <c r="Y9" s="148"/>
      <c r="Z9" s="148"/>
      <c r="AA9" s="148"/>
      <c r="AB9" s="148"/>
      <c r="AC9" s="148"/>
      <c r="AD9" s="148"/>
      <c r="AE9" s="148"/>
      <c r="AF9" s="148"/>
      <c r="AG9" s="148" t="s">
        <v>160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161</v>
      </c>
      <c r="C10" s="180" t="s">
        <v>162</v>
      </c>
      <c r="D10" s="174" t="s">
        <v>156</v>
      </c>
      <c r="E10" s="175">
        <v>1</v>
      </c>
      <c r="F10" s="176"/>
      <c r="G10" s="177">
        <f t="shared" si="0"/>
        <v>0</v>
      </c>
      <c r="H10" s="158">
        <v>0</v>
      </c>
      <c r="I10" s="157">
        <f t="shared" si="1"/>
        <v>0</v>
      </c>
      <c r="J10" s="158">
        <v>3000</v>
      </c>
      <c r="K10" s="157">
        <f t="shared" si="2"/>
        <v>3000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157</v>
      </c>
      <c r="T10" s="157" t="s">
        <v>158</v>
      </c>
      <c r="U10" s="157">
        <v>0</v>
      </c>
      <c r="V10" s="157">
        <f t="shared" si="6"/>
        <v>0</v>
      </c>
      <c r="W10" s="157"/>
      <c r="X10" s="157" t="s">
        <v>159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160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163</v>
      </c>
      <c r="C11" s="180" t="s">
        <v>164</v>
      </c>
      <c r="D11" s="174" t="s">
        <v>156</v>
      </c>
      <c r="E11" s="175">
        <v>1</v>
      </c>
      <c r="F11" s="176"/>
      <c r="G11" s="177">
        <f t="shared" si="0"/>
        <v>0</v>
      </c>
      <c r="H11" s="158">
        <v>0</v>
      </c>
      <c r="I11" s="157">
        <f t="shared" si="1"/>
        <v>0</v>
      </c>
      <c r="J11" s="158">
        <v>2000</v>
      </c>
      <c r="K11" s="157">
        <f t="shared" si="2"/>
        <v>2000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157</v>
      </c>
      <c r="T11" s="157" t="s">
        <v>158</v>
      </c>
      <c r="U11" s="157">
        <v>0</v>
      </c>
      <c r="V11" s="157">
        <f t="shared" si="6"/>
        <v>0</v>
      </c>
      <c r="W11" s="157"/>
      <c r="X11" s="157" t="s">
        <v>159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160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165</v>
      </c>
      <c r="C12" s="180" t="s">
        <v>166</v>
      </c>
      <c r="D12" s="174" t="s">
        <v>156</v>
      </c>
      <c r="E12" s="175">
        <v>1</v>
      </c>
      <c r="F12" s="176"/>
      <c r="G12" s="177">
        <f t="shared" si="0"/>
        <v>0</v>
      </c>
      <c r="H12" s="158">
        <v>0</v>
      </c>
      <c r="I12" s="157">
        <f t="shared" si="1"/>
        <v>0</v>
      </c>
      <c r="J12" s="158">
        <v>2000</v>
      </c>
      <c r="K12" s="157">
        <f t="shared" si="2"/>
        <v>2000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157</v>
      </c>
      <c r="T12" s="157" t="s">
        <v>158</v>
      </c>
      <c r="U12" s="157">
        <v>0</v>
      </c>
      <c r="V12" s="157">
        <f t="shared" si="6"/>
        <v>0</v>
      </c>
      <c r="W12" s="157"/>
      <c r="X12" s="157" t="s">
        <v>159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160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167</v>
      </c>
      <c r="C13" s="180" t="s">
        <v>168</v>
      </c>
      <c r="D13" s="174" t="s">
        <v>156</v>
      </c>
      <c r="E13" s="175">
        <v>1</v>
      </c>
      <c r="F13" s="176"/>
      <c r="G13" s="177">
        <f t="shared" si="0"/>
        <v>0</v>
      </c>
      <c r="H13" s="158">
        <v>0</v>
      </c>
      <c r="I13" s="157">
        <f t="shared" si="1"/>
        <v>0</v>
      </c>
      <c r="J13" s="158">
        <v>500</v>
      </c>
      <c r="K13" s="157">
        <f t="shared" si="2"/>
        <v>500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157</v>
      </c>
      <c r="T13" s="157" t="s">
        <v>158</v>
      </c>
      <c r="U13" s="157">
        <v>0</v>
      </c>
      <c r="V13" s="157">
        <f t="shared" si="6"/>
        <v>0</v>
      </c>
      <c r="W13" s="157"/>
      <c r="X13" s="157" t="s">
        <v>159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160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73" t="s">
        <v>169</v>
      </c>
      <c r="C14" s="180" t="s">
        <v>170</v>
      </c>
      <c r="D14" s="174" t="s">
        <v>156</v>
      </c>
      <c r="E14" s="175">
        <v>1</v>
      </c>
      <c r="F14" s="176"/>
      <c r="G14" s="177">
        <f t="shared" si="0"/>
        <v>0</v>
      </c>
      <c r="H14" s="158">
        <v>0</v>
      </c>
      <c r="I14" s="157">
        <f t="shared" si="1"/>
        <v>0</v>
      </c>
      <c r="J14" s="158">
        <v>2000</v>
      </c>
      <c r="K14" s="157">
        <f t="shared" si="2"/>
        <v>2000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157</v>
      </c>
      <c r="T14" s="157" t="s">
        <v>158</v>
      </c>
      <c r="U14" s="157">
        <v>0</v>
      </c>
      <c r="V14" s="157">
        <f t="shared" si="6"/>
        <v>0</v>
      </c>
      <c r="W14" s="157"/>
      <c r="X14" s="157" t="s">
        <v>159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160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171</v>
      </c>
      <c r="C15" s="180" t="s">
        <v>172</v>
      </c>
      <c r="D15" s="174" t="s">
        <v>156</v>
      </c>
      <c r="E15" s="175">
        <v>1</v>
      </c>
      <c r="F15" s="176"/>
      <c r="G15" s="177">
        <f t="shared" si="0"/>
        <v>0</v>
      </c>
      <c r="H15" s="158">
        <v>0</v>
      </c>
      <c r="I15" s="157">
        <f t="shared" si="1"/>
        <v>0</v>
      </c>
      <c r="J15" s="158">
        <v>6000</v>
      </c>
      <c r="K15" s="157">
        <f t="shared" si="2"/>
        <v>6000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157</v>
      </c>
      <c r="T15" s="157" t="s">
        <v>158</v>
      </c>
      <c r="U15" s="157">
        <v>0</v>
      </c>
      <c r="V15" s="157">
        <f t="shared" si="6"/>
        <v>0</v>
      </c>
      <c r="W15" s="157"/>
      <c r="X15" s="157" t="s">
        <v>159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160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6">
        <v>8</v>
      </c>
      <c r="B16" s="167" t="s">
        <v>173</v>
      </c>
      <c r="C16" s="181" t="s">
        <v>174</v>
      </c>
      <c r="D16" s="168" t="s">
        <v>156</v>
      </c>
      <c r="E16" s="169">
        <v>1</v>
      </c>
      <c r="F16" s="170"/>
      <c r="G16" s="171">
        <f t="shared" si="0"/>
        <v>0</v>
      </c>
      <c r="H16" s="158">
        <v>0</v>
      </c>
      <c r="I16" s="157">
        <f t="shared" si="1"/>
        <v>0</v>
      </c>
      <c r="J16" s="158">
        <v>200</v>
      </c>
      <c r="K16" s="157">
        <f t="shared" si="2"/>
        <v>200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157</v>
      </c>
      <c r="T16" s="157" t="s">
        <v>158</v>
      </c>
      <c r="U16" s="157">
        <v>0</v>
      </c>
      <c r="V16" s="157">
        <f t="shared" si="6"/>
        <v>0</v>
      </c>
      <c r="W16" s="157"/>
      <c r="X16" s="157" t="s">
        <v>159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160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33" x14ac:dyDescent="0.2">
      <c r="A17" s="3"/>
      <c r="B17" s="4"/>
      <c r="C17" s="18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139</v>
      </c>
    </row>
    <row r="18" spans="1:33" x14ac:dyDescent="0.2">
      <c r="A18" s="151"/>
      <c r="B18" s="152" t="s">
        <v>31</v>
      </c>
      <c r="C18" s="183"/>
      <c r="D18" s="153"/>
      <c r="E18" s="154"/>
      <c r="F18" s="154"/>
      <c r="G18" s="178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175</v>
      </c>
    </row>
    <row r="19" spans="1:33" x14ac:dyDescent="0.2">
      <c r="A19" s="3"/>
      <c r="B19" s="4"/>
      <c r="C19" s="18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9" t="s">
        <v>176</v>
      </c>
      <c r="B21" s="269"/>
      <c r="C21" s="270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50"/>
      <c r="B22" s="251"/>
      <c r="C22" s="252"/>
      <c r="D22" s="251"/>
      <c r="E22" s="251"/>
      <c r="F22" s="251"/>
      <c r="G22" s="25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177</v>
      </c>
    </row>
    <row r="23" spans="1:33" x14ac:dyDescent="0.2">
      <c r="A23" s="254"/>
      <c r="B23" s="255"/>
      <c r="C23" s="256"/>
      <c r="D23" s="255"/>
      <c r="E23" s="255"/>
      <c r="F23" s="255"/>
      <c r="G23" s="25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54"/>
      <c r="B24" s="255"/>
      <c r="C24" s="256"/>
      <c r="D24" s="255"/>
      <c r="E24" s="255"/>
      <c r="F24" s="255"/>
      <c r="G24" s="25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54"/>
      <c r="B25" s="255"/>
      <c r="C25" s="256"/>
      <c r="D25" s="255"/>
      <c r="E25" s="255"/>
      <c r="F25" s="255"/>
      <c r="G25" s="25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58"/>
      <c r="B26" s="259"/>
      <c r="C26" s="260"/>
      <c r="D26" s="259"/>
      <c r="E26" s="259"/>
      <c r="F26" s="259"/>
      <c r="G26" s="26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3"/>
      <c r="B27" s="4"/>
      <c r="C27" s="18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C28" s="184"/>
      <c r="D28" s="10"/>
      <c r="AG28" t="s">
        <v>178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432" sqref="Z432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127</v>
      </c>
    </row>
    <row r="2" spans="1:60" ht="25.15" customHeight="1" x14ac:dyDescent="0.2">
      <c r="A2" s="140" t="s">
        <v>8</v>
      </c>
      <c r="B2" s="49"/>
      <c r="C2" s="263" t="s">
        <v>922</v>
      </c>
      <c r="D2" s="264"/>
      <c r="E2" s="264"/>
      <c r="F2" s="264"/>
      <c r="G2" s="265"/>
      <c r="AG2" t="s">
        <v>128</v>
      </c>
    </row>
    <row r="3" spans="1:60" ht="25.15" customHeight="1" x14ac:dyDescent="0.2">
      <c r="A3" s="140" t="s">
        <v>9</v>
      </c>
      <c r="B3" s="49"/>
      <c r="C3" s="263" t="s">
        <v>45</v>
      </c>
      <c r="D3" s="264"/>
      <c r="E3" s="264"/>
      <c r="F3" s="264"/>
      <c r="G3" s="265"/>
      <c r="AC3" s="121" t="s">
        <v>128</v>
      </c>
      <c r="AG3" t="s">
        <v>129</v>
      </c>
    </row>
    <row r="4" spans="1:60" ht="25.15" customHeight="1" x14ac:dyDescent="0.2">
      <c r="A4" s="141" t="s">
        <v>10</v>
      </c>
      <c r="B4" s="142"/>
      <c r="C4" s="266" t="s">
        <v>47</v>
      </c>
      <c r="D4" s="267"/>
      <c r="E4" s="267"/>
      <c r="F4" s="267"/>
      <c r="G4" s="268"/>
      <c r="AG4" t="s">
        <v>130</v>
      </c>
    </row>
    <row r="5" spans="1:60" x14ac:dyDescent="0.2">
      <c r="D5" s="10"/>
    </row>
    <row r="6" spans="1:60" ht="38.25" x14ac:dyDescent="0.2">
      <c r="A6" s="144" t="s">
        <v>131</v>
      </c>
      <c r="B6" s="146" t="s">
        <v>132</v>
      </c>
      <c r="C6" s="146" t="s">
        <v>133</v>
      </c>
      <c r="D6" s="145" t="s">
        <v>134</v>
      </c>
      <c r="E6" s="144" t="s">
        <v>135</v>
      </c>
      <c r="F6" s="143" t="s">
        <v>136</v>
      </c>
      <c r="G6" s="144" t="s">
        <v>31</v>
      </c>
      <c r="H6" s="147" t="s">
        <v>32</v>
      </c>
      <c r="I6" s="147" t="s">
        <v>137</v>
      </c>
      <c r="J6" s="147" t="s">
        <v>33</v>
      </c>
      <c r="K6" s="147" t="s">
        <v>138</v>
      </c>
      <c r="L6" s="147" t="s">
        <v>139</v>
      </c>
      <c r="M6" s="147" t="s">
        <v>140</v>
      </c>
      <c r="N6" s="147" t="s">
        <v>141</v>
      </c>
      <c r="O6" s="147" t="s">
        <v>142</v>
      </c>
      <c r="P6" s="147" t="s">
        <v>143</v>
      </c>
      <c r="Q6" s="147" t="s">
        <v>144</v>
      </c>
      <c r="R6" s="147" t="s">
        <v>145</v>
      </c>
      <c r="S6" s="147" t="s">
        <v>146</v>
      </c>
      <c r="T6" s="147" t="s">
        <v>147</v>
      </c>
      <c r="U6" s="147" t="s">
        <v>148</v>
      </c>
      <c r="V6" s="147" t="s">
        <v>149</v>
      </c>
      <c r="W6" s="147" t="s">
        <v>150</v>
      </c>
      <c r="X6" s="147" t="s">
        <v>151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152</v>
      </c>
      <c r="B8" s="161" t="s">
        <v>54</v>
      </c>
      <c r="C8" s="179" t="s">
        <v>55</v>
      </c>
      <c r="D8" s="162"/>
      <c r="E8" s="163"/>
      <c r="F8" s="164"/>
      <c r="G8" s="165">
        <f>SUMIF(AG9:AG17,"&lt;&gt;NOR",G9:G17)</f>
        <v>0</v>
      </c>
      <c r="H8" s="159"/>
      <c r="I8" s="159">
        <f>SUM(I9:I17)</f>
        <v>4720.7700000000004</v>
      </c>
      <c r="J8" s="159"/>
      <c r="K8" s="159">
        <f>SUM(K9:K17)</f>
        <v>1475.54</v>
      </c>
      <c r="L8" s="159"/>
      <c r="M8" s="159">
        <f>SUM(M9:M17)</f>
        <v>0</v>
      </c>
      <c r="N8" s="159"/>
      <c r="O8" s="159">
        <f>SUM(O9:O17)</f>
        <v>0.31</v>
      </c>
      <c r="P8" s="159"/>
      <c r="Q8" s="159">
        <f>SUM(Q9:Q17)</f>
        <v>0</v>
      </c>
      <c r="R8" s="159"/>
      <c r="S8" s="159"/>
      <c r="T8" s="159"/>
      <c r="U8" s="159"/>
      <c r="V8" s="159">
        <f>SUM(V9:V17)</f>
        <v>3.12</v>
      </c>
      <c r="W8" s="159"/>
      <c r="X8" s="159"/>
      <c r="AG8" t="s">
        <v>153</v>
      </c>
    </row>
    <row r="9" spans="1:60" outlineLevel="1" x14ac:dyDescent="0.2">
      <c r="A9" s="166">
        <v>1</v>
      </c>
      <c r="B9" s="167" t="s">
        <v>179</v>
      </c>
      <c r="C9" s="181" t="s">
        <v>180</v>
      </c>
      <c r="D9" s="168" t="s">
        <v>181</v>
      </c>
      <c r="E9" s="169">
        <v>4.4060000000000002E-2</v>
      </c>
      <c r="F9" s="170"/>
      <c r="G9" s="171">
        <f>ROUND(E9*F9,2)</f>
        <v>0</v>
      </c>
      <c r="H9" s="158">
        <v>42724.55</v>
      </c>
      <c r="I9" s="157">
        <f>ROUND(E9*H9,2)</f>
        <v>1882.44</v>
      </c>
      <c r="J9" s="158">
        <v>9555.4500000000007</v>
      </c>
      <c r="K9" s="157">
        <f>ROUND(E9*J9,2)</f>
        <v>421.01</v>
      </c>
      <c r="L9" s="157">
        <v>15</v>
      </c>
      <c r="M9" s="157">
        <f>G9*(1+L9/100)</f>
        <v>0</v>
      </c>
      <c r="N9" s="157">
        <v>1.0900000000000001</v>
      </c>
      <c r="O9" s="157">
        <f>ROUND(E9*N9,2)</f>
        <v>0.05</v>
      </c>
      <c r="P9" s="157">
        <v>0</v>
      </c>
      <c r="Q9" s="157">
        <f>ROUND(E9*P9,2)</f>
        <v>0</v>
      </c>
      <c r="R9" s="157"/>
      <c r="S9" s="157" t="s">
        <v>182</v>
      </c>
      <c r="T9" s="157" t="s">
        <v>182</v>
      </c>
      <c r="U9" s="157">
        <v>20.6</v>
      </c>
      <c r="V9" s="157">
        <f>ROUND(E9*U9,2)</f>
        <v>0.91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185</v>
      </c>
      <c r="D10" s="185"/>
      <c r="E10" s="186">
        <v>4.4060000000000002E-2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187</v>
      </c>
      <c r="C11" s="180" t="s">
        <v>188</v>
      </c>
      <c r="D11" s="174" t="s">
        <v>189</v>
      </c>
      <c r="E11" s="175">
        <v>1</v>
      </c>
      <c r="F11" s="176"/>
      <c r="G11" s="177">
        <f>ROUND(E11*F11,2)</f>
        <v>0</v>
      </c>
      <c r="H11" s="158">
        <v>89.7</v>
      </c>
      <c r="I11" s="157">
        <f>ROUND(E11*H11,2)</f>
        <v>89.7</v>
      </c>
      <c r="J11" s="158">
        <v>198.3</v>
      </c>
      <c r="K11" s="157">
        <f>ROUND(E11*J11,2)</f>
        <v>198.3</v>
      </c>
      <c r="L11" s="157">
        <v>15</v>
      </c>
      <c r="M11" s="157">
        <f>G11*(1+L11/100)</f>
        <v>0</v>
      </c>
      <c r="N11" s="157">
        <v>4.9540000000000001E-2</v>
      </c>
      <c r="O11" s="157">
        <f>ROUND(E11*N11,2)</f>
        <v>0.05</v>
      </c>
      <c r="P11" s="157">
        <v>0</v>
      </c>
      <c r="Q11" s="157">
        <f>ROUND(E11*P11,2)</f>
        <v>0</v>
      </c>
      <c r="R11" s="157"/>
      <c r="S11" s="157" t="s">
        <v>182</v>
      </c>
      <c r="T11" s="157" t="s">
        <v>182</v>
      </c>
      <c r="U11" s="157">
        <v>0.42099999999999999</v>
      </c>
      <c r="V11" s="157">
        <f>ROUND(E11*U11,2)</f>
        <v>0.42</v>
      </c>
      <c r="W11" s="157"/>
      <c r="X11" s="157" t="s">
        <v>183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6">
        <v>3</v>
      </c>
      <c r="B12" s="167" t="s">
        <v>190</v>
      </c>
      <c r="C12" s="181" t="s">
        <v>191</v>
      </c>
      <c r="D12" s="168" t="s">
        <v>192</v>
      </c>
      <c r="E12" s="169">
        <v>0.20399999999999999</v>
      </c>
      <c r="F12" s="170"/>
      <c r="G12" s="171">
        <f>ROUND(E12*F12,2)</f>
        <v>0</v>
      </c>
      <c r="H12" s="158">
        <v>4853.74</v>
      </c>
      <c r="I12" s="157">
        <f>ROUND(E12*H12,2)</f>
        <v>990.16</v>
      </c>
      <c r="J12" s="158">
        <v>1431.26</v>
      </c>
      <c r="K12" s="157">
        <f>ROUND(E12*J12,2)</f>
        <v>291.98</v>
      </c>
      <c r="L12" s="157">
        <v>15</v>
      </c>
      <c r="M12" s="157">
        <f>G12*(1+L12/100)</f>
        <v>0</v>
      </c>
      <c r="N12" s="157">
        <v>0.76182000000000005</v>
      </c>
      <c r="O12" s="157">
        <f>ROUND(E12*N12,2)</f>
        <v>0.16</v>
      </c>
      <c r="P12" s="157">
        <v>0</v>
      </c>
      <c r="Q12" s="157">
        <f>ROUND(E12*P12,2)</f>
        <v>0</v>
      </c>
      <c r="R12" s="157"/>
      <c r="S12" s="157" t="s">
        <v>182</v>
      </c>
      <c r="T12" s="157" t="s">
        <v>182</v>
      </c>
      <c r="U12" s="157">
        <v>3.08188</v>
      </c>
      <c r="V12" s="157">
        <f>ROUND(E12*U12,2)</f>
        <v>0.63</v>
      </c>
      <c r="W12" s="157"/>
      <c r="X12" s="157" t="s">
        <v>183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189" t="s">
        <v>193</v>
      </c>
      <c r="D13" s="185"/>
      <c r="E13" s="186">
        <v>0.20399999999999999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6">
        <v>4</v>
      </c>
      <c r="B14" s="167" t="s">
        <v>194</v>
      </c>
      <c r="C14" s="181" t="s">
        <v>195</v>
      </c>
      <c r="D14" s="168" t="s">
        <v>196</v>
      </c>
      <c r="E14" s="169">
        <v>5.2</v>
      </c>
      <c r="F14" s="170"/>
      <c r="G14" s="171">
        <f>ROUND(E14*F14,2)</f>
        <v>0</v>
      </c>
      <c r="H14" s="158">
        <v>24.99</v>
      </c>
      <c r="I14" s="157">
        <f>ROUND(E14*H14,2)</f>
        <v>129.94999999999999</v>
      </c>
      <c r="J14" s="158">
        <v>108.51</v>
      </c>
      <c r="K14" s="157">
        <f>ROUND(E14*J14,2)</f>
        <v>564.25</v>
      </c>
      <c r="L14" s="157">
        <v>15</v>
      </c>
      <c r="M14" s="157">
        <f>G14*(1+L14/100)</f>
        <v>0</v>
      </c>
      <c r="N14" s="157">
        <v>1.0200000000000001E-3</v>
      </c>
      <c r="O14" s="157">
        <f>ROUND(E14*N14,2)</f>
        <v>0.01</v>
      </c>
      <c r="P14" s="157">
        <v>0</v>
      </c>
      <c r="Q14" s="157">
        <f>ROUND(E14*P14,2)</f>
        <v>0</v>
      </c>
      <c r="R14" s="157"/>
      <c r="S14" s="157" t="s">
        <v>182</v>
      </c>
      <c r="T14" s="157" t="s">
        <v>182</v>
      </c>
      <c r="U14" s="157">
        <v>0.223</v>
      </c>
      <c r="V14" s="157">
        <f>ROUND(E14*U14,2)</f>
        <v>1.1599999999999999</v>
      </c>
      <c r="W14" s="157"/>
      <c r="X14" s="157" t="s">
        <v>183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9" t="s">
        <v>197</v>
      </c>
      <c r="D15" s="185"/>
      <c r="E15" s="186">
        <v>5.2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6">
        <v>5</v>
      </c>
      <c r="B16" s="167" t="s">
        <v>198</v>
      </c>
      <c r="C16" s="181" t="s">
        <v>199</v>
      </c>
      <c r="D16" s="168" t="s">
        <v>181</v>
      </c>
      <c r="E16" s="169">
        <v>4.0390000000000002E-2</v>
      </c>
      <c r="F16" s="170"/>
      <c r="G16" s="171">
        <f>ROUND(E16*F16,2)</f>
        <v>0</v>
      </c>
      <c r="H16" s="158">
        <v>40320</v>
      </c>
      <c r="I16" s="157">
        <f>ROUND(E16*H16,2)</f>
        <v>1628.52</v>
      </c>
      <c r="J16" s="158">
        <v>0</v>
      </c>
      <c r="K16" s="157">
        <f>ROUND(E16*J16,2)</f>
        <v>0</v>
      </c>
      <c r="L16" s="157">
        <v>15</v>
      </c>
      <c r="M16" s="157">
        <f>G16*(1+L16/100)</f>
        <v>0</v>
      </c>
      <c r="N16" s="157">
        <v>1</v>
      </c>
      <c r="O16" s="157">
        <f>ROUND(E16*N16,2)</f>
        <v>0.04</v>
      </c>
      <c r="P16" s="157">
        <v>0</v>
      </c>
      <c r="Q16" s="157">
        <f>ROUND(E16*P16,2)</f>
        <v>0</v>
      </c>
      <c r="R16" s="157" t="s">
        <v>200</v>
      </c>
      <c r="S16" s="157" t="s">
        <v>182</v>
      </c>
      <c r="T16" s="157" t="s">
        <v>182</v>
      </c>
      <c r="U16" s="157">
        <v>0</v>
      </c>
      <c r="V16" s="157">
        <f>ROUND(E16*U16,2)</f>
        <v>0</v>
      </c>
      <c r="W16" s="157"/>
      <c r="X16" s="157" t="s">
        <v>201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202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203</v>
      </c>
      <c r="D17" s="185"/>
      <c r="E17" s="186">
        <v>4.0390000000000002E-2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0" t="s">
        <v>152</v>
      </c>
      <c r="B18" s="161" t="s">
        <v>58</v>
      </c>
      <c r="C18" s="179" t="s">
        <v>59</v>
      </c>
      <c r="D18" s="162"/>
      <c r="E18" s="163"/>
      <c r="F18" s="164"/>
      <c r="G18" s="165">
        <f>SUMIF(AG19:AG61,"&lt;&gt;NOR",G19:G61)</f>
        <v>0</v>
      </c>
      <c r="H18" s="159"/>
      <c r="I18" s="159">
        <f>SUM(I19:I61)</f>
        <v>4154.7800000000007</v>
      </c>
      <c r="J18" s="159"/>
      <c r="K18" s="159">
        <f>SUM(K19:K61)</f>
        <v>45020.89</v>
      </c>
      <c r="L18" s="159"/>
      <c r="M18" s="159">
        <f>SUM(M19:M61)</f>
        <v>0</v>
      </c>
      <c r="N18" s="159"/>
      <c r="O18" s="159">
        <f>SUM(O19:O61)</f>
        <v>2.17</v>
      </c>
      <c r="P18" s="159"/>
      <c r="Q18" s="159">
        <f>SUM(Q19:Q61)</f>
        <v>0</v>
      </c>
      <c r="R18" s="159"/>
      <c r="S18" s="159"/>
      <c r="T18" s="159"/>
      <c r="U18" s="159"/>
      <c r="V18" s="159">
        <f>SUM(V19:V61)</f>
        <v>88.329999999999984</v>
      </c>
      <c r="W18" s="159"/>
      <c r="X18" s="159"/>
      <c r="AG18" t="s">
        <v>153</v>
      </c>
    </row>
    <row r="19" spans="1:60" outlineLevel="1" x14ac:dyDescent="0.2">
      <c r="A19" s="166">
        <v>6</v>
      </c>
      <c r="B19" s="167" t="s">
        <v>204</v>
      </c>
      <c r="C19" s="181" t="s">
        <v>205</v>
      </c>
      <c r="D19" s="168" t="s">
        <v>206</v>
      </c>
      <c r="E19" s="169">
        <v>5.76</v>
      </c>
      <c r="F19" s="170"/>
      <c r="G19" s="171">
        <f>ROUND(E19*F19,2)</f>
        <v>0</v>
      </c>
      <c r="H19" s="158">
        <v>28.71</v>
      </c>
      <c r="I19" s="157">
        <f>ROUND(E19*H19,2)</f>
        <v>165.37</v>
      </c>
      <c r="J19" s="158">
        <v>119.79</v>
      </c>
      <c r="K19" s="157">
        <f>ROUND(E19*J19,2)</f>
        <v>689.99</v>
      </c>
      <c r="L19" s="157">
        <v>15</v>
      </c>
      <c r="M19" s="157">
        <f>G19*(1+L19/100)</f>
        <v>0</v>
      </c>
      <c r="N19" s="157">
        <v>4.8999999999999998E-3</v>
      </c>
      <c r="O19" s="157">
        <f>ROUND(E19*N19,2)</f>
        <v>0.03</v>
      </c>
      <c r="P19" s="157">
        <v>0</v>
      </c>
      <c r="Q19" s="157">
        <f>ROUND(E19*P19,2)</f>
        <v>0</v>
      </c>
      <c r="R19" s="157"/>
      <c r="S19" s="157" t="s">
        <v>182</v>
      </c>
      <c r="T19" s="157" t="s">
        <v>182</v>
      </c>
      <c r="U19" s="157">
        <v>0.25</v>
      </c>
      <c r="V19" s="157">
        <f>ROUND(E19*U19,2)</f>
        <v>1.44</v>
      </c>
      <c r="W19" s="157"/>
      <c r="X19" s="157" t="s">
        <v>183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9" t="s">
        <v>207</v>
      </c>
      <c r="D20" s="185"/>
      <c r="E20" s="186">
        <v>5.76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6">
        <v>7</v>
      </c>
      <c r="B21" s="167" t="s">
        <v>208</v>
      </c>
      <c r="C21" s="181" t="s">
        <v>209</v>
      </c>
      <c r="D21" s="168" t="s">
        <v>206</v>
      </c>
      <c r="E21" s="169">
        <v>18.13</v>
      </c>
      <c r="F21" s="170"/>
      <c r="G21" s="171">
        <f>ROUND(E21*F21,2)</f>
        <v>0</v>
      </c>
      <c r="H21" s="158">
        <v>13.56</v>
      </c>
      <c r="I21" s="157">
        <f>ROUND(E21*H21,2)</f>
        <v>245.84</v>
      </c>
      <c r="J21" s="158">
        <v>33.04</v>
      </c>
      <c r="K21" s="157">
        <f>ROUND(E21*J21,2)</f>
        <v>599.02</v>
      </c>
      <c r="L21" s="157">
        <v>15</v>
      </c>
      <c r="M21" s="157">
        <f>G21*(1+L21/100)</f>
        <v>0</v>
      </c>
      <c r="N21" s="157">
        <v>4.0000000000000003E-5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182</v>
      </c>
      <c r="T21" s="157" t="s">
        <v>210</v>
      </c>
      <c r="U21" s="157">
        <v>7.8E-2</v>
      </c>
      <c r="V21" s="157">
        <f>ROUND(E21*U21,2)</f>
        <v>1.41</v>
      </c>
      <c r="W21" s="157"/>
      <c r="X21" s="157" t="s">
        <v>183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184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9" t="s">
        <v>211</v>
      </c>
      <c r="D22" s="185"/>
      <c r="E22" s="186">
        <v>2.86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186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212</v>
      </c>
      <c r="D23" s="185"/>
      <c r="E23" s="186">
        <v>2.73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9" t="s">
        <v>213</v>
      </c>
      <c r="D24" s="185"/>
      <c r="E24" s="186">
        <v>2.42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9" t="s">
        <v>214</v>
      </c>
      <c r="D25" s="185"/>
      <c r="E25" s="186">
        <v>4.5999999999999996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186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215</v>
      </c>
      <c r="D26" s="185"/>
      <c r="E26" s="186">
        <v>5.52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6">
        <v>8</v>
      </c>
      <c r="B27" s="167" t="s">
        <v>216</v>
      </c>
      <c r="C27" s="181" t="s">
        <v>217</v>
      </c>
      <c r="D27" s="168" t="s">
        <v>206</v>
      </c>
      <c r="E27" s="169">
        <v>127.35</v>
      </c>
      <c r="F27" s="170"/>
      <c r="G27" s="171">
        <f>ROUND(E27*F27,2)</f>
        <v>0</v>
      </c>
      <c r="H27" s="158">
        <v>10.93</v>
      </c>
      <c r="I27" s="157">
        <f>ROUND(E27*H27,2)</f>
        <v>1391.94</v>
      </c>
      <c r="J27" s="158">
        <v>117.57</v>
      </c>
      <c r="K27" s="157">
        <f>ROUND(E27*J27,2)</f>
        <v>14972.54</v>
      </c>
      <c r="L27" s="157">
        <v>15</v>
      </c>
      <c r="M27" s="157">
        <f>G27*(1+L27/100)</f>
        <v>0</v>
      </c>
      <c r="N27" s="157">
        <v>3.14E-3</v>
      </c>
      <c r="O27" s="157">
        <f>ROUND(E27*N27,2)</f>
        <v>0.4</v>
      </c>
      <c r="P27" s="157">
        <v>0</v>
      </c>
      <c r="Q27" s="157">
        <f>ROUND(E27*P27,2)</f>
        <v>0</v>
      </c>
      <c r="R27" s="157"/>
      <c r="S27" s="157" t="s">
        <v>182</v>
      </c>
      <c r="T27" s="157" t="s">
        <v>182</v>
      </c>
      <c r="U27" s="157">
        <v>0.23144000000000001</v>
      </c>
      <c r="V27" s="157">
        <f>ROUND(E27*U27,2)</f>
        <v>29.47</v>
      </c>
      <c r="W27" s="157"/>
      <c r="X27" s="157" t="s">
        <v>183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9" t="s">
        <v>218</v>
      </c>
      <c r="D28" s="185"/>
      <c r="E28" s="186">
        <v>7.14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186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9" t="s">
        <v>219</v>
      </c>
      <c r="D29" s="185"/>
      <c r="E29" s="186">
        <v>2.0699999999999998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186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220</v>
      </c>
      <c r="D30" s="185"/>
      <c r="E30" s="186">
        <v>10.81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9" t="s">
        <v>221</v>
      </c>
      <c r="D31" s="185"/>
      <c r="E31" s="186">
        <v>28.98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9" t="s">
        <v>222</v>
      </c>
      <c r="D32" s="185"/>
      <c r="E32" s="186">
        <v>5.85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223</v>
      </c>
      <c r="D33" s="185"/>
      <c r="E33" s="186">
        <v>5.7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224</v>
      </c>
      <c r="D34" s="185"/>
      <c r="E34" s="186">
        <v>40.200000000000003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186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225</v>
      </c>
      <c r="D35" s="185"/>
      <c r="E35" s="186">
        <v>26.6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186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6">
        <v>9</v>
      </c>
      <c r="B36" s="167" t="s">
        <v>226</v>
      </c>
      <c r="C36" s="181" t="s">
        <v>227</v>
      </c>
      <c r="D36" s="168" t="s">
        <v>206</v>
      </c>
      <c r="E36" s="169">
        <v>317.06</v>
      </c>
      <c r="F36" s="170"/>
      <c r="G36" s="171">
        <f>ROUND(E36*F36,2)</f>
        <v>0</v>
      </c>
      <c r="H36" s="158">
        <v>5.25</v>
      </c>
      <c r="I36" s="157">
        <f>ROUND(E36*H36,2)</f>
        <v>1664.57</v>
      </c>
      <c r="J36" s="158">
        <v>87.05</v>
      </c>
      <c r="K36" s="157">
        <f>ROUND(E36*J36,2)</f>
        <v>27600.07</v>
      </c>
      <c r="L36" s="157">
        <v>15</v>
      </c>
      <c r="M36" s="157">
        <f>G36*(1+L36/100)</f>
        <v>0</v>
      </c>
      <c r="N36" s="157">
        <v>5.4299999999999999E-3</v>
      </c>
      <c r="O36" s="157">
        <f>ROUND(E36*N36,2)</f>
        <v>1.72</v>
      </c>
      <c r="P36" s="157">
        <v>0</v>
      </c>
      <c r="Q36" s="157">
        <f>ROUND(E36*P36,2)</f>
        <v>0</v>
      </c>
      <c r="R36" s="157"/>
      <c r="S36" s="157" t="s">
        <v>182</v>
      </c>
      <c r="T36" s="157" t="s">
        <v>182</v>
      </c>
      <c r="U36" s="157">
        <v>0.16941999999999999</v>
      </c>
      <c r="V36" s="157">
        <f>ROUND(E36*U36,2)</f>
        <v>53.72</v>
      </c>
      <c r="W36" s="157"/>
      <c r="X36" s="157" t="s">
        <v>183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228</v>
      </c>
      <c r="D37" s="185"/>
      <c r="E37" s="186">
        <v>35.200000000000003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229</v>
      </c>
      <c r="D38" s="185"/>
      <c r="E38" s="186">
        <v>4.8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186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230</v>
      </c>
      <c r="D39" s="185"/>
      <c r="E39" s="186">
        <v>1.2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186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9" t="s">
        <v>231</v>
      </c>
      <c r="D40" s="185"/>
      <c r="E40" s="186">
        <v>3.64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232</v>
      </c>
      <c r="D41" s="185"/>
      <c r="E41" s="186">
        <v>47.36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233</v>
      </c>
      <c r="D42" s="185"/>
      <c r="E42" s="186">
        <v>-1.6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234</v>
      </c>
      <c r="D43" s="185"/>
      <c r="E43" s="186">
        <v>-2.86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235</v>
      </c>
      <c r="D44" s="185"/>
      <c r="E44" s="186">
        <v>71.040000000000006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236</v>
      </c>
      <c r="D45" s="185"/>
      <c r="E45" s="186">
        <v>-4.8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237</v>
      </c>
      <c r="D46" s="185"/>
      <c r="E46" s="186">
        <v>-1.2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234</v>
      </c>
      <c r="D47" s="185"/>
      <c r="E47" s="186">
        <v>-2.86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186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9" t="s">
        <v>238</v>
      </c>
      <c r="D48" s="185"/>
      <c r="E48" s="186">
        <v>-2.42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186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9" t="s">
        <v>239</v>
      </c>
      <c r="D49" s="185"/>
      <c r="E49" s="186">
        <v>34.56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237</v>
      </c>
      <c r="D50" s="185"/>
      <c r="E50" s="186">
        <v>-1.2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186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240</v>
      </c>
      <c r="D51" s="185"/>
      <c r="E51" s="186">
        <v>81.28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186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241</v>
      </c>
      <c r="D52" s="185"/>
      <c r="E52" s="186">
        <v>-3.64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233</v>
      </c>
      <c r="D53" s="185"/>
      <c r="E53" s="186">
        <v>-1.6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186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9" t="s">
        <v>242</v>
      </c>
      <c r="D54" s="185"/>
      <c r="E54" s="186">
        <v>-2.76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186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243</v>
      </c>
      <c r="D55" s="185"/>
      <c r="E55" s="186">
        <v>69.12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244</v>
      </c>
      <c r="D56" s="185"/>
      <c r="E56" s="186">
        <v>-4.5999999999999996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186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233</v>
      </c>
      <c r="D57" s="185"/>
      <c r="E57" s="186">
        <v>-1.6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186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6">
        <v>10</v>
      </c>
      <c r="B58" s="167" t="s">
        <v>245</v>
      </c>
      <c r="C58" s="181" t="s">
        <v>246</v>
      </c>
      <c r="D58" s="168" t="s">
        <v>206</v>
      </c>
      <c r="E58" s="169">
        <v>4.9000000000000004</v>
      </c>
      <c r="F58" s="170"/>
      <c r="G58" s="171">
        <f>ROUND(E58*F58,2)</f>
        <v>0</v>
      </c>
      <c r="H58" s="158">
        <v>92.82</v>
      </c>
      <c r="I58" s="157">
        <f>ROUND(E58*H58,2)</f>
        <v>454.82</v>
      </c>
      <c r="J58" s="158">
        <v>186.18</v>
      </c>
      <c r="K58" s="157">
        <f>ROUND(E58*J58,2)</f>
        <v>912.28</v>
      </c>
      <c r="L58" s="157">
        <v>15</v>
      </c>
      <c r="M58" s="157">
        <f>G58*(1+L58/100)</f>
        <v>0</v>
      </c>
      <c r="N58" s="157">
        <v>3.6099999999999999E-3</v>
      </c>
      <c r="O58" s="157">
        <f>ROUND(E58*N58,2)</f>
        <v>0.02</v>
      </c>
      <c r="P58" s="157">
        <v>0</v>
      </c>
      <c r="Q58" s="157">
        <f>ROUND(E58*P58,2)</f>
        <v>0</v>
      </c>
      <c r="R58" s="157"/>
      <c r="S58" s="157" t="s">
        <v>182</v>
      </c>
      <c r="T58" s="157" t="s">
        <v>182</v>
      </c>
      <c r="U58" s="157">
        <v>0.36199999999999999</v>
      </c>
      <c r="V58" s="157">
        <f>ROUND(E58*U58,2)</f>
        <v>1.77</v>
      </c>
      <c r="W58" s="157"/>
      <c r="X58" s="157" t="s">
        <v>183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184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9" t="s">
        <v>247</v>
      </c>
      <c r="D59" s="185"/>
      <c r="E59" s="186">
        <v>4.9000000000000004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186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6">
        <v>11</v>
      </c>
      <c r="B60" s="167" t="s">
        <v>248</v>
      </c>
      <c r="C60" s="181" t="s">
        <v>249</v>
      </c>
      <c r="D60" s="168" t="s">
        <v>206</v>
      </c>
      <c r="E60" s="169">
        <v>5.76</v>
      </c>
      <c r="F60" s="170"/>
      <c r="G60" s="171">
        <f>ROUND(E60*F60,2)</f>
        <v>0</v>
      </c>
      <c r="H60" s="158">
        <v>40.32</v>
      </c>
      <c r="I60" s="157">
        <f>ROUND(E60*H60,2)</f>
        <v>232.24</v>
      </c>
      <c r="J60" s="158">
        <v>42.88</v>
      </c>
      <c r="K60" s="157">
        <f>ROUND(E60*J60,2)</f>
        <v>246.99</v>
      </c>
      <c r="L60" s="157">
        <v>15</v>
      </c>
      <c r="M60" s="157">
        <f>G60*(1+L60/100)</f>
        <v>0</v>
      </c>
      <c r="N60" s="157">
        <v>2.5999999999999998E-4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182</v>
      </c>
      <c r="T60" s="157" t="s">
        <v>158</v>
      </c>
      <c r="U60" s="157">
        <v>0.09</v>
      </c>
      <c r="V60" s="157">
        <f>ROUND(E60*U60,2)</f>
        <v>0.52</v>
      </c>
      <c r="W60" s="157"/>
      <c r="X60" s="157" t="s">
        <v>183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9" t="s">
        <v>207</v>
      </c>
      <c r="D61" s="185"/>
      <c r="E61" s="186">
        <v>5.76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186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0" t="s">
        <v>152</v>
      </c>
      <c r="B62" s="161" t="s">
        <v>60</v>
      </c>
      <c r="C62" s="179" t="s">
        <v>61</v>
      </c>
      <c r="D62" s="162"/>
      <c r="E62" s="163"/>
      <c r="F62" s="164"/>
      <c r="G62" s="165">
        <f>SUMIF(AG63:AG68,"&lt;&gt;NOR",G63:G68)</f>
        <v>0</v>
      </c>
      <c r="H62" s="159"/>
      <c r="I62" s="159">
        <f>SUM(I63:I68)</f>
        <v>2067.69</v>
      </c>
      <c r="J62" s="159"/>
      <c r="K62" s="159">
        <f>SUM(K63:K68)</f>
        <v>1318.3</v>
      </c>
      <c r="L62" s="159"/>
      <c r="M62" s="159">
        <f>SUM(M63:M68)</f>
        <v>0</v>
      </c>
      <c r="N62" s="159"/>
      <c r="O62" s="159">
        <f>SUM(O63:O68)</f>
        <v>0.11</v>
      </c>
      <c r="P62" s="159"/>
      <c r="Q62" s="159">
        <f>SUM(Q63:Q68)</f>
        <v>0</v>
      </c>
      <c r="R62" s="159"/>
      <c r="S62" s="159"/>
      <c r="T62" s="159"/>
      <c r="U62" s="159"/>
      <c r="V62" s="159">
        <f>SUM(V63:V68)</f>
        <v>2.8</v>
      </c>
      <c r="W62" s="159"/>
      <c r="X62" s="159"/>
      <c r="AG62" t="s">
        <v>153</v>
      </c>
    </row>
    <row r="63" spans="1:60" outlineLevel="1" x14ac:dyDescent="0.2">
      <c r="A63" s="166">
        <v>12</v>
      </c>
      <c r="B63" s="167" t="s">
        <v>248</v>
      </c>
      <c r="C63" s="181" t="s">
        <v>249</v>
      </c>
      <c r="D63" s="168" t="s">
        <v>206</v>
      </c>
      <c r="E63" s="169">
        <v>5.85</v>
      </c>
      <c r="F63" s="170"/>
      <c r="G63" s="171">
        <f>ROUND(E63*F63,2)</f>
        <v>0</v>
      </c>
      <c r="H63" s="158">
        <v>41.83</v>
      </c>
      <c r="I63" s="157">
        <f>ROUND(E63*H63,2)</f>
        <v>244.71</v>
      </c>
      <c r="J63" s="158">
        <v>41.37</v>
      </c>
      <c r="K63" s="157">
        <f>ROUND(E63*J63,2)</f>
        <v>242.01</v>
      </c>
      <c r="L63" s="157">
        <v>15</v>
      </c>
      <c r="M63" s="157">
        <f>G63*(1+L63/100)</f>
        <v>0</v>
      </c>
      <c r="N63" s="157">
        <v>2.5999999999999998E-4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182</v>
      </c>
      <c r="T63" s="157" t="s">
        <v>182</v>
      </c>
      <c r="U63" s="157">
        <v>0.09</v>
      </c>
      <c r="V63" s="157">
        <f>ROUND(E63*U63,2)</f>
        <v>0.53</v>
      </c>
      <c r="W63" s="157"/>
      <c r="X63" s="157" t="s">
        <v>183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184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9" t="s">
        <v>222</v>
      </c>
      <c r="D64" s="185"/>
      <c r="E64" s="186">
        <v>5.85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186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6">
        <v>13</v>
      </c>
      <c r="B65" s="167" t="s">
        <v>250</v>
      </c>
      <c r="C65" s="181" t="s">
        <v>251</v>
      </c>
      <c r="D65" s="168" t="s">
        <v>206</v>
      </c>
      <c r="E65" s="169">
        <v>5.85</v>
      </c>
      <c r="F65" s="170"/>
      <c r="G65" s="171">
        <f>ROUND(E65*F65,2)</f>
        <v>0</v>
      </c>
      <c r="H65" s="158">
        <v>311.62</v>
      </c>
      <c r="I65" s="157">
        <f>ROUND(E65*H65,2)</f>
        <v>1822.98</v>
      </c>
      <c r="J65" s="158">
        <v>176.88</v>
      </c>
      <c r="K65" s="157">
        <f>ROUND(E65*J65,2)</f>
        <v>1034.75</v>
      </c>
      <c r="L65" s="157">
        <v>15</v>
      </c>
      <c r="M65" s="157">
        <f>G65*(1+L65/100)</f>
        <v>0</v>
      </c>
      <c r="N65" s="157">
        <v>1.806E-2</v>
      </c>
      <c r="O65" s="157">
        <f>ROUND(E65*N65,2)</f>
        <v>0.11</v>
      </c>
      <c r="P65" s="157">
        <v>0</v>
      </c>
      <c r="Q65" s="157">
        <f>ROUND(E65*P65,2)</f>
        <v>0</v>
      </c>
      <c r="R65" s="157"/>
      <c r="S65" s="157" t="s">
        <v>182</v>
      </c>
      <c r="T65" s="157" t="s">
        <v>182</v>
      </c>
      <c r="U65" s="157">
        <v>0.372</v>
      </c>
      <c r="V65" s="157">
        <f>ROUND(E65*U65,2)</f>
        <v>2.1800000000000002</v>
      </c>
      <c r="W65" s="157"/>
      <c r="X65" s="157" t="s">
        <v>183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9" t="s">
        <v>222</v>
      </c>
      <c r="D66" s="185"/>
      <c r="E66" s="186">
        <v>5.85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66">
        <v>14</v>
      </c>
      <c r="B67" s="167" t="s">
        <v>252</v>
      </c>
      <c r="C67" s="181" t="s">
        <v>253</v>
      </c>
      <c r="D67" s="168" t="s">
        <v>206</v>
      </c>
      <c r="E67" s="169">
        <v>5.85</v>
      </c>
      <c r="F67" s="170"/>
      <c r="G67" s="171">
        <f>ROUND(E67*F67,2)</f>
        <v>0</v>
      </c>
      <c r="H67" s="158">
        <v>0</v>
      </c>
      <c r="I67" s="157">
        <f>ROUND(E67*H67,2)</f>
        <v>0</v>
      </c>
      <c r="J67" s="158">
        <v>7.1</v>
      </c>
      <c r="K67" s="157">
        <f>ROUND(E67*J67,2)</f>
        <v>41.54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157</v>
      </c>
      <c r="T67" s="157" t="s">
        <v>182</v>
      </c>
      <c r="U67" s="157">
        <v>1.6E-2</v>
      </c>
      <c r="V67" s="157">
        <f>ROUND(E67*U67,2)</f>
        <v>0.09</v>
      </c>
      <c r="W67" s="157"/>
      <c r="X67" s="157" t="s">
        <v>183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184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9" t="s">
        <v>222</v>
      </c>
      <c r="D68" s="185"/>
      <c r="E68" s="186">
        <v>5.85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186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0" t="s">
        <v>152</v>
      </c>
      <c r="B69" s="161" t="s">
        <v>62</v>
      </c>
      <c r="C69" s="179" t="s">
        <v>63</v>
      </c>
      <c r="D69" s="162"/>
      <c r="E69" s="163"/>
      <c r="F69" s="164"/>
      <c r="G69" s="165">
        <f>SUMIF(AG70:AG72,"&lt;&gt;NOR",G70:G72)</f>
        <v>0</v>
      </c>
      <c r="H69" s="159"/>
      <c r="I69" s="159">
        <f>SUM(I70:I72)</f>
        <v>2851.04</v>
      </c>
      <c r="J69" s="159"/>
      <c r="K69" s="159">
        <f>SUM(K70:K72)</f>
        <v>1806.96</v>
      </c>
      <c r="L69" s="159"/>
      <c r="M69" s="159">
        <f>SUM(M70:M72)</f>
        <v>0</v>
      </c>
      <c r="N69" s="159"/>
      <c r="O69" s="159">
        <f>SUM(O70:O72)</f>
        <v>6.0000000000000005E-2</v>
      </c>
      <c r="P69" s="159"/>
      <c r="Q69" s="159">
        <f>SUM(Q70:Q72)</f>
        <v>0</v>
      </c>
      <c r="R69" s="159"/>
      <c r="S69" s="159"/>
      <c r="T69" s="159"/>
      <c r="U69" s="159"/>
      <c r="V69" s="159">
        <f>SUM(V70:V72)</f>
        <v>3.72</v>
      </c>
      <c r="W69" s="159"/>
      <c r="X69" s="159"/>
      <c r="AG69" t="s">
        <v>153</v>
      </c>
    </row>
    <row r="70" spans="1:60" outlineLevel="1" x14ac:dyDescent="0.2">
      <c r="A70" s="172">
        <v>15</v>
      </c>
      <c r="B70" s="173" t="s">
        <v>254</v>
      </c>
      <c r="C70" s="180" t="s">
        <v>255</v>
      </c>
      <c r="D70" s="174" t="s">
        <v>189</v>
      </c>
      <c r="E70" s="175">
        <v>2</v>
      </c>
      <c r="F70" s="176"/>
      <c r="G70" s="177">
        <f>ROUND(E70*F70,2)</f>
        <v>0</v>
      </c>
      <c r="H70" s="158">
        <v>19.52</v>
      </c>
      <c r="I70" s="157">
        <f>ROUND(E70*H70,2)</f>
        <v>39.04</v>
      </c>
      <c r="J70" s="158">
        <v>903.48</v>
      </c>
      <c r="K70" s="157">
        <f>ROUND(E70*J70,2)</f>
        <v>1806.96</v>
      </c>
      <c r="L70" s="157">
        <v>15</v>
      </c>
      <c r="M70" s="157">
        <f>G70*(1+L70/100)</f>
        <v>0</v>
      </c>
      <c r="N70" s="157">
        <v>1.8970000000000001E-2</v>
      </c>
      <c r="O70" s="157">
        <f>ROUND(E70*N70,2)</f>
        <v>0.04</v>
      </c>
      <c r="P70" s="157">
        <v>0</v>
      </c>
      <c r="Q70" s="157">
        <f>ROUND(E70*P70,2)</f>
        <v>0</v>
      </c>
      <c r="R70" s="157"/>
      <c r="S70" s="157" t="s">
        <v>182</v>
      </c>
      <c r="T70" s="157" t="s">
        <v>182</v>
      </c>
      <c r="U70" s="157">
        <v>1.86</v>
      </c>
      <c r="V70" s="157">
        <f>ROUND(E70*U70,2)</f>
        <v>3.72</v>
      </c>
      <c r="W70" s="157"/>
      <c r="X70" s="157" t="s">
        <v>183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2">
        <v>16</v>
      </c>
      <c r="B71" s="173" t="s">
        <v>256</v>
      </c>
      <c r="C71" s="180" t="s">
        <v>257</v>
      </c>
      <c r="D71" s="174" t="s">
        <v>189</v>
      </c>
      <c r="E71" s="175">
        <v>1</v>
      </c>
      <c r="F71" s="176"/>
      <c r="G71" s="177">
        <f>ROUND(E71*F71,2)</f>
        <v>0</v>
      </c>
      <c r="H71" s="158">
        <v>1379</v>
      </c>
      <c r="I71" s="157">
        <f>ROUND(E71*H71,2)</f>
        <v>1379</v>
      </c>
      <c r="J71" s="158">
        <v>0</v>
      </c>
      <c r="K71" s="157">
        <f>ROUND(E71*J71,2)</f>
        <v>0</v>
      </c>
      <c r="L71" s="157">
        <v>15</v>
      </c>
      <c r="M71" s="157">
        <f>G71*(1+L71/100)</f>
        <v>0</v>
      </c>
      <c r="N71" s="157">
        <v>1.2120000000000001E-2</v>
      </c>
      <c r="O71" s="157">
        <f>ROUND(E71*N71,2)</f>
        <v>0.01</v>
      </c>
      <c r="P71" s="157">
        <v>0</v>
      </c>
      <c r="Q71" s="157">
        <f>ROUND(E71*P71,2)</f>
        <v>0</v>
      </c>
      <c r="R71" s="157" t="s">
        <v>200</v>
      </c>
      <c r="S71" s="157" t="s">
        <v>182</v>
      </c>
      <c r="T71" s="157" t="s">
        <v>182</v>
      </c>
      <c r="U71" s="157">
        <v>0</v>
      </c>
      <c r="V71" s="157">
        <f>ROUND(E71*U71,2)</f>
        <v>0</v>
      </c>
      <c r="W71" s="157"/>
      <c r="X71" s="157" t="s">
        <v>201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202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2">
        <v>17</v>
      </c>
      <c r="B72" s="173" t="s">
        <v>258</v>
      </c>
      <c r="C72" s="180" t="s">
        <v>259</v>
      </c>
      <c r="D72" s="174" t="s">
        <v>189</v>
      </c>
      <c r="E72" s="175">
        <v>1</v>
      </c>
      <c r="F72" s="176"/>
      <c r="G72" s="177">
        <f>ROUND(E72*F72,2)</f>
        <v>0</v>
      </c>
      <c r="H72" s="158">
        <v>1433</v>
      </c>
      <c r="I72" s="157">
        <f>ROUND(E72*H72,2)</f>
        <v>1433</v>
      </c>
      <c r="J72" s="158">
        <v>0</v>
      </c>
      <c r="K72" s="157">
        <f>ROUND(E72*J72,2)</f>
        <v>0</v>
      </c>
      <c r="L72" s="157">
        <v>15</v>
      </c>
      <c r="M72" s="157">
        <f>G72*(1+L72/100)</f>
        <v>0</v>
      </c>
      <c r="N72" s="157">
        <v>1.272E-2</v>
      </c>
      <c r="O72" s="157">
        <f>ROUND(E72*N72,2)</f>
        <v>0.01</v>
      </c>
      <c r="P72" s="157">
        <v>0</v>
      </c>
      <c r="Q72" s="157">
        <f>ROUND(E72*P72,2)</f>
        <v>0</v>
      </c>
      <c r="R72" s="157" t="s">
        <v>200</v>
      </c>
      <c r="S72" s="157" t="s">
        <v>182</v>
      </c>
      <c r="T72" s="157" t="s">
        <v>182</v>
      </c>
      <c r="U72" s="157">
        <v>0</v>
      </c>
      <c r="V72" s="157">
        <f>ROUND(E72*U72,2)</f>
        <v>0</v>
      </c>
      <c r="W72" s="157"/>
      <c r="X72" s="157" t="s">
        <v>201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202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0" t="s">
        <v>152</v>
      </c>
      <c r="B73" s="161" t="s">
        <v>64</v>
      </c>
      <c r="C73" s="179" t="s">
        <v>65</v>
      </c>
      <c r="D73" s="162"/>
      <c r="E73" s="163"/>
      <c r="F73" s="164"/>
      <c r="G73" s="165">
        <f>SUMIF(AG74:AG82,"&lt;&gt;NOR",G74:G82)</f>
        <v>0</v>
      </c>
      <c r="H73" s="159"/>
      <c r="I73" s="159">
        <f>SUM(I74:I82)</f>
        <v>4946.2700000000004</v>
      </c>
      <c r="J73" s="159"/>
      <c r="K73" s="159">
        <f>SUM(K74:K82)</f>
        <v>9698.98</v>
      </c>
      <c r="L73" s="159"/>
      <c r="M73" s="159">
        <f>SUM(M74:M82)</f>
        <v>0</v>
      </c>
      <c r="N73" s="159"/>
      <c r="O73" s="159">
        <f>SUM(O74:O82)</f>
        <v>0.15</v>
      </c>
      <c r="P73" s="159"/>
      <c r="Q73" s="159">
        <f>SUM(Q74:Q82)</f>
        <v>0</v>
      </c>
      <c r="R73" s="159"/>
      <c r="S73" s="159"/>
      <c r="T73" s="159"/>
      <c r="U73" s="159"/>
      <c r="V73" s="159">
        <f>SUM(V74:V82)</f>
        <v>22.54</v>
      </c>
      <c r="W73" s="159"/>
      <c r="X73" s="159"/>
      <c r="AG73" t="s">
        <v>153</v>
      </c>
    </row>
    <row r="74" spans="1:60" outlineLevel="1" x14ac:dyDescent="0.2">
      <c r="A74" s="166">
        <v>18</v>
      </c>
      <c r="B74" s="167" t="s">
        <v>260</v>
      </c>
      <c r="C74" s="181" t="s">
        <v>261</v>
      </c>
      <c r="D74" s="168" t="s">
        <v>206</v>
      </c>
      <c r="E74" s="169">
        <v>127.35</v>
      </c>
      <c r="F74" s="170"/>
      <c r="G74" s="171">
        <f>ROUND(E74*F74,2)</f>
        <v>0</v>
      </c>
      <c r="H74" s="158">
        <v>38.840000000000003</v>
      </c>
      <c r="I74" s="157">
        <f>ROUND(E74*H74,2)</f>
        <v>4946.2700000000004</v>
      </c>
      <c r="J74" s="158">
        <v>76.16</v>
      </c>
      <c r="K74" s="157">
        <f>ROUND(E74*J74,2)</f>
        <v>9698.98</v>
      </c>
      <c r="L74" s="157">
        <v>15</v>
      </c>
      <c r="M74" s="157">
        <f>G74*(1+L74/100)</f>
        <v>0</v>
      </c>
      <c r="N74" s="157">
        <v>1.2099999999999999E-3</v>
      </c>
      <c r="O74" s="157">
        <f>ROUND(E74*N74,2)</f>
        <v>0.15</v>
      </c>
      <c r="P74" s="157">
        <v>0</v>
      </c>
      <c r="Q74" s="157">
        <f>ROUND(E74*P74,2)</f>
        <v>0</v>
      </c>
      <c r="R74" s="157"/>
      <c r="S74" s="157" t="s">
        <v>182</v>
      </c>
      <c r="T74" s="157" t="s">
        <v>182</v>
      </c>
      <c r="U74" s="157">
        <v>0.17699999999999999</v>
      </c>
      <c r="V74" s="157">
        <f>ROUND(E74*U74,2)</f>
        <v>22.54</v>
      </c>
      <c r="W74" s="157"/>
      <c r="X74" s="157" t="s">
        <v>183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184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9" t="s">
        <v>218</v>
      </c>
      <c r="D75" s="185"/>
      <c r="E75" s="186">
        <v>7.14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186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9" t="s">
        <v>219</v>
      </c>
      <c r="D76" s="185"/>
      <c r="E76" s="186">
        <v>2.0699999999999998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186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9" t="s">
        <v>220</v>
      </c>
      <c r="D77" s="185"/>
      <c r="E77" s="186">
        <v>10.81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186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9" t="s">
        <v>221</v>
      </c>
      <c r="D78" s="185"/>
      <c r="E78" s="186">
        <v>28.98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186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9" t="s">
        <v>222</v>
      </c>
      <c r="D79" s="185"/>
      <c r="E79" s="186">
        <v>5.85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186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9" t="s">
        <v>223</v>
      </c>
      <c r="D80" s="185"/>
      <c r="E80" s="186">
        <v>5.7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9" t="s">
        <v>224</v>
      </c>
      <c r="D81" s="185"/>
      <c r="E81" s="186">
        <v>40.200000000000003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186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9" t="s">
        <v>225</v>
      </c>
      <c r="D82" s="185"/>
      <c r="E82" s="186">
        <v>26.6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5.5" x14ac:dyDescent="0.2">
      <c r="A83" s="160" t="s">
        <v>152</v>
      </c>
      <c r="B83" s="161" t="s">
        <v>66</v>
      </c>
      <c r="C83" s="179" t="s">
        <v>67</v>
      </c>
      <c r="D83" s="162"/>
      <c r="E83" s="163"/>
      <c r="F83" s="164"/>
      <c r="G83" s="165">
        <f>SUMIF(AG84:AG98,"&lt;&gt;NOR",G84:G98)</f>
        <v>0</v>
      </c>
      <c r="H83" s="159"/>
      <c r="I83" s="159">
        <f>SUM(I84:I98)</f>
        <v>144.57</v>
      </c>
      <c r="J83" s="159"/>
      <c r="K83" s="159">
        <f>SUM(K84:K98)</f>
        <v>11632</v>
      </c>
      <c r="L83" s="159"/>
      <c r="M83" s="159">
        <f>SUM(M84:M98)</f>
        <v>0</v>
      </c>
      <c r="N83" s="159"/>
      <c r="O83" s="159">
        <f>SUM(O84:O98)</f>
        <v>0.01</v>
      </c>
      <c r="P83" s="159"/>
      <c r="Q83" s="159">
        <f>SUM(Q84:Q98)</f>
        <v>0</v>
      </c>
      <c r="R83" s="159"/>
      <c r="S83" s="159"/>
      <c r="T83" s="159"/>
      <c r="U83" s="159"/>
      <c r="V83" s="159">
        <f>SUM(V84:V98)</f>
        <v>41.58</v>
      </c>
      <c r="W83" s="159"/>
      <c r="X83" s="159"/>
      <c r="AG83" t="s">
        <v>153</v>
      </c>
    </row>
    <row r="84" spans="1:60" outlineLevel="1" x14ac:dyDescent="0.2">
      <c r="A84" s="166">
        <v>19</v>
      </c>
      <c r="B84" s="167" t="s">
        <v>262</v>
      </c>
      <c r="C84" s="181" t="s">
        <v>263</v>
      </c>
      <c r="D84" s="168" t="s">
        <v>206</v>
      </c>
      <c r="E84" s="169">
        <v>127.35</v>
      </c>
      <c r="F84" s="170"/>
      <c r="G84" s="171">
        <f>ROUND(E84*F84,2)</f>
        <v>0</v>
      </c>
      <c r="H84" s="158">
        <v>0.99</v>
      </c>
      <c r="I84" s="157">
        <f>ROUND(E84*H84,2)</f>
        <v>126.08</v>
      </c>
      <c r="J84" s="158">
        <v>84.01</v>
      </c>
      <c r="K84" s="157">
        <f>ROUND(E84*J84,2)</f>
        <v>10698.67</v>
      </c>
      <c r="L84" s="157">
        <v>15</v>
      </c>
      <c r="M84" s="157">
        <f>G84*(1+L84/100)</f>
        <v>0</v>
      </c>
      <c r="N84" s="157">
        <v>4.0000000000000003E-5</v>
      </c>
      <c r="O84" s="157">
        <f>ROUND(E84*N84,2)</f>
        <v>0.01</v>
      </c>
      <c r="P84" s="157">
        <v>0</v>
      </c>
      <c r="Q84" s="157">
        <f>ROUND(E84*P84,2)</f>
        <v>0</v>
      </c>
      <c r="R84" s="157"/>
      <c r="S84" s="157" t="s">
        <v>182</v>
      </c>
      <c r="T84" s="157" t="s">
        <v>158</v>
      </c>
      <c r="U84" s="157">
        <v>0.308</v>
      </c>
      <c r="V84" s="157">
        <f>ROUND(E84*U84,2)</f>
        <v>39.22</v>
      </c>
      <c r="W84" s="157"/>
      <c r="X84" s="157" t="s">
        <v>183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218</v>
      </c>
      <c r="D85" s="185"/>
      <c r="E85" s="186">
        <v>7.14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186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9" t="s">
        <v>219</v>
      </c>
      <c r="D86" s="185"/>
      <c r="E86" s="186">
        <v>2.0699999999999998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186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9" t="s">
        <v>220</v>
      </c>
      <c r="D87" s="185"/>
      <c r="E87" s="186">
        <v>10.81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186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221</v>
      </c>
      <c r="D88" s="185"/>
      <c r="E88" s="186">
        <v>28.98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186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9" t="s">
        <v>222</v>
      </c>
      <c r="D89" s="185"/>
      <c r="E89" s="186">
        <v>5.85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186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9" t="s">
        <v>223</v>
      </c>
      <c r="D90" s="185"/>
      <c r="E90" s="186">
        <v>5.7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186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224</v>
      </c>
      <c r="D91" s="185"/>
      <c r="E91" s="186">
        <v>40.200000000000003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9" t="s">
        <v>225</v>
      </c>
      <c r="D92" s="185"/>
      <c r="E92" s="186">
        <v>26.6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186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6">
        <v>20</v>
      </c>
      <c r="B93" s="167" t="s">
        <v>264</v>
      </c>
      <c r="C93" s="181" t="s">
        <v>265</v>
      </c>
      <c r="D93" s="168" t="s">
        <v>206</v>
      </c>
      <c r="E93" s="169">
        <v>18.13</v>
      </c>
      <c r="F93" s="170"/>
      <c r="G93" s="171">
        <f>ROUND(E93*F93,2)</f>
        <v>0</v>
      </c>
      <c r="H93" s="158">
        <v>1.02</v>
      </c>
      <c r="I93" s="157">
        <f>ROUND(E93*H93,2)</f>
        <v>18.489999999999998</v>
      </c>
      <c r="J93" s="158">
        <v>51.48</v>
      </c>
      <c r="K93" s="157">
        <f>ROUND(E93*J93,2)</f>
        <v>933.33</v>
      </c>
      <c r="L93" s="157">
        <v>15</v>
      </c>
      <c r="M93" s="157">
        <f>G93*(1+L93/100)</f>
        <v>0</v>
      </c>
      <c r="N93" s="157">
        <v>1.0000000000000001E-5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182</v>
      </c>
      <c r="T93" s="157" t="s">
        <v>182</v>
      </c>
      <c r="U93" s="157">
        <v>0.13</v>
      </c>
      <c r="V93" s="157">
        <f>ROUND(E93*U93,2)</f>
        <v>2.36</v>
      </c>
      <c r="W93" s="157"/>
      <c r="X93" s="157" t="s">
        <v>183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9" t="s">
        <v>211</v>
      </c>
      <c r="D94" s="185"/>
      <c r="E94" s="186">
        <v>2.86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186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9" t="s">
        <v>212</v>
      </c>
      <c r="D95" s="185"/>
      <c r="E95" s="186">
        <v>2.73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186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213</v>
      </c>
      <c r="D96" s="185"/>
      <c r="E96" s="186">
        <v>2.42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186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9" t="s">
        <v>214</v>
      </c>
      <c r="D97" s="185"/>
      <c r="E97" s="186">
        <v>4.5999999999999996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186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9" t="s">
        <v>215</v>
      </c>
      <c r="D98" s="185"/>
      <c r="E98" s="186">
        <v>5.52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186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0" t="s">
        <v>152</v>
      </c>
      <c r="B99" s="161" t="s">
        <v>68</v>
      </c>
      <c r="C99" s="179" t="s">
        <v>69</v>
      </c>
      <c r="D99" s="162"/>
      <c r="E99" s="163"/>
      <c r="F99" s="164"/>
      <c r="G99" s="165">
        <f>SUMIF(AG100:AG134,"&lt;&gt;NOR",G100:G134)</f>
        <v>0</v>
      </c>
      <c r="H99" s="159"/>
      <c r="I99" s="159">
        <f>SUM(I100:I134)</f>
        <v>96.75</v>
      </c>
      <c r="J99" s="159"/>
      <c r="K99" s="159">
        <f>SUM(K100:K134)</f>
        <v>5153.49</v>
      </c>
      <c r="L99" s="159"/>
      <c r="M99" s="159">
        <f>SUM(M100:M134)</f>
        <v>0</v>
      </c>
      <c r="N99" s="159"/>
      <c r="O99" s="159">
        <f>SUM(O100:O134)</f>
        <v>0</v>
      </c>
      <c r="P99" s="159"/>
      <c r="Q99" s="159">
        <f>SUM(Q100:Q134)</f>
        <v>1.76</v>
      </c>
      <c r="R99" s="159"/>
      <c r="S99" s="159"/>
      <c r="T99" s="159"/>
      <c r="U99" s="159"/>
      <c r="V99" s="159">
        <f>SUM(V100:V134)</f>
        <v>14.48</v>
      </c>
      <c r="W99" s="159"/>
      <c r="X99" s="159"/>
      <c r="AG99" t="s">
        <v>153</v>
      </c>
    </row>
    <row r="100" spans="1:60" outlineLevel="1" x14ac:dyDescent="0.2">
      <c r="A100" s="172">
        <v>21</v>
      </c>
      <c r="B100" s="173" t="s">
        <v>266</v>
      </c>
      <c r="C100" s="180" t="s">
        <v>267</v>
      </c>
      <c r="D100" s="174" t="s">
        <v>189</v>
      </c>
      <c r="E100" s="175">
        <v>6</v>
      </c>
      <c r="F100" s="176"/>
      <c r="G100" s="177">
        <f>ROUND(E100*F100,2)</f>
        <v>0</v>
      </c>
      <c r="H100" s="158">
        <v>0</v>
      </c>
      <c r="I100" s="157">
        <f>ROUND(E100*H100,2)</f>
        <v>0</v>
      </c>
      <c r="J100" s="158">
        <v>17.600000000000001</v>
      </c>
      <c r="K100" s="157">
        <f>ROUND(E100*J100,2)</f>
        <v>105.6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182</v>
      </c>
      <c r="T100" s="157" t="s">
        <v>182</v>
      </c>
      <c r="U100" s="157">
        <v>0.05</v>
      </c>
      <c r="V100" s="157">
        <f>ROUND(E100*U100,2)</f>
        <v>0.3</v>
      </c>
      <c r="W100" s="157"/>
      <c r="X100" s="157" t="s">
        <v>183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184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22</v>
      </c>
      <c r="B101" s="173" t="s">
        <v>268</v>
      </c>
      <c r="C101" s="180" t="s">
        <v>269</v>
      </c>
      <c r="D101" s="174" t="s">
        <v>189</v>
      </c>
      <c r="E101" s="175">
        <v>2</v>
      </c>
      <c r="F101" s="176"/>
      <c r="G101" s="177">
        <f>ROUND(E101*F101,2)</f>
        <v>0</v>
      </c>
      <c r="H101" s="158">
        <v>0</v>
      </c>
      <c r="I101" s="157">
        <f>ROUND(E101*H101,2)</f>
        <v>0</v>
      </c>
      <c r="J101" s="158">
        <v>31.6</v>
      </c>
      <c r="K101" s="157">
        <f>ROUND(E101*J101,2)</f>
        <v>63.2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182</v>
      </c>
      <c r="T101" s="157" t="s">
        <v>182</v>
      </c>
      <c r="U101" s="157">
        <v>0.09</v>
      </c>
      <c r="V101" s="157">
        <f>ROUND(E101*U101,2)</f>
        <v>0.18</v>
      </c>
      <c r="W101" s="157"/>
      <c r="X101" s="157" t="s">
        <v>183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6">
        <v>23</v>
      </c>
      <c r="B102" s="167" t="s">
        <v>270</v>
      </c>
      <c r="C102" s="181" t="s">
        <v>271</v>
      </c>
      <c r="D102" s="168" t="s">
        <v>206</v>
      </c>
      <c r="E102" s="169">
        <v>3.64</v>
      </c>
      <c r="F102" s="170"/>
      <c r="G102" s="171">
        <f>ROUND(E102*F102,2)</f>
        <v>0</v>
      </c>
      <c r="H102" s="158">
        <v>26.58</v>
      </c>
      <c r="I102" s="157">
        <f>ROUND(E102*H102,2)</f>
        <v>96.75</v>
      </c>
      <c r="J102" s="158">
        <v>209.92</v>
      </c>
      <c r="K102" s="157">
        <f>ROUND(E102*J102,2)</f>
        <v>764.11</v>
      </c>
      <c r="L102" s="157">
        <v>15</v>
      </c>
      <c r="M102" s="157">
        <f>G102*(1+L102/100)</f>
        <v>0</v>
      </c>
      <c r="N102" s="157">
        <v>1E-3</v>
      </c>
      <c r="O102" s="157">
        <f>ROUND(E102*N102,2)</f>
        <v>0</v>
      </c>
      <c r="P102" s="157">
        <v>6.7000000000000004E-2</v>
      </c>
      <c r="Q102" s="157">
        <f>ROUND(E102*P102,2)</f>
        <v>0.24</v>
      </c>
      <c r="R102" s="157"/>
      <c r="S102" s="157" t="s">
        <v>182</v>
      </c>
      <c r="T102" s="157" t="s">
        <v>182</v>
      </c>
      <c r="U102" s="157">
        <v>0.53300000000000003</v>
      </c>
      <c r="V102" s="157">
        <f>ROUND(E102*U102,2)</f>
        <v>1.94</v>
      </c>
      <c r="W102" s="157"/>
      <c r="X102" s="157" t="s">
        <v>183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231</v>
      </c>
      <c r="D103" s="185"/>
      <c r="E103" s="186">
        <v>3.64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6">
        <v>24</v>
      </c>
      <c r="B104" s="167" t="s">
        <v>272</v>
      </c>
      <c r="C104" s="181" t="s">
        <v>273</v>
      </c>
      <c r="D104" s="168" t="s">
        <v>206</v>
      </c>
      <c r="E104" s="169">
        <v>127.35</v>
      </c>
      <c r="F104" s="170"/>
      <c r="G104" s="171">
        <f>ROUND(E104*F104,2)</f>
        <v>0</v>
      </c>
      <c r="H104" s="158">
        <v>0</v>
      </c>
      <c r="I104" s="157">
        <f>ROUND(E104*H104,2)</f>
        <v>0</v>
      </c>
      <c r="J104" s="158">
        <v>7</v>
      </c>
      <c r="K104" s="157">
        <f>ROUND(E104*J104,2)</f>
        <v>891.45</v>
      </c>
      <c r="L104" s="157">
        <v>15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2E-3</v>
      </c>
      <c r="Q104" s="157">
        <f>ROUND(E104*P104,2)</f>
        <v>0.25</v>
      </c>
      <c r="R104" s="157"/>
      <c r="S104" s="157" t="s">
        <v>182</v>
      </c>
      <c r="T104" s="157" t="s">
        <v>182</v>
      </c>
      <c r="U104" s="157">
        <v>0.02</v>
      </c>
      <c r="V104" s="157">
        <f>ROUND(E104*U104,2)</f>
        <v>2.5499999999999998</v>
      </c>
      <c r="W104" s="157"/>
      <c r="X104" s="157" t="s">
        <v>183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184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218</v>
      </c>
      <c r="D105" s="185"/>
      <c r="E105" s="186">
        <v>7.14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186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9" t="s">
        <v>219</v>
      </c>
      <c r="D106" s="185"/>
      <c r="E106" s="186">
        <v>2.0699999999999998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186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220</v>
      </c>
      <c r="D107" s="185"/>
      <c r="E107" s="186">
        <v>10.81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9" t="s">
        <v>221</v>
      </c>
      <c r="D108" s="185"/>
      <c r="E108" s="186">
        <v>28.98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186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222</v>
      </c>
      <c r="D109" s="185"/>
      <c r="E109" s="186">
        <v>5.85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186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9" t="s">
        <v>223</v>
      </c>
      <c r="D110" s="185"/>
      <c r="E110" s="186">
        <v>5.7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9" t="s">
        <v>224</v>
      </c>
      <c r="D111" s="185"/>
      <c r="E111" s="186">
        <v>40.200000000000003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9" t="s">
        <v>225</v>
      </c>
      <c r="D112" s="185"/>
      <c r="E112" s="186">
        <v>26.6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6">
        <v>25</v>
      </c>
      <c r="B113" s="167" t="s">
        <v>274</v>
      </c>
      <c r="C113" s="181" t="s">
        <v>275</v>
      </c>
      <c r="D113" s="168" t="s">
        <v>206</v>
      </c>
      <c r="E113" s="169">
        <v>317.06</v>
      </c>
      <c r="F113" s="170"/>
      <c r="G113" s="171">
        <f>ROUND(E113*F113,2)</f>
        <v>0</v>
      </c>
      <c r="H113" s="158">
        <v>0</v>
      </c>
      <c r="I113" s="157">
        <f>ROUND(E113*H113,2)</f>
        <v>0</v>
      </c>
      <c r="J113" s="158">
        <v>10.5</v>
      </c>
      <c r="K113" s="157">
        <f>ROUND(E113*J113,2)</f>
        <v>3329.13</v>
      </c>
      <c r="L113" s="157">
        <v>15</v>
      </c>
      <c r="M113" s="157">
        <f>G113*(1+L113/100)</f>
        <v>0</v>
      </c>
      <c r="N113" s="157">
        <v>0</v>
      </c>
      <c r="O113" s="157">
        <f>ROUND(E113*N113,2)</f>
        <v>0</v>
      </c>
      <c r="P113" s="157">
        <v>4.0000000000000001E-3</v>
      </c>
      <c r="Q113" s="157">
        <f>ROUND(E113*P113,2)</f>
        <v>1.27</v>
      </c>
      <c r="R113" s="157"/>
      <c r="S113" s="157" t="s">
        <v>182</v>
      </c>
      <c r="T113" s="157" t="s">
        <v>182</v>
      </c>
      <c r="U113" s="157">
        <v>0.03</v>
      </c>
      <c r="V113" s="157">
        <f>ROUND(E113*U113,2)</f>
        <v>9.51</v>
      </c>
      <c r="W113" s="157"/>
      <c r="X113" s="157" t="s">
        <v>183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184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9" t="s">
        <v>228</v>
      </c>
      <c r="D114" s="185"/>
      <c r="E114" s="186">
        <v>35.200000000000003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186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9" t="s">
        <v>229</v>
      </c>
      <c r="D115" s="185"/>
      <c r="E115" s="186">
        <v>4.8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186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9" t="s">
        <v>230</v>
      </c>
      <c r="D116" s="185"/>
      <c r="E116" s="186">
        <v>1.2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9" t="s">
        <v>231</v>
      </c>
      <c r="D117" s="185"/>
      <c r="E117" s="186">
        <v>3.64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186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232</v>
      </c>
      <c r="D118" s="185"/>
      <c r="E118" s="186">
        <v>47.36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9" t="s">
        <v>233</v>
      </c>
      <c r="D119" s="185"/>
      <c r="E119" s="186">
        <v>-1.6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9" t="s">
        <v>234</v>
      </c>
      <c r="D120" s="185"/>
      <c r="E120" s="186">
        <v>-2.86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186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9" t="s">
        <v>235</v>
      </c>
      <c r="D121" s="185"/>
      <c r="E121" s="186">
        <v>71.040000000000006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186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9" t="s">
        <v>236</v>
      </c>
      <c r="D122" s="185"/>
      <c r="E122" s="186">
        <v>-4.8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186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237</v>
      </c>
      <c r="D123" s="185"/>
      <c r="E123" s="186">
        <v>-1.2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9" t="s">
        <v>234</v>
      </c>
      <c r="D124" s="185"/>
      <c r="E124" s="186">
        <v>-2.86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238</v>
      </c>
      <c r="D125" s="185"/>
      <c r="E125" s="186">
        <v>-2.42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186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9" t="s">
        <v>239</v>
      </c>
      <c r="D126" s="185"/>
      <c r="E126" s="186">
        <v>34.56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186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9" t="s">
        <v>237</v>
      </c>
      <c r="D127" s="185"/>
      <c r="E127" s="186">
        <v>-1.2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186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9" t="s">
        <v>240</v>
      </c>
      <c r="D128" s="185"/>
      <c r="E128" s="186">
        <v>81.28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186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9" t="s">
        <v>241</v>
      </c>
      <c r="D129" s="185"/>
      <c r="E129" s="186">
        <v>-3.64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186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9" t="s">
        <v>233</v>
      </c>
      <c r="D130" s="185"/>
      <c r="E130" s="186">
        <v>-1.6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242</v>
      </c>
      <c r="D131" s="185"/>
      <c r="E131" s="186">
        <v>-2.76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186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9" t="s">
        <v>243</v>
      </c>
      <c r="D132" s="185"/>
      <c r="E132" s="186">
        <v>69.12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186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244</v>
      </c>
      <c r="D133" s="185"/>
      <c r="E133" s="186">
        <v>-4.5999999999999996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186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9" t="s">
        <v>233</v>
      </c>
      <c r="D134" s="185"/>
      <c r="E134" s="186">
        <v>-1.6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186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0" t="s">
        <v>152</v>
      </c>
      <c r="B135" s="161" t="s">
        <v>70</v>
      </c>
      <c r="C135" s="179" t="s">
        <v>71</v>
      </c>
      <c r="D135" s="162"/>
      <c r="E135" s="163"/>
      <c r="F135" s="164"/>
      <c r="G135" s="165">
        <f>SUMIF(AG136:AG136,"&lt;&gt;NOR",G136:G136)</f>
        <v>0</v>
      </c>
      <c r="H135" s="159"/>
      <c r="I135" s="159">
        <f>SUM(I136:I136)</f>
        <v>0</v>
      </c>
      <c r="J135" s="159"/>
      <c r="K135" s="159">
        <f>SUM(K136:K136)</f>
        <v>2479.13</v>
      </c>
      <c r="L135" s="159"/>
      <c r="M135" s="159">
        <f>SUM(M136:M136)</f>
        <v>0</v>
      </c>
      <c r="N135" s="159"/>
      <c r="O135" s="159">
        <f>SUM(O136:O136)</f>
        <v>0</v>
      </c>
      <c r="P135" s="159"/>
      <c r="Q135" s="159">
        <f>SUM(Q136:Q136)</f>
        <v>0</v>
      </c>
      <c r="R135" s="159"/>
      <c r="S135" s="159"/>
      <c r="T135" s="159"/>
      <c r="U135" s="159"/>
      <c r="V135" s="159">
        <f>SUM(V136:V136)</f>
        <v>5.88</v>
      </c>
      <c r="W135" s="159"/>
      <c r="X135" s="159"/>
      <c r="AG135" t="s">
        <v>153</v>
      </c>
    </row>
    <row r="136" spans="1:60" ht="22.5" outlineLevel="1" x14ac:dyDescent="0.2">
      <c r="A136" s="172">
        <v>26</v>
      </c>
      <c r="B136" s="173" t="s">
        <v>276</v>
      </c>
      <c r="C136" s="180" t="s">
        <v>277</v>
      </c>
      <c r="D136" s="174" t="s">
        <v>181</v>
      </c>
      <c r="E136" s="175">
        <v>2.8012800000000002</v>
      </c>
      <c r="F136" s="176"/>
      <c r="G136" s="177">
        <f>ROUND(E136*F136,2)</f>
        <v>0</v>
      </c>
      <c r="H136" s="158">
        <v>0</v>
      </c>
      <c r="I136" s="157">
        <f>ROUND(E136*H136,2)</f>
        <v>0</v>
      </c>
      <c r="J136" s="158">
        <v>885</v>
      </c>
      <c r="K136" s="157">
        <f>ROUND(E136*J136,2)</f>
        <v>2479.13</v>
      </c>
      <c r="L136" s="157">
        <v>15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182</v>
      </c>
      <c r="T136" s="157" t="s">
        <v>182</v>
      </c>
      <c r="U136" s="157">
        <v>2.1</v>
      </c>
      <c r="V136" s="157">
        <f>ROUND(E136*U136,2)</f>
        <v>5.88</v>
      </c>
      <c r="W136" s="157"/>
      <c r="X136" s="157" t="s">
        <v>278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279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0" t="s">
        <v>152</v>
      </c>
      <c r="B137" s="161" t="s">
        <v>74</v>
      </c>
      <c r="C137" s="179" t="s">
        <v>75</v>
      </c>
      <c r="D137" s="162"/>
      <c r="E137" s="163"/>
      <c r="F137" s="164"/>
      <c r="G137" s="165">
        <f>SUMIF(AG138:AG139,"&lt;&gt;NOR",G138:G139)</f>
        <v>0</v>
      </c>
      <c r="H137" s="159"/>
      <c r="I137" s="159">
        <f>SUM(I138:I139)</f>
        <v>0</v>
      </c>
      <c r="J137" s="159"/>
      <c r="K137" s="159">
        <f>SUM(K138:K139)</f>
        <v>1500</v>
      </c>
      <c r="L137" s="159"/>
      <c r="M137" s="159">
        <f>SUM(M138:M139)</f>
        <v>0</v>
      </c>
      <c r="N137" s="159"/>
      <c r="O137" s="159">
        <f>SUM(O138:O139)</f>
        <v>0</v>
      </c>
      <c r="P137" s="159"/>
      <c r="Q137" s="159">
        <f>SUM(Q138:Q139)</f>
        <v>0</v>
      </c>
      <c r="R137" s="159"/>
      <c r="S137" s="159"/>
      <c r="T137" s="159"/>
      <c r="U137" s="159"/>
      <c r="V137" s="159">
        <f>SUM(V138:V139)</f>
        <v>0.16</v>
      </c>
      <c r="W137" s="159"/>
      <c r="X137" s="159"/>
      <c r="AG137" t="s">
        <v>153</v>
      </c>
    </row>
    <row r="138" spans="1:60" ht="22.5" outlineLevel="1" x14ac:dyDescent="0.2">
      <c r="A138" s="166">
        <v>27</v>
      </c>
      <c r="B138" s="167" t="s">
        <v>280</v>
      </c>
      <c r="C138" s="181" t="s">
        <v>281</v>
      </c>
      <c r="D138" s="168" t="s">
        <v>282</v>
      </c>
      <c r="E138" s="169">
        <v>1</v>
      </c>
      <c r="F138" s="170"/>
      <c r="G138" s="171">
        <f>ROUND(E138*F138,2)</f>
        <v>0</v>
      </c>
      <c r="H138" s="158">
        <v>0</v>
      </c>
      <c r="I138" s="157">
        <f>ROUND(E138*H138,2)</f>
        <v>0</v>
      </c>
      <c r="J138" s="158">
        <v>1500</v>
      </c>
      <c r="K138" s="157">
        <f>ROUND(E138*J138,2)</f>
        <v>1500</v>
      </c>
      <c r="L138" s="157">
        <v>15</v>
      </c>
      <c r="M138" s="157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7"/>
      <c r="S138" s="157" t="s">
        <v>157</v>
      </c>
      <c r="T138" s="157" t="s">
        <v>158</v>
      </c>
      <c r="U138" s="157">
        <v>0.157</v>
      </c>
      <c r="V138" s="157">
        <f>ROUND(E138*U138,2)</f>
        <v>0.16</v>
      </c>
      <c r="W138" s="157"/>
      <c r="X138" s="157" t="s">
        <v>183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184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9" t="s">
        <v>283</v>
      </c>
      <c r="D139" s="185"/>
      <c r="E139" s="186">
        <v>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186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0" t="s">
        <v>152</v>
      </c>
      <c r="B140" s="161" t="s">
        <v>78</v>
      </c>
      <c r="C140" s="179" t="s">
        <v>79</v>
      </c>
      <c r="D140" s="162"/>
      <c r="E140" s="163"/>
      <c r="F140" s="164"/>
      <c r="G140" s="165">
        <f>SUMIF(AG141:AG142,"&lt;&gt;NOR",G141:G142)</f>
        <v>0</v>
      </c>
      <c r="H140" s="159"/>
      <c r="I140" s="159">
        <f>SUM(I141:I142)</f>
        <v>0</v>
      </c>
      <c r="J140" s="159"/>
      <c r="K140" s="159">
        <f>SUM(K141:K142)</f>
        <v>1800.35</v>
      </c>
      <c r="L140" s="159"/>
      <c r="M140" s="159">
        <f>SUM(M141:M142)</f>
        <v>0</v>
      </c>
      <c r="N140" s="159"/>
      <c r="O140" s="159">
        <f>SUM(O141:O142)</f>
        <v>0</v>
      </c>
      <c r="P140" s="159"/>
      <c r="Q140" s="159">
        <f>SUM(Q141:Q142)</f>
        <v>0</v>
      </c>
      <c r="R140" s="159"/>
      <c r="S140" s="159"/>
      <c r="T140" s="159"/>
      <c r="U140" s="159"/>
      <c r="V140" s="159">
        <f>SUM(V141:V142)</f>
        <v>3</v>
      </c>
      <c r="W140" s="159"/>
      <c r="X140" s="159"/>
      <c r="AG140" t="s">
        <v>153</v>
      </c>
    </row>
    <row r="141" spans="1:60" outlineLevel="1" x14ac:dyDescent="0.2">
      <c r="A141" s="172">
        <v>28</v>
      </c>
      <c r="B141" s="173" t="s">
        <v>284</v>
      </c>
      <c r="C141" s="180" t="s">
        <v>285</v>
      </c>
      <c r="D141" s="174" t="s">
        <v>286</v>
      </c>
      <c r="E141" s="175">
        <v>3</v>
      </c>
      <c r="F141" s="176"/>
      <c r="G141" s="177">
        <f>ROUND(E141*F141,2)</f>
        <v>0</v>
      </c>
      <c r="H141" s="158">
        <v>0</v>
      </c>
      <c r="I141" s="157">
        <f>ROUND(E141*H141,2)</f>
        <v>0</v>
      </c>
      <c r="J141" s="158">
        <v>593</v>
      </c>
      <c r="K141" s="157">
        <f>ROUND(E141*J141,2)</f>
        <v>1779</v>
      </c>
      <c r="L141" s="157">
        <v>15</v>
      </c>
      <c r="M141" s="157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7" t="s">
        <v>287</v>
      </c>
      <c r="S141" s="157" t="s">
        <v>182</v>
      </c>
      <c r="T141" s="157" t="s">
        <v>182</v>
      </c>
      <c r="U141" s="157">
        <v>1</v>
      </c>
      <c r="V141" s="157">
        <f>ROUND(E141*U141,2)</f>
        <v>3</v>
      </c>
      <c r="W141" s="157"/>
      <c r="X141" s="157" t="s">
        <v>288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289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29</v>
      </c>
      <c r="B142" s="173" t="s">
        <v>290</v>
      </c>
      <c r="C142" s="180" t="s">
        <v>291</v>
      </c>
      <c r="D142" s="174" t="s">
        <v>0</v>
      </c>
      <c r="E142" s="175">
        <v>17.79</v>
      </c>
      <c r="F142" s="176"/>
      <c r="G142" s="177">
        <f>ROUND(E142*F142,2)</f>
        <v>0</v>
      </c>
      <c r="H142" s="158">
        <v>0</v>
      </c>
      <c r="I142" s="157">
        <f>ROUND(E142*H142,2)</f>
        <v>0</v>
      </c>
      <c r="J142" s="158">
        <v>1.2</v>
      </c>
      <c r="K142" s="157">
        <f>ROUND(E142*J142,2)</f>
        <v>21.35</v>
      </c>
      <c r="L142" s="157">
        <v>15</v>
      </c>
      <c r="M142" s="157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182</v>
      </c>
      <c r="T142" s="157" t="s">
        <v>182</v>
      </c>
      <c r="U142" s="157">
        <v>0</v>
      </c>
      <c r="V142" s="157">
        <f>ROUND(E142*U142,2)</f>
        <v>0</v>
      </c>
      <c r="W142" s="157"/>
      <c r="X142" s="157" t="s">
        <v>278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279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0" t="s">
        <v>152</v>
      </c>
      <c r="B143" s="161" t="s">
        <v>80</v>
      </c>
      <c r="C143" s="179" t="s">
        <v>81</v>
      </c>
      <c r="D143" s="162"/>
      <c r="E143" s="163"/>
      <c r="F143" s="164"/>
      <c r="G143" s="165">
        <f>SUMIF(AG144:AG148,"&lt;&gt;NOR",G144:G148)</f>
        <v>0</v>
      </c>
      <c r="H143" s="159"/>
      <c r="I143" s="159">
        <f>SUM(I144:I148)</f>
        <v>2670.06</v>
      </c>
      <c r="J143" s="159"/>
      <c r="K143" s="159">
        <f>SUM(K144:K148)</f>
        <v>5500.32</v>
      </c>
      <c r="L143" s="159"/>
      <c r="M143" s="159">
        <f>SUM(M144:M148)</f>
        <v>0</v>
      </c>
      <c r="N143" s="159"/>
      <c r="O143" s="159">
        <f>SUM(O144:O148)</f>
        <v>0</v>
      </c>
      <c r="P143" s="159"/>
      <c r="Q143" s="159">
        <f>SUM(Q144:Q148)</f>
        <v>0</v>
      </c>
      <c r="R143" s="159"/>
      <c r="S143" s="159"/>
      <c r="T143" s="159"/>
      <c r="U143" s="159"/>
      <c r="V143" s="159">
        <f>SUM(V144:V148)</f>
        <v>0.74</v>
      </c>
      <c r="W143" s="159"/>
      <c r="X143" s="159"/>
      <c r="AG143" t="s">
        <v>153</v>
      </c>
    </row>
    <row r="144" spans="1:60" outlineLevel="1" x14ac:dyDescent="0.2">
      <c r="A144" s="172">
        <v>30</v>
      </c>
      <c r="B144" s="173" t="s">
        <v>292</v>
      </c>
      <c r="C144" s="180" t="s">
        <v>293</v>
      </c>
      <c r="D144" s="174" t="s">
        <v>189</v>
      </c>
      <c r="E144" s="175">
        <v>1</v>
      </c>
      <c r="F144" s="176"/>
      <c r="G144" s="177">
        <f>ROUND(E144*F144,2)</f>
        <v>0</v>
      </c>
      <c r="H144" s="158">
        <v>126.47</v>
      </c>
      <c r="I144" s="157">
        <f>ROUND(E144*H144,2)</f>
        <v>126.47</v>
      </c>
      <c r="J144" s="158">
        <v>234.03</v>
      </c>
      <c r="K144" s="157">
        <f>ROUND(E144*J144,2)</f>
        <v>234.03</v>
      </c>
      <c r="L144" s="157">
        <v>15</v>
      </c>
      <c r="M144" s="157">
        <f>G144*(1+L144/100)</f>
        <v>0</v>
      </c>
      <c r="N144" s="157">
        <v>9.3000000000000005E-4</v>
      </c>
      <c r="O144" s="157">
        <f>ROUND(E144*N144,2)</f>
        <v>0</v>
      </c>
      <c r="P144" s="157">
        <v>0</v>
      </c>
      <c r="Q144" s="157">
        <f>ROUND(E144*P144,2)</f>
        <v>0</v>
      </c>
      <c r="R144" s="157"/>
      <c r="S144" s="157" t="s">
        <v>182</v>
      </c>
      <c r="T144" s="157" t="s">
        <v>182</v>
      </c>
      <c r="U144" s="157">
        <v>0.42399999999999999</v>
      </c>
      <c r="V144" s="157">
        <f>ROUND(E144*U144,2)</f>
        <v>0.42</v>
      </c>
      <c r="W144" s="157"/>
      <c r="X144" s="157" t="s">
        <v>183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184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31</v>
      </c>
      <c r="B145" s="173" t="s">
        <v>294</v>
      </c>
      <c r="C145" s="180" t="s">
        <v>295</v>
      </c>
      <c r="D145" s="174" t="s">
        <v>296</v>
      </c>
      <c r="E145" s="175">
        <v>1</v>
      </c>
      <c r="F145" s="176"/>
      <c r="G145" s="177">
        <f>ROUND(E145*F145,2)</f>
        <v>0</v>
      </c>
      <c r="H145" s="158">
        <v>1802.76</v>
      </c>
      <c r="I145" s="157">
        <f>ROUND(E145*H145,2)</f>
        <v>1802.76</v>
      </c>
      <c r="J145" s="158">
        <v>79.239999999999995</v>
      </c>
      <c r="K145" s="157">
        <f>ROUND(E145*J145,2)</f>
        <v>79.239999999999995</v>
      </c>
      <c r="L145" s="157">
        <v>15</v>
      </c>
      <c r="M145" s="157">
        <f>G145*(1+L145/100)</f>
        <v>0</v>
      </c>
      <c r="N145" s="157">
        <v>1E-3</v>
      </c>
      <c r="O145" s="157">
        <f>ROUND(E145*N145,2)</f>
        <v>0</v>
      </c>
      <c r="P145" s="157">
        <v>0</v>
      </c>
      <c r="Q145" s="157">
        <f>ROUND(E145*P145,2)</f>
        <v>0</v>
      </c>
      <c r="R145" s="157"/>
      <c r="S145" s="157" t="s">
        <v>182</v>
      </c>
      <c r="T145" s="157" t="s">
        <v>182</v>
      </c>
      <c r="U145" s="157">
        <v>0.14499999999999999</v>
      </c>
      <c r="V145" s="157">
        <f>ROUND(E145*U145,2)</f>
        <v>0.15</v>
      </c>
      <c r="W145" s="157"/>
      <c r="X145" s="157" t="s">
        <v>183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184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32</v>
      </c>
      <c r="B146" s="173" t="s">
        <v>297</v>
      </c>
      <c r="C146" s="180" t="s">
        <v>298</v>
      </c>
      <c r="D146" s="174" t="s">
        <v>296</v>
      </c>
      <c r="E146" s="175">
        <v>1</v>
      </c>
      <c r="F146" s="176"/>
      <c r="G146" s="177">
        <f>ROUND(E146*F146,2)</f>
        <v>0</v>
      </c>
      <c r="H146" s="158">
        <v>740.83</v>
      </c>
      <c r="I146" s="157">
        <f>ROUND(E146*H146,2)</f>
        <v>740.83</v>
      </c>
      <c r="J146" s="158">
        <v>90.17</v>
      </c>
      <c r="K146" s="157">
        <f>ROUND(E146*J146,2)</f>
        <v>90.17</v>
      </c>
      <c r="L146" s="157">
        <v>15</v>
      </c>
      <c r="M146" s="157">
        <f>G146*(1+L146/100)</f>
        <v>0</v>
      </c>
      <c r="N146" s="157">
        <v>5.0000000000000001E-4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182</v>
      </c>
      <c r="T146" s="157" t="s">
        <v>182</v>
      </c>
      <c r="U146" s="157">
        <v>0.16500000000000001</v>
      </c>
      <c r="V146" s="157">
        <f>ROUND(E146*U146,2)</f>
        <v>0.17</v>
      </c>
      <c r="W146" s="157"/>
      <c r="X146" s="157" t="s">
        <v>183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184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33</v>
      </c>
      <c r="B147" s="173" t="s">
        <v>299</v>
      </c>
      <c r="C147" s="180" t="s">
        <v>300</v>
      </c>
      <c r="D147" s="174" t="s">
        <v>282</v>
      </c>
      <c r="E147" s="175">
        <v>1</v>
      </c>
      <c r="F147" s="176"/>
      <c r="G147" s="177">
        <f>ROUND(E147*F147,2)</f>
        <v>0</v>
      </c>
      <c r="H147" s="158">
        <v>0</v>
      </c>
      <c r="I147" s="157">
        <f>ROUND(E147*H147,2)</f>
        <v>0</v>
      </c>
      <c r="J147" s="158">
        <v>5000</v>
      </c>
      <c r="K147" s="157">
        <f>ROUND(E147*J147,2)</f>
        <v>5000</v>
      </c>
      <c r="L147" s="157">
        <v>15</v>
      </c>
      <c r="M147" s="157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157</v>
      </c>
      <c r="T147" s="157" t="s">
        <v>158</v>
      </c>
      <c r="U147" s="157">
        <v>0</v>
      </c>
      <c r="V147" s="157">
        <f>ROUND(E147*U147,2)</f>
        <v>0</v>
      </c>
      <c r="W147" s="157"/>
      <c r="X147" s="157" t="s">
        <v>183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184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34</v>
      </c>
      <c r="B148" s="173" t="s">
        <v>301</v>
      </c>
      <c r="C148" s="180" t="s">
        <v>302</v>
      </c>
      <c r="D148" s="174" t="s">
        <v>0</v>
      </c>
      <c r="E148" s="175">
        <v>80.734999999999999</v>
      </c>
      <c r="F148" s="176"/>
      <c r="G148" s="177">
        <f>ROUND(E148*F148,2)</f>
        <v>0</v>
      </c>
      <c r="H148" s="158">
        <v>0</v>
      </c>
      <c r="I148" s="157">
        <f>ROUND(E148*H148,2)</f>
        <v>0</v>
      </c>
      <c r="J148" s="158">
        <v>1.2</v>
      </c>
      <c r="K148" s="157">
        <f>ROUND(E148*J148,2)</f>
        <v>96.88</v>
      </c>
      <c r="L148" s="157">
        <v>15</v>
      </c>
      <c r="M148" s="157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182</v>
      </c>
      <c r="T148" s="157" t="s">
        <v>182</v>
      </c>
      <c r="U148" s="157">
        <v>0</v>
      </c>
      <c r="V148" s="157">
        <f>ROUND(E148*U148,2)</f>
        <v>0</v>
      </c>
      <c r="W148" s="157"/>
      <c r="X148" s="157" t="s">
        <v>278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279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0" t="s">
        <v>152</v>
      </c>
      <c r="B149" s="161" t="s">
        <v>82</v>
      </c>
      <c r="C149" s="179" t="s">
        <v>83</v>
      </c>
      <c r="D149" s="162"/>
      <c r="E149" s="163"/>
      <c r="F149" s="164"/>
      <c r="G149" s="165">
        <f>SUMIF(AG150:AG162,"&lt;&gt;NOR",G150:G162)</f>
        <v>0</v>
      </c>
      <c r="H149" s="159"/>
      <c r="I149" s="159">
        <f>SUM(I150:I162)</f>
        <v>2979.67</v>
      </c>
      <c r="J149" s="159"/>
      <c r="K149" s="159">
        <f>SUM(K150:K162)</f>
        <v>2763.85</v>
      </c>
      <c r="L149" s="159"/>
      <c r="M149" s="159">
        <f>SUM(M150:M162)</f>
        <v>0</v>
      </c>
      <c r="N149" s="159"/>
      <c r="O149" s="159">
        <f>SUM(O150:O162)</f>
        <v>0.01</v>
      </c>
      <c r="P149" s="159"/>
      <c r="Q149" s="159">
        <f>SUM(Q150:Q162)</f>
        <v>0</v>
      </c>
      <c r="R149" s="159"/>
      <c r="S149" s="159"/>
      <c r="T149" s="159"/>
      <c r="U149" s="159"/>
      <c r="V149" s="159">
        <f>SUM(V150:V162)</f>
        <v>3.24</v>
      </c>
      <c r="W149" s="159"/>
      <c r="X149" s="159"/>
      <c r="AG149" t="s">
        <v>153</v>
      </c>
    </row>
    <row r="150" spans="1:60" ht="22.5" outlineLevel="1" x14ac:dyDescent="0.2">
      <c r="A150" s="172">
        <v>35</v>
      </c>
      <c r="B150" s="173" t="s">
        <v>303</v>
      </c>
      <c r="C150" s="180" t="s">
        <v>304</v>
      </c>
      <c r="D150" s="174" t="s">
        <v>296</v>
      </c>
      <c r="E150" s="175">
        <v>2</v>
      </c>
      <c r="F150" s="176"/>
      <c r="G150" s="177">
        <f t="shared" ref="G150:G156" si="0">ROUND(E150*F150,2)</f>
        <v>0</v>
      </c>
      <c r="H150" s="158">
        <v>18.260000000000002</v>
      </c>
      <c r="I150" s="157">
        <f t="shared" ref="I150:I156" si="1">ROUND(E150*H150,2)</f>
        <v>36.520000000000003</v>
      </c>
      <c r="J150" s="158">
        <v>171.74</v>
      </c>
      <c r="K150" s="157">
        <f t="shared" ref="K150:K156" si="2">ROUND(E150*J150,2)</f>
        <v>343.48</v>
      </c>
      <c r="L150" s="157">
        <v>15</v>
      </c>
      <c r="M150" s="157">
        <f t="shared" ref="M150:M156" si="3">G150*(1+L150/100)</f>
        <v>0</v>
      </c>
      <c r="N150" s="157">
        <v>3.0000000000000001E-5</v>
      </c>
      <c r="O150" s="157">
        <f t="shared" ref="O150:O156" si="4">ROUND(E150*N150,2)</f>
        <v>0</v>
      </c>
      <c r="P150" s="157">
        <v>0</v>
      </c>
      <c r="Q150" s="157">
        <f t="shared" ref="Q150:Q156" si="5">ROUND(E150*P150,2)</f>
        <v>0</v>
      </c>
      <c r="R150" s="157"/>
      <c r="S150" s="157" t="s">
        <v>182</v>
      </c>
      <c r="T150" s="157" t="s">
        <v>158</v>
      </c>
      <c r="U150" s="157">
        <v>0.33</v>
      </c>
      <c r="V150" s="157">
        <f t="shared" ref="V150:V156" si="6">ROUND(E150*U150,2)</f>
        <v>0.66</v>
      </c>
      <c r="W150" s="157"/>
      <c r="X150" s="157" t="s">
        <v>183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184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36</v>
      </c>
      <c r="B151" s="173" t="s">
        <v>305</v>
      </c>
      <c r="C151" s="180" t="s">
        <v>306</v>
      </c>
      <c r="D151" s="174" t="s">
        <v>296</v>
      </c>
      <c r="E151" s="175">
        <v>4</v>
      </c>
      <c r="F151" s="176"/>
      <c r="G151" s="177">
        <f t="shared" si="0"/>
        <v>0</v>
      </c>
      <c r="H151" s="158">
        <v>127.41</v>
      </c>
      <c r="I151" s="157">
        <f t="shared" si="1"/>
        <v>509.64</v>
      </c>
      <c r="J151" s="158">
        <v>116.09</v>
      </c>
      <c r="K151" s="157">
        <f t="shared" si="2"/>
        <v>464.36</v>
      </c>
      <c r="L151" s="157">
        <v>15</v>
      </c>
      <c r="M151" s="157">
        <f t="shared" si="3"/>
        <v>0</v>
      </c>
      <c r="N151" s="157">
        <v>1.7000000000000001E-4</v>
      </c>
      <c r="O151" s="157">
        <f t="shared" si="4"/>
        <v>0</v>
      </c>
      <c r="P151" s="157">
        <v>0</v>
      </c>
      <c r="Q151" s="157">
        <f t="shared" si="5"/>
        <v>0</v>
      </c>
      <c r="R151" s="157"/>
      <c r="S151" s="157" t="s">
        <v>182</v>
      </c>
      <c r="T151" s="157" t="s">
        <v>158</v>
      </c>
      <c r="U151" s="157">
        <v>0.22700000000000001</v>
      </c>
      <c r="V151" s="157">
        <f t="shared" si="6"/>
        <v>0.91</v>
      </c>
      <c r="W151" s="157"/>
      <c r="X151" s="157" t="s">
        <v>183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184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2">
        <v>37</v>
      </c>
      <c r="B152" s="173" t="s">
        <v>307</v>
      </c>
      <c r="C152" s="180" t="s">
        <v>308</v>
      </c>
      <c r="D152" s="174" t="s">
        <v>296</v>
      </c>
      <c r="E152" s="175">
        <v>2</v>
      </c>
      <c r="F152" s="176"/>
      <c r="G152" s="177">
        <f t="shared" si="0"/>
        <v>0</v>
      </c>
      <c r="H152" s="158">
        <v>195.34</v>
      </c>
      <c r="I152" s="157">
        <f t="shared" si="1"/>
        <v>390.68</v>
      </c>
      <c r="J152" s="158">
        <v>63.66</v>
      </c>
      <c r="K152" s="157">
        <f t="shared" si="2"/>
        <v>127.32</v>
      </c>
      <c r="L152" s="157">
        <v>15</v>
      </c>
      <c r="M152" s="157">
        <f t="shared" si="3"/>
        <v>0</v>
      </c>
      <c r="N152" s="157">
        <v>2.4000000000000001E-4</v>
      </c>
      <c r="O152" s="157">
        <f t="shared" si="4"/>
        <v>0</v>
      </c>
      <c r="P152" s="157">
        <v>0</v>
      </c>
      <c r="Q152" s="157">
        <f t="shared" si="5"/>
        <v>0</v>
      </c>
      <c r="R152" s="157"/>
      <c r="S152" s="157" t="s">
        <v>182</v>
      </c>
      <c r="T152" s="157" t="s">
        <v>158</v>
      </c>
      <c r="U152" s="157">
        <v>0.124</v>
      </c>
      <c r="V152" s="157">
        <f t="shared" si="6"/>
        <v>0.25</v>
      </c>
      <c r="W152" s="157"/>
      <c r="X152" s="157" t="s">
        <v>183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184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38</v>
      </c>
      <c r="B153" s="173" t="s">
        <v>309</v>
      </c>
      <c r="C153" s="180" t="s">
        <v>310</v>
      </c>
      <c r="D153" s="174" t="s">
        <v>189</v>
      </c>
      <c r="E153" s="175">
        <v>1</v>
      </c>
      <c r="F153" s="176"/>
      <c r="G153" s="177">
        <f t="shared" si="0"/>
        <v>0</v>
      </c>
      <c r="H153" s="158">
        <v>7.11</v>
      </c>
      <c r="I153" s="157">
        <f t="shared" si="1"/>
        <v>7.11</v>
      </c>
      <c r="J153" s="158">
        <v>224.39</v>
      </c>
      <c r="K153" s="157">
        <f t="shared" si="2"/>
        <v>224.39</v>
      </c>
      <c r="L153" s="157">
        <v>15</v>
      </c>
      <c r="M153" s="157">
        <f t="shared" si="3"/>
        <v>0</v>
      </c>
      <c r="N153" s="157">
        <v>4.0000000000000003E-5</v>
      </c>
      <c r="O153" s="157">
        <f t="shared" si="4"/>
        <v>0</v>
      </c>
      <c r="P153" s="157">
        <v>0</v>
      </c>
      <c r="Q153" s="157">
        <f t="shared" si="5"/>
        <v>0</v>
      </c>
      <c r="R153" s="157"/>
      <c r="S153" s="157" t="s">
        <v>182</v>
      </c>
      <c r="T153" s="157" t="s">
        <v>182</v>
      </c>
      <c r="U153" s="157">
        <v>0.44500000000000001</v>
      </c>
      <c r="V153" s="157">
        <f t="shared" si="6"/>
        <v>0.45</v>
      </c>
      <c r="W153" s="157"/>
      <c r="X153" s="157" t="s">
        <v>183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184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2">
        <v>39</v>
      </c>
      <c r="B154" s="173" t="s">
        <v>311</v>
      </c>
      <c r="C154" s="180" t="s">
        <v>312</v>
      </c>
      <c r="D154" s="174" t="s">
        <v>296</v>
      </c>
      <c r="E154" s="175">
        <v>1</v>
      </c>
      <c r="F154" s="176"/>
      <c r="G154" s="177">
        <f t="shared" si="0"/>
        <v>0</v>
      </c>
      <c r="H154" s="158">
        <v>0</v>
      </c>
      <c r="I154" s="157">
        <f t="shared" si="1"/>
        <v>0</v>
      </c>
      <c r="J154" s="158">
        <v>87.9</v>
      </c>
      <c r="K154" s="157">
        <f t="shared" si="2"/>
        <v>87.9</v>
      </c>
      <c r="L154" s="157">
        <v>15</v>
      </c>
      <c r="M154" s="157">
        <f t="shared" si="3"/>
        <v>0</v>
      </c>
      <c r="N154" s="157">
        <v>0</v>
      </c>
      <c r="O154" s="157">
        <f t="shared" si="4"/>
        <v>0</v>
      </c>
      <c r="P154" s="157">
        <v>8.5999999999999998E-4</v>
      </c>
      <c r="Q154" s="157">
        <f t="shared" si="5"/>
        <v>0</v>
      </c>
      <c r="R154" s="157"/>
      <c r="S154" s="157" t="s">
        <v>182</v>
      </c>
      <c r="T154" s="157" t="s">
        <v>182</v>
      </c>
      <c r="U154" s="157">
        <v>0.222</v>
      </c>
      <c r="V154" s="157">
        <f t="shared" si="6"/>
        <v>0.22</v>
      </c>
      <c r="W154" s="157"/>
      <c r="X154" s="157" t="s">
        <v>183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184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40</v>
      </c>
      <c r="B155" s="173" t="s">
        <v>313</v>
      </c>
      <c r="C155" s="180" t="s">
        <v>314</v>
      </c>
      <c r="D155" s="174" t="s">
        <v>189</v>
      </c>
      <c r="E155" s="175">
        <v>1</v>
      </c>
      <c r="F155" s="176"/>
      <c r="G155" s="177">
        <f t="shared" si="0"/>
        <v>0</v>
      </c>
      <c r="H155" s="158">
        <v>353.7</v>
      </c>
      <c r="I155" s="157">
        <f t="shared" si="1"/>
        <v>353.7</v>
      </c>
      <c r="J155" s="158">
        <v>128.80000000000001</v>
      </c>
      <c r="K155" s="157">
        <f t="shared" si="2"/>
        <v>128.80000000000001</v>
      </c>
      <c r="L155" s="157">
        <v>15</v>
      </c>
      <c r="M155" s="157">
        <f t="shared" si="3"/>
        <v>0</v>
      </c>
      <c r="N155" s="157">
        <v>2.5999999999999998E-4</v>
      </c>
      <c r="O155" s="157">
        <f t="shared" si="4"/>
        <v>0</v>
      </c>
      <c r="P155" s="157">
        <v>0</v>
      </c>
      <c r="Q155" s="157">
        <f t="shared" si="5"/>
        <v>0</v>
      </c>
      <c r="R155" s="157"/>
      <c r="S155" s="157" t="s">
        <v>182</v>
      </c>
      <c r="T155" s="157" t="s">
        <v>158</v>
      </c>
      <c r="U155" s="157">
        <v>0.246</v>
      </c>
      <c r="V155" s="157">
        <f t="shared" si="6"/>
        <v>0.25</v>
      </c>
      <c r="W155" s="157"/>
      <c r="X155" s="157" t="s">
        <v>183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184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6">
        <v>41</v>
      </c>
      <c r="B156" s="167" t="s">
        <v>315</v>
      </c>
      <c r="C156" s="181" t="s">
        <v>316</v>
      </c>
      <c r="D156" s="168" t="s">
        <v>206</v>
      </c>
      <c r="E156" s="169">
        <v>0.24</v>
      </c>
      <c r="F156" s="170"/>
      <c r="G156" s="171">
        <f t="shared" si="0"/>
        <v>0</v>
      </c>
      <c r="H156" s="158">
        <v>29.26</v>
      </c>
      <c r="I156" s="157">
        <f t="shared" si="1"/>
        <v>7.02</v>
      </c>
      <c r="J156" s="158">
        <v>1076.74</v>
      </c>
      <c r="K156" s="157">
        <f t="shared" si="2"/>
        <v>258.42</v>
      </c>
      <c r="L156" s="157">
        <v>15</v>
      </c>
      <c r="M156" s="157">
        <f t="shared" si="3"/>
        <v>0</v>
      </c>
      <c r="N156" s="157">
        <v>8.0000000000000007E-5</v>
      </c>
      <c r="O156" s="157">
        <f t="shared" si="4"/>
        <v>0</v>
      </c>
      <c r="P156" s="157">
        <v>0</v>
      </c>
      <c r="Q156" s="157">
        <f t="shared" si="5"/>
        <v>0</v>
      </c>
      <c r="R156" s="157"/>
      <c r="S156" s="157" t="s">
        <v>182</v>
      </c>
      <c r="T156" s="157" t="s">
        <v>158</v>
      </c>
      <c r="U156" s="157">
        <v>2.1</v>
      </c>
      <c r="V156" s="157">
        <f t="shared" si="6"/>
        <v>0.5</v>
      </c>
      <c r="W156" s="157"/>
      <c r="X156" s="157" t="s">
        <v>183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184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9" t="s">
        <v>317</v>
      </c>
      <c r="D157" s="185"/>
      <c r="E157" s="186">
        <v>0.24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186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42</v>
      </c>
      <c r="B158" s="173" t="s">
        <v>318</v>
      </c>
      <c r="C158" s="180" t="s">
        <v>319</v>
      </c>
      <c r="D158" s="174" t="s">
        <v>189</v>
      </c>
      <c r="E158" s="175">
        <v>1</v>
      </c>
      <c r="F158" s="176"/>
      <c r="G158" s="177">
        <f>ROUND(E158*F158,2)</f>
        <v>0</v>
      </c>
      <c r="H158" s="158">
        <v>345</v>
      </c>
      <c r="I158" s="157">
        <f>ROUND(E158*H158,2)</f>
        <v>345</v>
      </c>
      <c r="J158" s="158">
        <v>0</v>
      </c>
      <c r="K158" s="157">
        <f>ROUND(E158*J158,2)</f>
        <v>0</v>
      </c>
      <c r="L158" s="157">
        <v>15</v>
      </c>
      <c r="M158" s="157">
        <f>G158*(1+L158/100)</f>
        <v>0</v>
      </c>
      <c r="N158" s="157">
        <v>8.9999999999999998E-4</v>
      </c>
      <c r="O158" s="157">
        <f>ROUND(E158*N158,2)</f>
        <v>0</v>
      </c>
      <c r="P158" s="157">
        <v>0</v>
      </c>
      <c r="Q158" s="157">
        <f>ROUND(E158*P158,2)</f>
        <v>0</v>
      </c>
      <c r="R158" s="157"/>
      <c r="S158" s="157" t="s">
        <v>157</v>
      </c>
      <c r="T158" s="157" t="s">
        <v>158</v>
      </c>
      <c r="U158" s="157">
        <v>0</v>
      </c>
      <c r="V158" s="157">
        <f>ROUND(E158*U158,2)</f>
        <v>0</v>
      </c>
      <c r="W158" s="157"/>
      <c r="X158" s="157" t="s">
        <v>201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202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43</v>
      </c>
      <c r="B159" s="173" t="s">
        <v>320</v>
      </c>
      <c r="C159" s="180" t="s">
        <v>321</v>
      </c>
      <c r="D159" s="174" t="s">
        <v>189</v>
      </c>
      <c r="E159" s="175">
        <v>1</v>
      </c>
      <c r="F159" s="176"/>
      <c r="G159" s="177">
        <f>ROUND(E159*F159,2)</f>
        <v>0</v>
      </c>
      <c r="H159" s="158">
        <v>480</v>
      </c>
      <c r="I159" s="157">
        <f>ROUND(E159*H159,2)</f>
        <v>480</v>
      </c>
      <c r="J159" s="158">
        <v>0</v>
      </c>
      <c r="K159" s="157">
        <f>ROUND(E159*J159,2)</f>
        <v>0</v>
      </c>
      <c r="L159" s="157">
        <v>15</v>
      </c>
      <c r="M159" s="157">
        <f>G159*(1+L159/100)</f>
        <v>0</v>
      </c>
      <c r="N159" s="157">
        <v>2E-3</v>
      </c>
      <c r="O159" s="157">
        <f>ROUND(E159*N159,2)</f>
        <v>0</v>
      </c>
      <c r="P159" s="157">
        <v>0</v>
      </c>
      <c r="Q159" s="157">
        <f>ROUND(E159*P159,2)</f>
        <v>0</v>
      </c>
      <c r="R159" s="157"/>
      <c r="S159" s="157" t="s">
        <v>157</v>
      </c>
      <c r="T159" s="157" t="s">
        <v>158</v>
      </c>
      <c r="U159" s="157">
        <v>0</v>
      </c>
      <c r="V159" s="157">
        <f>ROUND(E159*U159,2)</f>
        <v>0</v>
      </c>
      <c r="W159" s="157"/>
      <c r="X159" s="157" t="s">
        <v>201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202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44</v>
      </c>
      <c r="B160" s="173" t="s">
        <v>322</v>
      </c>
      <c r="C160" s="180" t="s">
        <v>323</v>
      </c>
      <c r="D160" s="174" t="s">
        <v>324</v>
      </c>
      <c r="E160" s="175">
        <v>1</v>
      </c>
      <c r="F160" s="176"/>
      <c r="G160" s="177">
        <f>ROUND(E160*F160,2)</f>
        <v>0</v>
      </c>
      <c r="H160" s="158">
        <v>850</v>
      </c>
      <c r="I160" s="157">
        <f>ROUND(E160*H160,2)</f>
        <v>850</v>
      </c>
      <c r="J160" s="158">
        <v>0</v>
      </c>
      <c r="K160" s="157">
        <f>ROUND(E160*J160,2)</f>
        <v>0</v>
      </c>
      <c r="L160" s="157">
        <v>15</v>
      </c>
      <c r="M160" s="157">
        <f>G160*(1+L160/100)</f>
        <v>0</v>
      </c>
      <c r="N160" s="157">
        <v>0.01</v>
      </c>
      <c r="O160" s="157">
        <f>ROUND(E160*N160,2)</f>
        <v>0.01</v>
      </c>
      <c r="P160" s="157">
        <v>0</v>
      </c>
      <c r="Q160" s="157">
        <f>ROUND(E160*P160,2)</f>
        <v>0</v>
      </c>
      <c r="R160" s="157" t="s">
        <v>200</v>
      </c>
      <c r="S160" s="157" t="s">
        <v>182</v>
      </c>
      <c r="T160" s="157" t="s">
        <v>158</v>
      </c>
      <c r="U160" s="157">
        <v>0</v>
      </c>
      <c r="V160" s="157">
        <f>ROUND(E160*U160,2)</f>
        <v>0</v>
      </c>
      <c r="W160" s="157"/>
      <c r="X160" s="157" t="s">
        <v>201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202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45</v>
      </c>
      <c r="B161" s="173" t="s">
        <v>325</v>
      </c>
      <c r="C161" s="180" t="s">
        <v>326</v>
      </c>
      <c r="D161" s="174" t="s">
        <v>189</v>
      </c>
      <c r="E161" s="175">
        <v>1</v>
      </c>
      <c r="F161" s="176"/>
      <c r="G161" s="177">
        <f>ROUND(E161*F161,2)</f>
        <v>0</v>
      </c>
      <c r="H161" s="158">
        <v>0</v>
      </c>
      <c r="I161" s="157">
        <f>ROUND(E161*H161,2)</f>
        <v>0</v>
      </c>
      <c r="J161" s="158">
        <v>1112</v>
      </c>
      <c r="K161" s="157">
        <f>ROUND(E161*J161,2)</f>
        <v>1112</v>
      </c>
      <c r="L161" s="157">
        <v>15</v>
      </c>
      <c r="M161" s="157">
        <f>G161*(1+L161/100)</f>
        <v>0</v>
      </c>
      <c r="N161" s="157">
        <v>1.82E-3</v>
      </c>
      <c r="O161" s="157">
        <f>ROUND(E161*N161,2)</f>
        <v>0</v>
      </c>
      <c r="P161" s="157">
        <v>0</v>
      </c>
      <c r="Q161" s="157">
        <f>ROUND(E161*P161,2)</f>
        <v>0</v>
      </c>
      <c r="R161" s="157"/>
      <c r="S161" s="157" t="s">
        <v>182</v>
      </c>
      <c r="T161" s="157" t="s">
        <v>182</v>
      </c>
      <c r="U161" s="157">
        <v>0</v>
      </c>
      <c r="V161" s="157">
        <f>ROUND(E161*U161,2)</f>
        <v>0</v>
      </c>
      <c r="W161" s="157"/>
      <c r="X161" s="157" t="s">
        <v>327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328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46</v>
      </c>
      <c r="B162" s="173" t="s">
        <v>329</v>
      </c>
      <c r="C162" s="180" t="s">
        <v>330</v>
      </c>
      <c r="D162" s="174" t="s">
        <v>0</v>
      </c>
      <c r="E162" s="175">
        <v>57.263399999999997</v>
      </c>
      <c r="F162" s="176"/>
      <c r="G162" s="177">
        <f>ROUND(E162*F162,2)</f>
        <v>0</v>
      </c>
      <c r="H162" s="158">
        <v>0</v>
      </c>
      <c r="I162" s="157">
        <f>ROUND(E162*H162,2)</f>
        <v>0</v>
      </c>
      <c r="J162" s="158">
        <v>0.3</v>
      </c>
      <c r="K162" s="157">
        <f>ROUND(E162*J162,2)</f>
        <v>17.18</v>
      </c>
      <c r="L162" s="157">
        <v>15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182</v>
      </c>
      <c r="T162" s="157" t="s">
        <v>182</v>
      </c>
      <c r="U162" s="157">
        <v>0</v>
      </c>
      <c r="V162" s="157">
        <f>ROUND(E162*U162,2)</f>
        <v>0</v>
      </c>
      <c r="W162" s="157"/>
      <c r="X162" s="157" t="s">
        <v>278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279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0" t="s">
        <v>152</v>
      </c>
      <c r="B163" s="161" t="s">
        <v>88</v>
      </c>
      <c r="C163" s="179" t="s">
        <v>89</v>
      </c>
      <c r="D163" s="162"/>
      <c r="E163" s="163"/>
      <c r="F163" s="164"/>
      <c r="G163" s="165">
        <f>SUMIF(AG164:AG164,"&lt;&gt;NOR",G164:G164)</f>
        <v>0</v>
      </c>
      <c r="H163" s="159"/>
      <c r="I163" s="159">
        <f>SUM(I164:I164)</f>
        <v>1068.3</v>
      </c>
      <c r="J163" s="159"/>
      <c r="K163" s="159">
        <f>SUM(K164:K164)</f>
        <v>881.7</v>
      </c>
      <c r="L163" s="159"/>
      <c r="M163" s="159">
        <f>SUM(M164:M164)</f>
        <v>0</v>
      </c>
      <c r="N163" s="159"/>
      <c r="O163" s="159">
        <f>SUM(O164:O164)</f>
        <v>0</v>
      </c>
      <c r="P163" s="159"/>
      <c r="Q163" s="159">
        <f>SUM(Q164:Q164)</f>
        <v>0</v>
      </c>
      <c r="R163" s="159"/>
      <c r="S163" s="159"/>
      <c r="T163" s="159"/>
      <c r="U163" s="159"/>
      <c r="V163" s="159">
        <f>SUM(V164:V164)</f>
        <v>0.85</v>
      </c>
      <c r="W163" s="159"/>
      <c r="X163" s="159"/>
      <c r="AG163" t="s">
        <v>153</v>
      </c>
    </row>
    <row r="164" spans="1:60" outlineLevel="1" x14ac:dyDescent="0.2">
      <c r="A164" s="172">
        <v>47</v>
      </c>
      <c r="B164" s="173" t="s">
        <v>331</v>
      </c>
      <c r="C164" s="180" t="s">
        <v>332</v>
      </c>
      <c r="D164" s="174" t="s">
        <v>286</v>
      </c>
      <c r="E164" s="175">
        <v>3</v>
      </c>
      <c r="F164" s="176"/>
      <c r="G164" s="177">
        <f>ROUND(E164*F164,2)</f>
        <v>0</v>
      </c>
      <c r="H164" s="158">
        <v>356.1</v>
      </c>
      <c r="I164" s="157">
        <f>ROUND(E164*H164,2)</f>
        <v>1068.3</v>
      </c>
      <c r="J164" s="158">
        <v>293.89999999999998</v>
      </c>
      <c r="K164" s="157">
        <f>ROUND(E164*J164,2)</f>
        <v>881.7</v>
      </c>
      <c r="L164" s="157">
        <v>15</v>
      </c>
      <c r="M164" s="157">
        <f>G164*(1+L164/100)</f>
        <v>0</v>
      </c>
      <c r="N164" s="157">
        <v>6.4999999999999997E-4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157</v>
      </c>
      <c r="T164" s="157" t="s">
        <v>158</v>
      </c>
      <c r="U164" s="157">
        <v>0.2848</v>
      </c>
      <c r="V164" s="157">
        <f>ROUND(E164*U164,2)</f>
        <v>0.85</v>
      </c>
      <c r="W164" s="157"/>
      <c r="X164" s="157" t="s">
        <v>183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184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x14ac:dyDescent="0.2">
      <c r="A165" s="160" t="s">
        <v>152</v>
      </c>
      <c r="B165" s="161" t="s">
        <v>90</v>
      </c>
      <c r="C165" s="179" t="s">
        <v>91</v>
      </c>
      <c r="D165" s="162"/>
      <c r="E165" s="163"/>
      <c r="F165" s="164"/>
      <c r="G165" s="165">
        <f>SUMIF(AG166:AG169,"&lt;&gt;NOR",G166:G169)</f>
        <v>0</v>
      </c>
      <c r="H165" s="159"/>
      <c r="I165" s="159">
        <f>SUM(I166:I169)</f>
        <v>4149.12</v>
      </c>
      <c r="J165" s="159"/>
      <c r="K165" s="159">
        <f>SUM(K166:K169)</f>
        <v>3014.34</v>
      </c>
      <c r="L165" s="159"/>
      <c r="M165" s="159">
        <f>SUM(M166:M169)</f>
        <v>0</v>
      </c>
      <c r="N165" s="159"/>
      <c r="O165" s="159">
        <f>SUM(O166:O169)</f>
        <v>0.01</v>
      </c>
      <c r="P165" s="159"/>
      <c r="Q165" s="159">
        <f>SUM(Q166:Q169)</f>
        <v>0.03</v>
      </c>
      <c r="R165" s="159"/>
      <c r="S165" s="159"/>
      <c r="T165" s="159"/>
      <c r="U165" s="159"/>
      <c r="V165" s="159">
        <f>SUM(V166:V169)</f>
        <v>1.91</v>
      </c>
      <c r="W165" s="159"/>
      <c r="X165" s="159"/>
      <c r="AG165" t="s">
        <v>153</v>
      </c>
    </row>
    <row r="166" spans="1:60" ht="22.5" outlineLevel="1" x14ac:dyDescent="0.2">
      <c r="A166" s="172">
        <v>48</v>
      </c>
      <c r="B166" s="173" t="s">
        <v>333</v>
      </c>
      <c r="C166" s="180" t="s">
        <v>334</v>
      </c>
      <c r="D166" s="174" t="s">
        <v>189</v>
      </c>
      <c r="E166" s="175">
        <v>6</v>
      </c>
      <c r="F166" s="176"/>
      <c r="G166" s="177">
        <f>ROUND(E166*F166,2)</f>
        <v>0</v>
      </c>
      <c r="H166" s="158">
        <v>691.52</v>
      </c>
      <c r="I166" s="157">
        <f>ROUND(E166*H166,2)</f>
        <v>4149.12</v>
      </c>
      <c r="J166" s="158">
        <v>139.47999999999999</v>
      </c>
      <c r="K166" s="157">
        <f>ROUND(E166*J166,2)</f>
        <v>836.88</v>
      </c>
      <c r="L166" s="157">
        <v>15</v>
      </c>
      <c r="M166" s="157">
        <f>G166*(1+L166/100)</f>
        <v>0</v>
      </c>
      <c r="N166" s="157">
        <v>8.9999999999999998E-4</v>
      </c>
      <c r="O166" s="157">
        <f>ROUND(E166*N166,2)</f>
        <v>0.01</v>
      </c>
      <c r="P166" s="157">
        <v>0</v>
      </c>
      <c r="Q166" s="157">
        <f>ROUND(E166*P166,2)</f>
        <v>0</v>
      </c>
      <c r="R166" s="157"/>
      <c r="S166" s="157" t="s">
        <v>182</v>
      </c>
      <c r="T166" s="157" t="s">
        <v>158</v>
      </c>
      <c r="U166" s="157">
        <v>0.247</v>
      </c>
      <c r="V166" s="157">
        <f>ROUND(E166*U166,2)</f>
        <v>1.48</v>
      </c>
      <c r="W166" s="157"/>
      <c r="X166" s="157" t="s">
        <v>183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184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49</v>
      </c>
      <c r="B167" s="173" t="s">
        <v>335</v>
      </c>
      <c r="C167" s="180" t="s">
        <v>336</v>
      </c>
      <c r="D167" s="174" t="s">
        <v>189</v>
      </c>
      <c r="E167" s="175">
        <v>6</v>
      </c>
      <c r="F167" s="176"/>
      <c r="G167" s="177">
        <f>ROUND(E167*F167,2)</f>
        <v>0</v>
      </c>
      <c r="H167" s="158">
        <v>0</v>
      </c>
      <c r="I167" s="157">
        <f>ROUND(E167*H167,2)</f>
        <v>0</v>
      </c>
      <c r="J167" s="158">
        <v>28.5</v>
      </c>
      <c r="K167" s="157">
        <f>ROUND(E167*J167,2)</f>
        <v>171</v>
      </c>
      <c r="L167" s="157">
        <v>15</v>
      </c>
      <c r="M167" s="157">
        <f>G167*(1+L167/100)</f>
        <v>0</v>
      </c>
      <c r="N167" s="157">
        <v>0</v>
      </c>
      <c r="O167" s="157">
        <f>ROUND(E167*N167,2)</f>
        <v>0</v>
      </c>
      <c r="P167" s="157">
        <v>4.9100000000000003E-3</v>
      </c>
      <c r="Q167" s="157">
        <f>ROUND(E167*P167,2)</f>
        <v>0.03</v>
      </c>
      <c r="R167" s="157"/>
      <c r="S167" s="157" t="s">
        <v>157</v>
      </c>
      <c r="T167" s="157" t="s">
        <v>182</v>
      </c>
      <c r="U167" s="157">
        <v>7.1999999999999995E-2</v>
      </c>
      <c r="V167" s="157">
        <f>ROUND(E167*U167,2)</f>
        <v>0.43</v>
      </c>
      <c r="W167" s="157"/>
      <c r="X167" s="157" t="s">
        <v>183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184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50</v>
      </c>
      <c r="B168" s="173" t="s">
        <v>337</v>
      </c>
      <c r="C168" s="180" t="s">
        <v>338</v>
      </c>
      <c r="D168" s="174" t="s">
        <v>189</v>
      </c>
      <c r="E168" s="175">
        <v>6</v>
      </c>
      <c r="F168" s="176"/>
      <c r="G168" s="177">
        <f>ROUND(E168*F168,2)</f>
        <v>0</v>
      </c>
      <c r="H168" s="158">
        <v>0</v>
      </c>
      <c r="I168" s="157">
        <f>ROUND(E168*H168,2)</f>
        <v>0</v>
      </c>
      <c r="J168" s="158">
        <v>311</v>
      </c>
      <c r="K168" s="157">
        <f>ROUND(E168*J168,2)</f>
        <v>1866</v>
      </c>
      <c r="L168" s="157">
        <v>15</v>
      </c>
      <c r="M168" s="157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157</v>
      </c>
      <c r="T168" s="157" t="s">
        <v>182</v>
      </c>
      <c r="U168" s="157">
        <v>0</v>
      </c>
      <c r="V168" s="157">
        <f>ROUND(E168*U168,2)</f>
        <v>0</v>
      </c>
      <c r="W168" s="157"/>
      <c r="X168" s="157" t="s">
        <v>183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184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51</v>
      </c>
      <c r="B169" s="173" t="s">
        <v>339</v>
      </c>
      <c r="C169" s="180" t="s">
        <v>340</v>
      </c>
      <c r="D169" s="174" t="s">
        <v>0</v>
      </c>
      <c r="E169" s="175">
        <v>70.23</v>
      </c>
      <c r="F169" s="176"/>
      <c r="G169" s="177">
        <f>ROUND(E169*F169,2)</f>
        <v>0</v>
      </c>
      <c r="H169" s="158">
        <v>0</v>
      </c>
      <c r="I169" s="157">
        <f>ROUND(E169*H169,2)</f>
        <v>0</v>
      </c>
      <c r="J169" s="158">
        <v>2</v>
      </c>
      <c r="K169" s="157">
        <f>ROUND(E169*J169,2)</f>
        <v>140.46</v>
      </c>
      <c r="L169" s="157">
        <v>15</v>
      </c>
      <c r="M169" s="157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7"/>
      <c r="S169" s="157" t="s">
        <v>182</v>
      </c>
      <c r="T169" s="157" t="s">
        <v>158</v>
      </c>
      <c r="U169" s="157">
        <v>0</v>
      </c>
      <c r="V169" s="157">
        <f>ROUND(E169*U169,2)</f>
        <v>0</v>
      </c>
      <c r="W169" s="157"/>
      <c r="X169" s="157" t="s">
        <v>278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279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x14ac:dyDescent="0.2">
      <c r="A170" s="160" t="s">
        <v>152</v>
      </c>
      <c r="B170" s="161" t="s">
        <v>92</v>
      </c>
      <c r="C170" s="179" t="s">
        <v>93</v>
      </c>
      <c r="D170" s="162"/>
      <c r="E170" s="163"/>
      <c r="F170" s="164"/>
      <c r="G170" s="165">
        <f>SUMIF(AG171:AG185,"&lt;&gt;NOR",G171:G185)</f>
        <v>0</v>
      </c>
      <c r="H170" s="159"/>
      <c r="I170" s="159">
        <f>SUM(I171:I185)</f>
        <v>38596.39</v>
      </c>
      <c r="J170" s="159"/>
      <c r="K170" s="159">
        <f>SUM(K171:K185)</f>
        <v>3394.3199999999997</v>
      </c>
      <c r="L170" s="159"/>
      <c r="M170" s="159">
        <f>SUM(M171:M185)</f>
        <v>0</v>
      </c>
      <c r="N170" s="159"/>
      <c r="O170" s="159">
        <f>SUM(O171:O185)</f>
        <v>0.30000000000000004</v>
      </c>
      <c r="P170" s="159"/>
      <c r="Q170" s="159">
        <f>SUM(Q171:Q185)</f>
        <v>0.04</v>
      </c>
      <c r="R170" s="159"/>
      <c r="S170" s="159"/>
      <c r="T170" s="159"/>
      <c r="U170" s="159"/>
      <c r="V170" s="159">
        <f>SUM(V171:V185)</f>
        <v>1.87</v>
      </c>
      <c r="W170" s="159"/>
      <c r="X170" s="159"/>
      <c r="AG170" t="s">
        <v>153</v>
      </c>
    </row>
    <row r="171" spans="1:60" outlineLevel="1" x14ac:dyDescent="0.2">
      <c r="A171" s="166">
        <v>52</v>
      </c>
      <c r="B171" s="167" t="s">
        <v>341</v>
      </c>
      <c r="C171" s="181" t="s">
        <v>342</v>
      </c>
      <c r="D171" s="168" t="s">
        <v>206</v>
      </c>
      <c r="E171" s="169">
        <v>4.0199999999999996</v>
      </c>
      <c r="F171" s="170"/>
      <c r="G171" s="171">
        <f>ROUND(E171*F171,2)</f>
        <v>0</v>
      </c>
      <c r="H171" s="158">
        <v>123.48</v>
      </c>
      <c r="I171" s="157">
        <f>ROUND(E171*H171,2)</f>
        <v>496.39</v>
      </c>
      <c r="J171" s="158">
        <v>164.02</v>
      </c>
      <c r="K171" s="157">
        <f>ROUND(E171*J171,2)</f>
        <v>659.36</v>
      </c>
      <c r="L171" s="157">
        <v>15</v>
      </c>
      <c r="M171" s="157">
        <f>G171*(1+L171/100)</f>
        <v>0</v>
      </c>
      <c r="N171" s="157">
        <v>1.6320000000000001E-2</v>
      </c>
      <c r="O171" s="157">
        <f>ROUND(E171*N171,2)</f>
        <v>7.0000000000000007E-2</v>
      </c>
      <c r="P171" s="157">
        <v>0</v>
      </c>
      <c r="Q171" s="157">
        <f>ROUND(E171*P171,2)</f>
        <v>0</v>
      </c>
      <c r="R171" s="157"/>
      <c r="S171" s="157" t="s">
        <v>182</v>
      </c>
      <c r="T171" s="157" t="s">
        <v>182</v>
      </c>
      <c r="U171" s="157">
        <v>0.36199999999999999</v>
      </c>
      <c r="V171" s="157">
        <f>ROUND(E171*U171,2)</f>
        <v>1.46</v>
      </c>
      <c r="W171" s="157"/>
      <c r="X171" s="157" t="s">
        <v>183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184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9" t="s">
        <v>343</v>
      </c>
      <c r="D172" s="185"/>
      <c r="E172" s="186">
        <v>1.62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186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9" t="s">
        <v>344</v>
      </c>
      <c r="D173" s="185"/>
      <c r="E173" s="186">
        <v>1.44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186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9" t="s">
        <v>345</v>
      </c>
      <c r="D174" s="185"/>
      <c r="E174" s="186">
        <v>0.96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186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6">
        <v>53</v>
      </c>
      <c r="B175" s="167" t="s">
        <v>346</v>
      </c>
      <c r="C175" s="181" t="s">
        <v>347</v>
      </c>
      <c r="D175" s="168" t="s">
        <v>206</v>
      </c>
      <c r="E175" s="169">
        <v>4.0199999999999996</v>
      </c>
      <c r="F175" s="170"/>
      <c r="G175" s="171">
        <f>ROUND(E175*F175,2)</f>
        <v>0</v>
      </c>
      <c r="H175" s="158">
        <v>0</v>
      </c>
      <c r="I175" s="157">
        <f>ROUND(E175*H175,2)</f>
        <v>0</v>
      </c>
      <c r="J175" s="158">
        <v>37.700000000000003</v>
      </c>
      <c r="K175" s="157">
        <f>ROUND(E175*J175,2)</f>
        <v>151.55000000000001</v>
      </c>
      <c r="L175" s="157">
        <v>15</v>
      </c>
      <c r="M175" s="157">
        <f>G175*(1+L175/100)</f>
        <v>0</v>
      </c>
      <c r="N175" s="157">
        <v>0</v>
      </c>
      <c r="O175" s="157">
        <f>ROUND(E175*N175,2)</f>
        <v>0</v>
      </c>
      <c r="P175" s="157">
        <v>1.057E-2</v>
      </c>
      <c r="Q175" s="157">
        <f>ROUND(E175*P175,2)</f>
        <v>0.04</v>
      </c>
      <c r="R175" s="157"/>
      <c r="S175" s="157" t="s">
        <v>182</v>
      </c>
      <c r="T175" s="157" t="s">
        <v>182</v>
      </c>
      <c r="U175" s="157">
        <v>8.2000000000000003E-2</v>
      </c>
      <c r="V175" s="157">
        <f>ROUND(E175*U175,2)</f>
        <v>0.33</v>
      </c>
      <c r="W175" s="157"/>
      <c r="X175" s="157" t="s">
        <v>183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184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9" t="s">
        <v>343</v>
      </c>
      <c r="D176" s="185"/>
      <c r="E176" s="186">
        <v>1.62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186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9" t="s">
        <v>344</v>
      </c>
      <c r="D177" s="185"/>
      <c r="E177" s="186">
        <v>1.44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186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9" t="s">
        <v>345</v>
      </c>
      <c r="D178" s="185"/>
      <c r="E178" s="186">
        <v>0.96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186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54</v>
      </c>
      <c r="B179" s="173" t="s">
        <v>348</v>
      </c>
      <c r="C179" s="180" t="s">
        <v>349</v>
      </c>
      <c r="D179" s="174" t="s">
        <v>282</v>
      </c>
      <c r="E179" s="175">
        <v>1</v>
      </c>
      <c r="F179" s="176"/>
      <c r="G179" s="177">
        <f t="shared" ref="G179:G185" si="7">ROUND(E179*F179,2)</f>
        <v>0</v>
      </c>
      <c r="H179" s="158">
        <v>0</v>
      </c>
      <c r="I179" s="157">
        <f t="shared" ref="I179:I185" si="8">ROUND(E179*H179,2)</f>
        <v>0</v>
      </c>
      <c r="J179" s="158">
        <v>800</v>
      </c>
      <c r="K179" s="157">
        <f t="shared" ref="K179:K185" si="9">ROUND(E179*J179,2)</f>
        <v>800</v>
      </c>
      <c r="L179" s="157">
        <v>15</v>
      </c>
      <c r="M179" s="157">
        <f t="shared" ref="M179:M185" si="10">G179*(1+L179/100)</f>
        <v>0</v>
      </c>
      <c r="N179" s="157">
        <v>0</v>
      </c>
      <c r="O179" s="157">
        <f t="shared" ref="O179:O185" si="11">ROUND(E179*N179,2)</f>
        <v>0</v>
      </c>
      <c r="P179" s="157">
        <v>0</v>
      </c>
      <c r="Q179" s="157">
        <f t="shared" ref="Q179:Q185" si="12">ROUND(E179*P179,2)</f>
        <v>0</v>
      </c>
      <c r="R179" s="157"/>
      <c r="S179" s="157" t="s">
        <v>182</v>
      </c>
      <c r="T179" s="157" t="s">
        <v>158</v>
      </c>
      <c r="U179" s="157">
        <v>3.1E-2</v>
      </c>
      <c r="V179" s="157">
        <f t="shared" ref="V179:V185" si="13">ROUND(E179*U179,2)</f>
        <v>0.03</v>
      </c>
      <c r="W179" s="157"/>
      <c r="X179" s="157" t="s">
        <v>183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184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2">
        <v>55</v>
      </c>
      <c r="B180" s="173" t="s">
        <v>350</v>
      </c>
      <c r="C180" s="180" t="s">
        <v>351</v>
      </c>
      <c r="D180" s="174" t="s">
        <v>282</v>
      </c>
      <c r="E180" s="175">
        <v>1</v>
      </c>
      <c r="F180" s="176"/>
      <c r="G180" s="177">
        <f t="shared" si="7"/>
        <v>0</v>
      </c>
      <c r="H180" s="158">
        <v>0</v>
      </c>
      <c r="I180" s="157">
        <f t="shared" si="8"/>
        <v>0</v>
      </c>
      <c r="J180" s="158">
        <v>600</v>
      </c>
      <c r="K180" s="157">
        <f t="shared" si="9"/>
        <v>600</v>
      </c>
      <c r="L180" s="157">
        <v>15</v>
      </c>
      <c r="M180" s="157">
        <f t="shared" si="10"/>
        <v>0</v>
      </c>
      <c r="N180" s="157">
        <v>0</v>
      </c>
      <c r="O180" s="157">
        <f t="shared" si="11"/>
        <v>0</v>
      </c>
      <c r="P180" s="157">
        <v>0</v>
      </c>
      <c r="Q180" s="157">
        <f t="shared" si="12"/>
        <v>0</v>
      </c>
      <c r="R180" s="157"/>
      <c r="S180" s="157" t="s">
        <v>182</v>
      </c>
      <c r="T180" s="157" t="s">
        <v>158</v>
      </c>
      <c r="U180" s="157">
        <v>5.1999999999999998E-2</v>
      </c>
      <c r="V180" s="157">
        <f t="shared" si="13"/>
        <v>0.05</v>
      </c>
      <c r="W180" s="157"/>
      <c r="X180" s="157" t="s">
        <v>183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184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56</v>
      </c>
      <c r="B181" s="173" t="s">
        <v>352</v>
      </c>
      <c r="C181" s="180" t="s">
        <v>353</v>
      </c>
      <c r="D181" s="174" t="s">
        <v>189</v>
      </c>
      <c r="E181" s="175">
        <v>1</v>
      </c>
      <c r="F181" s="176"/>
      <c r="G181" s="177">
        <f t="shared" si="7"/>
        <v>0</v>
      </c>
      <c r="H181" s="158">
        <v>6620</v>
      </c>
      <c r="I181" s="157">
        <f t="shared" si="8"/>
        <v>6620</v>
      </c>
      <c r="J181" s="158">
        <v>0</v>
      </c>
      <c r="K181" s="157">
        <f t="shared" si="9"/>
        <v>0</v>
      </c>
      <c r="L181" s="157">
        <v>15</v>
      </c>
      <c r="M181" s="157">
        <f t="shared" si="10"/>
        <v>0</v>
      </c>
      <c r="N181" s="157">
        <v>4.3200000000000002E-2</v>
      </c>
      <c r="O181" s="157">
        <f t="shared" si="11"/>
        <v>0.04</v>
      </c>
      <c r="P181" s="157">
        <v>0</v>
      </c>
      <c r="Q181" s="157">
        <f t="shared" si="12"/>
        <v>0</v>
      </c>
      <c r="R181" s="157" t="s">
        <v>200</v>
      </c>
      <c r="S181" s="157" t="s">
        <v>182</v>
      </c>
      <c r="T181" s="157" t="s">
        <v>182</v>
      </c>
      <c r="U181" s="157">
        <v>0</v>
      </c>
      <c r="V181" s="157">
        <f t="shared" si="13"/>
        <v>0</v>
      </c>
      <c r="W181" s="157"/>
      <c r="X181" s="157" t="s">
        <v>201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202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57</v>
      </c>
      <c r="B182" s="173" t="s">
        <v>354</v>
      </c>
      <c r="C182" s="180" t="s">
        <v>355</v>
      </c>
      <c r="D182" s="174" t="s">
        <v>189</v>
      </c>
      <c r="E182" s="175">
        <v>1</v>
      </c>
      <c r="F182" s="176"/>
      <c r="G182" s="177">
        <f t="shared" si="7"/>
        <v>0</v>
      </c>
      <c r="H182" s="158">
        <v>5810</v>
      </c>
      <c r="I182" s="157">
        <f t="shared" si="8"/>
        <v>5810</v>
      </c>
      <c r="J182" s="158">
        <v>0</v>
      </c>
      <c r="K182" s="157">
        <f t="shared" si="9"/>
        <v>0</v>
      </c>
      <c r="L182" s="157">
        <v>15</v>
      </c>
      <c r="M182" s="157">
        <f t="shared" si="10"/>
        <v>0</v>
      </c>
      <c r="N182" s="157">
        <v>3.2669999999999998E-2</v>
      </c>
      <c r="O182" s="157">
        <f t="shared" si="11"/>
        <v>0.03</v>
      </c>
      <c r="P182" s="157">
        <v>0</v>
      </c>
      <c r="Q182" s="157">
        <f t="shared" si="12"/>
        <v>0</v>
      </c>
      <c r="R182" s="157" t="s">
        <v>200</v>
      </c>
      <c r="S182" s="157" t="s">
        <v>182</v>
      </c>
      <c r="T182" s="157" t="s">
        <v>182</v>
      </c>
      <c r="U182" s="157">
        <v>0</v>
      </c>
      <c r="V182" s="157">
        <f t="shared" si="13"/>
        <v>0</v>
      </c>
      <c r="W182" s="157"/>
      <c r="X182" s="157" t="s">
        <v>201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202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58</v>
      </c>
      <c r="B183" s="173" t="s">
        <v>354</v>
      </c>
      <c r="C183" s="180" t="s">
        <v>355</v>
      </c>
      <c r="D183" s="174" t="s">
        <v>189</v>
      </c>
      <c r="E183" s="175">
        <v>2</v>
      </c>
      <c r="F183" s="176"/>
      <c r="G183" s="177">
        <f t="shared" si="7"/>
        <v>0</v>
      </c>
      <c r="H183" s="158">
        <v>5810</v>
      </c>
      <c r="I183" s="157">
        <f t="shared" si="8"/>
        <v>11620</v>
      </c>
      <c r="J183" s="158">
        <v>0</v>
      </c>
      <c r="K183" s="157">
        <f t="shared" si="9"/>
        <v>0</v>
      </c>
      <c r="L183" s="157">
        <v>15</v>
      </c>
      <c r="M183" s="157">
        <f t="shared" si="10"/>
        <v>0</v>
      </c>
      <c r="N183" s="157">
        <v>3.2669999999999998E-2</v>
      </c>
      <c r="O183" s="157">
        <f t="shared" si="11"/>
        <v>7.0000000000000007E-2</v>
      </c>
      <c r="P183" s="157">
        <v>0</v>
      </c>
      <c r="Q183" s="157">
        <f t="shared" si="12"/>
        <v>0</v>
      </c>
      <c r="R183" s="157" t="s">
        <v>200</v>
      </c>
      <c r="S183" s="157" t="s">
        <v>182</v>
      </c>
      <c r="T183" s="157" t="s">
        <v>182</v>
      </c>
      <c r="U183" s="157">
        <v>0</v>
      </c>
      <c r="V183" s="157">
        <f t="shared" si="13"/>
        <v>0</v>
      </c>
      <c r="W183" s="157"/>
      <c r="X183" s="157" t="s">
        <v>201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202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59</v>
      </c>
      <c r="B184" s="173" t="s">
        <v>356</v>
      </c>
      <c r="C184" s="180" t="s">
        <v>357</v>
      </c>
      <c r="D184" s="174" t="s">
        <v>189</v>
      </c>
      <c r="E184" s="175">
        <v>2</v>
      </c>
      <c r="F184" s="176"/>
      <c r="G184" s="177">
        <f t="shared" si="7"/>
        <v>0</v>
      </c>
      <c r="H184" s="158">
        <v>7025</v>
      </c>
      <c r="I184" s="157">
        <f t="shared" si="8"/>
        <v>14050</v>
      </c>
      <c r="J184" s="158">
        <v>0</v>
      </c>
      <c r="K184" s="157">
        <f t="shared" si="9"/>
        <v>0</v>
      </c>
      <c r="L184" s="157">
        <v>15</v>
      </c>
      <c r="M184" s="157">
        <f t="shared" si="10"/>
        <v>0</v>
      </c>
      <c r="N184" s="157">
        <v>4.3560000000000001E-2</v>
      </c>
      <c r="O184" s="157">
        <f t="shared" si="11"/>
        <v>0.09</v>
      </c>
      <c r="P184" s="157">
        <v>0</v>
      </c>
      <c r="Q184" s="157">
        <f t="shared" si="12"/>
        <v>0</v>
      </c>
      <c r="R184" s="157" t="s">
        <v>200</v>
      </c>
      <c r="S184" s="157" t="s">
        <v>182</v>
      </c>
      <c r="T184" s="157" t="s">
        <v>182</v>
      </c>
      <c r="U184" s="157">
        <v>0</v>
      </c>
      <c r="V184" s="157">
        <f t="shared" si="13"/>
        <v>0</v>
      </c>
      <c r="W184" s="157"/>
      <c r="X184" s="157" t="s">
        <v>201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202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2">
        <v>60</v>
      </c>
      <c r="B185" s="173" t="s">
        <v>358</v>
      </c>
      <c r="C185" s="180" t="s">
        <v>359</v>
      </c>
      <c r="D185" s="174" t="s">
        <v>0</v>
      </c>
      <c r="E185" s="175">
        <v>408.07299999999998</v>
      </c>
      <c r="F185" s="176"/>
      <c r="G185" s="177">
        <f t="shared" si="7"/>
        <v>0</v>
      </c>
      <c r="H185" s="158">
        <v>0</v>
      </c>
      <c r="I185" s="157">
        <f t="shared" si="8"/>
        <v>0</v>
      </c>
      <c r="J185" s="158">
        <v>2.9</v>
      </c>
      <c r="K185" s="157">
        <f t="shared" si="9"/>
        <v>1183.4100000000001</v>
      </c>
      <c r="L185" s="157">
        <v>15</v>
      </c>
      <c r="M185" s="157">
        <f t="shared" si="10"/>
        <v>0</v>
      </c>
      <c r="N185" s="157">
        <v>0</v>
      </c>
      <c r="O185" s="157">
        <f t="shared" si="11"/>
        <v>0</v>
      </c>
      <c r="P185" s="157">
        <v>0</v>
      </c>
      <c r="Q185" s="157">
        <f t="shared" si="12"/>
        <v>0</v>
      </c>
      <c r="R185" s="157"/>
      <c r="S185" s="157" t="s">
        <v>182</v>
      </c>
      <c r="T185" s="157" t="s">
        <v>182</v>
      </c>
      <c r="U185" s="157">
        <v>0</v>
      </c>
      <c r="V185" s="157">
        <f t="shared" si="13"/>
        <v>0</v>
      </c>
      <c r="W185" s="157"/>
      <c r="X185" s="157" t="s">
        <v>278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279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0" t="s">
        <v>152</v>
      </c>
      <c r="B186" s="161" t="s">
        <v>94</v>
      </c>
      <c r="C186" s="179" t="s">
        <v>95</v>
      </c>
      <c r="D186" s="162"/>
      <c r="E186" s="163"/>
      <c r="F186" s="164"/>
      <c r="G186" s="165">
        <f>SUMIF(AG187:AG190,"&lt;&gt;NOR",G187:G190)</f>
        <v>0</v>
      </c>
      <c r="H186" s="159"/>
      <c r="I186" s="159">
        <f>SUM(I187:I190)</f>
        <v>33728.480000000003</v>
      </c>
      <c r="J186" s="159"/>
      <c r="K186" s="159">
        <f>SUM(K187:K190)</f>
        <v>7657.23</v>
      </c>
      <c r="L186" s="159"/>
      <c r="M186" s="159">
        <f>SUM(M187:M190)</f>
        <v>0</v>
      </c>
      <c r="N186" s="159"/>
      <c r="O186" s="159">
        <f>SUM(O187:O190)</f>
        <v>0.39</v>
      </c>
      <c r="P186" s="159"/>
      <c r="Q186" s="159">
        <f>SUM(Q187:Q190)</f>
        <v>0</v>
      </c>
      <c r="R186" s="159"/>
      <c r="S186" s="159"/>
      <c r="T186" s="159"/>
      <c r="U186" s="159"/>
      <c r="V186" s="159">
        <f>SUM(V187:V190)</f>
        <v>8.34</v>
      </c>
      <c r="W186" s="159"/>
      <c r="X186" s="159"/>
      <c r="AG186" t="s">
        <v>153</v>
      </c>
    </row>
    <row r="187" spans="1:60" ht="45" outlineLevel="1" x14ac:dyDescent="0.2">
      <c r="A187" s="166">
        <v>61</v>
      </c>
      <c r="B187" s="167" t="s">
        <v>360</v>
      </c>
      <c r="C187" s="181" t="s">
        <v>361</v>
      </c>
      <c r="D187" s="168" t="s">
        <v>206</v>
      </c>
      <c r="E187" s="169">
        <v>37.409999999999997</v>
      </c>
      <c r="F187" s="170"/>
      <c r="G187" s="171">
        <f>ROUND(E187*F187,2)</f>
        <v>0</v>
      </c>
      <c r="H187" s="158">
        <v>901.59</v>
      </c>
      <c r="I187" s="157">
        <f>ROUND(E187*H187,2)</f>
        <v>33728.480000000003</v>
      </c>
      <c r="J187" s="158">
        <v>112.41</v>
      </c>
      <c r="K187" s="157">
        <f>ROUND(E187*J187,2)</f>
        <v>4205.26</v>
      </c>
      <c r="L187" s="157">
        <v>15</v>
      </c>
      <c r="M187" s="157">
        <f>G187*(1+L187/100)</f>
        <v>0</v>
      </c>
      <c r="N187" s="157">
        <v>1.043E-2</v>
      </c>
      <c r="O187" s="157">
        <f>ROUND(E187*N187,2)</f>
        <v>0.39</v>
      </c>
      <c r="P187" s="157">
        <v>0</v>
      </c>
      <c r="Q187" s="157">
        <f>ROUND(E187*P187,2)</f>
        <v>0</v>
      </c>
      <c r="R187" s="157"/>
      <c r="S187" s="157" t="s">
        <v>182</v>
      </c>
      <c r="T187" s="157" t="s">
        <v>182</v>
      </c>
      <c r="U187" s="157">
        <v>0.223</v>
      </c>
      <c r="V187" s="157">
        <f>ROUND(E187*U187,2)</f>
        <v>8.34</v>
      </c>
      <c r="W187" s="157"/>
      <c r="X187" s="157" t="s">
        <v>183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184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9" t="s">
        <v>225</v>
      </c>
      <c r="D188" s="185"/>
      <c r="E188" s="186">
        <v>26.6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186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9" t="s">
        <v>220</v>
      </c>
      <c r="D189" s="185"/>
      <c r="E189" s="186">
        <v>10.81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186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62</v>
      </c>
      <c r="B190" s="173" t="s">
        <v>362</v>
      </c>
      <c r="C190" s="180" t="s">
        <v>363</v>
      </c>
      <c r="D190" s="174" t="s">
        <v>0</v>
      </c>
      <c r="E190" s="175">
        <v>379.3374</v>
      </c>
      <c r="F190" s="176"/>
      <c r="G190" s="177">
        <f>ROUND(E190*F190,2)</f>
        <v>0</v>
      </c>
      <c r="H190" s="158">
        <v>0</v>
      </c>
      <c r="I190" s="157">
        <f>ROUND(E190*H190,2)</f>
        <v>0</v>
      </c>
      <c r="J190" s="158">
        <v>9.1</v>
      </c>
      <c r="K190" s="157">
        <f>ROUND(E190*J190,2)</f>
        <v>3451.97</v>
      </c>
      <c r="L190" s="157">
        <v>15</v>
      </c>
      <c r="M190" s="157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7"/>
      <c r="S190" s="157" t="s">
        <v>182</v>
      </c>
      <c r="T190" s="157" t="s">
        <v>182</v>
      </c>
      <c r="U190" s="157">
        <v>0</v>
      </c>
      <c r="V190" s="157">
        <f>ROUND(E190*U190,2)</f>
        <v>0</v>
      </c>
      <c r="W190" s="157"/>
      <c r="X190" s="157" t="s">
        <v>278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279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x14ac:dyDescent="0.2">
      <c r="A191" s="160" t="s">
        <v>152</v>
      </c>
      <c r="B191" s="161" t="s">
        <v>96</v>
      </c>
      <c r="C191" s="179" t="s">
        <v>97</v>
      </c>
      <c r="D191" s="162"/>
      <c r="E191" s="163"/>
      <c r="F191" s="164"/>
      <c r="G191" s="165">
        <f>SUMIF(AG192:AG214,"&lt;&gt;NOR",G192:G214)</f>
        <v>0</v>
      </c>
      <c r="H191" s="159"/>
      <c r="I191" s="159">
        <f>SUM(I192:I214)</f>
        <v>22150.2</v>
      </c>
      <c r="J191" s="159"/>
      <c r="K191" s="159">
        <f>SUM(K192:K214)</f>
        <v>31627.8</v>
      </c>
      <c r="L191" s="159"/>
      <c r="M191" s="159">
        <f>SUM(M192:M214)</f>
        <v>0</v>
      </c>
      <c r="N191" s="159"/>
      <c r="O191" s="159">
        <f>SUM(O192:O214)</f>
        <v>0.06</v>
      </c>
      <c r="P191" s="159"/>
      <c r="Q191" s="159">
        <f>SUM(Q192:Q214)</f>
        <v>0.01</v>
      </c>
      <c r="R191" s="159"/>
      <c r="S191" s="159"/>
      <c r="T191" s="159"/>
      <c r="U191" s="159"/>
      <c r="V191" s="159">
        <f>SUM(V192:V214)</f>
        <v>16.720000000000002</v>
      </c>
      <c r="W191" s="159"/>
      <c r="X191" s="159"/>
      <c r="AG191" t="s">
        <v>153</v>
      </c>
    </row>
    <row r="192" spans="1:60" outlineLevel="1" x14ac:dyDescent="0.2">
      <c r="A192" s="172">
        <v>63</v>
      </c>
      <c r="B192" s="173" t="s">
        <v>364</v>
      </c>
      <c r="C192" s="180" t="s">
        <v>365</v>
      </c>
      <c r="D192" s="174" t="s">
        <v>189</v>
      </c>
      <c r="E192" s="175">
        <v>7</v>
      </c>
      <c r="F192" s="176"/>
      <c r="G192" s="177">
        <f t="shared" ref="G192:G198" si="14">ROUND(E192*F192,2)</f>
        <v>0</v>
      </c>
      <c r="H192" s="158">
        <v>0</v>
      </c>
      <c r="I192" s="157">
        <f t="shared" ref="I192:I198" si="15">ROUND(E192*H192,2)</f>
        <v>0</v>
      </c>
      <c r="J192" s="158">
        <v>450</v>
      </c>
      <c r="K192" s="157">
        <f t="shared" ref="K192:K198" si="16">ROUND(E192*J192,2)</f>
        <v>3150</v>
      </c>
      <c r="L192" s="157">
        <v>15</v>
      </c>
      <c r="M192" s="157">
        <f t="shared" ref="M192:M198" si="17">G192*(1+L192/100)</f>
        <v>0</v>
      </c>
      <c r="N192" s="157">
        <v>0</v>
      </c>
      <c r="O192" s="157">
        <f t="shared" ref="O192:O198" si="18">ROUND(E192*N192,2)</f>
        <v>0</v>
      </c>
      <c r="P192" s="157">
        <v>0</v>
      </c>
      <c r="Q192" s="157">
        <f t="shared" ref="Q192:Q198" si="19">ROUND(E192*P192,2)</f>
        <v>0</v>
      </c>
      <c r="R192" s="157"/>
      <c r="S192" s="157" t="s">
        <v>182</v>
      </c>
      <c r="T192" s="157" t="s">
        <v>158</v>
      </c>
      <c r="U192" s="157">
        <v>1.45</v>
      </c>
      <c r="V192" s="157">
        <f t="shared" ref="V192:V198" si="20">ROUND(E192*U192,2)</f>
        <v>10.15</v>
      </c>
      <c r="W192" s="157"/>
      <c r="X192" s="157" t="s">
        <v>183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184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64</v>
      </c>
      <c r="B193" s="173" t="s">
        <v>366</v>
      </c>
      <c r="C193" s="180" t="s">
        <v>367</v>
      </c>
      <c r="D193" s="174" t="s">
        <v>189</v>
      </c>
      <c r="E193" s="175">
        <v>1</v>
      </c>
      <c r="F193" s="176"/>
      <c r="G193" s="177">
        <f t="shared" si="14"/>
        <v>0</v>
      </c>
      <c r="H193" s="158">
        <v>0</v>
      </c>
      <c r="I193" s="157">
        <f t="shared" si="15"/>
        <v>0</v>
      </c>
      <c r="J193" s="158">
        <v>1126</v>
      </c>
      <c r="K193" s="157">
        <f t="shared" si="16"/>
        <v>1126</v>
      </c>
      <c r="L193" s="157">
        <v>15</v>
      </c>
      <c r="M193" s="157">
        <f t="shared" si="17"/>
        <v>0</v>
      </c>
      <c r="N193" s="157">
        <v>0</v>
      </c>
      <c r="O193" s="157">
        <f t="shared" si="18"/>
        <v>0</v>
      </c>
      <c r="P193" s="157">
        <v>0</v>
      </c>
      <c r="Q193" s="157">
        <f t="shared" si="19"/>
        <v>0</v>
      </c>
      <c r="R193" s="157"/>
      <c r="S193" s="157" t="s">
        <v>182</v>
      </c>
      <c r="T193" s="157" t="s">
        <v>182</v>
      </c>
      <c r="U193" s="157">
        <v>2.4500000000000002</v>
      </c>
      <c r="V193" s="157">
        <f t="shared" si="20"/>
        <v>2.4500000000000002</v>
      </c>
      <c r="W193" s="157"/>
      <c r="X193" s="157" t="s">
        <v>183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184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65</v>
      </c>
      <c r="B194" s="173" t="s">
        <v>368</v>
      </c>
      <c r="C194" s="180" t="s">
        <v>369</v>
      </c>
      <c r="D194" s="174" t="s">
        <v>189</v>
      </c>
      <c r="E194" s="175">
        <v>5</v>
      </c>
      <c r="F194" s="176"/>
      <c r="G194" s="177">
        <f t="shared" si="14"/>
        <v>0</v>
      </c>
      <c r="H194" s="158">
        <v>0</v>
      </c>
      <c r="I194" s="157">
        <f t="shared" si="15"/>
        <v>0</v>
      </c>
      <c r="J194" s="158">
        <v>50.6</v>
      </c>
      <c r="K194" s="157">
        <f t="shared" si="16"/>
        <v>253</v>
      </c>
      <c r="L194" s="157">
        <v>15</v>
      </c>
      <c r="M194" s="157">
        <f t="shared" si="17"/>
        <v>0</v>
      </c>
      <c r="N194" s="157">
        <v>0</v>
      </c>
      <c r="O194" s="157">
        <f t="shared" si="18"/>
        <v>0</v>
      </c>
      <c r="P194" s="157">
        <v>1.8E-3</v>
      </c>
      <c r="Q194" s="157">
        <f t="shared" si="19"/>
        <v>0.01</v>
      </c>
      <c r="R194" s="157"/>
      <c r="S194" s="157" t="s">
        <v>182</v>
      </c>
      <c r="T194" s="157" t="s">
        <v>182</v>
      </c>
      <c r="U194" s="157">
        <v>0.11</v>
      </c>
      <c r="V194" s="157">
        <f t="shared" si="20"/>
        <v>0.55000000000000004</v>
      </c>
      <c r="W194" s="157"/>
      <c r="X194" s="157" t="s">
        <v>183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184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66</v>
      </c>
      <c r="B195" s="173" t="s">
        <v>370</v>
      </c>
      <c r="C195" s="180" t="s">
        <v>371</v>
      </c>
      <c r="D195" s="174" t="s">
        <v>189</v>
      </c>
      <c r="E195" s="175">
        <v>6</v>
      </c>
      <c r="F195" s="176"/>
      <c r="G195" s="177">
        <f t="shared" si="14"/>
        <v>0</v>
      </c>
      <c r="H195" s="158">
        <v>0</v>
      </c>
      <c r="I195" s="157">
        <f t="shared" si="15"/>
        <v>0</v>
      </c>
      <c r="J195" s="158">
        <v>72.599999999999994</v>
      </c>
      <c r="K195" s="157">
        <f t="shared" si="16"/>
        <v>435.6</v>
      </c>
      <c r="L195" s="157">
        <v>15</v>
      </c>
      <c r="M195" s="157">
        <f t="shared" si="17"/>
        <v>0</v>
      </c>
      <c r="N195" s="157">
        <v>0</v>
      </c>
      <c r="O195" s="157">
        <f t="shared" si="18"/>
        <v>0</v>
      </c>
      <c r="P195" s="157">
        <v>0</v>
      </c>
      <c r="Q195" s="157">
        <f t="shared" si="19"/>
        <v>0</v>
      </c>
      <c r="R195" s="157"/>
      <c r="S195" s="157" t="s">
        <v>182</v>
      </c>
      <c r="T195" s="157" t="s">
        <v>182</v>
      </c>
      <c r="U195" s="157">
        <v>0.14399999999999999</v>
      </c>
      <c r="V195" s="157">
        <f t="shared" si="20"/>
        <v>0.86</v>
      </c>
      <c r="W195" s="157"/>
      <c r="X195" s="157" t="s">
        <v>183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184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67</v>
      </c>
      <c r="B196" s="173" t="s">
        <v>372</v>
      </c>
      <c r="C196" s="180" t="s">
        <v>373</v>
      </c>
      <c r="D196" s="174" t="s">
        <v>189</v>
      </c>
      <c r="E196" s="175">
        <v>2</v>
      </c>
      <c r="F196" s="176"/>
      <c r="G196" s="177">
        <f t="shared" si="14"/>
        <v>0</v>
      </c>
      <c r="H196" s="158">
        <v>0</v>
      </c>
      <c r="I196" s="157">
        <f t="shared" si="15"/>
        <v>0</v>
      </c>
      <c r="J196" s="158">
        <v>98.3</v>
      </c>
      <c r="K196" s="157">
        <f t="shared" si="16"/>
        <v>196.6</v>
      </c>
      <c r="L196" s="157">
        <v>15</v>
      </c>
      <c r="M196" s="157">
        <f t="shared" si="17"/>
        <v>0</v>
      </c>
      <c r="N196" s="157">
        <v>0</v>
      </c>
      <c r="O196" s="157">
        <f t="shared" si="18"/>
        <v>0</v>
      </c>
      <c r="P196" s="157">
        <v>0</v>
      </c>
      <c r="Q196" s="157">
        <f t="shared" si="19"/>
        <v>0</v>
      </c>
      <c r="R196" s="157"/>
      <c r="S196" s="157" t="s">
        <v>182</v>
      </c>
      <c r="T196" s="157" t="s">
        <v>182</v>
      </c>
      <c r="U196" s="157">
        <v>0.19500000000000001</v>
      </c>
      <c r="V196" s="157">
        <f t="shared" si="20"/>
        <v>0.39</v>
      </c>
      <c r="W196" s="157"/>
      <c r="X196" s="157" t="s">
        <v>183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184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45" outlineLevel="1" x14ac:dyDescent="0.2">
      <c r="A197" s="172">
        <v>68</v>
      </c>
      <c r="B197" s="173" t="s">
        <v>374</v>
      </c>
      <c r="C197" s="180" t="s">
        <v>375</v>
      </c>
      <c r="D197" s="174" t="s">
        <v>189</v>
      </c>
      <c r="E197" s="175">
        <v>1</v>
      </c>
      <c r="F197" s="176"/>
      <c r="G197" s="177">
        <f t="shared" si="14"/>
        <v>0</v>
      </c>
      <c r="H197" s="158">
        <v>0</v>
      </c>
      <c r="I197" s="157">
        <f t="shared" si="15"/>
        <v>0</v>
      </c>
      <c r="J197" s="158">
        <v>4980</v>
      </c>
      <c r="K197" s="157">
        <f t="shared" si="16"/>
        <v>4980</v>
      </c>
      <c r="L197" s="157">
        <v>15</v>
      </c>
      <c r="M197" s="157">
        <f t="shared" si="17"/>
        <v>0</v>
      </c>
      <c r="N197" s="157">
        <v>0</v>
      </c>
      <c r="O197" s="157">
        <f t="shared" si="18"/>
        <v>0</v>
      </c>
      <c r="P197" s="157">
        <v>0</v>
      </c>
      <c r="Q197" s="157">
        <f t="shared" si="19"/>
        <v>0</v>
      </c>
      <c r="R197" s="157"/>
      <c r="S197" s="157" t="s">
        <v>157</v>
      </c>
      <c r="T197" s="157" t="s">
        <v>158</v>
      </c>
      <c r="U197" s="157">
        <v>0</v>
      </c>
      <c r="V197" s="157">
        <f t="shared" si="20"/>
        <v>0</v>
      </c>
      <c r="W197" s="157"/>
      <c r="X197" s="157" t="s">
        <v>183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184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66">
        <v>69</v>
      </c>
      <c r="B198" s="167" t="s">
        <v>376</v>
      </c>
      <c r="C198" s="181" t="s">
        <v>377</v>
      </c>
      <c r="D198" s="168" t="s">
        <v>282</v>
      </c>
      <c r="E198" s="169">
        <v>8.1999999999999993</v>
      </c>
      <c r="F198" s="170"/>
      <c r="G198" s="171">
        <f t="shared" si="14"/>
        <v>0</v>
      </c>
      <c r="H198" s="158">
        <v>12.22</v>
      </c>
      <c r="I198" s="157">
        <f t="shared" si="15"/>
        <v>100.2</v>
      </c>
      <c r="J198" s="158">
        <v>377.78</v>
      </c>
      <c r="K198" s="157">
        <f t="shared" si="16"/>
        <v>3097.8</v>
      </c>
      <c r="L198" s="157">
        <v>15</v>
      </c>
      <c r="M198" s="157">
        <f t="shared" si="17"/>
        <v>0</v>
      </c>
      <c r="N198" s="157">
        <v>1.0000000000000001E-5</v>
      </c>
      <c r="O198" s="157">
        <f t="shared" si="18"/>
        <v>0</v>
      </c>
      <c r="P198" s="157">
        <v>0</v>
      </c>
      <c r="Q198" s="157">
        <f t="shared" si="19"/>
        <v>0</v>
      </c>
      <c r="R198" s="157"/>
      <c r="S198" s="157" t="s">
        <v>157</v>
      </c>
      <c r="T198" s="157" t="s">
        <v>158</v>
      </c>
      <c r="U198" s="157">
        <v>0.28000000000000003</v>
      </c>
      <c r="V198" s="157">
        <f t="shared" si="20"/>
        <v>2.2999999999999998</v>
      </c>
      <c r="W198" s="157"/>
      <c r="X198" s="157" t="s">
        <v>183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184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9" t="s">
        <v>378</v>
      </c>
      <c r="D199" s="185"/>
      <c r="E199" s="186">
        <v>1.2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186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9" t="s">
        <v>379</v>
      </c>
      <c r="D200" s="185"/>
      <c r="E200" s="186">
        <v>0.8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186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9" t="s">
        <v>380</v>
      </c>
      <c r="D201" s="185"/>
      <c r="E201" s="186">
        <v>5.2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186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9" t="s">
        <v>381</v>
      </c>
      <c r="D202" s="185"/>
      <c r="E202" s="186">
        <v>1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186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70</v>
      </c>
      <c r="B203" s="173" t="s">
        <v>382</v>
      </c>
      <c r="C203" s="180" t="s">
        <v>383</v>
      </c>
      <c r="D203" s="174" t="s">
        <v>384</v>
      </c>
      <c r="E203" s="175">
        <v>1</v>
      </c>
      <c r="F203" s="176"/>
      <c r="G203" s="177">
        <f t="shared" ref="G203:G210" si="21">ROUND(E203*F203,2)</f>
        <v>0</v>
      </c>
      <c r="H203" s="158">
        <v>0</v>
      </c>
      <c r="I203" s="157">
        <f t="shared" ref="I203:I210" si="22">ROUND(E203*H203,2)</f>
        <v>0</v>
      </c>
      <c r="J203" s="158">
        <v>440</v>
      </c>
      <c r="K203" s="157">
        <f t="shared" ref="K203:K210" si="23">ROUND(E203*J203,2)</f>
        <v>440</v>
      </c>
      <c r="L203" s="157">
        <v>15</v>
      </c>
      <c r="M203" s="157">
        <f t="shared" ref="M203:M210" si="24">G203*(1+L203/100)</f>
        <v>0</v>
      </c>
      <c r="N203" s="157">
        <v>0</v>
      </c>
      <c r="O203" s="157">
        <f t="shared" ref="O203:O210" si="25">ROUND(E203*N203,2)</f>
        <v>0</v>
      </c>
      <c r="P203" s="157">
        <v>0</v>
      </c>
      <c r="Q203" s="157">
        <f t="shared" ref="Q203:Q210" si="26">ROUND(E203*P203,2)</f>
        <v>0</v>
      </c>
      <c r="R203" s="157"/>
      <c r="S203" s="157" t="s">
        <v>157</v>
      </c>
      <c r="T203" s="157" t="s">
        <v>158</v>
      </c>
      <c r="U203" s="157">
        <v>1.4999999999999999E-2</v>
      </c>
      <c r="V203" s="157">
        <f t="shared" ref="V203:V210" si="27">ROUND(E203*U203,2)</f>
        <v>0.02</v>
      </c>
      <c r="W203" s="157"/>
      <c r="X203" s="157" t="s">
        <v>183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184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72">
        <v>71</v>
      </c>
      <c r="B204" s="173" t="s">
        <v>385</v>
      </c>
      <c r="C204" s="180" t="s">
        <v>386</v>
      </c>
      <c r="D204" s="174" t="s">
        <v>189</v>
      </c>
      <c r="E204" s="175">
        <v>1</v>
      </c>
      <c r="F204" s="176"/>
      <c r="G204" s="177">
        <f t="shared" si="21"/>
        <v>0</v>
      </c>
      <c r="H204" s="158">
        <v>2600</v>
      </c>
      <c r="I204" s="157">
        <f t="shared" si="22"/>
        <v>2600</v>
      </c>
      <c r="J204" s="158">
        <v>0</v>
      </c>
      <c r="K204" s="157">
        <f t="shared" si="23"/>
        <v>0</v>
      </c>
      <c r="L204" s="157">
        <v>15</v>
      </c>
      <c r="M204" s="157">
        <f t="shared" si="24"/>
        <v>0</v>
      </c>
      <c r="N204" s="157">
        <v>1.2999999999999999E-2</v>
      </c>
      <c r="O204" s="157">
        <f t="shared" si="25"/>
        <v>0.01</v>
      </c>
      <c r="P204" s="157">
        <v>0</v>
      </c>
      <c r="Q204" s="157">
        <f t="shared" si="26"/>
        <v>0</v>
      </c>
      <c r="R204" s="157"/>
      <c r="S204" s="157" t="s">
        <v>157</v>
      </c>
      <c r="T204" s="157" t="s">
        <v>158</v>
      </c>
      <c r="U204" s="157">
        <v>0</v>
      </c>
      <c r="V204" s="157">
        <f t="shared" si="27"/>
        <v>0</v>
      </c>
      <c r="W204" s="157"/>
      <c r="X204" s="157" t="s">
        <v>201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202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2">
        <v>72</v>
      </c>
      <c r="B205" s="173" t="s">
        <v>387</v>
      </c>
      <c r="C205" s="180" t="s">
        <v>388</v>
      </c>
      <c r="D205" s="174" t="s">
        <v>189</v>
      </c>
      <c r="E205" s="175">
        <v>1</v>
      </c>
      <c r="F205" s="176"/>
      <c r="G205" s="177">
        <f t="shared" si="21"/>
        <v>0</v>
      </c>
      <c r="H205" s="158">
        <v>2100</v>
      </c>
      <c r="I205" s="157">
        <f t="shared" si="22"/>
        <v>2100</v>
      </c>
      <c r="J205" s="158">
        <v>0</v>
      </c>
      <c r="K205" s="157">
        <f t="shared" si="23"/>
        <v>0</v>
      </c>
      <c r="L205" s="157">
        <v>15</v>
      </c>
      <c r="M205" s="157">
        <f t="shared" si="24"/>
        <v>0</v>
      </c>
      <c r="N205" s="157">
        <v>1.2999999999999999E-2</v>
      </c>
      <c r="O205" s="157">
        <f t="shared" si="25"/>
        <v>0.01</v>
      </c>
      <c r="P205" s="157">
        <v>0</v>
      </c>
      <c r="Q205" s="157">
        <f t="shared" si="26"/>
        <v>0</v>
      </c>
      <c r="R205" s="157"/>
      <c r="S205" s="157" t="s">
        <v>157</v>
      </c>
      <c r="T205" s="157" t="s">
        <v>158</v>
      </c>
      <c r="U205" s="157">
        <v>0</v>
      </c>
      <c r="V205" s="157">
        <f t="shared" si="27"/>
        <v>0</v>
      </c>
      <c r="W205" s="157"/>
      <c r="X205" s="157" t="s">
        <v>201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202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2">
        <v>73</v>
      </c>
      <c r="B206" s="173" t="s">
        <v>389</v>
      </c>
      <c r="C206" s="180" t="s">
        <v>390</v>
      </c>
      <c r="D206" s="174" t="s">
        <v>189</v>
      </c>
      <c r="E206" s="175">
        <v>2</v>
      </c>
      <c r="F206" s="176"/>
      <c r="G206" s="177">
        <f t="shared" si="21"/>
        <v>0</v>
      </c>
      <c r="H206" s="158">
        <v>2450</v>
      </c>
      <c r="I206" s="157">
        <f t="shared" si="22"/>
        <v>4900</v>
      </c>
      <c r="J206" s="158">
        <v>0</v>
      </c>
      <c r="K206" s="157">
        <f t="shared" si="23"/>
        <v>0</v>
      </c>
      <c r="L206" s="157">
        <v>15</v>
      </c>
      <c r="M206" s="157">
        <f t="shared" si="24"/>
        <v>0</v>
      </c>
      <c r="N206" s="157">
        <v>0.02</v>
      </c>
      <c r="O206" s="157">
        <f t="shared" si="25"/>
        <v>0.04</v>
      </c>
      <c r="P206" s="157">
        <v>0</v>
      </c>
      <c r="Q206" s="157">
        <f t="shared" si="26"/>
        <v>0</v>
      </c>
      <c r="R206" s="157"/>
      <c r="S206" s="157" t="s">
        <v>157</v>
      </c>
      <c r="T206" s="157" t="s">
        <v>158</v>
      </c>
      <c r="U206" s="157">
        <v>0</v>
      </c>
      <c r="V206" s="157">
        <f t="shared" si="27"/>
        <v>0</v>
      </c>
      <c r="W206" s="157"/>
      <c r="X206" s="157" t="s">
        <v>201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202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45" outlineLevel="1" x14ac:dyDescent="0.2">
      <c r="A207" s="172">
        <v>74</v>
      </c>
      <c r="B207" s="173" t="s">
        <v>391</v>
      </c>
      <c r="C207" s="180" t="s">
        <v>392</v>
      </c>
      <c r="D207" s="174" t="s">
        <v>282</v>
      </c>
      <c r="E207" s="175">
        <v>1</v>
      </c>
      <c r="F207" s="176"/>
      <c r="G207" s="177">
        <f t="shared" si="21"/>
        <v>0</v>
      </c>
      <c r="H207" s="158">
        <v>12450</v>
      </c>
      <c r="I207" s="157">
        <f t="shared" si="22"/>
        <v>12450</v>
      </c>
      <c r="J207" s="158">
        <v>0</v>
      </c>
      <c r="K207" s="157">
        <f t="shared" si="23"/>
        <v>0</v>
      </c>
      <c r="L207" s="157">
        <v>15</v>
      </c>
      <c r="M207" s="157">
        <f t="shared" si="24"/>
        <v>0</v>
      </c>
      <c r="N207" s="157">
        <v>0</v>
      </c>
      <c r="O207" s="157">
        <f t="shared" si="25"/>
        <v>0</v>
      </c>
      <c r="P207" s="157">
        <v>0</v>
      </c>
      <c r="Q207" s="157">
        <f t="shared" si="26"/>
        <v>0</v>
      </c>
      <c r="R207" s="157"/>
      <c r="S207" s="157" t="s">
        <v>157</v>
      </c>
      <c r="T207" s="157" t="s">
        <v>158</v>
      </c>
      <c r="U207" s="157">
        <v>0</v>
      </c>
      <c r="V207" s="157">
        <f t="shared" si="27"/>
        <v>0</v>
      </c>
      <c r="W207" s="157"/>
      <c r="X207" s="157" t="s">
        <v>201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202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75</v>
      </c>
      <c r="B208" s="173" t="s">
        <v>393</v>
      </c>
      <c r="C208" s="180" t="s">
        <v>394</v>
      </c>
      <c r="D208" s="174" t="s">
        <v>189</v>
      </c>
      <c r="E208" s="175">
        <v>1</v>
      </c>
      <c r="F208" s="176"/>
      <c r="G208" s="177">
        <f t="shared" si="21"/>
        <v>0</v>
      </c>
      <c r="H208" s="158">
        <v>0</v>
      </c>
      <c r="I208" s="157">
        <f t="shared" si="22"/>
        <v>0</v>
      </c>
      <c r="J208" s="158">
        <v>1990</v>
      </c>
      <c r="K208" s="157">
        <f t="shared" si="23"/>
        <v>1990</v>
      </c>
      <c r="L208" s="157">
        <v>15</v>
      </c>
      <c r="M208" s="157">
        <f t="shared" si="24"/>
        <v>0</v>
      </c>
      <c r="N208" s="157">
        <v>0</v>
      </c>
      <c r="O208" s="157">
        <f t="shared" si="25"/>
        <v>0</v>
      </c>
      <c r="P208" s="157">
        <v>0</v>
      </c>
      <c r="Q208" s="157">
        <f t="shared" si="26"/>
        <v>0</v>
      </c>
      <c r="R208" s="157"/>
      <c r="S208" s="157" t="s">
        <v>157</v>
      </c>
      <c r="T208" s="157" t="s">
        <v>158</v>
      </c>
      <c r="U208" s="157">
        <v>0</v>
      </c>
      <c r="V208" s="157">
        <f t="shared" si="27"/>
        <v>0</v>
      </c>
      <c r="W208" s="157"/>
      <c r="X208" s="157" t="s">
        <v>327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328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72">
        <v>76</v>
      </c>
      <c r="B209" s="173" t="s">
        <v>395</v>
      </c>
      <c r="C209" s="180" t="s">
        <v>396</v>
      </c>
      <c r="D209" s="174" t="s">
        <v>282</v>
      </c>
      <c r="E209" s="175">
        <v>1</v>
      </c>
      <c r="F209" s="176"/>
      <c r="G209" s="177">
        <f t="shared" si="21"/>
        <v>0</v>
      </c>
      <c r="H209" s="158">
        <v>0</v>
      </c>
      <c r="I209" s="157">
        <f t="shared" si="22"/>
        <v>0</v>
      </c>
      <c r="J209" s="158">
        <v>10000</v>
      </c>
      <c r="K209" s="157">
        <f t="shared" si="23"/>
        <v>10000</v>
      </c>
      <c r="L209" s="157">
        <v>15</v>
      </c>
      <c r="M209" s="157">
        <f t="shared" si="24"/>
        <v>0</v>
      </c>
      <c r="N209" s="157">
        <v>0</v>
      </c>
      <c r="O209" s="157">
        <f t="shared" si="25"/>
        <v>0</v>
      </c>
      <c r="P209" s="157">
        <v>0</v>
      </c>
      <c r="Q209" s="157">
        <f t="shared" si="26"/>
        <v>0</v>
      </c>
      <c r="R209" s="157"/>
      <c r="S209" s="157" t="s">
        <v>157</v>
      </c>
      <c r="T209" s="157" t="s">
        <v>158</v>
      </c>
      <c r="U209" s="157">
        <v>0</v>
      </c>
      <c r="V209" s="157">
        <f t="shared" si="27"/>
        <v>0</v>
      </c>
      <c r="W209" s="157"/>
      <c r="X209" s="157" t="s">
        <v>327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328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66">
        <v>77</v>
      </c>
      <c r="B210" s="167" t="s">
        <v>397</v>
      </c>
      <c r="C210" s="181" t="s">
        <v>398</v>
      </c>
      <c r="D210" s="168" t="s">
        <v>282</v>
      </c>
      <c r="E210" s="169">
        <v>1</v>
      </c>
      <c r="F210" s="170"/>
      <c r="G210" s="171">
        <f t="shared" si="21"/>
        <v>0</v>
      </c>
      <c r="H210" s="158">
        <v>0</v>
      </c>
      <c r="I210" s="157">
        <f t="shared" si="22"/>
        <v>0</v>
      </c>
      <c r="J210" s="158">
        <v>5400</v>
      </c>
      <c r="K210" s="157">
        <f t="shared" si="23"/>
        <v>5400</v>
      </c>
      <c r="L210" s="157">
        <v>15</v>
      </c>
      <c r="M210" s="157">
        <f t="shared" si="24"/>
        <v>0</v>
      </c>
      <c r="N210" s="157">
        <v>0</v>
      </c>
      <c r="O210" s="157">
        <f t="shared" si="25"/>
        <v>0</v>
      </c>
      <c r="P210" s="157">
        <v>0</v>
      </c>
      <c r="Q210" s="157">
        <f t="shared" si="26"/>
        <v>0</v>
      </c>
      <c r="R210" s="157"/>
      <c r="S210" s="157" t="s">
        <v>157</v>
      </c>
      <c r="T210" s="157" t="s">
        <v>158</v>
      </c>
      <c r="U210" s="157">
        <v>0</v>
      </c>
      <c r="V210" s="157">
        <f t="shared" si="27"/>
        <v>0</v>
      </c>
      <c r="W210" s="157"/>
      <c r="X210" s="157" t="s">
        <v>327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328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55"/>
      <c r="B211" s="156"/>
      <c r="C211" s="189" t="s">
        <v>399</v>
      </c>
      <c r="D211" s="185"/>
      <c r="E211" s="186">
        <v>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186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55"/>
      <c r="B212" s="156"/>
      <c r="C212" s="189" t="s">
        <v>400</v>
      </c>
      <c r="D212" s="185"/>
      <c r="E212" s="186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186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9" t="s">
        <v>401</v>
      </c>
      <c r="D213" s="185"/>
      <c r="E213" s="186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186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2">
        <v>78</v>
      </c>
      <c r="B214" s="173" t="s">
        <v>402</v>
      </c>
      <c r="C214" s="180" t="s">
        <v>403</v>
      </c>
      <c r="D214" s="174" t="s">
        <v>0</v>
      </c>
      <c r="E214" s="175">
        <v>532.19200000000001</v>
      </c>
      <c r="F214" s="176"/>
      <c r="G214" s="177">
        <f>ROUND(E214*F214,2)</f>
        <v>0</v>
      </c>
      <c r="H214" s="158">
        <v>0</v>
      </c>
      <c r="I214" s="157">
        <f>ROUND(E214*H214,2)</f>
        <v>0</v>
      </c>
      <c r="J214" s="158">
        <v>1.05</v>
      </c>
      <c r="K214" s="157">
        <f>ROUND(E214*J214,2)</f>
        <v>558.79999999999995</v>
      </c>
      <c r="L214" s="157">
        <v>15</v>
      </c>
      <c r="M214" s="157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7"/>
      <c r="S214" s="157" t="s">
        <v>182</v>
      </c>
      <c r="T214" s="157" t="s">
        <v>182</v>
      </c>
      <c r="U214" s="157">
        <v>0</v>
      </c>
      <c r="V214" s="157">
        <f>ROUND(E214*U214,2)</f>
        <v>0</v>
      </c>
      <c r="W214" s="157"/>
      <c r="X214" s="157" t="s">
        <v>278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279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x14ac:dyDescent="0.2">
      <c r="A215" s="160" t="s">
        <v>152</v>
      </c>
      <c r="B215" s="161" t="s">
        <v>98</v>
      </c>
      <c r="C215" s="179" t="s">
        <v>99</v>
      </c>
      <c r="D215" s="162"/>
      <c r="E215" s="163"/>
      <c r="F215" s="164"/>
      <c r="G215" s="165">
        <f>SUMIF(AG216:AG216,"&lt;&gt;NOR",G216:G216)</f>
        <v>0</v>
      </c>
      <c r="H215" s="159"/>
      <c r="I215" s="159">
        <f>SUM(I216:I216)</f>
        <v>0</v>
      </c>
      <c r="J215" s="159"/>
      <c r="K215" s="159">
        <f>SUM(K216:K216)</f>
        <v>800</v>
      </c>
      <c r="L215" s="159"/>
      <c r="M215" s="159">
        <f>SUM(M216:M216)</f>
        <v>0</v>
      </c>
      <c r="N215" s="159"/>
      <c r="O215" s="159">
        <f>SUM(O216:O216)</f>
        <v>0</v>
      </c>
      <c r="P215" s="159"/>
      <c r="Q215" s="159">
        <f>SUM(Q216:Q216)</f>
        <v>0</v>
      </c>
      <c r="R215" s="159"/>
      <c r="S215" s="159"/>
      <c r="T215" s="159"/>
      <c r="U215" s="159"/>
      <c r="V215" s="159">
        <f>SUM(V216:V216)</f>
        <v>1.1000000000000001</v>
      </c>
      <c r="W215" s="159"/>
      <c r="X215" s="159"/>
      <c r="AG215" t="s">
        <v>153</v>
      </c>
    </row>
    <row r="216" spans="1:60" ht="22.5" outlineLevel="1" x14ac:dyDescent="0.2">
      <c r="A216" s="172">
        <v>79</v>
      </c>
      <c r="B216" s="173" t="s">
        <v>404</v>
      </c>
      <c r="C216" s="180" t="s">
        <v>405</v>
      </c>
      <c r="D216" s="174" t="s">
        <v>189</v>
      </c>
      <c r="E216" s="175">
        <v>1</v>
      </c>
      <c r="F216" s="176"/>
      <c r="G216" s="177">
        <f>ROUND(E216*F216,2)</f>
        <v>0</v>
      </c>
      <c r="H216" s="158">
        <v>0</v>
      </c>
      <c r="I216" s="157">
        <f>ROUND(E216*H216,2)</f>
        <v>0</v>
      </c>
      <c r="J216" s="158">
        <v>800</v>
      </c>
      <c r="K216" s="157">
        <f>ROUND(E216*J216,2)</f>
        <v>800</v>
      </c>
      <c r="L216" s="157">
        <v>15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/>
      <c r="S216" s="157" t="s">
        <v>157</v>
      </c>
      <c r="T216" s="157" t="s">
        <v>158</v>
      </c>
      <c r="U216" s="157">
        <v>1.1000000000000001</v>
      </c>
      <c r="V216" s="157">
        <f>ROUND(E216*U216,2)</f>
        <v>1.1000000000000001</v>
      </c>
      <c r="W216" s="157"/>
      <c r="X216" s="157" t="s">
        <v>183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184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0" t="s">
        <v>152</v>
      </c>
      <c r="B217" s="161" t="s">
        <v>102</v>
      </c>
      <c r="C217" s="179" t="s">
        <v>103</v>
      </c>
      <c r="D217" s="162"/>
      <c r="E217" s="163"/>
      <c r="F217" s="164"/>
      <c r="G217" s="165">
        <f>SUMIF(AG218:AG227,"&lt;&gt;NOR",G218:G227)</f>
        <v>0</v>
      </c>
      <c r="H217" s="159"/>
      <c r="I217" s="159">
        <f>SUM(I218:I227)</f>
        <v>10460.99</v>
      </c>
      <c r="J217" s="159"/>
      <c r="K217" s="159">
        <f>SUM(K218:K227)</f>
        <v>14882.36</v>
      </c>
      <c r="L217" s="159"/>
      <c r="M217" s="159">
        <f>SUM(M218:M227)</f>
        <v>0</v>
      </c>
      <c r="N217" s="159"/>
      <c r="O217" s="159">
        <f>SUM(O218:O227)</f>
        <v>0.01</v>
      </c>
      <c r="P217" s="159"/>
      <c r="Q217" s="159">
        <f>SUM(Q218:Q227)</f>
        <v>0.02</v>
      </c>
      <c r="R217" s="159"/>
      <c r="S217" s="159"/>
      <c r="T217" s="159"/>
      <c r="U217" s="159"/>
      <c r="V217" s="159">
        <f>SUM(V218:V227)</f>
        <v>20.58</v>
      </c>
      <c r="W217" s="159"/>
      <c r="X217" s="159"/>
      <c r="AG217" t="s">
        <v>153</v>
      </c>
    </row>
    <row r="218" spans="1:60" ht="22.5" outlineLevel="1" x14ac:dyDescent="0.2">
      <c r="A218" s="166">
        <v>80</v>
      </c>
      <c r="B218" s="167" t="s">
        <v>406</v>
      </c>
      <c r="C218" s="181" t="s">
        <v>407</v>
      </c>
      <c r="D218" s="168" t="s">
        <v>206</v>
      </c>
      <c r="E218" s="169">
        <v>28.98</v>
      </c>
      <c r="F218" s="170"/>
      <c r="G218" s="171">
        <f>ROUND(E218*F218,2)</f>
        <v>0</v>
      </c>
      <c r="H218" s="158">
        <v>0</v>
      </c>
      <c r="I218" s="157">
        <f>ROUND(E218*H218,2)</f>
        <v>0</v>
      </c>
      <c r="J218" s="158">
        <v>6.9</v>
      </c>
      <c r="K218" s="157">
        <f>ROUND(E218*J218,2)</f>
        <v>199.96</v>
      </c>
      <c r="L218" s="157">
        <v>15</v>
      </c>
      <c r="M218" s="157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7"/>
      <c r="S218" s="157" t="s">
        <v>182</v>
      </c>
      <c r="T218" s="157" t="s">
        <v>408</v>
      </c>
      <c r="U218" s="157">
        <v>1.6E-2</v>
      </c>
      <c r="V218" s="157">
        <f>ROUND(E218*U218,2)</f>
        <v>0.46</v>
      </c>
      <c r="W218" s="157"/>
      <c r="X218" s="157" t="s">
        <v>183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184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9" t="s">
        <v>221</v>
      </c>
      <c r="D219" s="185"/>
      <c r="E219" s="186">
        <v>28.98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186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6">
        <v>81</v>
      </c>
      <c r="B220" s="167" t="s">
        <v>409</v>
      </c>
      <c r="C220" s="181" t="s">
        <v>410</v>
      </c>
      <c r="D220" s="168" t="s">
        <v>196</v>
      </c>
      <c r="E220" s="169">
        <v>20</v>
      </c>
      <c r="F220" s="170"/>
      <c r="G220" s="171">
        <f>ROUND(E220*F220,2)</f>
        <v>0</v>
      </c>
      <c r="H220" s="158">
        <v>0.27</v>
      </c>
      <c r="I220" s="157">
        <f>ROUND(E220*H220,2)</f>
        <v>5.4</v>
      </c>
      <c r="J220" s="158">
        <v>75.63</v>
      </c>
      <c r="K220" s="157">
        <f>ROUND(E220*J220,2)</f>
        <v>1512.6</v>
      </c>
      <c r="L220" s="157">
        <v>15</v>
      </c>
      <c r="M220" s="157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7"/>
      <c r="S220" s="157" t="s">
        <v>182</v>
      </c>
      <c r="T220" s="157" t="s">
        <v>182</v>
      </c>
      <c r="U220" s="157">
        <v>0.15</v>
      </c>
      <c r="V220" s="157">
        <f>ROUND(E220*U220,2)</f>
        <v>3</v>
      </c>
      <c r="W220" s="157"/>
      <c r="X220" s="157" t="s">
        <v>183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184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9" t="s">
        <v>411</v>
      </c>
      <c r="D221" s="185"/>
      <c r="E221" s="186">
        <v>20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186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6">
        <v>82</v>
      </c>
      <c r="B222" s="167" t="s">
        <v>412</v>
      </c>
      <c r="C222" s="181" t="s">
        <v>413</v>
      </c>
      <c r="D222" s="168" t="s">
        <v>196</v>
      </c>
      <c r="E222" s="169">
        <v>20</v>
      </c>
      <c r="F222" s="170"/>
      <c r="G222" s="171">
        <f>ROUND(E222*F222,2)</f>
        <v>0</v>
      </c>
      <c r="H222" s="158">
        <v>0</v>
      </c>
      <c r="I222" s="157">
        <f>ROUND(E222*H222,2)</f>
        <v>0</v>
      </c>
      <c r="J222" s="158">
        <v>11.9</v>
      </c>
      <c r="K222" s="157">
        <f>ROUND(E222*J222,2)</f>
        <v>238</v>
      </c>
      <c r="L222" s="157">
        <v>15</v>
      </c>
      <c r="M222" s="157">
        <f>G222*(1+L222/100)</f>
        <v>0</v>
      </c>
      <c r="N222" s="157">
        <v>0</v>
      </c>
      <c r="O222" s="157">
        <f>ROUND(E222*N222,2)</f>
        <v>0</v>
      </c>
      <c r="P222" s="157">
        <v>1E-3</v>
      </c>
      <c r="Q222" s="157">
        <f>ROUND(E222*P222,2)</f>
        <v>0.02</v>
      </c>
      <c r="R222" s="157"/>
      <c r="S222" s="157" t="s">
        <v>182</v>
      </c>
      <c r="T222" s="157" t="s">
        <v>182</v>
      </c>
      <c r="U222" s="157">
        <v>0.03</v>
      </c>
      <c r="V222" s="157">
        <f>ROUND(E222*U222,2)</f>
        <v>0.6</v>
      </c>
      <c r="W222" s="157"/>
      <c r="X222" s="157" t="s">
        <v>183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184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9" t="s">
        <v>411</v>
      </c>
      <c r="D223" s="185"/>
      <c r="E223" s="186">
        <v>20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186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66">
        <v>83</v>
      </c>
      <c r="B224" s="167" t="s">
        <v>414</v>
      </c>
      <c r="C224" s="181" t="s">
        <v>415</v>
      </c>
      <c r="D224" s="168" t="s">
        <v>206</v>
      </c>
      <c r="E224" s="169">
        <v>28.98</v>
      </c>
      <c r="F224" s="170"/>
      <c r="G224" s="171">
        <f>ROUND(E224*F224,2)</f>
        <v>0</v>
      </c>
      <c r="H224" s="158">
        <v>323.54000000000002</v>
      </c>
      <c r="I224" s="157">
        <f>ROUND(E224*H224,2)</f>
        <v>9376.19</v>
      </c>
      <c r="J224" s="158">
        <v>432.46</v>
      </c>
      <c r="K224" s="157">
        <f>ROUND(E224*J224,2)</f>
        <v>12532.69</v>
      </c>
      <c r="L224" s="157">
        <v>15</v>
      </c>
      <c r="M224" s="157">
        <f>G224*(1+L224/100)</f>
        <v>0</v>
      </c>
      <c r="N224" s="157">
        <v>3.5E-4</v>
      </c>
      <c r="O224" s="157">
        <f>ROUND(E224*N224,2)</f>
        <v>0.01</v>
      </c>
      <c r="P224" s="157">
        <v>0</v>
      </c>
      <c r="Q224" s="157">
        <f>ROUND(E224*P224,2)</f>
        <v>0</v>
      </c>
      <c r="R224" s="157"/>
      <c r="S224" s="157" t="s">
        <v>157</v>
      </c>
      <c r="T224" s="157" t="s">
        <v>158</v>
      </c>
      <c r="U224" s="157">
        <v>0.56999999999999995</v>
      </c>
      <c r="V224" s="157">
        <f>ROUND(E224*U224,2)</f>
        <v>16.52</v>
      </c>
      <c r="W224" s="157"/>
      <c r="X224" s="157" t="s">
        <v>183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184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9" t="s">
        <v>221</v>
      </c>
      <c r="D225" s="185"/>
      <c r="E225" s="186">
        <v>28.98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186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84</v>
      </c>
      <c r="B226" s="173" t="s">
        <v>416</v>
      </c>
      <c r="C226" s="180" t="s">
        <v>417</v>
      </c>
      <c r="D226" s="174" t="s">
        <v>196</v>
      </c>
      <c r="E226" s="175">
        <v>21</v>
      </c>
      <c r="F226" s="176"/>
      <c r="G226" s="177">
        <f>ROUND(E226*F226,2)</f>
        <v>0</v>
      </c>
      <c r="H226" s="158">
        <v>51.4</v>
      </c>
      <c r="I226" s="157">
        <f>ROUND(E226*H226,2)</f>
        <v>1079.4000000000001</v>
      </c>
      <c r="J226" s="158">
        <v>0</v>
      </c>
      <c r="K226" s="157">
        <f>ROUND(E226*J226,2)</f>
        <v>0</v>
      </c>
      <c r="L226" s="157">
        <v>15</v>
      </c>
      <c r="M226" s="157">
        <f>G226*(1+L226/100)</f>
        <v>0</v>
      </c>
      <c r="N226" s="157">
        <v>1.2E-4</v>
      </c>
      <c r="O226" s="157">
        <f>ROUND(E226*N226,2)</f>
        <v>0</v>
      </c>
      <c r="P226" s="157">
        <v>0</v>
      </c>
      <c r="Q226" s="157">
        <f>ROUND(E226*P226,2)</f>
        <v>0</v>
      </c>
      <c r="R226" s="157" t="s">
        <v>200</v>
      </c>
      <c r="S226" s="157" t="s">
        <v>182</v>
      </c>
      <c r="T226" s="157" t="s">
        <v>182</v>
      </c>
      <c r="U226" s="157">
        <v>0</v>
      </c>
      <c r="V226" s="157">
        <f>ROUND(E226*U226,2)</f>
        <v>0</v>
      </c>
      <c r="W226" s="157"/>
      <c r="X226" s="157" t="s">
        <v>201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202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85</v>
      </c>
      <c r="B227" s="173" t="s">
        <v>418</v>
      </c>
      <c r="C227" s="180" t="s">
        <v>419</v>
      </c>
      <c r="D227" s="174" t="s">
        <v>0</v>
      </c>
      <c r="E227" s="175">
        <v>249.44239999999999</v>
      </c>
      <c r="F227" s="176"/>
      <c r="G227" s="177">
        <f>ROUND(E227*F227,2)</f>
        <v>0</v>
      </c>
      <c r="H227" s="158">
        <v>0</v>
      </c>
      <c r="I227" s="157">
        <f>ROUND(E227*H227,2)</f>
        <v>0</v>
      </c>
      <c r="J227" s="158">
        <v>1.6</v>
      </c>
      <c r="K227" s="157">
        <f>ROUND(E227*J227,2)</f>
        <v>399.11</v>
      </c>
      <c r="L227" s="157">
        <v>15</v>
      </c>
      <c r="M227" s="157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7"/>
      <c r="S227" s="157" t="s">
        <v>182</v>
      </c>
      <c r="T227" s="157" t="s">
        <v>182</v>
      </c>
      <c r="U227" s="157">
        <v>0</v>
      </c>
      <c r="V227" s="157">
        <f>ROUND(E227*U227,2)</f>
        <v>0</v>
      </c>
      <c r="W227" s="157"/>
      <c r="X227" s="157" t="s">
        <v>278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279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0" t="s">
        <v>152</v>
      </c>
      <c r="B228" s="161" t="s">
        <v>104</v>
      </c>
      <c r="C228" s="179" t="s">
        <v>105</v>
      </c>
      <c r="D228" s="162"/>
      <c r="E228" s="163"/>
      <c r="F228" s="164"/>
      <c r="G228" s="165">
        <f>SUMIF(AG229:AG259,"&lt;&gt;NOR",G229:G259)</f>
        <v>0</v>
      </c>
      <c r="H228" s="159"/>
      <c r="I228" s="159">
        <f>SUM(I229:I259)</f>
        <v>17430.84</v>
      </c>
      <c r="J228" s="159"/>
      <c r="K228" s="159">
        <f>SUM(K229:K259)</f>
        <v>43573.31</v>
      </c>
      <c r="L228" s="159"/>
      <c r="M228" s="159">
        <f>SUM(M229:M259)</f>
        <v>0</v>
      </c>
      <c r="N228" s="159"/>
      <c r="O228" s="159">
        <f>SUM(O229:O259)</f>
        <v>0.32</v>
      </c>
      <c r="P228" s="159"/>
      <c r="Q228" s="159">
        <f>SUM(Q229:Q259)</f>
        <v>0.02</v>
      </c>
      <c r="R228" s="159"/>
      <c r="S228" s="159"/>
      <c r="T228" s="159"/>
      <c r="U228" s="159"/>
      <c r="V228" s="159">
        <f>SUM(V229:V259)</f>
        <v>39.15</v>
      </c>
      <c r="W228" s="159"/>
      <c r="X228" s="159"/>
      <c r="AG228" t="s">
        <v>153</v>
      </c>
    </row>
    <row r="229" spans="1:60" ht="22.5" outlineLevel="1" x14ac:dyDescent="0.2">
      <c r="A229" s="166">
        <v>86</v>
      </c>
      <c r="B229" s="167" t="s">
        <v>420</v>
      </c>
      <c r="C229" s="181" t="s">
        <v>421</v>
      </c>
      <c r="D229" s="168" t="s">
        <v>206</v>
      </c>
      <c r="E229" s="169">
        <v>43.26</v>
      </c>
      <c r="F229" s="170"/>
      <c r="G229" s="171">
        <f>ROUND(E229*F229,2)</f>
        <v>0</v>
      </c>
      <c r="H229" s="158">
        <v>0</v>
      </c>
      <c r="I229" s="157">
        <f>ROUND(E229*H229,2)</f>
        <v>0</v>
      </c>
      <c r="J229" s="158">
        <v>6.8</v>
      </c>
      <c r="K229" s="157">
        <f>ROUND(E229*J229,2)</f>
        <v>294.17</v>
      </c>
      <c r="L229" s="157">
        <v>15</v>
      </c>
      <c r="M229" s="157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7"/>
      <c r="S229" s="157" t="s">
        <v>182</v>
      </c>
      <c r="T229" s="157" t="s">
        <v>158</v>
      </c>
      <c r="U229" s="157">
        <v>1.6E-2</v>
      </c>
      <c r="V229" s="157">
        <f>ROUND(E229*U229,2)</f>
        <v>0.69</v>
      </c>
      <c r="W229" s="157"/>
      <c r="X229" s="157" t="s">
        <v>183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184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9" t="s">
        <v>222</v>
      </c>
      <c r="D230" s="185"/>
      <c r="E230" s="186">
        <v>5.85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186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9" t="s">
        <v>225</v>
      </c>
      <c r="D231" s="185"/>
      <c r="E231" s="186">
        <v>26.6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186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9" t="s">
        <v>220</v>
      </c>
      <c r="D232" s="185"/>
      <c r="E232" s="186">
        <v>10.81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186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66">
        <v>87</v>
      </c>
      <c r="B233" s="167" t="s">
        <v>422</v>
      </c>
      <c r="C233" s="181" t="s">
        <v>423</v>
      </c>
      <c r="D233" s="168" t="s">
        <v>206</v>
      </c>
      <c r="E233" s="169">
        <v>43.26</v>
      </c>
      <c r="F233" s="170"/>
      <c r="G233" s="171">
        <f>ROUND(E233*F233,2)</f>
        <v>0</v>
      </c>
      <c r="H233" s="158">
        <v>0</v>
      </c>
      <c r="I233" s="157">
        <f>ROUND(E233*H233,2)</f>
        <v>0</v>
      </c>
      <c r="J233" s="158">
        <v>74.099999999999994</v>
      </c>
      <c r="K233" s="157">
        <f>ROUND(E233*J233,2)</f>
        <v>3205.57</v>
      </c>
      <c r="L233" s="157">
        <v>15</v>
      </c>
      <c r="M233" s="157">
        <f>G233*(1+L233/100)</f>
        <v>0</v>
      </c>
      <c r="N233" s="157">
        <v>0</v>
      </c>
      <c r="O233" s="157">
        <f>ROUND(E233*N233,2)</f>
        <v>0</v>
      </c>
      <c r="P233" s="157">
        <v>0</v>
      </c>
      <c r="Q233" s="157">
        <f>ROUND(E233*P233,2)</f>
        <v>0</v>
      </c>
      <c r="R233" s="157"/>
      <c r="S233" s="157" t="s">
        <v>182</v>
      </c>
      <c r="T233" s="157" t="s">
        <v>182</v>
      </c>
      <c r="U233" s="157">
        <v>0.14699999999999999</v>
      </c>
      <c r="V233" s="157">
        <f>ROUND(E233*U233,2)</f>
        <v>6.36</v>
      </c>
      <c r="W233" s="157"/>
      <c r="X233" s="157" t="s">
        <v>183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184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9" t="s">
        <v>222</v>
      </c>
      <c r="D234" s="185"/>
      <c r="E234" s="186">
        <v>5.85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186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9" t="s">
        <v>225</v>
      </c>
      <c r="D235" s="185"/>
      <c r="E235" s="186">
        <v>26.6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186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9" t="s">
        <v>220</v>
      </c>
      <c r="D236" s="185"/>
      <c r="E236" s="186">
        <v>10.81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186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6">
        <v>88</v>
      </c>
      <c r="B237" s="167" t="s">
        <v>424</v>
      </c>
      <c r="C237" s="181" t="s">
        <v>425</v>
      </c>
      <c r="D237" s="168" t="s">
        <v>196</v>
      </c>
      <c r="E237" s="169">
        <v>67.88</v>
      </c>
      <c r="F237" s="170"/>
      <c r="G237" s="171">
        <f>ROUND(E237*F237,2)</f>
        <v>0</v>
      </c>
      <c r="H237" s="158">
        <v>29.85</v>
      </c>
      <c r="I237" s="157">
        <f>ROUND(E237*H237,2)</f>
        <v>2026.22</v>
      </c>
      <c r="J237" s="158">
        <v>68.150000000000006</v>
      </c>
      <c r="K237" s="157">
        <f>ROUND(E237*J237,2)</f>
        <v>4626.0200000000004</v>
      </c>
      <c r="L237" s="157">
        <v>15</v>
      </c>
      <c r="M237" s="157">
        <f>G237*(1+L237/100)</f>
        <v>0</v>
      </c>
      <c r="N237" s="157">
        <v>8.0000000000000007E-5</v>
      </c>
      <c r="O237" s="157">
        <f>ROUND(E237*N237,2)</f>
        <v>0.01</v>
      </c>
      <c r="P237" s="157">
        <v>0</v>
      </c>
      <c r="Q237" s="157">
        <f>ROUND(E237*P237,2)</f>
        <v>0</v>
      </c>
      <c r="R237" s="157"/>
      <c r="S237" s="157" t="s">
        <v>182</v>
      </c>
      <c r="T237" s="157" t="s">
        <v>158</v>
      </c>
      <c r="U237" s="157">
        <v>0.13719999999999999</v>
      </c>
      <c r="V237" s="157">
        <f>ROUND(E237*U237,2)</f>
        <v>9.31</v>
      </c>
      <c r="W237" s="157"/>
      <c r="X237" s="157" t="s">
        <v>183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184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9" t="s">
        <v>426</v>
      </c>
      <c r="D238" s="185"/>
      <c r="E238" s="186">
        <v>10.199999999999999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186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9" t="s">
        <v>427</v>
      </c>
      <c r="D239" s="185"/>
      <c r="E239" s="186">
        <v>19.399999999999999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186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9" t="s">
        <v>428</v>
      </c>
      <c r="D240" s="185"/>
      <c r="E240" s="186">
        <v>14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186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9" t="s">
        <v>429</v>
      </c>
      <c r="D241" s="185"/>
      <c r="E241" s="186">
        <v>24.28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186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66">
        <v>89</v>
      </c>
      <c r="B242" s="167" t="s">
        <v>430</v>
      </c>
      <c r="C242" s="181" t="s">
        <v>431</v>
      </c>
      <c r="D242" s="168" t="s">
        <v>206</v>
      </c>
      <c r="E242" s="169">
        <v>16.66</v>
      </c>
      <c r="F242" s="170"/>
      <c r="G242" s="171">
        <f>ROUND(E242*F242,2)</f>
        <v>0</v>
      </c>
      <c r="H242" s="158">
        <v>0</v>
      </c>
      <c r="I242" s="157">
        <f>ROUND(E242*H242,2)</f>
        <v>0</v>
      </c>
      <c r="J242" s="158">
        <v>101</v>
      </c>
      <c r="K242" s="157">
        <f>ROUND(E242*J242,2)</f>
        <v>1682.66</v>
      </c>
      <c r="L242" s="157">
        <v>15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1E-3</v>
      </c>
      <c r="Q242" s="157">
        <f>ROUND(E242*P242,2)</f>
        <v>0.02</v>
      </c>
      <c r="R242" s="157"/>
      <c r="S242" s="157" t="s">
        <v>182</v>
      </c>
      <c r="T242" s="157" t="s">
        <v>182</v>
      </c>
      <c r="U242" s="157">
        <v>0.255</v>
      </c>
      <c r="V242" s="157">
        <f>ROUND(E242*U242,2)</f>
        <v>4.25</v>
      </c>
      <c r="W242" s="157"/>
      <c r="X242" s="157" t="s">
        <v>183</v>
      </c>
      <c r="Y242" s="148"/>
      <c r="Z242" s="148"/>
      <c r="AA242" s="148"/>
      <c r="AB242" s="148"/>
      <c r="AC242" s="148"/>
      <c r="AD242" s="148"/>
      <c r="AE242" s="148"/>
      <c r="AF242" s="148"/>
      <c r="AG242" s="148" t="s">
        <v>184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9" t="s">
        <v>220</v>
      </c>
      <c r="D243" s="185"/>
      <c r="E243" s="186">
        <v>10.81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186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9" t="s">
        <v>222</v>
      </c>
      <c r="D244" s="185"/>
      <c r="E244" s="186">
        <v>5.85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186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33.75" outlineLevel="1" x14ac:dyDescent="0.2">
      <c r="A245" s="166">
        <v>90</v>
      </c>
      <c r="B245" s="167" t="s">
        <v>432</v>
      </c>
      <c r="C245" s="181" t="s">
        <v>433</v>
      </c>
      <c r="D245" s="168" t="s">
        <v>206</v>
      </c>
      <c r="E245" s="169">
        <v>40.200000000000003</v>
      </c>
      <c r="F245" s="170"/>
      <c r="G245" s="171">
        <f>ROUND(E245*F245,2)</f>
        <v>0</v>
      </c>
      <c r="H245" s="158">
        <v>372.85</v>
      </c>
      <c r="I245" s="157">
        <f>ROUND(E245*H245,2)</f>
        <v>14988.57</v>
      </c>
      <c r="J245" s="158">
        <v>206.15</v>
      </c>
      <c r="K245" s="157">
        <f>ROUND(E245*J245,2)</f>
        <v>8287.23</v>
      </c>
      <c r="L245" s="157">
        <v>15</v>
      </c>
      <c r="M245" s="157">
        <f>G245*(1+L245/100)</f>
        <v>0</v>
      </c>
      <c r="N245" s="157">
        <v>3.63E-3</v>
      </c>
      <c r="O245" s="157">
        <f>ROUND(E245*N245,2)</f>
        <v>0.15</v>
      </c>
      <c r="P245" s="157">
        <v>0</v>
      </c>
      <c r="Q245" s="157">
        <f>ROUND(E245*P245,2)</f>
        <v>0</v>
      </c>
      <c r="R245" s="157"/>
      <c r="S245" s="157" t="s">
        <v>182</v>
      </c>
      <c r="T245" s="157" t="s">
        <v>158</v>
      </c>
      <c r="U245" s="157">
        <v>0.38</v>
      </c>
      <c r="V245" s="157">
        <f>ROUND(E245*U245,2)</f>
        <v>15.28</v>
      </c>
      <c r="W245" s="157"/>
      <c r="X245" s="157" t="s">
        <v>183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184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9" t="s">
        <v>434</v>
      </c>
      <c r="D246" s="185"/>
      <c r="E246" s="186">
        <v>40.200000000000003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186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22.5" outlineLevel="1" x14ac:dyDescent="0.2">
      <c r="A247" s="166">
        <v>91</v>
      </c>
      <c r="B247" s="167" t="s">
        <v>435</v>
      </c>
      <c r="C247" s="181" t="s">
        <v>436</v>
      </c>
      <c r="D247" s="168" t="s">
        <v>196</v>
      </c>
      <c r="E247" s="169">
        <v>41.73</v>
      </c>
      <c r="F247" s="170"/>
      <c r="G247" s="171">
        <f>ROUND(E247*F247,2)</f>
        <v>0</v>
      </c>
      <c r="H247" s="158">
        <v>9.9700000000000006</v>
      </c>
      <c r="I247" s="157">
        <f>ROUND(E247*H247,2)</f>
        <v>416.05</v>
      </c>
      <c r="J247" s="158">
        <v>38.53</v>
      </c>
      <c r="K247" s="157">
        <f>ROUND(E247*J247,2)</f>
        <v>1607.86</v>
      </c>
      <c r="L247" s="157">
        <v>15</v>
      </c>
      <c r="M247" s="157">
        <f>G247*(1+L247/100)</f>
        <v>0</v>
      </c>
      <c r="N247" s="157">
        <v>4.0000000000000003E-5</v>
      </c>
      <c r="O247" s="157">
        <f>ROUND(E247*N247,2)</f>
        <v>0</v>
      </c>
      <c r="P247" s="157">
        <v>0</v>
      </c>
      <c r="Q247" s="157">
        <f>ROUND(E247*P247,2)</f>
        <v>0</v>
      </c>
      <c r="R247" s="157"/>
      <c r="S247" s="157" t="s">
        <v>182</v>
      </c>
      <c r="T247" s="157" t="s">
        <v>158</v>
      </c>
      <c r="U247" s="157">
        <v>7.8200000000000006E-2</v>
      </c>
      <c r="V247" s="157">
        <f>ROUND(E247*U247,2)</f>
        <v>3.26</v>
      </c>
      <c r="W247" s="157"/>
      <c r="X247" s="157" t="s">
        <v>183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184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0" t="s">
        <v>437</v>
      </c>
      <c r="D248" s="187"/>
      <c r="E248" s="188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186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1" t="s">
        <v>438</v>
      </c>
      <c r="D249" s="187"/>
      <c r="E249" s="188">
        <v>5.85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186</v>
      </c>
      <c r="AH249" s="148">
        <v>2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1" t="s">
        <v>439</v>
      </c>
      <c r="D250" s="187"/>
      <c r="E250" s="188">
        <v>26.6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186</v>
      </c>
      <c r="AH250" s="148">
        <v>2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1" t="s">
        <v>440</v>
      </c>
      <c r="D251" s="187"/>
      <c r="E251" s="188">
        <v>10.81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186</v>
      </c>
      <c r="AH251" s="148">
        <v>2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1" t="s">
        <v>441</v>
      </c>
      <c r="D252" s="187"/>
      <c r="E252" s="188">
        <v>40.200000000000003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186</v>
      </c>
      <c r="AH252" s="148">
        <v>2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0" t="s">
        <v>442</v>
      </c>
      <c r="D253" s="187"/>
      <c r="E253" s="188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186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9" t="s">
        <v>443</v>
      </c>
      <c r="D254" s="185"/>
      <c r="E254" s="186">
        <v>41.73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186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33.75" outlineLevel="1" x14ac:dyDescent="0.2">
      <c r="A255" s="166">
        <v>92</v>
      </c>
      <c r="B255" s="167" t="s">
        <v>444</v>
      </c>
      <c r="C255" s="181" t="s">
        <v>445</v>
      </c>
      <c r="D255" s="168" t="s">
        <v>206</v>
      </c>
      <c r="E255" s="169">
        <v>43.26</v>
      </c>
      <c r="F255" s="170"/>
      <c r="G255" s="171">
        <f>ROUND(E255*F255,2)</f>
        <v>0</v>
      </c>
      <c r="H255" s="158">
        <v>0</v>
      </c>
      <c r="I255" s="157">
        <f>ROUND(E255*H255,2)</f>
        <v>0</v>
      </c>
      <c r="J255" s="158">
        <v>541</v>
      </c>
      <c r="K255" s="157">
        <f>ROUND(E255*J255,2)</f>
        <v>23403.66</v>
      </c>
      <c r="L255" s="157">
        <v>15</v>
      </c>
      <c r="M255" s="157">
        <f>G255*(1+L255/100)</f>
        <v>0</v>
      </c>
      <c r="N255" s="157">
        <v>3.63E-3</v>
      </c>
      <c r="O255" s="157">
        <f>ROUND(E255*N255,2)</f>
        <v>0.16</v>
      </c>
      <c r="P255" s="157">
        <v>0</v>
      </c>
      <c r="Q255" s="157">
        <f>ROUND(E255*P255,2)</f>
        <v>0</v>
      </c>
      <c r="R255" s="157"/>
      <c r="S255" s="157" t="s">
        <v>182</v>
      </c>
      <c r="T255" s="157" t="s">
        <v>210</v>
      </c>
      <c r="U255" s="157">
        <v>0</v>
      </c>
      <c r="V255" s="157">
        <f>ROUND(E255*U255,2)</f>
        <v>0</v>
      </c>
      <c r="W255" s="157"/>
      <c r="X255" s="157" t="s">
        <v>327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328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9" t="s">
        <v>222</v>
      </c>
      <c r="D256" s="185"/>
      <c r="E256" s="186">
        <v>5.85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186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9" t="s">
        <v>225</v>
      </c>
      <c r="D257" s="185"/>
      <c r="E257" s="186">
        <v>26.6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186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9" t="s">
        <v>220</v>
      </c>
      <c r="D258" s="185"/>
      <c r="E258" s="186">
        <v>10.81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186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2">
        <v>93</v>
      </c>
      <c r="B259" s="173" t="s">
        <v>446</v>
      </c>
      <c r="C259" s="180" t="s">
        <v>447</v>
      </c>
      <c r="D259" s="174" t="s">
        <v>0</v>
      </c>
      <c r="E259" s="175">
        <v>605.38009999999997</v>
      </c>
      <c r="F259" s="176"/>
      <c r="G259" s="177">
        <f>ROUND(E259*F259,2)</f>
        <v>0</v>
      </c>
      <c r="H259" s="158">
        <v>0</v>
      </c>
      <c r="I259" s="157">
        <f>ROUND(E259*H259,2)</f>
        <v>0</v>
      </c>
      <c r="J259" s="158">
        <v>0.77</v>
      </c>
      <c r="K259" s="157">
        <f>ROUND(E259*J259,2)</f>
        <v>466.14</v>
      </c>
      <c r="L259" s="157">
        <v>15</v>
      </c>
      <c r="M259" s="157">
        <f>G259*(1+L259/100)</f>
        <v>0</v>
      </c>
      <c r="N259" s="157">
        <v>0</v>
      </c>
      <c r="O259" s="157">
        <f>ROUND(E259*N259,2)</f>
        <v>0</v>
      </c>
      <c r="P259" s="157">
        <v>0</v>
      </c>
      <c r="Q259" s="157">
        <f>ROUND(E259*P259,2)</f>
        <v>0</v>
      </c>
      <c r="R259" s="157"/>
      <c r="S259" s="157" t="s">
        <v>182</v>
      </c>
      <c r="T259" s="157" t="s">
        <v>158</v>
      </c>
      <c r="U259" s="157">
        <v>0</v>
      </c>
      <c r="V259" s="157">
        <f>ROUND(E259*U259,2)</f>
        <v>0</v>
      </c>
      <c r="W259" s="157"/>
      <c r="X259" s="157" t="s">
        <v>278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279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60" t="s">
        <v>152</v>
      </c>
      <c r="B260" s="161" t="s">
        <v>106</v>
      </c>
      <c r="C260" s="179" t="s">
        <v>107</v>
      </c>
      <c r="D260" s="162"/>
      <c r="E260" s="163"/>
      <c r="F260" s="164"/>
      <c r="G260" s="165">
        <f>SUMIF(AG261:AG261,"&lt;&gt;NOR",G261:G261)</f>
        <v>0</v>
      </c>
      <c r="H260" s="159"/>
      <c r="I260" s="159">
        <f>SUM(I261:I261)</f>
        <v>111.4</v>
      </c>
      <c r="J260" s="159"/>
      <c r="K260" s="159">
        <f>SUM(K261:K261)</f>
        <v>1068.5999999999999</v>
      </c>
      <c r="L260" s="159"/>
      <c r="M260" s="159">
        <f>SUM(M261:M261)</f>
        <v>0</v>
      </c>
      <c r="N260" s="159"/>
      <c r="O260" s="159">
        <f>SUM(O261:O261)</f>
        <v>0.01</v>
      </c>
      <c r="P260" s="159"/>
      <c r="Q260" s="159">
        <f>SUM(Q261:Q261)</f>
        <v>0</v>
      </c>
      <c r="R260" s="159"/>
      <c r="S260" s="159"/>
      <c r="T260" s="159"/>
      <c r="U260" s="159"/>
      <c r="V260" s="159">
        <f>SUM(V261:V261)</f>
        <v>0.6</v>
      </c>
      <c r="W260" s="159"/>
      <c r="X260" s="159"/>
      <c r="AG260" t="s">
        <v>153</v>
      </c>
    </row>
    <row r="261" spans="1:60" ht="33.75" outlineLevel="1" x14ac:dyDescent="0.2">
      <c r="A261" s="172">
        <v>94</v>
      </c>
      <c r="B261" s="173" t="s">
        <v>448</v>
      </c>
      <c r="C261" s="180" t="s">
        <v>449</v>
      </c>
      <c r="D261" s="174" t="s">
        <v>189</v>
      </c>
      <c r="E261" s="175">
        <v>4</v>
      </c>
      <c r="F261" s="176"/>
      <c r="G261" s="177">
        <f>ROUND(E261*F261,2)</f>
        <v>0</v>
      </c>
      <c r="H261" s="158">
        <v>27.85</v>
      </c>
      <c r="I261" s="157">
        <f>ROUND(E261*H261,2)</f>
        <v>111.4</v>
      </c>
      <c r="J261" s="158">
        <v>267.14999999999998</v>
      </c>
      <c r="K261" s="157">
        <f>ROUND(E261*J261,2)</f>
        <v>1068.5999999999999</v>
      </c>
      <c r="L261" s="157">
        <v>15</v>
      </c>
      <c r="M261" s="157">
        <f>G261*(1+L261/100)</f>
        <v>0</v>
      </c>
      <c r="N261" s="157">
        <v>1.4E-3</v>
      </c>
      <c r="O261" s="157">
        <f>ROUND(E261*N261,2)</f>
        <v>0.01</v>
      </c>
      <c r="P261" s="157">
        <v>0</v>
      </c>
      <c r="Q261" s="157">
        <f>ROUND(E261*P261,2)</f>
        <v>0</v>
      </c>
      <c r="R261" s="157"/>
      <c r="S261" s="157" t="s">
        <v>182</v>
      </c>
      <c r="T261" s="157" t="s">
        <v>158</v>
      </c>
      <c r="U261" s="157">
        <v>0.15</v>
      </c>
      <c r="V261" s="157">
        <f>ROUND(E261*U261,2)</f>
        <v>0.6</v>
      </c>
      <c r="W261" s="157"/>
      <c r="X261" s="157" t="s">
        <v>183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184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">
      <c r="A262" s="160" t="s">
        <v>152</v>
      </c>
      <c r="B262" s="161" t="s">
        <v>108</v>
      </c>
      <c r="C262" s="179" t="s">
        <v>109</v>
      </c>
      <c r="D262" s="162"/>
      <c r="E262" s="163"/>
      <c r="F262" s="164"/>
      <c r="G262" s="165">
        <f>SUMIF(AG263:AG277,"&lt;&gt;NOR",G263:G277)</f>
        <v>0</v>
      </c>
      <c r="H262" s="159"/>
      <c r="I262" s="159">
        <f>SUM(I263:I277)</f>
        <v>2371.08</v>
      </c>
      <c r="J262" s="159"/>
      <c r="K262" s="159">
        <f>SUM(K263:K277)</f>
        <v>12202.789999999999</v>
      </c>
      <c r="L262" s="159"/>
      <c r="M262" s="159">
        <f>SUM(M263:M277)</f>
        <v>0</v>
      </c>
      <c r="N262" s="159"/>
      <c r="O262" s="159">
        <f>SUM(O263:O277)</f>
        <v>0.02</v>
      </c>
      <c r="P262" s="159"/>
      <c r="Q262" s="159">
        <f>SUM(Q263:Q277)</f>
        <v>0</v>
      </c>
      <c r="R262" s="159"/>
      <c r="S262" s="159"/>
      <c r="T262" s="159"/>
      <c r="U262" s="159"/>
      <c r="V262" s="159">
        <f>SUM(V263:V277)</f>
        <v>26.06</v>
      </c>
      <c r="W262" s="159"/>
      <c r="X262" s="159"/>
      <c r="AG262" t="s">
        <v>153</v>
      </c>
    </row>
    <row r="263" spans="1:60" outlineLevel="1" x14ac:dyDescent="0.2">
      <c r="A263" s="172">
        <v>95</v>
      </c>
      <c r="B263" s="173" t="s">
        <v>450</v>
      </c>
      <c r="C263" s="180" t="s">
        <v>451</v>
      </c>
      <c r="D263" s="174" t="s">
        <v>196</v>
      </c>
      <c r="E263" s="175">
        <v>60</v>
      </c>
      <c r="F263" s="176"/>
      <c r="G263" s="177">
        <f>ROUND(E263*F263,2)</f>
        <v>0</v>
      </c>
      <c r="H263" s="158">
        <v>16.11</v>
      </c>
      <c r="I263" s="157">
        <f>ROUND(E263*H263,2)</f>
        <v>966.6</v>
      </c>
      <c r="J263" s="158">
        <v>58.49</v>
      </c>
      <c r="K263" s="157">
        <f>ROUND(E263*J263,2)</f>
        <v>3509.4</v>
      </c>
      <c r="L263" s="157">
        <v>15</v>
      </c>
      <c r="M263" s="157">
        <f>G263*(1+L263/100)</f>
        <v>0</v>
      </c>
      <c r="N263" s="157">
        <v>9.0000000000000006E-5</v>
      </c>
      <c r="O263" s="157">
        <f>ROUND(E263*N263,2)</f>
        <v>0.01</v>
      </c>
      <c r="P263" s="157">
        <v>0</v>
      </c>
      <c r="Q263" s="157">
        <f>ROUND(E263*P263,2)</f>
        <v>0</v>
      </c>
      <c r="R263" s="157"/>
      <c r="S263" s="157" t="s">
        <v>182</v>
      </c>
      <c r="T263" s="157" t="s">
        <v>182</v>
      </c>
      <c r="U263" s="157">
        <v>0.11600000000000001</v>
      </c>
      <c r="V263" s="157">
        <f>ROUND(E263*U263,2)</f>
        <v>6.96</v>
      </c>
      <c r="W263" s="157"/>
      <c r="X263" s="157" t="s">
        <v>183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184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2.5" outlineLevel="1" x14ac:dyDescent="0.2">
      <c r="A264" s="166">
        <v>96</v>
      </c>
      <c r="B264" s="167" t="s">
        <v>452</v>
      </c>
      <c r="C264" s="181" t="s">
        <v>453</v>
      </c>
      <c r="D264" s="168" t="s">
        <v>206</v>
      </c>
      <c r="E264" s="169">
        <v>16.440000000000001</v>
      </c>
      <c r="F264" s="170"/>
      <c r="G264" s="171">
        <f>ROUND(E264*F264,2)</f>
        <v>0</v>
      </c>
      <c r="H264" s="158">
        <v>51.37</v>
      </c>
      <c r="I264" s="157">
        <f>ROUND(E264*H264,2)</f>
        <v>844.52</v>
      </c>
      <c r="J264" s="158">
        <v>274.63</v>
      </c>
      <c r="K264" s="157">
        <f>ROUND(E264*J264,2)</f>
        <v>4514.92</v>
      </c>
      <c r="L264" s="157">
        <v>15</v>
      </c>
      <c r="M264" s="157">
        <f>G264*(1+L264/100)</f>
        <v>0</v>
      </c>
      <c r="N264" s="157">
        <v>3.6999999999999999E-4</v>
      </c>
      <c r="O264" s="157">
        <f>ROUND(E264*N264,2)</f>
        <v>0.01</v>
      </c>
      <c r="P264" s="157">
        <v>0</v>
      </c>
      <c r="Q264" s="157">
        <f>ROUND(E264*P264,2)</f>
        <v>0</v>
      </c>
      <c r="R264" s="157"/>
      <c r="S264" s="157" t="s">
        <v>182</v>
      </c>
      <c r="T264" s="157" t="s">
        <v>182</v>
      </c>
      <c r="U264" s="157">
        <v>0.56599999999999995</v>
      </c>
      <c r="V264" s="157">
        <f>ROUND(E264*U264,2)</f>
        <v>9.31</v>
      </c>
      <c r="W264" s="157"/>
      <c r="X264" s="157" t="s">
        <v>183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184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9" t="s">
        <v>454</v>
      </c>
      <c r="D265" s="185"/>
      <c r="E265" s="186">
        <v>3.96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186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9" t="s">
        <v>455</v>
      </c>
      <c r="D266" s="185"/>
      <c r="E266" s="186">
        <v>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186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9" t="s">
        <v>456</v>
      </c>
      <c r="D267" s="185"/>
      <c r="E267" s="186">
        <v>7.28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186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9" t="s">
        <v>457</v>
      </c>
      <c r="D268" s="185"/>
      <c r="E268" s="186">
        <v>3.2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186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66">
        <v>97</v>
      </c>
      <c r="B269" s="167" t="s">
        <v>458</v>
      </c>
      <c r="C269" s="181" t="s">
        <v>459</v>
      </c>
      <c r="D269" s="168" t="s">
        <v>206</v>
      </c>
      <c r="E269" s="169">
        <v>40.200000000000003</v>
      </c>
      <c r="F269" s="170"/>
      <c r="G269" s="171">
        <f>ROUND(E269*F269,2)</f>
        <v>0</v>
      </c>
      <c r="H269" s="158">
        <v>4.0599999999999996</v>
      </c>
      <c r="I269" s="157">
        <f>ROUND(E269*H269,2)</f>
        <v>163.21</v>
      </c>
      <c r="J269" s="158">
        <v>58.64</v>
      </c>
      <c r="K269" s="157">
        <f>ROUND(E269*J269,2)</f>
        <v>2357.33</v>
      </c>
      <c r="L269" s="157">
        <v>15</v>
      </c>
      <c r="M269" s="157">
        <f>G269*(1+L269/100)</f>
        <v>0</v>
      </c>
      <c r="N269" s="157">
        <v>6.9999999999999994E-5</v>
      </c>
      <c r="O269" s="157">
        <f>ROUND(E269*N269,2)</f>
        <v>0</v>
      </c>
      <c r="P269" s="157">
        <v>0</v>
      </c>
      <c r="Q269" s="157">
        <f>ROUND(E269*P269,2)</f>
        <v>0</v>
      </c>
      <c r="R269" s="157"/>
      <c r="S269" s="157" t="s">
        <v>182</v>
      </c>
      <c r="T269" s="157" t="s">
        <v>158</v>
      </c>
      <c r="U269" s="157">
        <v>0.14399999999999999</v>
      </c>
      <c r="V269" s="157">
        <f>ROUND(E269*U269,2)</f>
        <v>5.79</v>
      </c>
      <c r="W269" s="157"/>
      <c r="X269" s="157" t="s">
        <v>183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184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9" t="s">
        <v>434</v>
      </c>
      <c r="D270" s="185"/>
      <c r="E270" s="186">
        <v>40.200000000000003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186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66">
        <v>98</v>
      </c>
      <c r="B271" s="167" t="s">
        <v>460</v>
      </c>
      <c r="C271" s="181" t="s">
        <v>461</v>
      </c>
      <c r="D271" s="168" t="s">
        <v>206</v>
      </c>
      <c r="E271" s="169">
        <v>14.91</v>
      </c>
      <c r="F271" s="170"/>
      <c r="G271" s="171">
        <f>ROUND(E271*F271,2)</f>
        <v>0</v>
      </c>
      <c r="H271" s="158">
        <v>2.94</v>
      </c>
      <c r="I271" s="157">
        <f>ROUND(E271*H271,2)</f>
        <v>43.84</v>
      </c>
      <c r="J271" s="158">
        <v>24.96</v>
      </c>
      <c r="K271" s="157">
        <f>ROUND(E271*J271,2)</f>
        <v>372.15</v>
      </c>
      <c r="L271" s="157">
        <v>15</v>
      </c>
      <c r="M271" s="157">
        <f>G271*(1+L271/100)</f>
        <v>0</v>
      </c>
      <c r="N271" s="157">
        <v>5.0000000000000002E-5</v>
      </c>
      <c r="O271" s="157">
        <f>ROUND(E271*N271,2)</f>
        <v>0</v>
      </c>
      <c r="P271" s="157">
        <v>0</v>
      </c>
      <c r="Q271" s="157">
        <f>ROUND(E271*P271,2)</f>
        <v>0</v>
      </c>
      <c r="R271" s="157"/>
      <c r="S271" s="157" t="s">
        <v>182</v>
      </c>
      <c r="T271" s="157" t="s">
        <v>182</v>
      </c>
      <c r="U271" s="157">
        <v>6.3E-2</v>
      </c>
      <c r="V271" s="157">
        <f>ROUND(E271*U271,2)</f>
        <v>0.94</v>
      </c>
      <c r="W271" s="157"/>
      <c r="X271" s="157" t="s">
        <v>183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184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9" t="s">
        <v>218</v>
      </c>
      <c r="D272" s="185"/>
      <c r="E272" s="186">
        <v>7.14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186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9" t="s">
        <v>219</v>
      </c>
      <c r="D273" s="185"/>
      <c r="E273" s="186">
        <v>2.0699999999999998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186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9" t="s">
        <v>462</v>
      </c>
      <c r="D274" s="185"/>
      <c r="E274" s="186">
        <v>5.7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186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66">
        <v>99</v>
      </c>
      <c r="B275" s="167" t="s">
        <v>463</v>
      </c>
      <c r="C275" s="181" t="s">
        <v>464</v>
      </c>
      <c r="D275" s="168" t="s">
        <v>206</v>
      </c>
      <c r="E275" s="169">
        <v>7.4</v>
      </c>
      <c r="F275" s="170"/>
      <c r="G275" s="171">
        <f>ROUND(E275*F275,2)</f>
        <v>0</v>
      </c>
      <c r="H275" s="158">
        <v>47.69</v>
      </c>
      <c r="I275" s="157">
        <f>ROUND(E275*H275,2)</f>
        <v>352.91</v>
      </c>
      <c r="J275" s="158">
        <v>195.81</v>
      </c>
      <c r="K275" s="157">
        <f>ROUND(E275*J275,2)</f>
        <v>1448.99</v>
      </c>
      <c r="L275" s="157">
        <v>15</v>
      </c>
      <c r="M275" s="157">
        <f>G275*(1+L275/100)</f>
        <v>0</v>
      </c>
      <c r="N275" s="157">
        <v>3.6000000000000002E-4</v>
      </c>
      <c r="O275" s="157">
        <f>ROUND(E275*N275,2)</f>
        <v>0</v>
      </c>
      <c r="P275" s="157">
        <v>0</v>
      </c>
      <c r="Q275" s="157">
        <f>ROUND(E275*P275,2)</f>
        <v>0</v>
      </c>
      <c r="R275" s="157"/>
      <c r="S275" s="157" t="s">
        <v>157</v>
      </c>
      <c r="T275" s="157" t="s">
        <v>158</v>
      </c>
      <c r="U275" s="157">
        <v>0.41299999999999998</v>
      </c>
      <c r="V275" s="157">
        <f>ROUND(E275*U275,2)</f>
        <v>3.06</v>
      </c>
      <c r="W275" s="157"/>
      <c r="X275" s="157" t="s">
        <v>183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184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9" t="s">
        <v>465</v>
      </c>
      <c r="D276" s="185"/>
      <c r="E276" s="186">
        <v>2.4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186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9" t="s">
        <v>466</v>
      </c>
      <c r="D277" s="185"/>
      <c r="E277" s="186">
        <v>5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186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">
      <c r="A278" s="160" t="s">
        <v>152</v>
      </c>
      <c r="B278" s="161" t="s">
        <v>110</v>
      </c>
      <c r="C278" s="179" t="s">
        <v>111</v>
      </c>
      <c r="D278" s="162"/>
      <c r="E278" s="163"/>
      <c r="F278" s="164"/>
      <c r="G278" s="165">
        <f>SUMIF(AG279:AG389,"&lt;&gt;NOR",G279:G389)</f>
        <v>0</v>
      </c>
      <c r="H278" s="159"/>
      <c r="I278" s="159">
        <f>SUM(I279:I389)</f>
        <v>2917.92</v>
      </c>
      <c r="J278" s="159"/>
      <c r="K278" s="159">
        <f>SUM(K279:K389)</f>
        <v>55443.45</v>
      </c>
      <c r="L278" s="159"/>
      <c r="M278" s="159">
        <f>SUM(M279:M389)</f>
        <v>0</v>
      </c>
      <c r="N278" s="159"/>
      <c r="O278" s="159">
        <f>SUM(O279:O389)</f>
        <v>0.1</v>
      </c>
      <c r="P278" s="159"/>
      <c r="Q278" s="159">
        <f>SUM(Q279:Q389)</f>
        <v>0</v>
      </c>
      <c r="R278" s="159"/>
      <c r="S278" s="159"/>
      <c r="T278" s="159"/>
      <c r="U278" s="159"/>
      <c r="V278" s="159">
        <f>SUM(V279:V389)</f>
        <v>98.920000000000016</v>
      </c>
      <c r="W278" s="159"/>
      <c r="X278" s="159"/>
      <c r="AG278" t="s">
        <v>153</v>
      </c>
    </row>
    <row r="279" spans="1:60" outlineLevel="1" x14ac:dyDescent="0.2">
      <c r="A279" s="166">
        <v>100</v>
      </c>
      <c r="B279" s="167" t="s">
        <v>467</v>
      </c>
      <c r="C279" s="181" t="s">
        <v>468</v>
      </c>
      <c r="D279" s="168" t="s">
        <v>206</v>
      </c>
      <c r="E279" s="169">
        <v>459.37</v>
      </c>
      <c r="F279" s="170"/>
      <c r="G279" s="171">
        <f>ROUND(E279*F279,2)</f>
        <v>0</v>
      </c>
      <c r="H279" s="158">
        <v>0.1</v>
      </c>
      <c r="I279" s="157">
        <f>ROUND(E279*H279,2)</f>
        <v>45.94</v>
      </c>
      <c r="J279" s="158">
        <v>34</v>
      </c>
      <c r="K279" s="157">
        <f>ROUND(E279*J279,2)</f>
        <v>15618.58</v>
      </c>
      <c r="L279" s="157">
        <v>15</v>
      </c>
      <c r="M279" s="157">
        <f>G279*(1+L279/100)</f>
        <v>0</v>
      </c>
      <c r="N279" s="157">
        <v>0</v>
      </c>
      <c r="O279" s="157">
        <f>ROUND(E279*N279,2)</f>
        <v>0</v>
      </c>
      <c r="P279" s="157">
        <v>0</v>
      </c>
      <c r="Q279" s="157">
        <f>ROUND(E279*P279,2)</f>
        <v>0</v>
      </c>
      <c r="R279" s="157"/>
      <c r="S279" s="157" t="s">
        <v>182</v>
      </c>
      <c r="T279" s="157" t="s">
        <v>182</v>
      </c>
      <c r="U279" s="157">
        <v>6.9709999999999994E-2</v>
      </c>
      <c r="V279" s="157">
        <f>ROUND(E279*U279,2)</f>
        <v>32.020000000000003</v>
      </c>
      <c r="W279" s="157"/>
      <c r="X279" s="157" t="s">
        <v>183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184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9" t="s">
        <v>469</v>
      </c>
      <c r="D280" s="185"/>
      <c r="E280" s="186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186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89" t="s">
        <v>218</v>
      </c>
      <c r="D281" s="185"/>
      <c r="E281" s="186">
        <v>7.14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186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9" t="s">
        <v>219</v>
      </c>
      <c r="D282" s="185"/>
      <c r="E282" s="186">
        <v>2.0699999999999998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186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9" t="s">
        <v>220</v>
      </c>
      <c r="D283" s="185"/>
      <c r="E283" s="186">
        <v>10.81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186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9" t="s">
        <v>221</v>
      </c>
      <c r="D284" s="185"/>
      <c r="E284" s="186">
        <v>28.98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186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9" t="s">
        <v>222</v>
      </c>
      <c r="D285" s="185"/>
      <c r="E285" s="186">
        <v>5.85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186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9" t="s">
        <v>223</v>
      </c>
      <c r="D286" s="185"/>
      <c r="E286" s="186">
        <v>5.7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186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9" t="s">
        <v>224</v>
      </c>
      <c r="D287" s="185"/>
      <c r="E287" s="186">
        <v>40.200000000000003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186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9" t="s">
        <v>225</v>
      </c>
      <c r="D288" s="185"/>
      <c r="E288" s="186">
        <v>26.6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186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9" t="s">
        <v>470</v>
      </c>
      <c r="D289" s="185"/>
      <c r="E289" s="186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186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9" t="s">
        <v>471</v>
      </c>
      <c r="D290" s="185"/>
      <c r="E290" s="186">
        <v>35.200000000000003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186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9" t="s">
        <v>229</v>
      </c>
      <c r="D291" s="185"/>
      <c r="E291" s="186">
        <v>4.8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186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9" t="s">
        <v>230</v>
      </c>
      <c r="D292" s="185"/>
      <c r="E292" s="186">
        <v>1.2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186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9" t="s">
        <v>231</v>
      </c>
      <c r="D293" s="185"/>
      <c r="E293" s="186">
        <v>3.64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186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9" t="s">
        <v>232</v>
      </c>
      <c r="D294" s="185"/>
      <c r="E294" s="186">
        <v>47.36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186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9" t="s">
        <v>233</v>
      </c>
      <c r="D295" s="185"/>
      <c r="E295" s="186">
        <v>-1.6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186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9" t="s">
        <v>234</v>
      </c>
      <c r="D296" s="185"/>
      <c r="E296" s="186">
        <v>-2.86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186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9" t="s">
        <v>235</v>
      </c>
      <c r="D297" s="185"/>
      <c r="E297" s="186">
        <v>71.040000000000006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186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9" t="s">
        <v>236</v>
      </c>
      <c r="D298" s="185"/>
      <c r="E298" s="186">
        <v>-4.8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186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9" t="s">
        <v>237</v>
      </c>
      <c r="D299" s="185"/>
      <c r="E299" s="186">
        <v>-1.2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186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9" t="s">
        <v>234</v>
      </c>
      <c r="D300" s="185"/>
      <c r="E300" s="186">
        <v>-2.86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186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9" t="s">
        <v>238</v>
      </c>
      <c r="D301" s="185"/>
      <c r="E301" s="186">
        <v>-2.42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186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9" t="s">
        <v>239</v>
      </c>
      <c r="D302" s="185"/>
      <c r="E302" s="186">
        <v>34.56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186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9" t="s">
        <v>237</v>
      </c>
      <c r="D303" s="185"/>
      <c r="E303" s="186">
        <v>-1.2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186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9" t="s">
        <v>472</v>
      </c>
      <c r="D304" s="185"/>
      <c r="E304" s="186">
        <v>81.28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186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9" t="s">
        <v>241</v>
      </c>
      <c r="D305" s="185"/>
      <c r="E305" s="186">
        <v>-3.64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186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9" t="s">
        <v>233</v>
      </c>
      <c r="D306" s="185"/>
      <c r="E306" s="186">
        <v>-1.6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186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9" t="s">
        <v>242</v>
      </c>
      <c r="D307" s="185"/>
      <c r="E307" s="186">
        <v>-2.76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186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9" t="s">
        <v>473</v>
      </c>
      <c r="D308" s="185"/>
      <c r="E308" s="186">
        <v>69.12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186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9" t="s">
        <v>244</v>
      </c>
      <c r="D309" s="185"/>
      <c r="E309" s="186">
        <v>-4.5999999999999996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186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9" t="s">
        <v>233</v>
      </c>
      <c r="D310" s="185"/>
      <c r="E310" s="186">
        <v>-1.6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186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9" t="s">
        <v>474</v>
      </c>
      <c r="D311" s="185"/>
      <c r="E311" s="186">
        <v>3.2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186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9" t="s">
        <v>475</v>
      </c>
      <c r="D312" s="185"/>
      <c r="E312" s="186">
        <v>11.76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186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66">
        <v>101</v>
      </c>
      <c r="B313" s="167" t="s">
        <v>476</v>
      </c>
      <c r="C313" s="181" t="s">
        <v>477</v>
      </c>
      <c r="D313" s="168" t="s">
        <v>206</v>
      </c>
      <c r="E313" s="169">
        <v>459.37</v>
      </c>
      <c r="F313" s="170"/>
      <c r="G313" s="171">
        <f>ROUND(E313*F313,2)</f>
        <v>0</v>
      </c>
      <c r="H313" s="158">
        <v>3.61</v>
      </c>
      <c r="I313" s="157">
        <f>ROUND(E313*H313,2)</f>
        <v>1658.33</v>
      </c>
      <c r="J313" s="158">
        <v>49.79</v>
      </c>
      <c r="K313" s="157">
        <f>ROUND(E313*J313,2)</f>
        <v>22872.03</v>
      </c>
      <c r="L313" s="157">
        <v>15</v>
      </c>
      <c r="M313" s="157">
        <f>G313*(1+L313/100)</f>
        <v>0</v>
      </c>
      <c r="N313" s="157">
        <v>1.3999999999999999E-4</v>
      </c>
      <c r="O313" s="157">
        <f>ROUND(E313*N313,2)</f>
        <v>0.06</v>
      </c>
      <c r="P313" s="157">
        <v>0</v>
      </c>
      <c r="Q313" s="157">
        <f>ROUND(E313*P313,2)</f>
        <v>0</v>
      </c>
      <c r="R313" s="157"/>
      <c r="S313" s="157" t="s">
        <v>182</v>
      </c>
      <c r="T313" s="157" t="s">
        <v>158</v>
      </c>
      <c r="U313" s="157">
        <v>0.10191</v>
      </c>
      <c r="V313" s="157">
        <f>ROUND(E313*U313,2)</f>
        <v>46.81</v>
      </c>
      <c r="W313" s="157"/>
      <c r="X313" s="157" t="s">
        <v>183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184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9" t="s">
        <v>469</v>
      </c>
      <c r="D314" s="185"/>
      <c r="E314" s="186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186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9" t="s">
        <v>218</v>
      </c>
      <c r="D315" s="185"/>
      <c r="E315" s="186">
        <v>7.14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186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9" t="s">
        <v>219</v>
      </c>
      <c r="D316" s="185"/>
      <c r="E316" s="186">
        <v>2.0699999999999998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186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9" t="s">
        <v>220</v>
      </c>
      <c r="D317" s="185"/>
      <c r="E317" s="186">
        <v>10.81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186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9" t="s">
        <v>221</v>
      </c>
      <c r="D318" s="185"/>
      <c r="E318" s="186">
        <v>28.98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186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9" t="s">
        <v>222</v>
      </c>
      <c r="D319" s="185"/>
      <c r="E319" s="186">
        <v>5.85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186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9" t="s">
        <v>223</v>
      </c>
      <c r="D320" s="185"/>
      <c r="E320" s="186">
        <v>5.7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186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9" t="s">
        <v>224</v>
      </c>
      <c r="D321" s="185"/>
      <c r="E321" s="186">
        <v>40.200000000000003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186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9" t="s">
        <v>225</v>
      </c>
      <c r="D322" s="185"/>
      <c r="E322" s="186">
        <v>26.6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186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9" t="s">
        <v>470</v>
      </c>
      <c r="D323" s="185"/>
      <c r="E323" s="186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186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9" t="s">
        <v>471</v>
      </c>
      <c r="D324" s="185"/>
      <c r="E324" s="186">
        <v>35.200000000000003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186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9" t="s">
        <v>229</v>
      </c>
      <c r="D325" s="185"/>
      <c r="E325" s="186">
        <v>4.8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186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9" t="s">
        <v>230</v>
      </c>
      <c r="D326" s="185"/>
      <c r="E326" s="186">
        <v>1.2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186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9" t="s">
        <v>231</v>
      </c>
      <c r="D327" s="185"/>
      <c r="E327" s="186">
        <v>3.64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186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9" t="s">
        <v>232</v>
      </c>
      <c r="D328" s="185"/>
      <c r="E328" s="186">
        <v>47.36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186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9" t="s">
        <v>233</v>
      </c>
      <c r="D329" s="185"/>
      <c r="E329" s="186">
        <v>-1.6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186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9" t="s">
        <v>234</v>
      </c>
      <c r="D330" s="185"/>
      <c r="E330" s="186">
        <v>-2.86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186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9" t="s">
        <v>235</v>
      </c>
      <c r="D331" s="185"/>
      <c r="E331" s="186">
        <v>71.040000000000006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186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9" t="s">
        <v>236</v>
      </c>
      <c r="D332" s="185"/>
      <c r="E332" s="186">
        <v>-4.8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186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9" t="s">
        <v>237</v>
      </c>
      <c r="D333" s="185"/>
      <c r="E333" s="186">
        <v>-1.2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186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9" t="s">
        <v>234</v>
      </c>
      <c r="D334" s="185"/>
      <c r="E334" s="186">
        <v>-2.86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186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9" t="s">
        <v>238</v>
      </c>
      <c r="D335" s="185"/>
      <c r="E335" s="186">
        <v>-2.42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186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9" t="s">
        <v>239</v>
      </c>
      <c r="D336" s="185"/>
      <c r="E336" s="186">
        <v>34.56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186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9" t="s">
        <v>237</v>
      </c>
      <c r="D337" s="185"/>
      <c r="E337" s="186">
        <v>-1.2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186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9" t="s">
        <v>472</v>
      </c>
      <c r="D338" s="185"/>
      <c r="E338" s="186">
        <v>81.28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186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9" t="s">
        <v>241</v>
      </c>
      <c r="D339" s="185"/>
      <c r="E339" s="186">
        <v>-3.64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186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9" t="s">
        <v>233</v>
      </c>
      <c r="D340" s="185"/>
      <c r="E340" s="186">
        <v>-1.6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186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9" t="s">
        <v>242</v>
      </c>
      <c r="D341" s="185"/>
      <c r="E341" s="186">
        <v>-2.76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186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9" t="s">
        <v>473</v>
      </c>
      <c r="D342" s="185"/>
      <c r="E342" s="186">
        <v>69.12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186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9" t="s">
        <v>244</v>
      </c>
      <c r="D343" s="185"/>
      <c r="E343" s="186">
        <v>-4.5999999999999996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186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9" t="s">
        <v>233</v>
      </c>
      <c r="D344" s="185"/>
      <c r="E344" s="186">
        <v>-1.6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186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9" t="s">
        <v>474</v>
      </c>
      <c r="D345" s="185"/>
      <c r="E345" s="186">
        <v>3.2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186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9" t="s">
        <v>475</v>
      </c>
      <c r="D346" s="185"/>
      <c r="E346" s="186">
        <v>11.76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186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66">
        <v>102</v>
      </c>
      <c r="B347" s="167" t="s">
        <v>478</v>
      </c>
      <c r="C347" s="181" t="s">
        <v>479</v>
      </c>
      <c r="D347" s="168" t="s">
        <v>206</v>
      </c>
      <c r="E347" s="169">
        <v>127.35</v>
      </c>
      <c r="F347" s="170"/>
      <c r="G347" s="171">
        <f>ROUND(E347*F347,2)</f>
        <v>0</v>
      </c>
      <c r="H347" s="158">
        <v>9.5299999999999994</v>
      </c>
      <c r="I347" s="157">
        <f>ROUND(E347*H347,2)</f>
        <v>1213.6500000000001</v>
      </c>
      <c r="J347" s="158">
        <v>6.87</v>
      </c>
      <c r="K347" s="157">
        <f>ROUND(E347*J347,2)</f>
        <v>874.89</v>
      </c>
      <c r="L347" s="157">
        <v>15</v>
      </c>
      <c r="M347" s="157">
        <f>G347*(1+L347/100)</f>
        <v>0</v>
      </c>
      <c r="N347" s="157">
        <v>3.5E-4</v>
      </c>
      <c r="O347" s="157">
        <f>ROUND(E347*N347,2)</f>
        <v>0.04</v>
      </c>
      <c r="P347" s="157">
        <v>0</v>
      </c>
      <c r="Q347" s="157">
        <f>ROUND(E347*P347,2)</f>
        <v>0</v>
      </c>
      <c r="R347" s="157"/>
      <c r="S347" s="157" t="s">
        <v>182</v>
      </c>
      <c r="T347" s="157" t="s">
        <v>158</v>
      </c>
      <c r="U347" s="157">
        <v>1.35E-2</v>
      </c>
      <c r="V347" s="157">
        <f>ROUND(E347*U347,2)</f>
        <v>1.72</v>
      </c>
      <c r="W347" s="157"/>
      <c r="X347" s="157" t="s">
        <v>183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184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9" t="s">
        <v>218</v>
      </c>
      <c r="D348" s="185"/>
      <c r="E348" s="186">
        <v>7.14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186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9" t="s">
        <v>219</v>
      </c>
      <c r="D349" s="185"/>
      <c r="E349" s="186">
        <v>2.0699999999999998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186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9" t="s">
        <v>220</v>
      </c>
      <c r="D350" s="185"/>
      <c r="E350" s="186">
        <v>10.81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186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89" t="s">
        <v>221</v>
      </c>
      <c r="D351" s="185"/>
      <c r="E351" s="186">
        <v>28.98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186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9" t="s">
        <v>222</v>
      </c>
      <c r="D352" s="185"/>
      <c r="E352" s="186">
        <v>5.85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186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9" t="s">
        <v>223</v>
      </c>
      <c r="D353" s="185"/>
      <c r="E353" s="186">
        <v>5.7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186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9" t="s">
        <v>224</v>
      </c>
      <c r="D354" s="185"/>
      <c r="E354" s="186">
        <v>40.200000000000003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186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9" t="s">
        <v>225</v>
      </c>
      <c r="D355" s="185"/>
      <c r="E355" s="186">
        <v>26.6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186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66">
        <v>103</v>
      </c>
      <c r="B356" s="167" t="s">
        <v>480</v>
      </c>
      <c r="C356" s="181" t="s">
        <v>481</v>
      </c>
      <c r="D356" s="168" t="s">
        <v>206</v>
      </c>
      <c r="E356" s="169">
        <v>459.37</v>
      </c>
      <c r="F356" s="170"/>
      <c r="G356" s="171">
        <f>ROUND(E356*F356,2)</f>
        <v>0</v>
      </c>
      <c r="H356" s="158">
        <v>0</v>
      </c>
      <c r="I356" s="157">
        <f>ROUND(E356*H356,2)</f>
        <v>0</v>
      </c>
      <c r="J356" s="158">
        <v>35</v>
      </c>
      <c r="K356" s="157">
        <f>ROUND(E356*J356,2)</f>
        <v>16077.95</v>
      </c>
      <c r="L356" s="157">
        <v>15</v>
      </c>
      <c r="M356" s="157">
        <f>G356*(1+L356/100)</f>
        <v>0</v>
      </c>
      <c r="N356" s="157">
        <v>0</v>
      </c>
      <c r="O356" s="157">
        <f>ROUND(E356*N356,2)</f>
        <v>0</v>
      </c>
      <c r="P356" s="157">
        <v>0</v>
      </c>
      <c r="Q356" s="157">
        <f>ROUND(E356*P356,2)</f>
        <v>0</v>
      </c>
      <c r="R356" s="157"/>
      <c r="S356" s="157" t="s">
        <v>157</v>
      </c>
      <c r="T356" s="157" t="s">
        <v>158</v>
      </c>
      <c r="U356" s="157">
        <v>0.04</v>
      </c>
      <c r="V356" s="157">
        <f>ROUND(E356*U356,2)</f>
        <v>18.37</v>
      </c>
      <c r="W356" s="157"/>
      <c r="X356" s="157" t="s">
        <v>327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328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9" t="s">
        <v>469</v>
      </c>
      <c r="D357" s="185"/>
      <c r="E357" s="186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186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9" t="s">
        <v>218</v>
      </c>
      <c r="D358" s="185"/>
      <c r="E358" s="186">
        <v>7.14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186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9" t="s">
        <v>219</v>
      </c>
      <c r="D359" s="185"/>
      <c r="E359" s="186">
        <v>2.0699999999999998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186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9" t="s">
        <v>220</v>
      </c>
      <c r="D360" s="185"/>
      <c r="E360" s="186">
        <v>10.81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186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9" t="s">
        <v>221</v>
      </c>
      <c r="D361" s="185"/>
      <c r="E361" s="186">
        <v>28.98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186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9" t="s">
        <v>222</v>
      </c>
      <c r="D362" s="185"/>
      <c r="E362" s="186">
        <v>5.85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186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9" t="s">
        <v>223</v>
      </c>
      <c r="D363" s="185"/>
      <c r="E363" s="186">
        <v>5.7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186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9" t="s">
        <v>224</v>
      </c>
      <c r="D364" s="185"/>
      <c r="E364" s="186">
        <v>40.200000000000003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186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9" t="s">
        <v>225</v>
      </c>
      <c r="D365" s="185"/>
      <c r="E365" s="186">
        <v>26.6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186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9" t="s">
        <v>470</v>
      </c>
      <c r="D366" s="185"/>
      <c r="E366" s="186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186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9" t="s">
        <v>471</v>
      </c>
      <c r="D367" s="185"/>
      <c r="E367" s="186">
        <v>35.200000000000003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186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9" t="s">
        <v>229</v>
      </c>
      <c r="D368" s="185"/>
      <c r="E368" s="186">
        <v>4.8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186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9" t="s">
        <v>230</v>
      </c>
      <c r="D369" s="185"/>
      <c r="E369" s="186">
        <v>1.2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186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9" t="s">
        <v>231</v>
      </c>
      <c r="D370" s="185"/>
      <c r="E370" s="186">
        <v>3.64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186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9" t="s">
        <v>232</v>
      </c>
      <c r="D371" s="185"/>
      <c r="E371" s="186">
        <v>47.36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186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9" t="s">
        <v>233</v>
      </c>
      <c r="D372" s="185"/>
      <c r="E372" s="186">
        <v>-1.6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186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9" t="s">
        <v>234</v>
      </c>
      <c r="D373" s="185"/>
      <c r="E373" s="186">
        <v>-2.86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186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9" t="s">
        <v>235</v>
      </c>
      <c r="D374" s="185"/>
      <c r="E374" s="186">
        <v>71.040000000000006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186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9" t="s">
        <v>236</v>
      </c>
      <c r="D375" s="185"/>
      <c r="E375" s="186">
        <v>-4.8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186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9" t="s">
        <v>237</v>
      </c>
      <c r="D376" s="185"/>
      <c r="E376" s="186">
        <v>-1.2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186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9" t="s">
        <v>234</v>
      </c>
      <c r="D377" s="185"/>
      <c r="E377" s="186">
        <v>-2.86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186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9" t="s">
        <v>238</v>
      </c>
      <c r="D378" s="185"/>
      <c r="E378" s="186">
        <v>-2.42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186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9" t="s">
        <v>239</v>
      </c>
      <c r="D379" s="185"/>
      <c r="E379" s="186">
        <v>34.56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186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9" t="s">
        <v>237</v>
      </c>
      <c r="D380" s="185"/>
      <c r="E380" s="186">
        <v>-1.2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186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9" t="s">
        <v>472</v>
      </c>
      <c r="D381" s="185"/>
      <c r="E381" s="186">
        <v>81.28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186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9" t="s">
        <v>241</v>
      </c>
      <c r="D382" s="185"/>
      <c r="E382" s="186">
        <v>-3.64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186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9" t="s">
        <v>233</v>
      </c>
      <c r="D383" s="185"/>
      <c r="E383" s="186">
        <v>-1.6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186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9" t="s">
        <v>242</v>
      </c>
      <c r="D384" s="185"/>
      <c r="E384" s="186">
        <v>-2.76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186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89" t="s">
        <v>473</v>
      </c>
      <c r="D385" s="185"/>
      <c r="E385" s="186">
        <v>69.12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186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9" t="s">
        <v>244</v>
      </c>
      <c r="D386" s="185"/>
      <c r="E386" s="186">
        <v>-4.5999999999999996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186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89" t="s">
        <v>233</v>
      </c>
      <c r="D387" s="185"/>
      <c r="E387" s="186">
        <v>-1.6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186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89" t="s">
        <v>474</v>
      </c>
      <c r="D388" s="185"/>
      <c r="E388" s="186">
        <v>3.2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186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9" t="s">
        <v>475</v>
      </c>
      <c r="D389" s="185"/>
      <c r="E389" s="186">
        <v>11.76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186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x14ac:dyDescent="0.2">
      <c r="A390" s="160" t="s">
        <v>152</v>
      </c>
      <c r="B390" s="161" t="s">
        <v>112</v>
      </c>
      <c r="C390" s="179" t="s">
        <v>113</v>
      </c>
      <c r="D390" s="162"/>
      <c r="E390" s="163"/>
      <c r="F390" s="164"/>
      <c r="G390" s="165">
        <f>SUMIF(AG391:AG412,"&lt;&gt;NOR",G391:G412)</f>
        <v>0</v>
      </c>
      <c r="H390" s="159"/>
      <c r="I390" s="159">
        <f>SUM(I391:I412)</f>
        <v>540</v>
      </c>
      <c r="J390" s="159"/>
      <c r="K390" s="159">
        <f>SUM(K391:K412)</f>
        <v>3469.24</v>
      </c>
      <c r="L390" s="159"/>
      <c r="M390" s="159">
        <f>SUM(M391:M412)</f>
        <v>0</v>
      </c>
      <c r="N390" s="159"/>
      <c r="O390" s="159">
        <f>SUM(O391:O412)</f>
        <v>0</v>
      </c>
      <c r="P390" s="159"/>
      <c r="Q390" s="159">
        <f>SUM(Q391:Q412)</f>
        <v>0</v>
      </c>
      <c r="R390" s="159"/>
      <c r="S390" s="159"/>
      <c r="T390" s="159"/>
      <c r="U390" s="159"/>
      <c r="V390" s="159">
        <f>SUM(V391:V412)</f>
        <v>7.54</v>
      </c>
      <c r="W390" s="159"/>
      <c r="X390" s="159"/>
      <c r="AG390" t="s">
        <v>153</v>
      </c>
    </row>
    <row r="391" spans="1:60" outlineLevel="1" x14ac:dyDescent="0.2">
      <c r="A391" s="166">
        <v>104</v>
      </c>
      <c r="B391" s="167" t="s">
        <v>482</v>
      </c>
      <c r="C391" s="181" t="s">
        <v>483</v>
      </c>
      <c r="D391" s="168" t="s">
        <v>206</v>
      </c>
      <c r="E391" s="169">
        <v>64.483999999999995</v>
      </c>
      <c r="F391" s="170"/>
      <c r="G391" s="171">
        <f>ROUND(E391*F391,2)</f>
        <v>0</v>
      </c>
      <c r="H391" s="158">
        <v>0</v>
      </c>
      <c r="I391" s="157">
        <f>ROUND(E391*H391,2)</f>
        <v>0</v>
      </c>
      <c r="J391" s="158">
        <v>53.8</v>
      </c>
      <c r="K391" s="157">
        <f>ROUND(E391*J391,2)</f>
        <v>3469.24</v>
      </c>
      <c r="L391" s="157">
        <v>15</v>
      </c>
      <c r="M391" s="157">
        <f>G391*(1+L391/100)</f>
        <v>0</v>
      </c>
      <c r="N391" s="157">
        <v>0</v>
      </c>
      <c r="O391" s="157">
        <f>ROUND(E391*N391,2)</f>
        <v>0</v>
      </c>
      <c r="P391" s="157">
        <v>0</v>
      </c>
      <c r="Q391" s="157">
        <f>ROUND(E391*P391,2)</f>
        <v>0</v>
      </c>
      <c r="R391" s="157"/>
      <c r="S391" s="157" t="s">
        <v>182</v>
      </c>
      <c r="T391" s="157" t="s">
        <v>182</v>
      </c>
      <c r="U391" s="157">
        <v>0.11700000000000001</v>
      </c>
      <c r="V391" s="157">
        <f>ROUND(E391*U391,2)</f>
        <v>7.54</v>
      </c>
      <c r="W391" s="157"/>
      <c r="X391" s="157" t="s">
        <v>183</v>
      </c>
      <c r="Y391" s="148"/>
      <c r="Z391" s="148"/>
      <c r="AA391" s="148"/>
      <c r="AB391" s="148"/>
      <c r="AC391" s="148"/>
      <c r="AD391" s="148"/>
      <c r="AE391" s="148"/>
      <c r="AF391" s="148"/>
      <c r="AG391" s="148" t="s">
        <v>184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90" t="s">
        <v>437</v>
      </c>
      <c r="D392" s="187"/>
      <c r="E392" s="188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186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91" t="s">
        <v>484</v>
      </c>
      <c r="D393" s="187"/>
      <c r="E393" s="188">
        <v>35.200000000000003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186</v>
      </c>
      <c r="AH393" s="148">
        <v>2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91" t="s">
        <v>485</v>
      </c>
      <c r="D394" s="187"/>
      <c r="E394" s="188">
        <v>4.8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186</v>
      </c>
      <c r="AH394" s="148">
        <v>2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91" t="s">
        <v>486</v>
      </c>
      <c r="D395" s="187"/>
      <c r="E395" s="188">
        <v>1.2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186</v>
      </c>
      <c r="AH395" s="148">
        <v>2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91" t="s">
        <v>487</v>
      </c>
      <c r="D396" s="187"/>
      <c r="E396" s="188">
        <v>3.64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186</v>
      </c>
      <c r="AH396" s="148">
        <v>2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90" t="s">
        <v>442</v>
      </c>
      <c r="D397" s="187"/>
      <c r="E397" s="188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186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9" t="s">
        <v>488</v>
      </c>
      <c r="D398" s="185"/>
      <c r="E398" s="186">
        <v>8.968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186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90" t="s">
        <v>437</v>
      </c>
      <c r="D399" s="187"/>
      <c r="E399" s="188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186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91" t="s">
        <v>489</v>
      </c>
      <c r="D400" s="187"/>
      <c r="E400" s="188">
        <v>81.28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186</v>
      </c>
      <c r="AH400" s="148">
        <v>2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91" t="s">
        <v>490</v>
      </c>
      <c r="D401" s="187"/>
      <c r="E401" s="188">
        <v>-3.64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186</v>
      </c>
      <c r="AH401" s="148">
        <v>2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91" t="s">
        <v>491</v>
      </c>
      <c r="D402" s="187"/>
      <c r="E402" s="188">
        <v>-1.6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186</v>
      </c>
      <c r="AH402" s="148">
        <v>2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91" t="s">
        <v>492</v>
      </c>
      <c r="D403" s="187"/>
      <c r="E403" s="188">
        <v>-2.76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186</v>
      </c>
      <c r="AH403" s="148">
        <v>2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90" t="s">
        <v>442</v>
      </c>
      <c r="D404" s="187"/>
      <c r="E404" s="188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186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9" t="s">
        <v>493</v>
      </c>
      <c r="D405" s="185"/>
      <c r="E405" s="186">
        <v>36.64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186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0" t="s">
        <v>437</v>
      </c>
      <c r="D406" s="187"/>
      <c r="E406" s="188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186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91" t="s">
        <v>494</v>
      </c>
      <c r="D407" s="187"/>
      <c r="E407" s="188">
        <v>69.12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186</v>
      </c>
      <c r="AH407" s="148">
        <v>2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91" t="s">
        <v>495</v>
      </c>
      <c r="D408" s="187"/>
      <c r="E408" s="188">
        <v>-4.5999999999999996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186</v>
      </c>
      <c r="AH408" s="148">
        <v>2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91" t="s">
        <v>491</v>
      </c>
      <c r="D409" s="187"/>
      <c r="E409" s="188">
        <v>-1.6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186</v>
      </c>
      <c r="AH409" s="148">
        <v>2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90" t="s">
        <v>442</v>
      </c>
      <c r="D410" s="187"/>
      <c r="E410" s="188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186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9" t="s">
        <v>496</v>
      </c>
      <c r="D411" s="185"/>
      <c r="E411" s="186">
        <v>18.876000000000001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186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72">
        <v>105</v>
      </c>
      <c r="B412" s="173" t="s">
        <v>497</v>
      </c>
      <c r="C412" s="180" t="s">
        <v>498</v>
      </c>
      <c r="D412" s="174" t="s">
        <v>324</v>
      </c>
      <c r="E412" s="175">
        <v>3</v>
      </c>
      <c r="F412" s="176"/>
      <c r="G412" s="177">
        <f>ROUND(E412*F412,2)</f>
        <v>0</v>
      </c>
      <c r="H412" s="158">
        <v>180</v>
      </c>
      <c r="I412" s="157">
        <f>ROUND(E412*H412,2)</f>
        <v>540</v>
      </c>
      <c r="J412" s="158">
        <v>0</v>
      </c>
      <c r="K412" s="157">
        <f>ROUND(E412*J412,2)</f>
        <v>0</v>
      </c>
      <c r="L412" s="157">
        <v>15</v>
      </c>
      <c r="M412" s="157">
        <f>G412*(1+L412/100)</f>
        <v>0</v>
      </c>
      <c r="N412" s="157">
        <v>0</v>
      </c>
      <c r="O412" s="157">
        <f>ROUND(E412*N412,2)</f>
        <v>0</v>
      </c>
      <c r="P412" s="157">
        <v>0</v>
      </c>
      <c r="Q412" s="157">
        <f>ROUND(E412*P412,2)</f>
        <v>0</v>
      </c>
      <c r="R412" s="157"/>
      <c r="S412" s="157" t="s">
        <v>157</v>
      </c>
      <c r="T412" s="157" t="s">
        <v>158</v>
      </c>
      <c r="U412" s="157">
        <v>0</v>
      </c>
      <c r="V412" s="157">
        <f>ROUND(E412*U412,2)</f>
        <v>0</v>
      </c>
      <c r="W412" s="157"/>
      <c r="X412" s="157" t="s">
        <v>201</v>
      </c>
      <c r="Y412" s="148"/>
      <c r="Z412" s="148"/>
      <c r="AA412" s="148"/>
      <c r="AB412" s="148"/>
      <c r="AC412" s="148"/>
      <c r="AD412" s="148"/>
      <c r="AE412" s="148"/>
      <c r="AF412" s="148"/>
      <c r="AG412" s="148" t="s">
        <v>202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x14ac:dyDescent="0.2">
      <c r="A413" s="160" t="s">
        <v>152</v>
      </c>
      <c r="B413" s="161" t="s">
        <v>114</v>
      </c>
      <c r="C413" s="179" t="s">
        <v>115</v>
      </c>
      <c r="D413" s="162"/>
      <c r="E413" s="163"/>
      <c r="F413" s="164"/>
      <c r="G413" s="165">
        <f>SUMIF(AG414:AG414,"&lt;&gt;NOR",G414:G414)</f>
        <v>0</v>
      </c>
      <c r="H413" s="159"/>
      <c r="I413" s="159">
        <f>SUM(I414:I414)</f>
        <v>0</v>
      </c>
      <c r="J413" s="159"/>
      <c r="K413" s="159">
        <f>SUM(K414:K414)</f>
        <v>306</v>
      </c>
      <c r="L413" s="159"/>
      <c r="M413" s="159">
        <f>SUM(M414:M414)</f>
        <v>0</v>
      </c>
      <c r="N413" s="159"/>
      <c r="O413" s="159">
        <f>SUM(O414:O414)</f>
        <v>0</v>
      </c>
      <c r="P413" s="159"/>
      <c r="Q413" s="159">
        <f>SUM(Q414:Q414)</f>
        <v>0.05</v>
      </c>
      <c r="R413" s="159"/>
      <c r="S413" s="159"/>
      <c r="T413" s="159"/>
      <c r="U413" s="159"/>
      <c r="V413" s="159">
        <f>SUM(V414:V414)</f>
        <v>1.9</v>
      </c>
      <c r="W413" s="159"/>
      <c r="X413" s="159"/>
      <c r="AG413" t="s">
        <v>153</v>
      </c>
    </row>
    <row r="414" spans="1:60" outlineLevel="1" x14ac:dyDescent="0.2">
      <c r="A414" s="172">
        <v>106</v>
      </c>
      <c r="B414" s="173" t="s">
        <v>499</v>
      </c>
      <c r="C414" s="180" t="s">
        <v>500</v>
      </c>
      <c r="D414" s="174" t="s">
        <v>189</v>
      </c>
      <c r="E414" s="175">
        <v>3</v>
      </c>
      <c r="F414" s="176"/>
      <c r="G414" s="177">
        <f>ROUND(E414*F414,2)</f>
        <v>0</v>
      </c>
      <c r="H414" s="158">
        <v>0</v>
      </c>
      <c r="I414" s="157">
        <f>ROUND(E414*H414,2)</f>
        <v>0</v>
      </c>
      <c r="J414" s="158">
        <v>102</v>
      </c>
      <c r="K414" s="157">
        <f>ROUND(E414*J414,2)</f>
        <v>306</v>
      </c>
      <c r="L414" s="157">
        <v>15</v>
      </c>
      <c r="M414" s="157">
        <f>G414*(1+L414/100)</f>
        <v>0</v>
      </c>
      <c r="N414" s="157">
        <v>0</v>
      </c>
      <c r="O414" s="157">
        <f>ROUND(E414*N414,2)</f>
        <v>0</v>
      </c>
      <c r="P414" s="157">
        <v>1.6E-2</v>
      </c>
      <c r="Q414" s="157">
        <f>ROUND(E414*P414,2)</f>
        <v>0.05</v>
      </c>
      <c r="R414" s="157"/>
      <c r="S414" s="157" t="s">
        <v>182</v>
      </c>
      <c r="T414" s="157" t="s">
        <v>158</v>
      </c>
      <c r="U414" s="157">
        <v>0.63390000000000002</v>
      </c>
      <c r="V414" s="157">
        <f>ROUND(E414*U414,2)</f>
        <v>1.9</v>
      </c>
      <c r="W414" s="157"/>
      <c r="X414" s="157" t="s">
        <v>183</v>
      </c>
      <c r="Y414" s="148"/>
      <c r="Z414" s="148"/>
      <c r="AA414" s="148"/>
      <c r="AB414" s="148"/>
      <c r="AC414" s="148"/>
      <c r="AD414" s="148"/>
      <c r="AE414" s="148"/>
      <c r="AF414" s="148"/>
      <c r="AG414" s="148" t="s">
        <v>184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x14ac:dyDescent="0.2">
      <c r="A415" s="160" t="s">
        <v>152</v>
      </c>
      <c r="B415" s="161" t="s">
        <v>118</v>
      </c>
      <c r="C415" s="179" t="s">
        <v>119</v>
      </c>
      <c r="D415" s="162"/>
      <c r="E415" s="163"/>
      <c r="F415" s="164"/>
      <c r="G415" s="165">
        <f>SUMIF(AG416:AG420,"&lt;&gt;NOR",G416:G420)</f>
        <v>0</v>
      </c>
      <c r="H415" s="159"/>
      <c r="I415" s="159">
        <f>SUM(I416:I420)</f>
        <v>6450</v>
      </c>
      <c r="J415" s="159"/>
      <c r="K415" s="159">
        <f>SUM(K416:K420)</f>
        <v>7190</v>
      </c>
      <c r="L415" s="159"/>
      <c r="M415" s="159">
        <f>SUM(M416:M420)</f>
        <v>0</v>
      </c>
      <c r="N415" s="159"/>
      <c r="O415" s="159">
        <f>SUM(O416:O420)</f>
        <v>0.03</v>
      </c>
      <c r="P415" s="159"/>
      <c r="Q415" s="159">
        <f>SUM(Q416:Q420)</f>
        <v>0</v>
      </c>
      <c r="R415" s="159"/>
      <c r="S415" s="159"/>
      <c r="T415" s="159"/>
      <c r="U415" s="159"/>
      <c r="V415" s="159">
        <f>SUM(V416:V420)</f>
        <v>3.87</v>
      </c>
      <c r="W415" s="159"/>
      <c r="X415" s="159"/>
      <c r="AG415" t="s">
        <v>153</v>
      </c>
    </row>
    <row r="416" spans="1:60" outlineLevel="1" x14ac:dyDescent="0.2">
      <c r="A416" s="172">
        <v>107</v>
      </c>
      <c r="B416" s="173" t="s">
        <v>501</v>
      </c>
      <c r="C416" s="180" t="s">
        <v>502</v>
      </c>
      <c r="D416" s="174" t="s">
        <v>189</v>
      </c>
      <c r="E416" s="175">
        <v>9</v>
      </c>
      <c r="F416" s="176"/>
      <c r="G416" s="177">
        <f>ROUND(E416*F416,2)</f>
        <v>0</v>
      </c>
      <c r="H416" s="158">
        <v>0</v>
      </c>
      <c r="I416" s="157">
        <f>ROUND(E416*H416,2)</f>
        <v>0</v>
      </c>
      <c r="J416" s="158">
        <v>185</v>
      </c>
      <c r="K416" s="157">
        <f>ROUND(E416*J416,2)</f>
        <v>1665</v>
      </c>
      <c r="L416" s="157">
        <v>15</v>
      </c>
      <c r="M416" s="157">
        <f>G416*(1+L416/100)</f>
        <v>0</v>
      </c>
      <c r="N416" s="157">
        <v>0</v>
      </c>
      <c r="O416" s="157">
        <f>ROUND(E416*N416,2)</f>
        <v>0</v>
      </c>
      <c r="P416" s="157">
        <v>0</v>
      </c>
      <c r="Q416" s="157">
        <f>ROUND(E416*P416,2)</f>
        <v>0</v>
      </c>
      <c r="R416" s="157"/>
      <c r="S416" s="157" t="s">
        <v>182</v>
      </c>
      <c r="T416" s="157" t="s">
        <v>158</v>
      </c>
      <c r="U416" s="157">
        <v>0.43</v>
      </c>
      <c r="V416" s="157">
        <f>ROUND(E416*U416,2)</f>
        <v>3.87</v>
      </c>
      <c r="W416" s="157"/>
      <c r="X416" s="157" t="s">
        <v>183</v>
      </c>
      <c r="Y416" s="148"/>
      <c r="Z416" s="148"/>
      <c r="AA416" s="148"/>
      <c r="AB416" s="148"/>
      <c r="AC416" s="148"/>
      <c r="AD416" s="148"/>
      <c r="AE416" s="148"/>
      <c r="AF416" s="148"/>
      <c r="AG416" s="148" t="s">
        <v>184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72">
        <v>108</v>
      </c>
      <c r="B417" s="173" t="s">
        <v>503</v>
      </c>
      <c r="C417" s="180" t="s">
        <v>504</v>
      </c>
      <c r="D417" s="174" t="s">
        <v>0</v>
      </c>
      <c r="E417" s="175">
        <v>5</v>
      </c>
      <c r="F417" s="176"/>
      <c r="G417" s="177">
        <f>ROUND(E417*F417,2)</f>
        <v>0</v>
      </c>
      <c r="H417" s="158">
        <v>0</v>
      </c>
      <c r="I417" s="157">
        <f>ROUND(E417*H417,2)</f>
        <v>0</v>
      </c>
      <c r="J417" s="158">
        <v>105</v>
      </c>
      <c r="K417" s="157">
        <f>ROUND(E417*J417,2)</f>
        <v>525</v>
      </c>
      <c r="L417" s="157">
        <v>15</v>
      </c>
      <c r="M417" s="157">
        <f>G417*(1+L417/100)</f>
        <v>0</v>
      </c>
      <c r="N417" s="157">
        <v>0</v>
      </c>
      <c r="O417" s="157">
        <f>ROUND(E417*N417,2)</f>
        <v>0</v>
      </c>
      <c r="P417" s="157">
        <v>0</v>
      </c>
      <c r="Q417" s="157">
        <f>ROUND(E417*P417,2)</f>
        <v>0</v>
      </c>
      <c r="R417" s="157"/>
      <c r="S417" s="157" t="s">
        <v>157</v>
      </c>
      <c r="T417" s="157" t="s">
        <v>158</v>
      </c>
      <c r="U417" s="157">
        <v>0</v>
      </c>
      <c r="V417" s="157">
        <f>ROUND(E417*U417,2)</f>
        <v>0</v>
      </c>
      <c r="W417" s="157"/>
      <c r="X417" s="157" t="s">
        <v>183</v>
      </c>
      <c r="Y417" s="148"/>
      <c r="Z417" s="148"/>
      <c r="AA417" s="148"/>
      <c r="AB417" s="148"/>
      <c r="AC417" s="148"/>
      <c r="AD417" s="148"/>
      <c r="AE417" s="148"/>
      <c r="AF417" s="148"/>
      <c r="AG417" s="148" t="s">
        <v>505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72">
        <v>109</v>
      </c>
      <c r="B418" s="173" t="s">
        <v>506</v>
      </c>
      <c r="C418" s="180" t="s">
        <v>507</v>
      </c>
      <c r="D418" s="174" t="s">
        <v>189</v>
      </c>
      <c r="E418" s="175">
        <v>6</v>
      </c>
      <c r="F418" s="176"/>
      <c r="G418" s="177">
        <f>ROUND(E418*F418,2)</f>
        <v>0</v>
      </c>
      <c r="H418" s="158">
        <v>550</v>
      </c>
      <c r="I418" s="157">
        <f>ROUND(E418*H418,2)</f>
        <v>3300</v>
      </c>
      <c r="J418" s="158">
        <v>0</v>
      </c>
      <c r="K418" s="157">
        <f>ROUND(E418*J418,2)</f>
        <v>0</v>
      </c>
      <c r="L418" s="157">
        <v>15</v>
      </c>
      <c r="M418" s="157">
        <f>G418*(1+L418/100)</f>
        <v>0</v>
      </c>
      <c r="N418" s="157">
        <v>4.0000000000000001E-3</v>
      </c>
      <c r="O418" s="157">
        <f>ROUND(E418*N418,2)</f>
        <v>0.02</v>
      </c>
      <c r="P418" s="157">
        <v>0</v>
      </c>
      <c r="Q418" s="157">
        <f>ROUND(E418*P418,2)</f>
        <v>0</v>
      </c>
      <c r="R418" s="157" t="s">
        <v>200</v>
      </c>
      <c r="S418" s="157" t="s">
        <v>182</v>
      </c>
      <c r="T418" s="157" t="s">
        <v>158</v>
      </c>
      <c r="U418" s="157">
        <v>0</v>
      </c>
      <c r="V418" s="157">
        <f>ROUND(E418*U418,2)</f>
        <v>0</v>
      </c>
      <c r="W418" s="157"/>
      <c r="X418" s="157" t="s">
        <v>201</v>
      </c>
      <c r="Y418" s="148"/>
      <c r="Z418" s="148"/>
      <c r="AA418" s="148"/>
      <c r="AB418" s="148"/>
      <c r="AC418" s="148"/>
      <c r="AD418" s="148"/>
      <c r="AE418" s="148"/>
      <c r="AF418" s="148"/>
      <c r="AG418" s="148" t="s">
        <v>202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2">
        <v>110</v>
      </c>
      <c r="B419" s="173" t="s">
        <v>508</v>
      </c>
      <c r="C419" s="180" t="s">
        <v>509</v>
      </c>
      <c r="D419" s="174" t="s">
        <v>189</v>
      </c>
      <c r="E419" s="175">
        <v>3</v>
      </c>
      <c r="F419" s="176"/>
      <c r="G419" s="177">
        <f>ROUND(E419*F419,2)</f>
        <v>0</v>
      </c>
      <c r="H419" s="158">
        <v>1050</v>
      </c>
      <c r="I419" s="157">
        <f>ROUND(E419*H419,2)</f>
        <v>3150</v>
      </c>
      <c r="J419" s="158">
        <v>0</v>
      </c>
      <c r="K419" s="157">
        <f>ROUND(E419*J419,2)</f>
        <v>0</v>
      </c>
      <c r="L419" s="157">
        <v>15</v>
      </c>
      <c r="M419" s="157">
        <f>G419*(1+L419/100)</f>
        <v>0</v>
      </c>
      <c r="N419" s="157">
        <v>4.0000000000000001E-3</v>
      </c>
      <c r="O419" s="157">
        <f>ROUND(E419*N419,2)</f>
        <v>0.01</v>
      </c>
      <c r="P419" s="157">
        <v>0</v>
      </c>
      <c r="Q419" s="157">
        <f>ROUND(E419*P419,2)</f>
        <v>0</v>
      </c>
      <c r="R419" s="157"/>
      <c r="S419" s="157" t="s">
        <v>157</v>
      </c>
      <c r="T419" s="157" t="s">
        <v>158</v>
      </c>
      <c r="U419" s="157">
        <v>0</v>
      </c>
      <c r="V419" s="157">
        <f>ROUND(E419*U419,2)</f>
        <v>0</v>
      </c>
      <c r="W419" s="157"/>
      <c r="X419" s="157" t="s">
        <v>201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202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72">
        <v>111</v>
      </c>
      <c r="B420" s="173" t="s">
        <v>510</v>
      </c>
      <c r="C420" s="180" t="s">
        <v>511</v>
      </c>
      <c r="D420" s="174" t="s">
        <v>282</v>
      </c>
      <c r="E420" s="175">
        <v>1</v>
      </c>
      <c r="F420" s="176"/>
      <c r="G420" s="177">
        <f>ROUND(E420*F420,2)</f>
        <v>0</v>
      </c>
      <c r="H420" s="158">
        <v>0</v>
      </c>
      <c r="I420" s="157">
        <f>ROUND(E420*H420,2)</f>
        <v>0</v>
      </c>
      <c r="J420" s="158">
        <v>5000</v>
      </c>
      <c r="K420" s="157">
        <f>ROUND(E420*J420,2)</f>
        <v>5000</v>
      </c>
      <c r="L420" s="157">
        <v>15</v>
      </c>
      <c r="M420" s="157">
        <f>G420*(1+L420/100)</f>
        <v>0</v>
      </c>
      <c r="N420" s="157">
        <v>0</v>
      </c>
      <c r="O420" s="157">
        <f>ROUND(E420*N420,2)</f>
        <v>0</v>
      </c>
      <c r="P420" s="157">
        <v>0</v>
      </c>
      <c r="Q420" s="157">
        <f>ROUND(E420*P420,2)</f>
        <v>0</v>
      </c>
      <c r="R420" s="157"/>
      <c r="S420" s="157" t="s">
        <v>157</v>
      </c>
      <c r="T420" s="157" t="s">
        <v>158</v>
      </c>
      <c r="U420" s="157">
        <v>0</v>
      </c>
      <c r="V420" s="157">
        <f>ROUND(E420*U420,2)</f>
        <v>0</v>
      </c>
      <c r="W420" s="157"/>
      <c r="X420" s="157" t="s">
        <v>327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328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x14ac:dyDescent="0.2">
      <c r="A421" s="160" t="s">
        <v>152</v>
      </c>
      <c r="B421" s="161" t="s">
        <v>120</v>
      </c>
      <c r="C421" s="179" t="s">
        <v>121</v>
      </c>
      <c r="D421" s="162"/>
      <c r="E421" s="163"/>
      <c r="F421" s="164"/>
      <c r="G421" s="165">
        <f>SUMIF(AG422:AG424,"&lt;&gt;NOR",G422:G424)</f>
        <v>0</v>
      </c>
      <c r="H421" s="159"/>
      <c r="I421" s="159">
        <f>SUM(I422:I424)</f>
        <v>975.21</v>
      </c>
      <c r="J421" s="159"/>
      <c r="K421" s="159">
        <f>SUM(K422:K424)</f>
        <v>647.79</v>
      </c>
      <c r="L421" s="159"/>
      <c r="M421" s="159">
        <f>SUM(M422:M424)</f>
        <v>0</v>
      </c>
      <c r="N421" s="159"/>
      <c r="O421" s="159">
        <f>SUM(O422:O424)</f>
        <v>0</v>
      </c>
      <c r="P421" s="159"/>
      <c r="Q421" s="159">
        <f>SUM(Q422:Q424)</f>
        <v>0</v>
      </c>
      <c r="R421" s="159"/>
      <c r="S421" s="159"/>
      <c r="T421" s="159"/>
      <c r="U421" s="159"/>
      <c r="V421" s="159">
        <f>SUM(V422:V424)</f>
        <v>1.3199999999999998</v>
      </c>
      <c r="W421" s="159"/>
      <c r="X421" s="159"/>
      <c r="AG421" t="s">
        <v>153</v>
      </c>
    </row>
    <row r="422" spans="1:60" outlineLevel="1" x14ac:dyDescent="0.2">
      <c r="A422" s="172">
        <v>112</v>
      </c>
      <c r="B422" s="173" t="s">
        <v>512</v>
      </c>
      <c r="C422" s="180" t="s">
        <v>513</v>
      </c>
      <c r="D422" s="174" t="s">
        <v>189</v>
      </c>
      <c r="E422" s="175">
        <v>3</v>
      </c>
      <c r="F422" s="176"/>
      <c r="G422" s="177">
        <f>ROUND(E422*F422,2)</f>
        <v>0</v>
      </c>
      <c r="H422" s="158">
        <v>75.069999999999993</v>
      </c>
      <c r="I422" s="157">
        <f>ROUND(E422*H422,2)</f>
        <v>225.21</v>
      </c>
      <c r="J422" s="158">
        <v>116.43</v>
      </c>
      <c r="K422" s="157">
        <f>ROUND(E422*J422,2)</f>
        <v>349.29</v>
      </c>
      <c r="L422" s="157">
        <v>15</v>
      </c>
      <c r="M422" s="157">
        <f>G422*(1+L422/100)</f>
        <v>0</v>
      </c>
      <c r="N422" s="157">
        <v>0</v>
      </c>
      <c r="O422" s="157">
        <f>ROUND(E422*N422,2)</f>
        <v>0</v>
      </c>
      <c r="P422" s="157">
        <v>0</v>
      </c>
      <c r="Q422" s="157">
        <f>ROUND(E422*P422,2)</f>
        <v>0</v>
      </c>
      <c r="R422" s="157"/>
      <c r="S422" s="157" t="s">
        <v>182</v>
      </c>
      <c r="T422" s="157" t="s">
        <v>182</v>
      </c>
      <c r="U422" s="157">
        <v>0.23599999999999999</v>
      </c>
      <c r="V422" s="157">
        <f>ROUND(E422*U422,2)</f>
        <v>0.71</v>
      </c>
      <c r="W422" s="157"/>
      <c r="X422" s="157" t="s">
        <v>183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184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72">
        <v>113</v>
      </c>
      <c r="B423" s="173" t="s">
        <v>514</v>
      </c>
      <c r="C423" s="180" t="s">
        <v>515</v>
      </c>
      <c r="D423" s="174" t="s">
        <v>189</v>
      </c>
      <c r="E423" s="175">
        <v>3</v>
      </c>
      <c r="F423" s="176"/>
      <c r="G423" s="177">
        <f>ROUND(E423*F423,2)</f>
        <v>0</v>
      </c>
      <c r="H423" s="158">
        <v>0</v>
      </c>
      <c r="I423" s="157">
        <f>ROUND(E423*H423,2)</f>
        <v>0</v>
      </c>
      <c r="J423" s="158">
        <v>99.5</v>
      </c>
      <c r="K423" s="157">
        <f>ROUND(E423*J423,2)</f>
        <v>298.5</v>
      </c>
      <c r="L423" s="157">
        <v>15</v>
      </c>
      <c r="M423" s="157">
        <f>G423*(1+L423/100)</f>
        <v>0</v>
      </c>
      <c r="N423" s="157">
        <v>0</v>
      </c>
      <c r="O423" s="157">
        <f>ROUND(E423*N423,2)</f>
        <v>0</v>
      </c>
      <c r="P423" s="157">
        <v>0</v>
      </c>
      <c r="Q423" s="157">
        <f>ROUND(E423*P423,2)</f>
        <v>0</v>
      </c>
      <c r="R423" s="157"/>
      <c r="S423" s="157" t="s">
        <v>182</v>
      </c>
      <c r="T423" s="157" t="s">
        <v>182</v>
      </c>
      <c r="U423" s="157">
        <v>0.20166999999999999</v>
      </c>
      <c r="V423" s="157">
        <f>ROUND(E423*U423,2)</f>
        <v>0.61</v>
      </c>
      <c r="W423" s="157"/>
      <c r="X423" s="157" t="s">
        <v>183</v>
      </c>
      <c r="Y423" s="148"/>
      <c r="Z423" s="148"/>
      <c r="AA423" s="148"/>
      <c r="AB423" s="148"/>
      <c r="AC423" s="148"/>
      <c r="AD423" s="148"/>
      <c r="AE423" s="148"/>
      <c r="AF423" s="148"/>
      <c r="AG423" s="148" t="s">
        <v>184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72">
        <v>114</v>
      </c>
      <c r="B424" s="173" t="s">
        <v>516</v>
      </c>
      <c r="C424" s="180" t="s">
        <v>517</v>
      </c>
      <c r="D424" s="174" t="s">
        <v>189</v>
      </c>
      <c r="E424" s="175">
        <v>3</v>
      </c>
      <c r="F424" s="176"/>
      <c r="G424" s="177">
        <f>ROUND(E424*F424,2)</f>
        <v>0</v>
      </c>
      <c r="H424" s="158">
        <v>250</v>
      </c>
      <c r="I424" s="157">
        <f>ROUND(E424*H424,2)</f>
        <v>750</v>
      </c>
      <c r="J424" s="158">
        <v>0</v>
      </c>
      <c r="K424" s="157">
        <f>ROUND(E424*J424,2)</f>
        <v>0</v>
      </c>
      <c r="L424" s="157">
        <v>15</v>
      </c>
      <c r="M424" s="157">
        <f>G424*(1+L424/100)</f>
        <v>0</v>
      </c>
      <c r="N424" s="157">
        <v>1.0000000000000001E-5</v>
      </c>
      <c r="O424" s="157">
        <f>ROUND(E424*N424,2)</f>
        <v>0</v>
      </c>
      <c r="P424" s="157">
        <v>0</v>
      </c>
      <c r="Q424" s="157">
        <f>ROUND(E424*P424,2)</f>
        <v>0</v>
      </c>
      <c r="R424" s="157" t="s">
        <v>200</v>
      </c>
      <c r="S424" s="157" t="s">
        <v>182</v>
      </c>
      <c r="T424" s="157" t="s">
        <v>158</v>
      </c>
      <c r="U424" s="157">
        <v>0</v>
      </c>
      <c r="V424" s="157">
        <f>ROUND(E424*U424,2)</f>
        <v>0</v>
      </c>
      <c r="W424" s="157"/>
      <c r="X424" s="157" t="s">
        <v>201</v>
      </c>
      <c r="Y424" s="148"/>
      <c r="Z424" s="148"/>
      <c r="AA424" s="148"/>
      <c r="AB424" s="148"/>
      <c r="AC424" s="148"/>
      <c r="AD424" s="148"/>
      <c r="AE424" s="148"/>
      <c r="AF424" s="148"/>
      <c r="AG424" s="148" t="s">
        <v>202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x14ac:dyDescent="0.2">
      <c r="A425" s="160" t="s">
        <v>152</v>
      </c>
      <c r="B425" s="161" t="s">
        <v>122</v>
      </c>
      <c r="C425" s="179" t="s">
        <v>123</v>
      </c>
      <c r="D425" s="162"/>
      <c r="E425" s="163"/>
      <c r="F425" s="164"/>
      <c r="G425" s="165">
        <f>SUMIF(AG426:AG434,"&lt;&gt;NOR",G426:G434)</f>
        <v>0</v>
      </c>
      <c r="H425" s="159"/>
      <c r="I425" s="159">
        <f>SUM(I426:I434)</f>
        <v>0</v>
      </c>
      <c r="J425" s="159"/>
      <c r="K425" s="159">
        <f>SUM(K426:K434)</f>
        <v>6208.0900000000011</v>
      </c>
      <c r="L425" s="159"/>
      <c r="M425" s="159">
        <f>SUM(M426:M434)</f>
        <v>0</v>
      </c>
      <c r="N425" s="159"/>
      <c r="O425" s="159">
        <f>SUM(O426:O434)</f>
        <v>0</v>
      </c>
      <c r="P425" s="159"/>
      <c r="Q425" s="159">
        <f>SUM(Q426:Q434)</f>
        <v>0</v>
      </c>
      <c r="R425" s="159"/>
      <c r="S425" s="159"/>
      <c r="T425" s="159"/>
      <c r="U425" s="159"/>
      <c r="V425" s="159">
        <f>SUM(V426:V434)</f>
        <v>9.6499999999999986</v>
      </c>
      <c r="W425" s="159"/>
      <c r="X425" s="159"/>
      <c r="AG425" t="s">
        <v>153</v>
      </c>
    </row>
    <row r="426" spans="1:60" outlineLevel="1" x14ac:dyDescent="0.2">
      <c r="A426" s="172">
        <v>115</v>
      </c>
      <c r="B426" s="173" t="s">
        <v>518</v>
      </c>
      <c r="C426" s="180" t="s">
        <v>519</v>
      </c>
      <c r="D426" s="174" t="s">
        <v>520</v>
      </c>
      <c r="E426" s="175">
        <v>2</v>
      </c>
      <c r="F426" s="176"/>
      <c r="G426" s="177">
        <f t="shared" ref="G426:G434" si="28">ROUND(E426*F426,2)</f>
        <v>0</v>
      </c>
      <c r="H426" s="158">
        <v>0</v>
      </c>
      <c r="I426" s="157">
        <f t="shared" ref="I426:I434" si="29">ROUND(E426*H426,2)</f>
        <v>0</v>
      </c>
      <c r="J426" s="158">
        <v>100</v>
      </c>
      <c r="K426" s="157">
        <f t="shared" ref="K426:K434" si="30">ROUND(E426*J426,2)</f>
        <v>200</v>
      </c>
      <c r="L426" s="157">
        <v>15</v>
      </c>
      <c r="M426" s="157">
        <f t="shared" ref="M426:M434" si="31">G426*(1+L426/100)</f>
        <v>0</v>
      </c>
      <c r="N426" s="157">
        <v>0</v>
      </c>
      <c r="O426" s="157">
        <f t="shared" ref="O426:O434" si="32">ROUND(E426*N426,2)</f>
        <v>0</v>
      </c>
      <c r="P426" s="157">
        <v>0</v>
      </c>
      <c r="Q426" s="157">
        <f t="shared" ref="Q426:Q434" si="33">ROUND(E426*P426,2)</f>
        <v>0</v>
      </c>
      <c r="R426" s="157"/>
      <c r="S426" s="157" t="s">
        <v>182</v>
      </c>
      <c r="T426" s="157" t="s">
        <v>158</v>
      </c>
      <c r="U426" s="157">
        <v>0</v>
      </c>
      <c r="V426" s="157">
        <f t="shared" ref="V426:V434" si="34">ROUND(E426*U426,2)</f>
        <v>0</v>
      </c>
      <c r="W426" s="157"/>
      <c r="X426" s="157" t="s">
        <v>183</v>
      </c>
      <c r="Y426" s="148"/>
      <c r="Z426" s="148"/>
      <c r="AA426" s="148"/>
      <c r="AB426" s="148"/>
      <c r="AC426" s="148"/>
      <c r="AD426" s="148"/>
      <c r="AE426" s="148"/>
      <c r="AF426" s="148"/>
      <c r="AG426" s="148" t="s">
        <v>184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72">
        <v>116</v>
      </c>
      <c r="B427" s="173" t="s">
        <v>521</v>
      </c>
      <c r="C427" s="180" t="s">
        <v>522</v>
      </c>
      <c r="D427" s="174" t="s">
        <v>181</v>
      </c>
      <c r="E427" s="175">
        <v>1.93329</v>
      </c>
      <c r="F427" s="176"/>
      <c r="G427" s="177">
        <f t="shared" si="28"/>
        <v>0</v>
      </c>
      <c r="H427" s="158">
        <v>0</v>
      </c>
      <c r="I427" s="157">
        <f t="shared" si="29"/>
        <v>0</v>
      </c>
      <c r="J427" s="158">
        <v>168.5</v>
      </c>
      <c r="K427" s="157">
        <f t="shared" si="30"/>
        <v>325.76</v>
      </c>
      <c r="L427" s="157">
        <v>15</v>
      </c>
      <c r="M427" s="157">
        <f t="shared" si="31"/>
        <v>0</v>
      </c>
      <c r="N427" s="157">
        <v>0</v>
      </c>
      <c r="O427" s="157">
        <f t="shared" si="32"/>
        <v>0</v>
      </c>
      <c r="P427" s="157">
        <v>0</v>
      </c>
      <c r="Q427" s="157">
        <f t="shared" si="33"/>
        <v>0</v>
      </c>
      <c r="R427" s="157"/>
      <c r="S427" s="157" t="s">
        <v>182</v>
      </c>
      <c r="T427" s="157" t="s">
        <v>158</v>
      </c>
      <c r="U427" s="157">
        <v>0.27700000000000002</v>
      </c>
      <c r="V427" s="157">
        <f t="shared" si="34"/>
        <v>0.54</v>
      </c>
      <c r="W427" s="157"/>
      <c r="X427" s="157" t="s">
        <v>523</v>
      </c>
      <c r="Y427" s="148"/>
      <c r="Z427" s="148"/>
      <c r="AA427" s="148"/>
      <c r="AB427" s="148"/>
      <c r="AC427" s="148"/>
      <c r="AD427" s="148"/>
      <c r="AE427" s="148"/>
      <c r="AF427" s="148"/>
      <c r="AG427" s="148" t="s">
        <v>524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2">
        <v>117</v>
      </c>
      <c r="B428" s="173" t="s">
        <v>525</v>
      </c>
      <c r="C428" s="180" t="s">
        <v>526</v>
      </c>
      <c r="D428" s="174" t="s">
        <v>181</v>
      </c>
      <c r="E428" s="175">
        <v>1.93329</v>
      </c>
      <c r="F428" s="176"/>
      <c r="G428" s="177">
        <f t="shared" si="28"/>
        <v>0</v>
      </c>
      <c r="H428" s="158">
        <v>0</v>
      </c>
      <c r="I428" s="157">
        <f t="shared" si="29"/>
        <v>0</v>
      </c>
      <c r="J428" s="158">
        <v>706</v>
      </c>
      <c r="K428" s="157">
        <f t="shared" si="30"/>
        <v>1364.9</v>
      </c>
      <c r="L428" s="157">
        <v>15</v>
      </c>
      <c r="M428" s="157">
        <f t="shared" si="31"/>
        <v>0</v>
      </c>
      <c r="N428" s="157">
        <v>0</v>
      </c>
      <c r="O428" s="157">
        <f t="shared" si="32"/>
        <v>0</v>
      </c>
      <c r="P428" s="157">
        <v>0</v>
      </c>
      <c r="Q428" s="157">
        <f t="shared" si="33"/>
        <v>0</v>
      </c>
      <c r="R428" s="157"/>
      <c r="S428" s="157" t="s">
        <v>182</v>
      </c>
      <c r="T428" s="157" t="s">
        <v>182</v>
      </c>
      <c r="U428" s="157">
        <v>2.0089999999999999</v>
      </c>
      <c r="V428" s="157">
        <f t="shared" si="34"/>
        <v>3.88</v>
      </c>
      <c r="W428" s="157"/>
      <c r="X428" s="157" t="s">
        <v>523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524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72">
        <v>118</v>
      </c>
      <c r="B429" s="173" t="s">
        <v>527</v>
      </c>
      <c r="C429" s="180" t="s">
        <v>528</v>
      </c>
      <c r="D429" s="174" t="s">
        <v>181</v>
      </c>
      <c r="E429" s="175">
        <v>1.93329</v>
      </c>
      <c r="F429" s="176"/>
      <c r="G429" s="177">
        <f t="shared" si="28"/>
        <v>0</v>
      </c>
      <c r="H429" s="158">
        <v>0</v>
      </c>
      <c r="I429" s="157">
        <f t="shared" si="29"/>
        <v>0</v>
      </c>
      <c r="J429" s="158">
        <v>337</v>
      </c>
      <c r="K429" s="157">
        <f t="shared" si="30"/>
        <v>651.52</v>
      </c>
      <c r="L429" s="157">
        <v>15</v>
      </c>
      <c r="M429" s="157">
        <f t="shared" si="31"/>
        <v>0</v>
      </c>
      <c r="N429" s="157">
        <v>0</v>
      </c>
      <c r="O429" s="157">
        <f t="shared" si="32"/>
        <v>0</v>
      </c>
      <c r="P429" s="157">
        <v>0</v>
      </c>
      <c r="Q429" s="157">
        <f t="shared" si="33"/>
        <v>0</v>
      </c>
      <c r="R429" s="157"/>
      <c r="S429" s="157" t="s">
        <v>182</v>
      </c>
      <c r="T429" s="157" t="s">
        <v>182</v>
      </c>
      <c r="U429" s="157">
        <v>0.95899999999999996</v>
      </c>
      <c r="V429" s="157">
        <f t="shared" si="34"/>
        <v>1.85</v>
      </c>
      <c r="W429" s="157"/>
      <c r="X429" s="157" t="s">
        <v>523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524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72">
        <v>119</v>
      </c>
      <c r="B430" s="173" t="s">
        <v>529</v>
      </c>
      <c r="C430" s="180" t="s">
        <v>530</v>
      </c>
      <c r="D430" s="174" t="s">
        <v>181</v>
      </c>
      <c r="E430" s="175">
        <v>1.93329</v>
      </c>
      <c r="F430" s="176"/>
      <c r="G430" s="177">
        <f t="shared" si="28"/>
        <v>0</v>
      </c>
      <c r="H430" s="158">
        <v>0</v>
      </c>
      <c r="I430" s="157">
        <f t="shared" si="29"/>
        <v>0</v>
      </c>
      <c r="J430" s="158">
        <v>234.5</v>
      </c>
      <c r="K430" s="157">
        <f t="shared" si="30"/>
        <v>453.36</v>
      </c>
      <c r="L430" s="157">
        <v>15</v>
      </c>
      <c r="M430" s="157">
        <f t="shared" si="31"/>
        <v>0</v>
      </c>
      <c r="N430" s="157">
        <v>0</v>
      </c>
      <c r="O430" s="157">
        <f t="shared" si="32"/>
        <v>0</v>
      </c>
      <c r="P430" s="157">
        <v>0</v>
      </c>
      <c r="Q430" s="157">
        <f t="shared" si="33"/>
        <v>0</v>
      </c>
      <c r="R430" s="157"/>
      <c r="S430" s="157" t="s">
        <v>182</v>
      </c>
      <c r="T430" s="157" t="s">
        <v>158</v>
      </c>
      <c r="U430" s="157">
        <v>0.49</v>
      </c>
      <c r="V430" s="157">
        <f t="shared" si="34"/>
        <v>0.95</v>
      </c>
      <c r="W430" s="157"/>
      <c r="X430" s="157" t="s">
        <v>523</v>
      </c>
      <c r="Y430" s="148"/>
      <c r="Z430" s="148"/>
      <c r="AA430" s="148"/>
      <c r="AB430" s="148"/>
      <c r="AC430" s="148"/>
      <c r="AD430" s="148"/>
      <c r="AE430" s="148"/>
      <c r="AF430" s="148"/>
      <c r="AG430" s="148" t="s">
        <v>524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72">
        <v>120</v>
      </c>
      <c r="B431" s="173" t="s">
        <v>531</v>
      </c>
      <c r="C431" s="180" t="s">
        <v>532</v>
      </c>
      <c r="D431" s="174" t="s">
        <v>181</v>
      </c>
      <c r="E431" s="175">
        <v>38.66583</v>
      </c>
      <c r="F431" s="176"/>
      <c r="G431" s="177">
        <f t="shared" si="28"/>
        <v>0</v>
      </c>
      <c r="H431" s="158">
        <v>0</v>
      </c>
      <c r="I431" s="157">
        <f t="shared" si="29"/>
        <v>0</v>
      </c>
      <c r="J431" s="158">
        <v>16</v>
      </c>
      <c r="K431" s="157">
        <f t="shared" si="30"/>
        <v>618.65</v>
      </c>
      <c r="L431" s="157">
        <v>15</v>
      </c>
      <c r="M431" s="157">
        <f t="shared" si="31"/>
        <v>0</v>
      </c>
      <c r="N431" s="157">
        <v>0</v>
      </c>
      <c r="O431" s="157">
        <f t="shared" si="32"/>
        <v>0</v>
      </c>
      <c r="P431" s="157">
        <v>0</v>
      </c>
      <c r="Q431" s="157">
        <f t="shared" si="33"/>
        <v>0</v>
      </c>
      <c r="R431" s="157"/>
      <c r="S431" s="157" t="s">
        <v>182</v>
      </c>
      <c r="T431" s="157" t="s">
        <v>158</v>
      </c>
      <c r="U431" s="157">
        <v>0</v>
      </c>
      <c r="V431" s="157">
        <f t="shared" si="34"/>
        <v>0</v>
      </c>
      <c r="W431" s="157"/>
      <c r="X431" s="157" t="s">
        <v>523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524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72">
        <v>121</v>
      </c>
      <c r="B432" s="173" t="s">
        <v>533</v>
      </c>
      <c r="C432" s="180" t="s">
        <v>534</v>
      </c>
      <c r="D432" s="174" t="s">
        <v>181</v>
      </c>
      <c r="E432" s="175">
        <v>1.93329</v>
      </c>
      <c r="F432" s="176"/>
      <c r="G432" s="177">
        <f t="shared" si="28"/>
        <v>0</v>
      </c>
      <c r="H432" s="158">
        <v>0</v>
      </c>
      <c r="I432" s="157">
        <f t="shared" si="29"/>
        <v>0</v>
      </c>
      <c r="J432" s="158">
        <v>331</v>
      </c>
      <c r="K432" s="157">
        <f t="shared" si="30"/>
        <v>639.91999999999996</v>
      </c>
      <c r="L432" s="157">
        <v>15</v>
      </c>
      <c r="M432" s="157">
        <f t="shared" si="31"/>
        <v>0</v>
      </c>
      <c r="N432" s="157">
        <v>0</v>
      </c>
      <c r="O432" s="157">
        <f t="shared" si="32"/>
        <v>0</v>
      </c>
      <c r="P432" s="157">
        <v>0</v>
      </c>
      <c r="Q432" s="157">
        <f t="shared" si="33"/>
        <v>0</v>
      </c>
      <c r="R432" s="157"/>
      <c r="S432" s="157" t="s">
        <v>182</v>
      </c>
      <c r="T432" s="157" t="s">
        <v>158</v>
      </c>
      <c r="U432" s="157">
        <v>0.94199999999999995</v>
      </c>
      <c r="V432" s="157">
        <f t="shared" si="34"/>
        <v>1.82</v>
      </c>
      <c r="W432" s="157"/>
      <c r="X432" s="157" t="s">
        <v>523</v>
      </c>
      <c r="Y432" s="148"/>
      <c r="Z432" s="148"/>
      <c r="AA432" s="148"/>
      <c r="AB432" s="148"/>
      <c r="AC432" s="148"/>
      <c r="AD432" s="148"/>
      <c r="AE432" s="148"/>
      <c r="AF432" s="148"/>
      <c r="AG432" s="148" t="s">
        <v>524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72">
        <v>122</v>
      </c>
      <c r="B433" s="173" t="s">
        <v>535</v>
      </c>
      <c r="C433" s="180" t="s">
        <v>536</v>
      </c>
      <c r="D433" s="174" t="s">
        <v>181</v>
      </c>
      <c r="E433" s="175">
        <v>5.7998700000000003</v>
      </c>
      <c r="F433" s="176"/>
      <c r="G433" s="177">
        <f t="shared" si="28"/>
        <v>0</v>
      </c>
      <c r="H433" s="158">
        <v>0</v>
      </c>
      <c r="I433" s="157">
        <f t="shared" si="29"/>
        <v>0</v>
      </c>
      <c r="J433" s="158">
        <v>36.9</v>
      </c>
      <c r="K433" s="157">
        <f t="shared" si="30"/>
        <v>214.02</v>
      </c>
      <c r="L433" s="157">
        <v>15</v>
      </c>
      <c r="M433" s="157">
        <f t="shared" si="31"/>
        <v>0</v>
      </c>
      <c r="N433" s="157">
        <v>0</v>
      </c>
      <c r="O433" s="157">
        <f t="shared" si="32"/>
        <v>0</v>
      </c>
      <c r="P433" s="157">
        <v>0</v>
      </c>
      <c r="Q433" s="157">
        <f t="shared" si="33"/>
        <v>0</v>
      </c>
      <c r="R433" s="157"/>
      <c r="S433" s="157" t="s">
        <v>182</v>
      </c>
      <c r="T433" s="157" t="s">
        <v>158</v>
      </c>
      <c r="U433" s="157">
        <v>0.105</v>
      </c>
      <c r="V433" s="157">
        <f t="shared" si="34"/>
        <v>0.61</v>
      </c>
      <c r="W433" s="157"/>
      <c r="X433" s="157" t="s">
        <v>523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524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66">
        <v>123</v>
      </c>
      <c r="B434" s="167" t="s">
        <v>537</v>
      </c>
      <c r="C434" s="181" t="s">
        <v>538</v>
      </c>
      <c r="D434" s="168" t="s">
        <v>181</v>
      </c>
      <c r="E434" s="169">
        <v>1.93329</v>
      </c>
      <c r="F434" s="170"/>
      <c r="G434" s="171">
        <f t="shared" si="28"/>
        <v>0</v>
      </c>
      <c r="H434" s="158">
        <v>0</v>
      </c>
      <c r="I434" s="157">
        <f t="shared" si="29"/>
        <v>0</v>
      </c>
      <c r="J434" s="158">
        <v>900</v>
      </c>
      <c r="K434" s="157">
        <f t="shared" si="30"/>
        <v>1739.96</v>
      </c>
      <c r="L434" s="157">
        <v>15</v>
      </c>
      <c r="M434" s="157">
        <f t="shared" si="31"/>
        <v>0</v>
      </c>
      <c r="N434" s="157">
        <v>0</v>
      </c>
      <c r="O434" s="157">
        <f t="shared" si="32"/>
        <v>0</v>
      </c>
      <c r="P434" s="157">
        <v>0</v>
      </c>
      <c r="Q434" s="157">
        <f t="shared" si="33"/>
        <v>0</v>
      </c>
      <c r="R434" s="157"/>
      <c r="S434" s="157" t="s">
        <v>539</v>
      </c>
      <c r="T434" s="157" t="s">
        <v>158</v>
      </c>
      <c r="U434" s="157">
        <v>0</v>
      </c>
      <c r="V434" s="157">
        <f t="shared" si="34"/>
        <v>0</v>
      </c>
      <c r="W434" s="157"/>
      <c r="X434" s="157" t="s">
        <v>523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524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x14ac:dyDescent="0.2">
      <c r="A435" s="3"/>
      <c r="B435" s="4"/>
      <c r="C435" s="182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AE435">
        <v>15</v>
      </c>
      <c r="AF435">
        <v>21</v>
      </c>
      <c r="AG435" t="s">
        <v>139</v>
      </c>
    </row>
    <row r="436" spans="1:60" x14ac:dyDescent="0.2">
      <c r="A436" s="151"/>
      <c r="B436" s="152" t="s">
        <v>31</v>
      </c>
      <c r="C436" s="183"/>
      <c r="D436" s="153"/>
      <c r="E436" s="154"/>
      <c r="F436" s="154"/>
      <c r="G436" s="178">
        <f>G8+G18+G62+G69+G73+G83+G99+G135+G137+G140+G143+G149+G163+G165+G170+G186+G191+G215+G217+G228+G260+G262+G278+G390+G413+G415+G421+G425</f>
        <v>0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AE436">
        <f>SUMIF(L7:L434,AE435,G7:G434)</f>
        <v>0</v>
      </c>
      <c r="AF436">
        <f>SUMIF(L7:L434,AF435,G7:G434)</f>
        <v>0</v>
      </c>
      <c r="AG436" t="s">
        <v>175</v>
      </c>
    </row>
    <row r="437" spans="1:60" x14ac:dyDescent="0.2">
      <c r="A437" s="3"/>
      <c r="B437" s="4"/>
      <c r="C437" s="182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60" x14ac:dyDescent="0.2">
      <c r="A438" s="3"/>
      <c r="B438" s="4"/>
      <c r="C438" s="182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60" x14ac:dyDescent="0.2">
      <c r="A439" s="269" t="s">
        <v>176</v>
      </c>
      <c r="B439" s="269"/>
      <c r="C439" s="270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60" x14ac:dyDescent="0.2">
      <c r="A440" s="250"/>
      <c r="B440" s="251"/>
      <c r="C440" s="252"/>
      <c r="D440" s="251"/>
      <c r="E440" s="251"/>
      <c r="F440" s="251"/>
      <c r="G440" s="25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G440" t="s">
        <v>177</v>
      </c>
    </row>
    <row r="441" spans="1:60" x14ac:dyDescent="0.2">
      <c r="A441" s="254"/>
      <c r="B441" s="255"/>
      <c r="C441" s="256"/>
      <c r="D441" s="255"/>
      <c r="E441" s="255"/>
      <c r="F441" s="255"/>
      <c r="G441" s="25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60" x14ac:dyDescent="0.2">
      <c r="A442" s="254"/>
      <c r="B442" s="255"/>
      <c r="C442" s="256"/>
      <c r="D442" s="255"/>
      <c r="E442" s="255"/>
      <c r="F442" s="255"/>
      <c r="G442" s="25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 x14ac:dyDescent="0.2">
      <c r="A443" s="254"/>
      <c r="B443" s="255"/>
      <c r="C443" s="256"/>
      <c r="D443" s="255"/>
      <c r="E443" s="255"/>
      <c r="F443" s="255"/>
      <c r="G443" s="25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60" x14ac:dyDescent="0.2">
      <c r="A444" s="258"/>
      <c r="B444" s="259"/>
      <c r="C444" s="260"/>
      <c r="D444" s="259"/>
      <c r="E444" s="259"/>
      <c r="F444" s="259"/>
      <c r="G444" s="26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 x14ac:dyDescent="0.2">
      <c r="A445" s="3"/>
      <c r="B445" s="4"/>
      <c r="C445" s="182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60" x14ac:dyDescent="0.2">
      <c r="C446" s="184"/>
      <c r="D446" s="10"/>
      <c r="AG446" t="s">
        <v>178</v>
      </c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40:G444"/>
    <mergeCell ref="A1:G1"/>
    <mergeCell ref="C2:G2"/>
    <mergeCell ref="C3:G3"/>
    <mergeCell ref="C4:G4"/>
    <mergeCell ref="A439:C43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127</v>
      </c>
    </row>
    <row r="2" spans="1:60" ht="25.15" customHeight="1" x14ac:dyDescent="0.2">
      <c r="A2" s="140" t="s">
        <v>8</v>
      </c>
      <c r="B2" s="49"/>
      <c r="C2" s="263" t="s">
        <v>922</v>
      </c>
      <c r="D2" s="264"/>
      <c r="E2" s="264"/>
      <c r="F2" s="264"/>
      <c r="G2" s="265"/>
      <c r="AG2" t="s">
        <v>128</v>
      </c>
    </row>
    <row r="3" spans="1:60" ht="25.15" customHeight="1" x14ac:dyDescent="0.2">
      <c r="A3" s="140" t="s">
        <v>9</v>
      </c>
      <c r="B3" s="49"/>
      <c r="C3" s="263" t="s">
        <v>45</v>
      </c>
      <c r="D3" s="264"/>
      <c r="E3" s="264"/>
      <c r="F3" s="264"/>
      <c r="G3" s="265"/>
      <c r="AC3" s="121" t="s">
        <v>128</v>
      </c>
      <c r="AG3" t="s">
        <v>129</v>
      </c>
    </row>
    <row r="4" spans="1:60" ht="25.15" customHeight="1" x14ac:dyDescent="0.2">
      <c r="A4" s="141" t="s">
        <v>10</v>
      </c>
      <c r="B4" s="142"/>
      <c r="C4" s="266" t="s">
        <v>48</v>
      </c>
      <c r="D4" s="267"/>
      <c r="E4" s="267"/>
      <c r="F4" s="267"/>
      <c r="G4" s="268"/>
      <c r="AG4" t="s">
        <v>130</v>
      </c>
    </row>
    <row r="5" spans="1:60" x14ac:dyDescent="0.2">
      <c r="D5" s="10"/>
    </row>
    <row r="6" spans="1:60" ht="38.25" x14ac:dyDescent="0.2">
      <c r="A6" s="144" t="s">
        <v>131</v>
      </c>
      <c r="B6" s="146" t="s">
        <v>132</v>
      </c>
      <c r="C6" s="146" t="s">
        <v>133</v>
      </c>
      <c r="D6" s="145" t="s">
        <v>134</v>
      </c>
      <c r="E6" s="144" t="s">
        <v>135</v>
      </c>
      <c r="F6" s="143" t="s">
        <v>136</v>
      </c>
      <c r="G6" s="144" t="s">
        <v>31</v>
      </c>
      <c r="H6" s="147" t="s">
        <v>32</v>
      </c>
      <c r="I6" s="147" t="s">
        <v>137</v>
      </c>
      <c r="J6" s="147" t="s">
        <v>33</v>
      </c>
      <c r="K6" s="147" t="s">
        <v>138</v>
      </c>
      <c r="L6" s="147" t="s">
        <v>139</v>
      </c>
      <c r="M6" s="147" t="s">
        <v>140</v>
      </c>
      <c r="N6" s="147" t="s">
        <v>141</v>
      </c>
      <c r="O6" s="147" t="s">
        <v>142</v>
      </c>
      <c r="P6" s="147" t="s">
        <v>143</v>
      </c>
      <c r="Q6" s="147" t="s">
        <v>144</v>
      </c>
      <c r="R6" s="147" t="s">
        <v>145</v>
      </c>
      <c r="S6" s="147" t="s">
        <v>146</v>
      </c>
      <c r="T6" s="147" t="s">
        <v>147</v>
      </c>
      <c r="U6" s="147" t="s">
        <v>148</v>
      </c>
      <c r="V6" s="147" t="s">
        <v>149</v>
      </c>
      <c r="W6" s="147" t="s">
        <v>150</v>
      </c>
      <c r="X6" s="147" t="s">
        <v>151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152</v>
      </c>
      <c r="B8" s="161" t="s">
        <v>54</v>
      </c>
      <c r="C8" s="179" t="s">
        <v>55</v>
      </c>
      <c r="D8" s="162"/>
      <c r="E8" s="163"/>
      <c r="F8" s="164"/>
      <c r="G8" s="165">
        <f>SUMIF(AG9:AG24,"&lt;&gt;NOR",G9:G24)</f>
        <v>0</v>
      </c>
      <c r="H8" s="159"/>
      <c r="I8" s="159">
        <f>SUM(I9:I24)</f>
        <v>7841.82</v>
      </c>
      <c r="J8" s="159"/>
      <c r="K8" s="159">
        <f>SUM(K9:K24)</f>
        <v>13783.28</v>
      </c>
      <c r="L8" s="159"/>
      <c r="M8" s="159">
        <f>SUM(M9:M24)</f>
        <v>0</v>
      </c>
      <c r="N8" s="159"/>
      <c r="O8" s="159">
        <f>SUM(O9:O24)</f>
        <v>0.72000000000000008</v>
      </c>
      <c r="P8" s="159"/>
      <c r="Q8" s="159">
        <f>SUM(Q9:Q24)</f>
        <v>0</v>
      </c>
      <c r="R8" s="159"/>
      <c r="S8" s="159"/>
      <c r="T8" s="159"/>
      <c r="U8" s="159"/>
      <c r="V8" s="159">
        <f>SUM(V9:V24)</f>
        <v>27.700000000000003</v>
      </c>
      <c r="W8" s="159"/>
      <c r="X8" s="159"/>
      <c r="AG8" t="s">
        <v>153</v>
      </c>
    </row>
    <row r="9" spans="1:60" outlineLevel="1" x14ac:dyDescent="0.2">
      <c r="A9" s="166">
        <v>1</v>
      </c>
      <c r="B9" s="167" t="s">
        <v>179</v>
      </c>
      <c r="C9" s="181" t="s">
        <v>180</v>
      </c>
      <c r="D9" s="168" t="s">
        <v>181</v>
      </c>
      <c r="E9" s="169">
        <v>4.4060000000000002E-2</v>
      </c>
      <c r="F9" s="170"/>
      <c r="G9" s="171">
        <f>ROUND(E9*F9,2)</f>
        <v>0</v>
      </c>
      <c r="H9" s="158">
        <v>42724.55</v>
      </c>
      <c r="I9" s="157">
        <f>ROUND(E9*H9,2)</f>
        <v>1882.44</v>
      </c>
      <c r="J9" s="158">
        <v>9555.4500000000007</v>
      </c>
      <c r="K9" s="157">
        <f>ROUND(E9*J9,2)</f>
        <v>421.01</v>
      </c>
      <c r="L9" s="157">
        <v>15</v>
      </c>
      <c r="M9" s="157">
        <f>G9*(1+L9/100)</f>
        <v>0</v>
      </c>
      <c r="N9" s="157">
        <v>1.0900000000000001</v>
      </c>
      <c r="O9" s="157">
        <f>ROUND(E9*N9,2)</f>
        <v>0.05</v>
      </c>
      <c r="P9" s="157">
        <v>0</v>
      </c>
      <c r="Q9" s="157">
        <f>ROUND(E9*P9,2)</f>
        <v>0</v>
      </c>
      <c r="R9" s="157"/>
      <c r="S9" s="157" t="s">
        <v>182</v>
      </c>
      <c r="T9" s="157" t="s">
        <v>182</v>
      </c>
      <c r="U9" s="157">
        <v>20.6</v>
      </c>
      <c r="V9" s="157">
        <f>ROUND(E9*U9,2)</f>
        <v>0.91</v>
      </c>
      <c r="W9" s="157"/>
      <c r="X9" s="157" t="s">
        <v>183</v>
      </c>
      <c r="Y9" s="148"/>
      <c r="Z9" s="148"/>
      <c r="AA9" s="148"/>
      <c r="AB9" s="148"/>
      <c r="AC9" s="148"/>
      <c r="AD9" s="148"/>
      <c r="AE9" s="148"/>
      <c r="AF9" s="148"/>
      <c r="AG9" s="148" t="s">
        <v>184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185</v>
      </c>
      <c r="D10" s="185"/>
      <c r="E10" s="186">
        <v>4.4060000000000002E-2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6">
        <v>2</v>
      </c>
      <c r="B11" s="167" t="s">
        <v>540</v>
      </c>
      <c r="C11" s="181" t="s">
        <v>541</v>
      </c>
      <c r="D11" s="168" t="s">
        <v>192</v>
      </c>
      <c r="E11" s="169">
        <v>0.60150000000000003</v>
      </c>
      <c r="F11" s="170"/>
      <c r="G11" s="171">
        <f>ROUND(E11*F11,2)</f>
        <v>0</v>
      </c>
      <c r="H11" s="158">
        <v>5009.93</v>
      </c>
      <c r="I11" s="157">
        <f>ROUND(E11*H11,2)</f>
        <v>3013.47</v>
      </c>
      <c r="J11" s="158">
        <v>1545.07</v>
      </c>
      <c r="K11" s="157">
        <f>ROUND(E11*J11,2)</f>
        <v>929.36</v>
      </c>
      <c r="L11" s="157">
        <v>15</v>
      </c>
      <c r="M11" s="157">
        <f>G11*(1+L11/100)</f>
        <v>0</v>
      </c>
      <c r="N11" s="157">
        <v>0.76605000000000001</v>
      </c>
      <c r="O11" s="157">
        <f>ROUND(E11*N11,2)</f>
        <v>0.46</v>
      </c>
      <c r="P11" s="157">
        <v>0</v>
      </c>
      <c r="Q11" s="157">
        <f>ROUND(E11*P11,2)</f>
        <v>0</v>
      </c>
      <c r="R11" s="157"/>
      <c r="S11" s="157" t="s">
        <v>182</v>
      </c>
      <c r="T11" s="157" t="s">
        <v>182</v>
      </c>
      <c r="U11" s="157">
        <v>3.3231899999999999</v>
      </c>
      <c r="V11" s="157">
        <f>ROUND(E11*U11,2)</f>
        <v>2</v>
      </c>
      <c r="W11" s="157"/>
      <c r="X11" s="157" t="s">
        <v>183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9" t="s">
        <v>542</v>
      </c>
      <c r="D12" s="185"/>
      <c r="E12" s="186">
        <v>0.60150000000000003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186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543</v>
      </c>
      <c r="C13" s="180" t="s">
        <v>544</v>
      </c>
      <c r="D13" s="174" t="s">
        <v>189</v>
      </c>
      <c r="E13" s="175">
        <v>1</v>
      </c>
      <c r="F13" s="176"/>
      <c r="G13" s="177">
        <f>ROUND(E13*F13,2)</f>
        <v>0</v>
      </c>
      <c r="H13" s="158">
        <v>7.79</v>
      </c>
      <c r="I13" s="157">
        <f>ROUND(E13*H13,2)</f>
        <v>7.79</v>
      </c>
      <c r="J13" s="158">
        <v>473.71</v>
      </c>
      <c r="K13" s="157">
        <f>ROUND(E13*J13,2)</f>
        <v>473.71</v>
      </c>
      <c r="L13" s="157">
        <v>15</v>
      </c>
      <c r="M13" s="157">
        <f>G13*(1+L13/100)</f>
        <v>0</v>
      </c>
      <c r="N13" s="157">
        <v>1.6000000000000001E-4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182</v>
      </c>
      <c r="T13" s="157" t="s">
        <v>182</v>
      </c>
      <c r="U13" s="157">
        <v>0.94</v>
      </c>
      <c r="V13" s="157">
        <f>ROUND(E13*U13,2)</f>
        <v>0.94</v>
      </c>
      <c r="W13" s="157"/>
      <c r="X13" s="157" t="s">
        <v>183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6">
        <v>4</v>
      </c>
      <c r="B14" s="167" t="s">
        <v>194</v>
      </c>
      <c r="C14" s="181" t="s">
        <v>195</v>
      </c>
      <c r="D14" s="168" t="s">
        <v>196</v>
      </c>
      <c r="E14" s="169">
        <v>6.6</v>
      </c>
      <c r="F14" s="170"/>
      <c r="G14" s="171">
        <f>ROUND(E14*F14,2)</f>
        <v>0</v>
      </c>
      <c r="H14" s="158">
        <v>24.99</v>
      </c>
      <c r="I14" s="157">
        <f>ROUND(E14*H14,2)</f>
        <v>164.93</v>
      </c>
      <c r="J14" s="158">
        <v>108.51</v>
      </c>
      <c r="K14" s="157">
        <f>ROUND(E14*J14,2)</f>
        <v>716.17</v>
      </c>
      <c r="L14" s="157">
        <v>15</v>
      </c>
      <c r="M14" s="157">
        <f>G14*(1+L14/100)</f>
        <v>0</v>
      </c>
      <c r="N14" s="157">
        <v>1.0200000000000001E-3</v>
      </c>
      <c r="O14" s="157">
        <f>ROUND(E14*N14,2)</f>
        <v>0.01</v>
      </c>
      <c r="P14" s="157">
        <v>0</v>
      </c>
      <c r="Q14" s="157">
        <f>ROUND(E14*P14,2)</f>
        <v>0</v>
      </c>
      <c r="R14" s="157"/>
      <c r="S14" s="157" t="s">
        <v>182</v>
      </c>
      <c r="T14" s="157" t="s">
        <v>182</v>
      </c>
      <c r="U14" s="157">
        <v>0.223</v>
      </c>
      <c r="V14" s="157">
        <f>ROUND(E14*U14,2)</f>
        <v>1.47</v>
      </c>
      <c r="W14" s="157"/>
      <c r="X14" s="157" t="s">
        <v>183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9" t="s">
        <v>545</v>
      </c>
      <c r="D15" s="185"/>
      <c r="E15" s="186">
        <v>6.6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66">
        <v>5</v>
      </c>
      <c r="B16" s="167" t="s">
        <v>546</v>
      </c>
      <c r="C16" s="181" t="s">
        <v>547</v>
      </c>
      <c r="D16" s="168" t="s">
        <v>206</v>
      </c>
      <c r="E16" s="169">
        <v>2.2000000000000002</v>
      </c>
      <c r="F16" s="170"/>
      <c r="G16" s="171">
        <f>ROUND(E16*F16,2)</f>
        <v>0</v>
      </c>
      <c r="H16" s="158">
        <v>473.03</v>
      </c>
      <c r="I16" s="157">
        <f>ROUND(E16*H16,2)</f>
        <v>1040.67</v>
      </c>
      <c r="J16" s="158">
        <v>371.97</v>
      </c>
      <c r="K16" s="157">
        <f>ROUND(E16*J16,2)</f>
        <v>818.33</v>
      </c>
      <c r="L16" s="157">
        <v>15</v>
      </c>
      <c r="M16" s="157">
        <f>G16*(1+L16/100)</f>
        <v>0</v>
      </c>
      <c r="N16" s="157">
        <v>7.392E-2</v>
      </c>
      <c r="O16" s="157">
        <f>ROUND(E16*N16,2)</f>
        <v>0.16</v>
      </c>
      <c r="P16" s="157">
        <v>0</v>
      </c>
      <c r="Q16" s="157">
        <f>ROUND(E16*P16,2)</f>
        <v>0</v>
      </c>
      <c r="R16" s="157"/>
      <c r="S16" s="157" t="s">
        <v>182</v>
      </c>
      <c r="T16" s="157" t="s">
        <v>182</v>
      </c>
      <c r="U16" s="157">
        <v>0.77700000000000002</v>
      </c>
      <c r="V16" s="157">
        <f>ROUND(E16*U16,2)</f>
        <v>1.71</v>
      </c>
      <c r="W16" s="157"/>
      <c r="X16" s="157" t="s">
        <v>183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548</v>
      </c>
      <c r="D17" s="185"/>
      <c r="E17" s="186">
        <v>2.2000000000000002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6">
        <v>6</v>
      </c>
      <c r="B18" s="167" t="s">
        <v>549</v>
      </c>
      <c r="C18" s="181" t="s">
        <v>550</v>
      </c>
      <c r="D18" s="168" t="s">
        <v>206</v>
      </c>
      <c r="E18" s="169">
        <v>35.64</v>
      </c>
      <c r="F18" s="170"/>
      <c r="G18" s="171">
        <f>ROUND(E18*F18,2)</f>
        <v>0</v>
      </c>
      <c r="H18" s="158">
        <v>0</v>
      </c>
      <c r="I18" s="157">
        <f>ROUND(E18*H18,2)</f>
        <v>0</v>
      </c>
      <c r="J18" s="158">
        <v>292.5</v>
      </c>
      <c r="K18" s="157">
        <f>ROUND(E18*J18,2)</f>
        <v>10424.700000000001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182</v>
      </c>
      <c r="T18" s="157" t="s">
        <v>182</v>
      </c>
      <c r="U18" s="157">
        <v>0.57999999999999996</v>
      </c>
      <c r="V18" s="157">
        <f>ROUND(E18*U18,2)</f>
        <v>20.67</v>
      </c>
      <c r="W18" s="157"/>
      <c r="X18" s="157" t="s">
        <v>183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9" t="s">
        <v>551</v>
      </c>
      <c r="D19" s="185"/>
      <c r="E19" s="186">
        <v>7.98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552</v>
      </c>
      <c r="D20" s="185"/>
      <c r="E20" s="186">
        <v>20.7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9" t="s">
        <v>553</v>
      </c>
      <c r="D21" s="185"/>
      <c r="E21" s="186">
        <v>6.96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6">
        <v>7</v>
      </c>
      <c r="B22" s="167" t="s">
        <v>198</v>
      </c>
      <c r="C22" s="181" t="s">
        <v>199</v>
      </c>
      <c r="D22" s="168" t="s">
        <v>181</v>
      </c>
      <c r="E22" s="169">
        <v>4.0390000000000002E-2</v>
      </c>
      <c r="F22" s="170"/>
      <c r="G22" s="171">
        <f>ROUND(E22*F22,2)</f>
        <v>0</v>
      </c>
      <c r="H22" s="158">
        <v>40320</v>
      </c>
      <c r="I22" s="157">
        <f>ROUND(E22*H22,2)</f>
        <v>1628.52</v>
      </c>
      <c r="J22" s="158">
        <v>0</v>
      </c>
      <c r="K22" s="157">
        <f>ROUND(E22*J22,2)</f>
        <v>0</v>
      </c>
      <c r="L22" s="157">
        <v>15</v>
      </c>
      <c r="M22" s="157">
        <f>G22*(1+L22/100)</f>
        <v>0</v>
      </c>
      <c r="N22" s="157">
        <v>1</v>
      </c>
      <c r="O22" s="157">
        <f>ROUND(E22*N22,2)</f>
        <v>0.04</v>
      </c>
      <c r="P22" s="157">
        <v>0</v>
      </c>
      <c r="Q22" s="157">
        <f>ROUND(E22*P22,2)</f>
        <v>0</v>
      </c>
      <c r="R22" s="157" t="s">
        <v>200</v>
      </c>
      <c r="S22" s="157" t="s">
        <v>182</v>
      </c>
      <c r="T22" s="157" t="s">
        <v>182</v>
      </c>
      <c r="U22" s="157">
        <v>0</v>
      </c>
      <c r="V22" s="157">
        <f>ROUND(E22*U22,2)</f>
        <v>0</v>
      </c>
      <c r="W22" s="157"/>
      <c r="X22" s="157" t="s">
        <v>201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202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203</v>
      </c>
      <c r="D23" s="185"/>
      <c r="E23" s="186">
        <v>4.0390000000000002E-2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8</v>
      </c>
      <c r="B24" s="173" t="s">
        <v>554</v>
      </c>
      <c r="C24" s="180" t="s">
        <v>555</v>
      </c>
      <c r="D24" s="174" t="s">
        <v>189</v>
      </c>
      <c r="E24" s="175">
        <v>1</v>
      </c>
      <c r="F24" s="176"/>
      <c r="G24" s="177">
        <f>ROUND(E24*F24,2)</f>
        <v>0</v>
      </c>
      <c r="H24" s="158">
        <v>104</v>
      </c>
      <c r="I24" s="157">
        <f>ROUND(E24*H24,2)</f>
        <v>104</v>
      </c>
      <c r="J24" s="158">
        <v>0</v>
      </c>
      <c r="K24" s="157">
        <f>ROUND(E24*J24,2)</f>
        <v>0</v>
      </c>
      <c r="L24" s="157">
        <v>15</v>
      </c>
      <c r="M24" s="157">
        <f>G24*(1+L24/100)</f>
        <v>0</v>
      </c>
      <c r="N24" s="157">
        <v>5.9999999999999995E-4</v>
      </c>
      <c r="O24" s="157">
        <f>ROUND(E24*N24,2)</f>
        <v>0</v>
      </c>
      <c r="P24" s="157">
        <v>0</v>
      </c>
      <c r="Q24" s="157">
        <f>ROUND(E24*P24,2)</f>
        <v>0</v>
      </c>
      <c r="R24" s="157" t="s">
        <v>200</v>
      </c>
      <c r="S24" s="157" t="s">
        <v>182</v>
      </c>
      <c r="T24" s="157" t="s">
        <v>182</v>
      </c>
      <c r="U24" s="157">
        <v>0</v>
      </c>
      <c r="V24" s="157">
        <f>ROUND(E24*U24,2)</f>
        <v>0</v>
      </c>
      <c r="W24" s="157"/>
      <c r="X24" s="157" t="s">
        <v>201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202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0" t="s">
        <v>152</v>
      </c>
      <c r="B25" s="161" t="s">
        <v>56</v>
      </c>
      <c r="C25" s="179" t="s">
        <v>57</v>
      </c>
      <c r="D25" s="162"/>
      <c r="E25" s="163"/>
      <c r="F25" s="164"/>
      <c r="G25" s="165">
        <f>SUMIF(AG26:AG30,"&lt;&gt;NOR",G26:G30)</f>
        <v>0</v>
      </c>
      <c r="H25" s="159"/>
      <c r="I25" s="159">
        <f>SUM(I26:I30)</f>
        <v>10543.009999999998</v>
      </c>
      <c r="J25" s="159"/>
      <c r="K25" s="159">
        <f>SUM(K26:K30)</f>
        <v>18502.150000000001</v>
      </c>
      <c r="L25" s="159"/>
      <c r="M25" s="159">
        <f>SUM(M26:M30)</f>
        <v>0</v>
      </c>
      <c r="N25" s="159"/>
      <c r="O25" s="159">
        <f>SUM(O26:O30)</f>
        <v>0.42000000000000004</v>
      </c>
      <c r="P25" s="159"/>
      <c r="Q25" s="159">
        <f>SUM(Q26:Q30)</f>
        <v>0</v>
      </c>
      <c r="R25" s="159"/>
      <c r="S25" s="159"/>
      <c r="T25" s="159"/>
      <c r="U25" s="159"/>
      <c r="V25" s="159">
        <f>SUM(V26:V30)</f>
        <v>33.86</v>
      </c>
      <c r="W25" s="159"/>
      <c r="X25" s="159"/>
      <c r="AG25" t="s">
        <v>153</v>
      </c>
    </row>
    <row r="26" spans="1:60" ht="22.5" outlineLevel="1" x14ac:dyDescent="0.2">
      <c r="A26" s="166">
        <v>9</v>
      </c>
      <c r="B26" s="167" t="s">
        <v>556</v>
      </c>
      <c r="C26" s="181" t="s">
        <v>557</v>
      </c>
      <c r="D26" s="168" t="s">
        <v>206</v>
      </c>
      <c r="E26" s="169">
        <v>28.68</v>
      </c>
      <c r="F26" s="170"/>
      <c r="G26" s="171">
        <f>ROUND(E26*F26,2)</f>
        <v>0</v>
      </c>
      <c r="H26" s="158">
        <v>285.86</v>
      </c>
      <c r="I26" s="157">
        <f>ROUND(E26*H26,2)</f>
        <v>8198.4599999999991</v>
      </c>
      <c r="J26" s="158">
        <v>519.14</v>
      </c>
      <c r="K26" s="157">
        <f>ROUND(E26*J26,2)</f>
        <v>14888.94</v>
      </c>
      <c r="L26" s="157">
        <v>15</v>
      </c>
      <c r="M26" s="157">
        <f>G26*(1+L26/100)</f>
        <v>0</v>
      </c>
      <c r="N26" s="157">
        <v>1.1900000000000001E-2</v>
      </c>
      <c r="O26" s="157">
        <f>ROUND(E26*N26,2)</f>
        <v>0.34</v>
      </c>
      <c r="P26" s="157">
        <v>0</v>
      </c>
      <c r="Q26" s="157">
        <f>ROUND(E26*P26,2)</f>
        <v>0</v>
      </c>
      <c r="R26" s="157"/>
      <c r="S26" s="157" t="s">
        <v>182</v>
      </c>
      <c r="T26" s="157" t="s">
        <v>182</v>
      </c>
      <c r="U26" s="157">
        <v>0.95</v>
      </c>
      <c r="V26" s="157">
        <f>ROUND(E26*U26,2)</f>
        <v>27.25</v>
      </c>
      <c r="W26" s="157"/>
      <c r="X26" s="157" t="s">
        <v>183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9" t="s">
        <v>551</v>
      </c>
      <c r="D27" s="185"/>
      <c r="E27" s="186">
        <v>7.98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9" t="s">
        <v>552</v>
      </c>
      <c r="D28" s="185"/>
      <c r="E28" s="186">
        <v>20.7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186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66">
        <v>10</v>
      </c>
      <c r="B29" s="167" t="s">
        <v>558</v>
      </c>
      <c r="C29" s="181" t="s">
        <v>559</v>
      </c>
      <c r="D29" s="168" t="s">
        <v>206</v>
      </c>
      <c r="E29" s="169">
        <v>6.96</v>
      </c>
      <c r="F29" s="170"/>
      <c r="G29" s="171">
        <f>ROUND(E29*F29,2)</f>
        <v>0</v>
      </c>
      <c r="H29" s="158">
        <v>336.86</v>
      </c>
      <c r="I29" s="157">
        <f>ROUND(E29*H29,2)</f>
        <v>2344.5500000000002</v>
      </c>
      <c r="J29" s="158">
        <v>519.14</v>
      </c>
      <c r="K29" s="157">
        <f>ROUND(E29*J29,2)</f>
        <v>3613.21</v>
      </c>
      <c r="L29" s="157">
        <v>15</v>
      </c>
      <c r="M29" s="157">
        <f>G29*(1+L29/100)</f>
        <v>0</v>
      </c>
      <c r="N29" s="157">
        <v>1.201E-2</v>
      </c>
      <c r="O29" s="157">
        <f>ROUND(E29*N29,2)</f>
        <v>0.08</v>
      </c>
      <c r="P29" s="157">
        <v>0</v>
      </c>
      <c r="Q29" s="157">
        <f>ROUND(E29*P29,2)</f>
        <v>0</v>
      </c>
      <c r="R29" s="157"/>
      <c r="S29" s="157" t="s">
        <v>182</v>
      </c>
      <c r="T29" s="157" t="s">
        <v>182</v>
      </c>
      <c r="U29" s="157">
        <v>0.95</v>
      </c>
      <c r="V29" s="157">
        <f>ROUND(E29*U29,2)</f>
        <v>6.61</v>
      </c>
      <c r="W29" s="157"/>
      <c r="X29" s="157" t="s">
        <v>183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553</v>
      </c>
      <c r="D30" s="185"/>
      <c r="E30" s="186">
        <v>6.96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0" t="s">
        <v>152</v>
      </c>
      <c r="B31" s="161" t="s">
        <v>58</v>
      </c>
      <c r="C31" s="179" t="s">
        <v>59</v>
      </c>
      <c r="D31" s="162"/>
      <c r="E31" s="163"/>
      <c r="F31" s="164"/>
      <c r="G31" s="165">
        <f>SUMIF(AG32:AG113,"&lt;&gt;NOR",G32:G113)</f>
        <v>0</v>
      </c>
      <c r="H31" s="159"/>
      <c r="I31" s="159">
        <f>SUM(I32:I113)</f>
        <v>23636.34</v>
      </c>
      <c r="J31" s="159"/>
      <c r="K31" s="159">
        <f>SUM(K32:K113)</f>
        <v>72059.94</v>
      </c>
      <c r="L31" s="159"/>
      <c r="M31" s="159">
        <f>SUM(M32:M113)</f>
        <v>0</v>
      </c>
      <c r="N31" s="159"/>
      <c r="O31" s="159">
        <f>SUM(O32:O113)</f>
        <v>4.83</v>
      </c>
      <c r="P31" s="159"/>
      <c r="Q31" s="159">
        <f>SUM(Q32:Q113)</f>
        <v>0</v>
      </c>
      <c r="R31" s="159"/>
      <c r="S31" s="159"/>
      <c r="T31" s="159"/>
      <c r="U31" s="159"/>
      <c r="V31" s="159">
        <f>SUM(V32:V113)</f>
        <v>146.05000000000001</v>
      </c>
      <c r="W31" s="159"/>
      <c r="X31" s="159"/>
      <c r="AG31" t="s">
        <v>153</v>
      </c>
    </row>
    <row r="32" spans="1:60" outlineLevel="1" x14ac:dyDescent="0.2">
      <c r="A32" s="166">
        <v>11</v>
      </c>
      <c r="B32" s="167" t="s">
        <v>204</v>
      </c>
      <c r="C32" s="181" t="s">
        <v>205</v>
      </c>
      <c r="D32" s="168" t="s">
        <v>206</v>
      </c>
      <c r="E32" s="169">
        <v>142.16999999999999</v>
      </c>
      <c r="F32" s="170"/>
      <c r="G32" s="171">
        <f>ROUND(E32*F32,2)</f>
        <v>0</v>
      </c>
      <c r="H32" s="158">
        <v>28.71</v>
      </c>
      <c r="I32" s="157">
        <f>ROUND(E32*H32,2)</f>
        <v>4081.7</v>
      </c>
      <c r="J32" s="158">
        <v>119.79</v>
      </c>
      <c r="K32" s="157">
        <f>ROUND(E32*J32,2)</f>
        <v>17030.54</v>
      </c>
      <c r="L32" s="157">
        <v>15</v>
      </c>
      <c r="M32" s="157">
        <f>G32*(1+L32/100)</f>
        <v>0</v>
      </c>
      <c r="N32" s="157">
        <v>4.8999999999999998E-3</v>
      </c>
      <c r="O32" s="157">
        <f>ROUND(E32*N32,2)</f>
        <v>0.7</v>
      </c>
      <c r="P32" s="157">
        <v>0</v>
      </c>
      <c r="Q32" s="157">
        <f>ROUND(E32*P32,2)</f>
        <v>0</v>
      </c>
      <c r="R32" s="157"/>
      <c r="S32" s="157" t="s">
        <v>182</v>
      </c>
      <c r="T32" s="157" t="s">
        <v>182</v>
      </c>
      <c r="U32" s="157">
        <v>0.25</v>
      </c>
      <c r="V32" s="157">
        <f>ROUND(E32*U32,2)</f>
        <v>35.54</v>
      </c>
      <c r="W32" s="157"/>
      <c r="X32" s="157" t="s">
        <v>183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560</v>
      </c>
      <c r="D33" s="185"/>
      <c r="E33" s="186">
        <v>10.1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561</v>
      </c>
      <c r="D34" s="185"/>
      <c r="E34" s="18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186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562</v>
      </c>
      <c r="D35" s="185"/>
      <c r="E35" s="186">
        <v>41.3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186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233</v>
      </c>
      <c r="D36" s="185"/>
      <c r="E36" s="186">
        <v>-1.6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563</v>
      </c>
      <c r="D37" s="185"/>
      <c r="E37" s="186">
        <v>-3.25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9" t="s">
        <v>563</v>
      </c>
      <c r="D38" s="185"/>
      <c r="E38" s="186">
        <v>-3.25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186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564</v>
      </c>
      <c r="D39" s="185"/>
      <c r="E39" s="186">
        <v>-5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186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9" t="s">
        <v>565</v>
      </c>
      <c r="D40" s="185"/>
      <c r="E40" s="186">
        <v>69.3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237</v>
      </c>
      <c r="D41" s="185"/>
      <c r="E41" s="186">
        <v>-1.2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566</v>
      </c>
      <c r="D42" s="185"/>
      <c r="E42" s="186">
        <v>-2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9" t="s">
        <v>563</v>
      </c>
      <c r="D43" s="185"/>
      <c r="E43" s="186">
        <v>-3.25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567</v>
      </c>
      <c r="D44" s="185"/>
      <c r="E44" s="186">
        <v>-2.64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9" t="s">
        <v>568</v>
      </c>
      <c r="D45" s="185"/>
      <c r="E45" s="186">
        <v>48.3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566</v>
      </c>
      <c r="D46" s="185"/>
      <c r="E46" s="186">
        <v>-2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567</v>
      </c>
      <c r="D47" s="185"/>
      <c r="E47" s="186">
        <v>-2.64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186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6">
        <v>12</v>
      </c>
      <c r="B48" s="167" t="s">
        <v>208</v>
      </c>
      <c r="C48" s="181" t="s">
        <v>209</v>
      </c>
      <c r="D48" s="168" t="s">
        <v>206</v>
      </c>
      <c r="E48" s="169">
        <v>17.07</v>
      </c>
      <c r="F48" s="170"/>
      <c r="G48" s="171">
        <f>ROUND(E48*F48,2)</f>
        <v>0</v>
      </c>
      <c r="H48" s="158">
        <v>13.56</v>
      </c>
      <c r="I48" s="157">
        <f>ROUND(E48*H48,2)</f>
        <v>231.47</v>
      </c>
      <c r="J48" s="158">
        <v>33.04</v>
      </c>
      <c r="K48" s="157">
        <f>ROUND(E48*J48,2)</f>
        <v>563.99</v>
      </c>
      <c r="L48" s="157">
        <v>15</v>
      </c>
      <c r="M48" s="157">
        <f>G48*(1+L48/100)</f>
        <v>0</v>
      </c>
      <c r="N48" s="157">
        <v>4.0000000000000003E-5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182</v>
      </c>
      <c r="T48" s="157" t="s">
        <v>210</v>
      </c>
      <c r="U48" s="157">
        <v>7.8E-2</v>
      </c>
      <c r="V48" s="157">
        <f>ROUND(E48*U48,2)</f>
        <v>1.33</v>
      </c>
      <c r="W48" s="157"/>
      <c r="X48" s="157" t="s">
        <v>183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184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9" t="s">
        <v>569</v>
      </c>
      <c r="D49" s="185"/>
      <c r="E49" s="186">
        <v>2.52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570</v>
      </c>
      <c r="D50" s="185"/>
      <c r="E50" s="186">
        <v>5.28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186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9" t="s">
        <v>570</v>
      </c>
      <c r="D51" s="185"/>
      <c r="E51" s="186">
        <v>5.28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186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571</v>
      </c>
      <c r="D52" s="185"/>
      <c r="E52" s="186">
        <v>3.99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66">
        <v>13</v>
      </c>
      <c r="B53" s="167" t="s">
        <v>572</v>
      </c>
      <c r="C53" s="181" t="s">
        <v>573</v>
      </c>
      <c r="D53" s="168" t="s">
        <v>206</v>
      </c>
      <c r="E53" s="169">
        <v>90.46</v>
      </c>
      <c r="F53" s="170"/>
      <c r="G53" s="171">
        <f>ROUND(E53*F53,2)</f>
        <v>0</v>
      </c>
      <c r="H53" s="158">
        <v>16.05</v>
      </c>
      <c r="I53" s="157">
        <f>ROUND(E53*H53,2)</f>
        <v>1451.88</v>
      </c>
      <c r="J53" s="158">
        <v>96.45</v>
      </c>
      <c r="K53" s="157">
        <f>ROUND(E53*J53,2)</f>
        <v>8724.8700000000008</v>
      </c>
      <c r="L53" s="157">
        <v>15</v>
      </c>
      <c r="M53" s="157">
        <f>G53*(1+L53/100)</f>
        <v>0</v>
      </c>
      <c r="N53" s="157">
        <v>6.0899999999999999E-3</v>
      </c>
      <c r="O53" s="157">
        <f>ROUND(E53*N53,2)</f>
        <v>0.55000000000000004</v>
      </c>
      <c r="P53" s="157">
        <v>0</v>
      </c>
      <c r="Q53" s="157">
        <f>ROUND(E53*P53,2)</f>
        <v>0</v>
      </c>
      <c r="R53" s="157"/>
      <c r="S53" s="157" t="s">
        <v>182</v>
      </c>
      <c r="T53" s="157" t="s">
        <v>182</v>
      </c>
      <c r="U53" s="157">
        <v>0.19273999999999999</v>
      </c>
      <c r="V53" s="157">
        <f>ROUND(E53*U53,2)</f>
        <v>17.440000000000001</v>
      </c>
      <c r="W53" s="157"/>
      <c r="X53" s="157" t="s">
        <v>183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9" t="s">
        <v>574</v>
      </c>
      <c r="D54" s="185"/>
      <c r="E54" s="186">
        <v>4.1399999999999997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186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575</v>
      </c>
      <c r="D55" s="185"/>
      <c r="E55" s="186">
        <v>11.18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9" t="s">
        <v>576</v>
      </c>
      <c r="D56" s="185"/>
      <c r="E56" s="186">
        <v>9.6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186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577</v>
      </c>
      <c r="D57" s="185"/>
      <c r="E57" s="186">
        <v>38.94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186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578</v>
      </c>
      <c r="D58" s="185"/>
      <c r="E58" s="186">
        <v>26.6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186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66">
        <v>14</v>
      </c>
      <c r="B59" s="167" t="s">
        <v>226</v>
      </c>
      <c r="C59" s="181" t="s">
        <v>579</v>
      </c>
      <c r="D59" s="168" t="s">
        <v>206</v>
      </c>
      <c r="E59" s="169">
        <v>236.81</v>
      </c>
      <c r="F59" s="170"/>
      <c r="G59" s="171">
        <f>ROUND(E59*F59,2)</f>
        <v>0</v>
      </c>
      <c r="H59" s="158">
        <v>5.25</v>
      </c>
      <c r="I59" s="157">
        <f>ROUND(E59*H59,2)</f>
        <v>1243.25</v>
      </c>
      <c r="J59" s="158">
        <v>87.05</v>
      </c>
      <c r="K59" s="157">
        <f>ROUND(E59*J59,2)</f>
        <v>20614.310000000001</v>
      </c>
      <c r="L59" s="157">
        <v>15</v>
      </c>
      <c r="M59" s="157">
        <f>G59*(1+L59/100)</f>
        <v>0</v>
      </c>
      <c r="N59" s="157">
        <v>5.4299999999999999E-3</v>
      </c>
      <c r="O59" s="157">
        <f>ROUND(E59*N59,2)</f>
        <v>1.29</v>
      </c>
      <c r="P59" s="157">
        <v>0</v>
      </c>
      <c r="Q59" s="157">
        <f>ROUND(E59*P59,2)</f>
        <v>0</v>
      </c>
      <c r="R59" s="157"/>
      <c r="S59" s="157" t="s">
        <v>182</v>
      </c>
      <c r="T59" s="157" t="s">
        <v>182</v>
      </c>
      <c r="U59" s="157">
        <v>0.16941999999999999</v>
      </c>
      <c r="V59" s="157">
        <f>ROUND(E59*U59,2)</f>
        <v>40.119999999999997</v>
      </c>
      <c r="W59" s="157"/>
      <c r="X59" s="157" t="s">
        <v>183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9" t="s">
        <v>580</v>
      </c>
      <c r="D60" s="185"/>
      <c r="E60" s="186">
        <v>38.5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186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9" t="s">
        <v>581</v>
      </c>
      <c r="D61" s="185"/>
      <c r="E61" s="186">
        <v>-1.5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186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582</v>
      </c>
      <c r="D62" s="185"/>
      <c r="E62" s="186">
        <v>47.6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186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9" t="s">
        <v>583</v>
      </c>
      <c r="D63" s="185"/>
      <c r="E63" s="186">
        <v>-2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186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9" t="s">
        <v>584</v>
      </c>
      <c r="D64" s="185"/>
      <c r="E64" s="186">
        <v>-2.52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186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9" t="s">
        <v>585</v>
      </c>
      <c r="D65" s="185"/>
      <c r="E65" s="186">
        <v>15.9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186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9" t="s">
        <v>586</v>
      </c>
      <c r="D66" s="185"/>
      <c r="E66" s="186">
        <v>87.5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9" t="s">
        <v>587</v>
      </c>
      <c r="D67" s="185"/>
      <c r="E67" s="186">
        <v>-6.5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186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9" t="s">
        <v>588</v>
      </c>
      <c r="D68" s="185"/>
      <c r="E68" s="186">
        <v>-5.28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186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9" t="s">
        <v>589</v>
      </c>
      <c r="D69" s="185"/>
      <c r="E69" s="186">
        <v>75.599999999999994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186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9" t="s">
        <v>587</v>
      </c>
      <c r="D70" s="185"/>
      <c r="E70" s="186">
        <v>-6.5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186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9" t="s">
        <v>590</v>
      </c>
      <c r="D71" s="185"/>
      <c r="E71" s="186">
        <v>-3.99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186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6">
        <v>15</v>
      </c>
      <c r="B72" s="167" t="s">
        <v>591</v>
      </c>
      <c r="C72" s="181" t="s">
        <v>592</v>
      </c>
      <c r="D72" s="168" t="s">
        <v>206</v>
      </c>
      <c r="E72" s="169">
        <v>4.95</v>
      </c>
      <c r="F72" s="170"/>
      <c r="G72" s="171">
        <f>ROUND(E72*F72,2)</f>
        <v>0</v>
      </c>
      <c r="H72" s="158">
        <v>164.95</v>
      </c>
      <c r="I72" s="157">
        <f>ROUND(E72*H72,2)</f>
        <v>816.5</v>
      </c>
      <c r="J72" s="158">
        <v>930.05</v>
      </c>
      <c r="K72" s="157">
        <f>ROUND(E72*J72,2)</f>
        <v>4603.75</v>
      </c>
      <c r="L72" s="157">
        <v>15</v>
      </c>
      <c r="M72" s="157">
        <f>G72*(1+L72/100)</f>
        <v>0</v>
      </c>
      <c r="N72" s="157">
        <v>5.8500000000000003E-2</v>
      </c>
      <c r="O72" s="157">
        <f>ROUND(E72*N72,2)</f>
        <v>0.28999999999999998</v>
      </c>
      <c r="P72" s="157">
        <v>0</v>
      </c>
      <c r="Q72" s="157">
        <f>ROUND(E72*P72,2)</f>
        <v>0</v>
      </c>
      <c r="R72" s="157"/>
      <c r="S72" s="157" t="s">
        <v>182</v>
      </c>
      <c r="T72" s="157" t="s">
        <v>182</v>
      </c>
      <c r="U72" s="157">
        <v>1.86904</v>
      </c>
      <c r="V72" s="157">
        <f>ROUND(E72*U72,2)</f>
        <v>9.25</v>
      </c>
      <c r="W72" s="157"/>
      <c r="X72" s="157" t="s">
        <v>183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9" t="s">
        <v>593</v>
      </c>
      <c r="D73" s="185"/>
      <c r="E73" s="186">
        <v>0.8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186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9" t="s">
        <v>594</v>
      </c>
      <c r="D74" s="185"/>
      <c r="E74" s="186">
        <v>0.25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186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9" t="s">
        <v>595</v>
      </c>
      <c r="D75" s="185"/>
      <c r="E75" s="186">
        <v>3.9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186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6">
        <v>16</v>
      </c>
      <c r="B76" s="167" t="s">
        <v>596</v>
      </c>
      <c r="C76" s="181" t="s">
        <v>597</v>
      </c>
      <c r="D76" s="168" t="s">
        <v>206</v>
      </c>
      <c r="E76" s="169">
        <v>19.149999999999999</v>
      </c>
      <c r="F76" s="170"/>
      <c r="G76" s="171">
        <f>ROUND(E76*F76,2)</f>
        <v>0</v>
      </c>
      <c r="H76" s="158">
        <v>51.96</v>
      </c>
      <c r="I76" s="157">
        <f>ROUND(E76*H76,2)</f>
        <v>995.03</v>
      </c>
      <c r="J76" s="158">
        <v>292.54000000000002</v>
      </c>
      <c r="K76" s="157">
        <f>ROUND(E76*J76,2)</f>
        <v>5602.14</v>
      </c>
      <c r="L76" s="157">
        <v>15</v>
      </c>
      <c r="M76" s="157">
        <f>G76*(1+L76/100)</f>
        <v>0</v>
      </c>
      <c r="N76" s="157">
        <v>4.5580000000000002E-2</v>
      </c>
      <c r="O76" s="157">
        <f>ROUND(E76*N76,2)</f>
        <v>0.87</v>
      </c>
      <c r="P76" s="157">
        <v>0</v>
      </c>
      <c r="Q76" s="157">
        <f>ROUND(E76*P76,2)</f>
        <v>0</v>
      </c>
      <c r="R76" s="157"/>
      <c r="S76" s="157" t="s">
        <v>182</v>
      </c>
      <c r="T76" s="157" t="s">
        <v>182</v>
      </c>
      <c r="U76" s="157">
        <v>0.60799999999999998</v>
      </c>
      <c r="V76" s="157">
        <f>ROUND(E76*U76,2)</f>
        <v>11.64</v>
      </c>
      <c r="W76" s="157"/>
      <c r="X76" s="157" t="s">
        <v>183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184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9" t="s">
        <v>598</v>
      </c>
      <c r="D77" s="185"/>
      <c r="E77" s="186">
        <v>21.2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186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9" t="s">
        <v>599</v>
      </c>
      <c r="D78" s="185"/>
      <c r="E78" s="186">
        <v>-2.6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186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9" t="s">
        <v>237</v>
      </c>
      <c r="D79" s="185"/>
      <c r="E79" s="186">
        <v>-1.2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186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9" t="s">
        <v>600</v>
      </c>
      <c r="D80" s="185"/>
      <c r="E80" s="186">
        <v>1.75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66">
        <v>17</v>
      </c>
      <c r="B81" s="167" t="s">
        <v>245</v>
      </c>
      <c r="C81" s="181" t="s">
        <v>246</v>
      </c>
      <c r="D81" s="168" t="s">
        <v>206</v>
      </c>
      <c r="E81" s="169">
        <v>9.0399999999999991</v>
      </c>
      <c r="F81" s="170"/>
      <c r="G81" s="171">
        <f>ROUND(E81*F81,2)</f>
        <v>0</v>
      </c>
      <c r="H81" s="158">
        <v>92.82</v>
      </c>
      <c r="I81" s="157">
        <f>ROUND(E81*H81,2)</f>
        <v>839.09</v>
      </c>
      <c r="J81" s="158">
        <v>186.18</v>
      </c>
      <c r="K81" s="157">
        <f>ROUND(E81*J81,2)</f>
        <v>1683.07</v>
      </c>
      <c r="L81" s="157">
        <v>15</v>
      </c>
      <c r="M81" s="157">
        <f>G81*(1+L81/100)</f>
        <v>0</v>
      </c>
      <c r="N81" s="157">
        <v>3.6099999999999999E-3</v>
      </c>
      <c r="O81" s="157">
        <f>ROUND(E81*N81,2)</f>
        <v>0.03</v>
      </c>
      <c r="P81" s="157">
        <v>0</v>
      </c>
      <c r="Q81" s="157">
        <f>ROUND(E81*P81,2)</f>
        <v>0</v>
      </c>
      <c r="R81" s="157"/>
      <c r="S81" s="157" t="s">
        <v>182</v>
      </c>
      <c r="T81" s="157" t="s">
        <v>182</v>
      </c>
      <c r="U81" s="157">
        <v>0.36199999999999999</v>
      </c>
      <c r="V81" s="157">
        <f>ROUND(E81*U81,2)</f>
        <v>3.27</v>
      </c>
      <c r="W81" s="157"/>
      <c r="X81" s="157" t="s">
        <v>183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9" t="s">
        <v>601</v>
      </c>
      <c r="D82" s="185"/>
      <c r="E82" s="186">
        <v>9.0399999999999991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6">
        <v>18</v>
      </c>
      <c r="B83" s="167" t="s">
        <v>602</v>
      </c>
      <c r="C83" s="181" t="s">
        <v>603</v>
      </c>
      <c r="D83" s="168" t="s">
        <v>206</v>
      </c>
      <c r="E83" s="169">
        <v>132.07</v>
      </c>
      <c r="F83" s="170"/>
      <c r="G83" s="171">
        <f>ROUND(E83*F83,2)</f>
        <v>0</v>
      </c>
      <c r="H83" s="158">
        <v>62.43</v>
      </c>
      <c r="I83" s="157">
        <f>ROUND(E83*H83,2)</f>
        <v>8245.1299999999992</v>
      </c>
      <c r="J83" s="158">
        <v>54.07</v>
      </c>
      <c r="K83" s="157">
        <f>ROUND(E83*J83,2)</f>
        <v>7141.02</v>
      </c>
      <c r="L83" s="157">
        <v>15</v>
      </c>
      <c r="M83" s="157">
        <f>G83*(1+L83/100)</f>
        <v>0</v>
      </c>
      <c r="N83" s="157">
        <v>8.0000000000000002E-3</v>
      </c>
      <c r="O83" s="157">
        <f>ROUND(E83*N83,2)</f>
        <v>1.06</v>
      </c>
      <c r="P83" s="157">
        <v>0</v>
      </c>
      <c r="Q83" s="157">
        <f>ROUND(E83*P83,2)</f>
        <v>0</v>
      </c>
      <c r="R83" s="157"/>
      <c r="S83" s="157" t="s">
        <v>182</v>
      </c>
      <c r="T83" s="157" t="s">
        <v>182</v>
      </c>
      <c r="U83" s="157">
        <v>0.111</v>
      </c>
      <c r="V83" s="157">
        <f>ROUND(E83*U83,2)</f>
        <v>14.66</v>
      </c>
      <c r="W83" s="157"/>
      <c r="X83" s="157" t="s">
        <v>183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184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9" t="s">
        <v>604</v>
      </c>
      <c r="D84" s="185"/>
      <c r="E84" s="186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186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562</v>
      </c>
      <c r="D85" s="185"/>
      <c r="E85" s="186">
        <v>41.3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186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9" t="s">
        <v>233</v>
      </c>
      <c r="D86" s="185"/>
      <c r="E86" s="186">
        <v>-1.6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186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9" t="s">
        <v>563</v>
      </c>
      <c r="D87" s="185"/>
      <c r="E87" s="186">
        <v>-3.25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186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563</v>
      </c>
      <c r="D88" s="185"/>
      <c r="E88" s="186">
        <v>-3.25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186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9" t="s">
        <v>564</v>
      </c>
      <c r="D89" s="185"/>
      <c r="E89" s="186">
        <v>-5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186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9" t="s">
        <v>565</v>
      </c>
      <c r="D90" s="185"/>
      <c r="E90" s="186">
        <v>69.3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186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237</v>
      </c>
      <c r="D91" s="185"/>
      <c r="E91" s="186">
        <v>-1.2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9" t="s">
        <v>566</v>
      </c>
      <c r="D92" s="185"/>
      <c r="E92" s="186">
        <v>-2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186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563</v>
      </c>
      <c r="D93" s="185"/>
      <c r="E93" s="186">
        <v>-3.25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186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9" t="s">
        <v>567</v>
      </c>
      <c r="D94" s="185"/>
      <c r="E94" s="186">
        <v>-2.64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186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9" t="s">
        <v>568</v>
      </c>
      <c r="D95" s="185"/>
      <c r="E95" s="186">
        <v>48.3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186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566</v>
      </c>
      <c r="D96" s="185"/>
      <c r="E96" s="186">
        <v>-2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186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9" t="s">
        <v>567</v>
      </c>
      <c r="D97" s="185"/>
      <c r="E97" s="186">
        <v>-2.64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186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6">
        <v>19</v>
      </c>
      <c r="B98" s="167" t="s">
        <v>248</v>
      </c>
      <c r="C98" s="181" t="s">
        <v>249</v>
      </c>
      <c r="D98" s="168" t="s">
        <v>206</v>
      </c>
      <c r="E98" s="169">
        <v>142.16999999999999</v>
      </c>
      <c r="F98" s="170"/>
      <c r="G98" s="171">
        <f>ROUND(E98*F98,2)</f>
        <v>0</v>
      </c>
      <c r="H98" s="158">
        <v>40.32</v>
      </c>
      <c r="I98" s="157">
        <f>ROUND(E98*H98,2)</f>
        <v>5732.29</v>
      </c>
      <c r="J98" s="158">
        <v>42.88</v>
      </c>
      <c r="K98" s="157">
        <f>ROUND(E98*J98,2)</f>
        <v>6096.25</v>
      </c>
      <c r="L98" s="157">
        <v>15</v>
      </c>
      <c r="M98" s="157">
        <f>G98*(1+L98/100)</f>
        <v>0</v>
      </c>
      <c r="N98" s="157">
        <v>2.5999999999999998E-4</v>
      </c>
      <c r="O98" s="157">
        <f>ROUND(E98*N98,2)</f>
        <v>0.04</v>
      </c>
      <c r="P98" s="157">
        <v>0</v>
      </c>
      <c r="Q98" s="157">
        <f>ROUND(E98*P98,2)</f>
        <v>0</v>
      </c>
      <c r="R98" s="157"/>
      <c r="S98" s="157" t="s">
        <v>182</v>
      </c>
      <c r="T98" s="157" t="s">
        <v>158</v>
      </c>
      <c r="U98" s="157">
        <v>0.09</v>
      </c>
      <c r="V98" s="157">
        <f>ROUND(E98*U98,2)</f>
        <v>12.8</v>
      </c>
      <c r="W98" s="157"/>
      <c r="X98" s="157" t="s">
        <v>183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9" t="s">
        <v>560</v>
      </c>
      <c r="D99" s="185"/>
      <c r="E99" s="186">
        <v>10.1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186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9" t="s">
        <v>561</v>
      </c>
      <c r="D100" s="185"/>
      <c r="E100" s="186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186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9" t="s">
        <v>562</v>
      </c>
      <c r="D101" s="185"/>
      <c r="E101" s="186">
        <v>41.3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186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9" t="s">
        <v>233</v>
      </c>
      <c r="D102" s="185"/>
      <c r="E102" s="186">
        <v>-1.6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186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563</v>
      </c>
      <c r="D103" s="185"/>
      <c r="E103" s="186">
        <v>-3.25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9" t="s">
        <v>563</v>
      </c>
      <c r="D104" s="185"/>
      <c r="E104" s="186">
        <v>-3.25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186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564</v>
      </c>
      <c r="D105" s="185"/>
      <c r="E105" s="186">
        <v>-5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186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9" t="s">
        <v>565</v>
      </c>
      <c r="D106" s="185"/>
      <c r="E106" s="186">
        <v>69.3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186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237</v>
      </c>
      <c r="D107" s="185"/>
      <c r="E107" s="186">
        <v>-1.2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9" t="s">
        <v>566</v>
      </c>
      <c r="D108" s="185"/>
      <c r="E108" s="186">
        <v>-2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186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563</v>
      </c>
      <c r="D109" s="185"/>
      <c r="E109" s="186">
        <v>-3.25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186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9" t="s">
        <v>567</v>
      </c>
      <c r="D110" s="185"/>
      <c r="E110" s="186">
        <v>-2.64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9" t="s">
        <v>568</v>
      </c>
      <c r="D111" s="185"/>
      <c r="E111" s="186">
        <v>48.3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9" t="s">
        <v>566</v>
      </c>
      <c r="D112" s="185"/>
      <c r="E112" s="186">
        <v>-2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9" t="s">
        <v>567</v>
      </c>
      <c r="D113" s="185"/>
      <c r="E113" s="186">
        <v>-2.64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186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0" t="s">
        <v>152</v>
      </c>
      <c r="B114" s="161" t="s">
        <v>60</v>
      </c>
      <c r="C114" s="179" t="s">
        <v>61</v>
      </c>
      <c r="D114" s="162"/>
      <c r="E114" s="163"/>
      <c r="F114" s="164"/>
      <c r="G114" s="165">
        <f>SUMIF(AG115:AG124,"&lt;&gt;NOR",G115:G124)</f>
        <v>0</v>
      </c>
      <c r="H114" s="159"/>
      <c r="I114" s="159">
        <f>SUM(I115:I124)</f>
        <v>10403.23</v>
      </c>
      <c r="J114" s="159"/>
      <c r="K114" s="159">
        <f>SUM(K115:K124)</f>
        <v>4470.67</v>
      </c>
      <c r="L114" s="159"/>
      <c r="M114" s="159">
        <f>SUM(M115:M124)</f>
        <v>0</v>
      </c>
      <c r="N114" s="159"/>
      <c r="O114" s="159">
        <f>SUM(O115:O124)</f>
        <v>0.43</v>
      </c>
      <c r="P114" s="159"/>
      <c r="Q114" s="159">
        <f>SUM(Q115:Q124)</f>
        <v>0</v>
      </c>
      <c r="R114" s="159"/>
      <c r="S114" s="159"/>
      <c r="T114" s="159"/>
      <c r="U114" s="159"/>
      <c r="V114" s="159">
        <f>SUM(V115:V124)</f>
        <v>9.4099999999999984</v>
      </c>
      <c r="W114" s="159"/>
      <c r="X114" s="159"/>
      <c r="AG114" t="s">
        <v>153</v>
      </c>
    </row>
    <row r="115" spans="1:60" outlineLevel="1" x14ac:dyDescent="0.2">
      <c r="A115" s="166">
        <v>20</v>
      </c>
      <c r="B115" s="167" t="s">
        <v>248</v>
      </c>
      <c r="C115" s="181" t="s">
        <v>249</v>
      </c>
      <c r="D115" s="168" t="s">
        <v>206</v>
      </c>
      <c r="E115" s="169">
        <v>6.96</v>
      </c>
      <c r="F115" s="170"/>
      <c r="G115" s="171">
        <f>ROUND(E115*F115,2)</f>
        <v>0</v>
      </c>
      <c r="H115" s="158">
        <v>41.83</v>
      </c>
      <c r="I115" s="157">
        <f>ROUND(E115*H115,2)</f>
        <v>291.14</v>
      </c>
      <c r="J115" s="158">
        <v>41.37</v>
      </c>
      <c r="K115" s="157">
        <f>ROUND(E115*J115,2)</f>
        <v>287.94</v>
      </c>
      <c r="L115" s="157">
        <v>15</v>
      </c>
      <c r="M115" s="157">
        <f>G115*(1+L115/100)</f>
        <v>0</v>
      </c>
      <c r="N115" s="157">
        <v>2.5999999999999998E-4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182</v>
      </c>
      <c r="T115" s="157" t="s">
        <v>182</v>
      </c>
      <c r="U115" s="157">
        <v>0.09</v>
      </c>
      <c r="V115" s="157">
        <f>ROUND(E115*U115,2)</f>
        <v>0.63</v>
      </c>
      <c r="W115" s="157"/>
      <c r="X115" s="157" t="s">
        <v>183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184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9" t="s">
        <v>553</v>
      </c>
      <c r="D116" s="185"/>
      <c r="E116" s="186">
        <v>6.96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66">
        <v>21</v>
      </c>
      <c r="B117" s="167" t="s">
        <v>605</v>
      </c>
      <c r="C117" s="181" t="s">
        <v>606</v>
      </c>
      <c r="D117" s="168" t="s">
        <v>206</v>
      </c>
      <c r="E117" s="169">
        <v>20.7</v>
      </c>
      <c r="F117" s="170"/>
      <c r="G117" s="171">
        <f>ROUND(E117*F117,2)</f>
        <v>0</v>
      </c>
      <c r="H117" s="158">
        <v>383.73</v>
      </c>
      <c r="I117" s="157">
        <f>ROUND(E117*H117,2)</f>
        <v>7943.21</v>
      </c>
      <c r="J117" s="158">
        <v>129.27000000000001</v>
      </c>
      <c r="K117" s="157">
        <f>ROUND(E117*J117,2)</f>
        <v>2675.89</v>
      </c>
      <c r="L117" s="157">
        <v>15</v>
      </c>
      <c r="M117" s="157">
        <f>G117*(1+L117/100)</f>
        <v>0</v>
      </c>
      <c r="N117" s="157">
        <v>1.4279999999999999E-2</v>
      </c>
      <c r="O117" s="157">
        <f>ROUND(E117*N117,2)</f>
        <v>0.3</v>
      </c>
      <c r="P117" s="157">
        <v>0</v>
      </c>
      <c r="Q117" s="157">
        <f>ROUND(E117*P117,2)</f>
        <v>0</v>
      </c>
      <c r="R117" s="157"/>
      <c r="S117" s="157" t="s">
        <v>182</v>
      </c>
      <c r="T117" s="157" t="s">
        <v>182</v>
      </c>
      <c r="U117" s="157">
        <v>0.26900000000000002</v>
      </c>
      <c r="V117" s="157">
        <f>ROUND(E117*U117,2)</f>
        <v>5.57</v>
      </c>
      <c r="W117" s="157"/>
      <c r="X117" s="157" t="s">
        <v>183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184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552</v>
      </c>
      <c r="D118" s="185"/>
      <c r="E118" s="186">
        <v>20.7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6">
        <v>22</v>
      </c>
      <c r="B119" s="167" t="s">
        <v>250</v>
      </c>
      <c r="C119" s="181" t="s">
        <v>251</v>
      </c>
      <c r="D119" s="168" t="s">
        <v>206</v>
      </c>
      <c r="E119" s="169">
        <v>6.96</v>
      </c>
      <c r="F119" s="170"/>
      <c r="G119" s="171">
        <f>ROUND(E119*F119,2)</f>
        <v>0</v>
      </c>
      <c r="H119" s="158">
        <v>311.62</v>
      </c>
      <c r="I119" s="157">
        <f>ROUND(E119*H119,2)</f>
        <v>2168.88</v>
      </c>
      <c r="J119" s="158">
        <v>176.88</v>
      </c>
      <c r="K119" s="157">
        <f>ROUND(E119*J119,2)</f>
        <v>1231.08</v>
      </c>
      <c r="L119" s="157">
        <v>15</v>
      </c>
      <c r="M119" s="157">
        <f>G119*(1+L119/100)</f>
        <v>0</v>
      </c>
      <c r="N119" s="157">
        <v>1.806E-2</v>
      </c>
      <c r="O119" s="157">
        <f>ROUND(E119*N119,2)</f>
        <v>0.13</v>
      </c>
      <c r="P119" s="157">
        <v>0</v>
      </c>
      <c r="Q119" s="157">
        <f>ROUND(E119*P119,2)</f>
        <v>0</v>
      </c>
      <c r="R119" s="157"/>
      <c r="S119" s="157" t="s">
        <v>182</v>
      </c>
      <c r="T119" s="157" t="s">
        <v>182</v>
      </c>
      <c r="U119" s="157">
        <v>0.372</v>
      </c>
      <c r="V119" s="157">
        <f>ROUND(E119*U119,2)</f>
        <v>2.59</v>
      </c>
      <c r="W119" s="157"/>
      <c r="X119" s="157" t="s">
        <v>183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184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9" t="s">
        <v>553</v>
      </c>
      <c r="D120" s="185"/>
      <c r="E120" s="186">
        <v>6.96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186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66">
        <v>23</v>
      </c>
      <c r="B121" s="167" t="s">
        <v>252</v>
      </c>
      <c r="C121" s="181" t="s">
        <v>253</v>
      </c>
      <c r="D121" s="168" t="s">
        <v>206</v>
      </c>
      <c r="E121" s="169">
        <v>38.840000000000003</v>
      </c>
      <c r="F121" s="170"/>
      <c r="G121" s="171">
        <f>ROUND(E121*F121,2)</f>
        <v>0</v>
      </c>
      <c r="H121" s="158">
        <v>0</v>
      </c>
      <c r="I121" s="157">
        <f>ROUND(E121*H121,2)</f>
        <v>0</v>
      </c>
      <c r="J121" s="158">
        <v>7.1</v>
      </c>
      <c r="K121" s="157">
        <f>ROUND(E121*J121,2)</f>
        <v>275.76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157</v>
      </c>
      <c r="T121" s="157" t="s">
        <v>182</v>
      </c>
      <c r="U121" s="157">
        <v>1.6E-2</v>
      </c>
      <c r="V121" s="157">
        <f>ROUND(E121*U121,2)</f>
        <v>0.62</v>
      </c>
      <c r="W121" s="157"/>
      <c r="X121" s="157" t="s">
        <v>183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184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9" t="s">
        <v>553</v>
      </c>
      <c r="D122" s="185"/>
      <c r="E122" s="186">
        <v>6.96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186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552</v>
      </c>
      <c r="D123" s="185"/>
      <c r="E123" s="186">
        <v>20.7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9" t="s">
        <v>575</v>
      </c>
      <c r="D124" s="185"/>
      <c r="E124" s="186">
        <v>11.18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0" t="s">
        <v>152</v>
      </c>
      <c r="B125" s="161" t="s">
        <v>62</v>
      </c>
      <c r="C125" s="179" t="s">
        <v>63</v>
      </c>
      <c r="D125" s="162"/>
      <c r="E125" s="163"/>
      <c r="F125" s="164"/>
      <c r="G125" s="165">
        <f>SUMIF(AG126:AG127,"&lt;&gt;NOR",G126:G127)</f>
        <v>0</v>
      </c>
      <c r="H125" s="159"/>
      <c r="I125" s="159">
        <f>SUM(I126:I127)</f>
        <v>1452.52</v>
      </c>
      <c r="J125" s="159"/>
      <c r="K125" s="159">
        <f>SUM(K126:K127)</f>
        <v>903.48</v>
      </c>
      <c r="L125" s="159"/>
      <c r="M125" s="159">
        <f>SUM(M126:M127)</f>
        <v>0</v>
      </c>
      <c r="N125" s="159"/>
      <c r="O125" s="159">
        <f>SUM(O126:O127)</f>
        <v>0.03</v>
      </c>
      <c r="P125" s="159"/>
      <c r="Q125" s="159">
        <f>SUM(Q126:Q127)</f>
        <v>0</v>
      </c>
      <c r="R125" s="159"/>
      <c r="S125" s="159"/>
      <c r="T125" s="159"/>
      <c r="U125" s="159"/>
      <c r="V125" s="159">
        <f>SUM(V126:V127)</f>
        <v>1.86</v>
      </c>
      <c r="W125" s="159"/>
      <c r="X125" s="159"/>
      <c r="AG125" t="s">
        <v>153</v>
      </c>
    </row>
    <row r="126" spans="1:60" outlineLevel="1" x14ac:dyDescent="0.2">
      <c r="A126" s="172">
        <v>24</v>
      </c>
      <c r="B126" s="173" t="s">
        <v>254</v>
      </c>
      <c r="C126" s="180" t="s">
        <v>255</v>
      </c>
      <c r="D126" s="174" t="s">
        <v>189</v>
      </c>
      <c r="E126" s="175">
        <v>1</v>
      </c>
      <c r="F126" s="176"/>
      <c r="G126" s="177">
        <f>ROUND(E126*F126,2)</f>
        <v>0</v>
      </c>
      <c r="H126" s="158">
        <v>19.52</v>
      </c>
      <c r="I126" s="157">
        <f>ROUND(E126*H126,2)</f>
        <v>19.52</v>
      </c>
      <c r="J126" s="158">
        <v>903.48</v>
      </c>
      <c r="K126" s="157">
        <f>ROUND(E126*J126,2)</f>
        <v>903.48</v>
      </c>
      <c r="L126" s="157">
        <v>15</v>
      </c>
      <c r="M126" s="157">
        <f>G126*(1+L126/100)</f>
        <v>0</v>
      </c>
      <c r="N126" s="157">
        <v>1.8970000000000001E-2</v>
      </c>
      <c r="O126" s="157">
        <f>ROUND(E126*N126,2)</f>
        <v>0.02</v>
      </c>
      <c r="P126" s="157">
        <v>0</v>
      </c>
      <c r="Q126" s="157">
        <f>ROUND(E126*P126,2)</f>
        <v>0</v>
      </c>
      <c r="R126" s="157"/>
      <c r="S126" s="157" t="s">
        <v>182</v>
      </c>
      <c r="T126" s="157" t="s">
        <v>182</v>
      </c>
      <c r="U126" s="157">
        <v>1.86</v>
      </c>
      <c r="V126" s="157">
        <f>ROUND(E126*U126,2)</f>
        <v>1.86</v>
      </c>
      <c r="W126" s="157"/>
      <c r="X126" s="157" t="s">
        <v>183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184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2">
        <v>25</v>
      </c>
      <c r="B127" s="173" t="s">
        <v>258</v>
      </c>
      <c r="C127" s="180" t="s">
        <v>607</v>
      </c>
      <c r="D127" s="174" t="s">
        <v>189</v>
      </c>
      <c r="E127" s="175">
        <v>1</v>
      </c>
      <c r="F127" s="176"/>
      <c r="G127" s="177">
        <f>ROUND(E127*F127,2)</f>
        <v>0</v>
      </c>
      <c r="H127" s="158">
        <v>1433</v>
      </c>
      <c r="I127" s="157">
        <f>ROUND(E127*H127,2)</f>
        <v>1433</v>
      </c>
      <c r="J127" s="158">
        <v>0</v>
      </c>
      <c r="K127" s="157">
        <f>ROUND(E127*J127,2)</f>
        <v>0</v>
      </c>
      <c r="L127" s="157">
        <v>15</v>
      </c>
      <c r="M127" s="157">
        <f>G127*(1+L127/100)</f>
        <v>0</v>
      </c>
      <c r="N127" s="157">
        <v>1.272E-2</v>
      </c>
      <c r="O127" s="157">
        <f>ROUND(E127*N127,2)</f>
        <v>0.01</v>
      </c>
      <c r="P127" s="157">
        <v>0</v>
      </c>
      <c r="Q127" s="157">
        <f>ROUND(E127*P127,2)</f>
        <v>0</v>
      </c>
      <c r="R127" s="157" t="s">
        <v>200</v>
      </c>
      <c r="S127" s="157" t="s">
        <v>182</v>
      </c>
      <c r="T127" s="157" t="s">
        <v>182</v>
      </c>
      <c r="U127" s="157">
        <v>0</v>
      </c>
      <c r="V127" s="157">
        <f>ROUND(E127*U127,2)</f>
        <v>0</v>
      </c>
      <c r="W127" s="157"/>
      <c r="X127" s="157" t="s">
        <v>201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202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0" t="s">
        <v>152</v>
      </c>
      <c r="B128" s="161" t="s">
        <v>64</v>
      </c>
      <c r="C128" s="179" t="s">
        <v>65</v>
      </c>
      <c r="D128" s="162"/>
      <c r="E128" s="163"/>
      <c r="F128" s="164"/>
      <c r="G128" s="165">
        <f>SUMIF(AG129:AG137,"&lt;&gt;NOR",G129:G137)</f>
        <v>0</v>
      </c>
      <c r="H128" s="159"/>
      <c r="I128" s="159">
        <f>SUM(I129:I137)</f>
        <v>4897.72</v>
      </c>
      <c r="J128" s="159"/>
      <c r="K128" s="159">
        <f>SUM(K129:K137)</f>
        <v>9603.7800000000007</v>
      </c>
      <c r="L128" s="159"/>
      <c r="M128" s="159">
        <f>SUM(M129:M137)</f>
        <v>0</v>
      </c>
      <c r="N128" s="159"/>
      <c r="O128" s="159">
        <f>SUM(O129:O137)</f>
        <v>0.15</v>
      </c>
      <c r="P128" s="159"/>
      <c r="Q128" s="159">
        <f>SUM(Q129:Q137)</f>
        <v>0</v>
      </c>
      <c r="R128" s="159"/>
      <c r="S128" s="159"/>
      <c r="T128" s="159"/>
      <c r="U128" s="159"/>
      <c r="V128" s="159">
        <f>SUM(V129:V137)</f>
        <v>22.32</v>
      </c>
      <c r="W128" s="159"/>
      <c r="X128" s="159"/>
      <c r="AG128" t="s">
        <v>153</v>
      </c>
    </row>
    <row r="129" spans="1:60" outlineLevel="1" x14ac:dyDescent="0.2">
      <c r="A129" s="166">
        <v>26</v>
      </c>
      <c r="B129" s="167" t="s">
        <v>260</v>
      </c>
      <c r="C129" s="181" t="s">
        <v>261</v>
      </c>
      <c r="D129" s="168" t="s">
        <v>206</v>
      </c>
      <c r="E129" s="169">
        <v>126.1</v>
      </c>
      <c r="F129" s="170"/>
      <c r="G129" s="171">
        <f>ROUND(E129*F129,2)</f>
        <v>0</v>
      </c>
      <c r="H129" s="158">
        <v>38.840000000000003</v>
      </c>
      <c r="I129" s="157">
        <f>ROUND(E129*H129,2)</f>
        <v>4897.72</v>
      </c>
      <c r="J129" s="158">
        <v>76.16</v>
      </c>
      <c r="K129" s="157">
        <f>ROUND(E129*J129,2)</f>
        <v>9603.7800000000007</v>
      </c>
      <c r="L129" s="157">
        <v>15</v>
      </c>
      <c r="M129" s="157">
        <f>G129*(1+L129/100)</f>
        <v>0</v>
      </c>
      <c r="N129" s="157">
        <v>1.2099999999999999E-3</v>
      </c>
      <c r="O129" s="157">
        <f>ROUND(E129*N129,2)</f>
        <v>0.15</v>
      </c>
      <c r="P129" s="157">
        <v>0</v>
      </c>
      <c r="Q129" s="157">
        <f>ROUND(E129*P129,2)</f>
        <v>0</v>
      </c>
      <c r="R129" s="157"/>
      <c r="S129" s="157" t="s">
        <v>182</v>
      </c>
      <c r="T129" s="157" t="s">
        <v>182</v>
      </c>
      <c r="U129" s="157">
        <v>0.17699999999999999</v>
      </c>
      <c r="V129" s="157">
        <f>ROUND(E129*U129,2)</f>
        <v>22.32</v>
      </c>
      <c r="W129" s="157"/>
      <c r="X129" s="157" t="s">
        <v>183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184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9" t="s">
        <v>551</v>
      </c>
      <c r="D130" s="185"/>
      <c r="E130" s="186">
        <v>7.98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552</v>
      </c>
      <c r="D131" s="185"/>
      <c r="E131" s="186">
        <v>20.7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186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9" t="s">
        <v>553</v>
      </c>
      <c r="D132" s="185"/>
      <c r="E132" s="186">
        <v>6.96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186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574</v>
      </c>
      <c r="D133" s="185"/>
      <c r="E133" s="186">
        <v>4.1399999999999997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186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9" t="s">
        <v>575</v>
      </c>
      <c r="D134" s="185"/>
      <c r="E134" s="186">
        <v>11.18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186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9" t="s">
        <v>576</v>
      </c>
      <c r="D135" s="185"/>
      <c r="E135" s="186">
        <v>9.6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186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9" t="s">
        <v>577</v>
      </c>
      <c r="D136" s="185"/>
      <c r="E136" s="186">
        <v>38.94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186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9" t="s">
        <v>578</v>
      </c>
      <c r="D137" s="185"/>
      <c r="E137" s="186">
        <v>26.6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186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5.5" x14ac:dyDescent="0.2">
      <c r="A138" s="160" t="s">
        <v>152</v>
      </c>
      <c r="B138" s="161" t="s">
        <v>66</v>
      </c>
      <c r="C138" s="179" t="s">
        <v>67</v>
      </c>
      <c r="D138" s="162"/>
      <c r="E138" s="163"/>
      <c r="F138" s="164"/>
      <c r="G138" s="165">
        <f>SUMIF(AG139:AG152,"&lt;&gt;NOR",G139:G152)</f>
        <v>0</v>
      </c>
      <c r="H138" s="159"/>
      <c r="I138" s="159">
        <f>SUM(I139:I152)</f>
        <v>142.25</v>
      </c>
      <c r="J138" s="159"/>
      <c r="K138" s="159">
        <f>SUM(K139:K152)</f>
        <v>11472.42</v>
      </c>
      <c r="L138" s="159"/>
      <c r="M138" s="159">
        <f>SUM(M139:M152)</f>
        <v>0</v>
      </c>
      <c r="N138" s="159"/>
      <c r="O138" s="159">
        <f>SUM(O139:O152)</f>
        <v>0.01</v>
      </c>
      <c r="P138" s="159"/>
      <c r="Q138" s="159">
        <f>SUM(Q139:Q152)</f>
        <v>0</v>
      </c>
      <c r="R138" s="159"/>
      <c r="S138" s="159"/>
      <c r="T138" s="159"/>
      <c r="U138" s="159"/>
      <c r="V138" s="159">
        <f>SUM(V139:V152)</f>
        <v>41.06</v>
      </c>
      <c r="W138" s="159"/>
      <c r="X138" s="159"/>
      <c r="AG138" t="s">
        <v>153</v>
      </c>
    </row>
    <row r="139" spans="1:60" outlineLevel="1" x14ac:dyDescent="0.2">
      <c r="A139" s="166">
        <v>27</v>
      </c>
      <c r="B139" s="167" t="s">
        <v>262</v>
      </c>
      <c r="C139" s="181" t="s">
        <v>263</v>
      </c>
      <c r="D139" s="168" t="s">
        <v>206</v>
      </c>
      <c r="E139" s="169">
        <v>126.1</v>
      </c>
      <c r="F139" s="170"/>
      <c r="G139" s="171">
        <f>ROUND(E139*F139,2)</f>
        <v>0</v>
      </c>
      <c r="H139" s="158">
        <v>0.99</v>
      </c>
      <c r="I139" s="157">
        <f>ROUND(E139*H139,2)</f>
        <v>124.84</v>
      </c>
      <c r="J139" s="158">
        <v>84.01</v>
      </c>
      <c r="K139" s="157">
        <f>ROUND(E139*J139,2)</f>
        <v>10593.66</v>
      </c>
      <c r="L139" s="157">
        <v>15</v>
      </c>
      <c r="M139" s="157">
        <f>G139*(1+L139/100)</f>
        <v>0</v>
      </c>
      <c r="N139" s="157">
        <v>4.0000000000000003E-5</v>
      </c>
      <c r="O139" s="157">
        <f>ROUND(E139*N139,2)</f>
        <v>0.01</v>
      </c>
      <c r="P139" s="157">
        <v>0</v>
      </c>
      <c r="Q139" s="157">
        <f>ROUND(E139*P139,2)</f>
        <v>0</v>
      </c>
      <c r="R139" s="157"/>
      <c r="S139" s="157" t="s">
        <v>182</v>
      </c>
      <c r="T139" s="157" t="s">
        <v>158</v>
      </c>
      <c r="U139" s="157">
        <v>0.308</v>
      </c>
      <c r="V139" s="157">
        <f>ROUND(E139*U139,2)</f>
        <v>38.840000000000003</v>
      </c>
      <c r="W139" s="157"/>
      <c r="X139" s="157" t="s">
        <v>183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184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9" t="s">
        <v>551</v>
      </c>
      <c r="D140" s="185"/>
      <c r="E140" s="186">
        <v>7.98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186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9" t="s">
        <v>552</v>
      </c>
      <c r="D141" s="185"/>
      <c r="E141" s="186">
        <v>20.7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9" t="s">
        <v>553</v>
      </c>
      <c r="D142" s="185"/>
      <c r="E142" s="186">
        <v>6.96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186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9" t="s">
        <v>574</v>
      </c>
      <c r="D143" s="185"/>
      <c r="E143" s="186">
        <v>4.1399999999999997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186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9" t="s">
        <v>575</v>
      </c>
      <c r="D144" s="185"/>
      <c r="E144" s="186">
        <v>11.18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186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9" t="s">
        <v>576</v>
      </c>
      <c r="D145" s="185"/>
      <c r="E145" s="186">
        <v>9.6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186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9" t="s">
        <v>577</v>
      </c>
      <c r="D146" s="185"/>
      <c r="E146" s="186">
        <v>38.94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186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9" t="s">
        <v>578</v>
      </c>
      <c r="D147" s="185"/>
      <c r="E147" s="186">
        <v>26.6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186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6">
        <v>28</v>
      </c>
      <c r="B148" s="167" t="s">
        <v>264</v>
      </c>
      <c r="C148" s="181" t="s">
        <v>265</v>
      </c>
      <c r="D148" s="168" t="s">
        <v>206</v>
      </c>
      <c r="E148" s="169">
        <v>17.07</v>
      </c>
      <c r="F148" s="170"/>
      <c r="G148" s="171">
        <f>ROUND(E148*F148,2)</f>
        <v>0</v>
      </c>
      <c r="H148" s="158">
        <v>1.02</v>
      </c>
      <c r="I148" s="157">
        <f>ROUND(E148*H148,2)</f>
        <v>17.41</v>
      </c>
      <c r="J148" s="158">
        <v>51.48</v>
      </c>
      <c r="K148" s="157">
        <f>ROUND(E148*J148,2)</f>
        <v>878.76</v>
      </c>
      <c r="L148" s="157">
        <v>15</v>
      </c>
      <c r="M148" s="157">
        <f>G148*(1+L148/100)</f>
        <v>0</v>
      </c>
      <c r="N148" s="157">
        <v>1.0000000000000001E-5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182</v>
      </c>
      <c r="T148" s="157" t="s">
        <v>182</v>
      </c>
      <c r="U148" s="157">
        <v>0.13</v>
      </c>
      <c r="V148" s="157">
        <f>ROUND(E148*U148,2)</f>
        <v>2.2200000000000002</v>
      </c>
      <c r="W148" s="157"/>
      <c r="X148" s="157" t="s">
        <v>183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184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569</v>
      </c>
      <c r="D149" s="185"/>
      <c r="E149" s="186">
        <v>2.52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186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9" t="s">
        <v>570</v>
      </c>
      <c r="D150" s="185"/>
      <c r="E150" s="186">
        <v>5.28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186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9" t="s">
        <v>570</v>
      </c>
      <c r="D151" s="185"/>
      <c r="E151" s="186">
        <v>5.28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186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9" t="s">
        <v>571</v>
      </c>
      <c r="D152" s="185"/>
      <c r="E152" s="186">
        <v>3.99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186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60" t="s">
        <v>152</v>
      </c>
      <c r="B153" s="161" t="s">
        <v>68</v>
      </c>
      <c r="C153" s="179" t="s">
        <v>69</v>
      </c>
      <c r="D153" s="162"/>
      <c r="E153" s="163"/>
      <c r="F153" s="164"/>
      <c r="G153" s="165">
        <f>SUMIF(AG154:AG184,"&lt;&gt;NOR",G154:G184)</f>
        <v>0</v>
      </c>
      <c r="H153" s="159"/>
      <c r="I153" s="159">
        <f>SUM(I154:I184)</f>
        <v>1970.4899999999998</v>
      </c>
      <c r="J153" s="159"/>
      <c r="K153" s="159">
        <f>SUM(K154:K184)</f>
        <v>23681.68</v>
      </c>
      <c r="L153" s="159"/>
      <c r="M153" s="159">
        <f>SUM(M154:M184)</f>
        <v>0</v>
      </c>
      <c r="N153" s="159"/>
      <c r="O153" s="159">
        <f>SUM(O154:O184)</f>
        <v>0.04</v>
      </c>
      <c r="P153" s="159"/>
      <c r="Q153" s="159">
        <f>SUM(Q154:Q184)</f>
        <v>2.86</v>
      </c>
      <c r="R153" s="159"/>
      <c r="S153" s="159"/>
      <c r="T153" s="159"/>
      <c r="U153" s="159"/>
      <c r="V153" s="159">
        <f>SUM(V154:V184)</f>
        <v>50.06</v>
      </c>
      <c r="W153" s="159"/>
      <c r="X153" s="159"/>
      <c r="AG153" t="s">
        <v>153</v>
      </c>
    </row>
    <row r="154" spans="1:60" outlineLevel="1" x14ac:dyDescent="0.2">
      <c r="A154" s="166">
        <v>29</v>
      </c>
      <c r="B154" s="167" t="s">
        <v>608</v>
      </c>
      <c r="C154" s="181" t="s">
        <v>609</v>
      </c>
      <c r="D154" s="168" t="s">
        <v>206</v>
      </c>
      <c r="E154" s="169">
        <v>6.96</v>
      </c>
      <c r="F154" s="170"/>
      <c r="G154" s="171">
        <f>ROUND(E154*F154,2)</f>
        <v>0</v>
      </c>
      <c r="H154" s="158">
        <v>0</v>
      </c>
      <c r="I154" s="157">
        <f>ROUND(E154*H154,2)</f>
        <v>0</v>
      </c>
      <c r="J154" s="158">
        <v>59.5</v>
      </c>
      <c r="K154" s="157">
        <f>ROUND(E154*J154,2)</f>
        <v>414.12</v>
      </c>
      <c r="L154" s="157">
        <v>15</v>
      </c>
      <c r="M154" s="157">
        <f>G154*(1+L154/100)</f>
        <v>0</v>
      </c>
      <c r="N154" s="157">
        <v>0</v>
      </c>
      <c r="O154" s="157">
        <f>ROUND(E154*N154,2)</f>
        <v>0</v>
      </c>
      <c r="P154" s="157">
        <v>1.75E-3</v>
      </c>
      <c r="Q154" s="157">
        <f>ROUND(E154*P154,2)</f>
        <v>0.01</v>
      </c>
      <c r="R154" s="157"/>
      <c r="S154" s="157" t="s">
        <v>182</v>
      </c>
      <c r="T154" s="157" t="s">
        <v>182</v>
      </c>
      <c r="U154" s="157">
        <v>0.16500000000000001</v>
      </c>
      <c r="V154" s="157">
        <f>ROUND(E154*U154,2)</f>
        <v>1.1499999999999999</v>
      </c>
      <c r="W154" s="157"/>
      <c r="X154" s="157" t="s">
        <v>183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184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9" t="s">
        <v>553</v>
      </c>
      <c r="D155" s="185"/>
      <c r="E155" s="186">
        <v>6.96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186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6">
        <v>30</v>
      </c>
      <c r="B156" s="167" t="s">
        <v>610</v>
      </c>
      <c r="C156" s="181" t="s">
        <v>611</v>
      </c>
      <c r="D156" s="168" t="s">
        <v>206</v>
      </c>
      <c r="E156" s="169">
        <v>6.96</v>
      </c>
      <c r="F156" s="170"/>
      <c r="G156" s="171">
        <f>ROUND(E156*F156,2)</f>
        <v>0</v>
      </c>
      <c r="H156" s="158">
        <v>0</v>
      </c>
      <c r="I156" s="157">
        <f>ROUND(E156*H156,2)</f>
        <v>0</v>
      </c>
      <c r="J156" s="158">
        <v>67.3</v>
      </c>
      <c r="K156" s="157">
        <f>ROUND(E156*J156,2)</f>
        <v>468.41</v>
      </c>
      <c r="L156" s="157">
        <v>15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0.02</v>
      </c>
      <c r="Q156" s="157">
        <f>ROUND(E156*P156,2)</f>
        <v>0.14000000000000001</v>
      </c>
      <c r="R156" s="157"/>
      <c r="S156" s="157" t="s">
        <v>182</v>
      </c>
      <c r="T156" s="157" t="s">
        <v>182</v>
      </c>
      <c r="U156" s="157">
        <v>0.14699999999999999</v>
      </c>
      <c r="V156" s="157">
        <f>ROUND(E156*U156,2)</f>
        <v>1.02</v>
      </c>
      <c r="W156" s="157"/>
      <c r="X156" s="157" t="s">
        <v>183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184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9" t="s">
        <v>553</v>
      </c>
      <c r="D157" s="185"/>
      <c r="E157" s="186">
        <v>6.96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186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31</v>
      </c>
      <c r="B158" s="173" t="s">
        <v>266</v>
      </c>
      <c r="C158" s="180" t="s">
        <v>267</v>
      </c>
      <c r="D158" s="174" t="s">
        <v>189</v>
      </c>
      <c r="E158" s="175">
        <v>5</v>
      </c>
      <c r="F158" s="176"/>
      <c r="G158" s="177">
        <f>ROUND(E158*F158,2)</f>
        <v>0</v>
      </c>
      <c r="H158" s="158">
        <v>0</v>
      </c>
      <c r="I158" s="157">
        <f>ROUND(E158*H158,2)</f>
        <v>0</v>
      </c>
      <c r="J158" s="158">
        <v>17.600000000000001</v>
      </c>
      <c r="K158" s="157">
        <f>ROUND(E158*J158,2)</f>
        <v>88</v>
      </c>
      <c r="L158" s="157">
        <v>15</v>
      </c>
      <c r="M158" s="157">
        <f>G158*(1+L158/100)</f>
        <v>0</v>
      </c>
      <c r="N158" s="157">
        <v>0</v>
      </c>
      <c r="O158" s="157">
        <f>ROUND(E158*N158,2)</f>
        <v>0</v>
      </c>
      <c r="P158" s="157">
        <v>0</v>
      </c>
      <c r="Q158" s="157">
        <f>ROUND(E158*P158,2)</f>
        <v>0</v>
      </c>
      <c r="R158" s="157"/>
      <c r="S158" s="157" t="s">
        <v>182</v>
      </c>
      <c r="T158" s="157" t="s">
        <v>182</v>
      </c>
      <c r="U158" s="157">
        <v>0.05</v>
      </c>
      <c r="V158" s="157">
        <f>ROUND(E158*U158,2)</f>
        <v>0.25</v>
      </c>
      <c r="W158" s="157"/>
      <c r="X158" s="157" t="s">
        <v>183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184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32</v>
      </c>
      <c r="B159" s="173" t="s">
        <v>268</v>
      </c>
      <c r="C159" s="180" t="s">
        <v>269</v>
      </c>
      <c r="D159" s="174" t="s">
        <v>189</v>
      </c>
      <c r="E159" s="175">
        <v>8</v>
      </c>
      <c r="F159" s="176"/>
      <c r="G159" s="177">
        <f>ROUND(E159*F159,2)</f>
        <v>0</v>
      </c>
      <c r="H159" s="158">
        <v>0</v>
      </c>
      <c r="I159" s="157">
        <f>ROUND(E159*H159,2)</f>
        <v>0</v>
      </c>
      <c r="J159" s="158">
        <v>31.6</v>
      </c>
      <c r="K159" s="157">
        <f>ROUND(E159*J159,2)</f>
        <v>252.8</v>
      </c>
      <c r="L159" s="157">
        <v>15</v>
      </c>
      <c r="M159" s="157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7"/>
      <c r="S159" s="157" t="s">
        <v>182</v>
      </c>
      <c r="T159" s="157" t="s">
        <v>182</v>
      </c>
      <c r="U159" s="157">
        <v>0.09</v>
      </c>
      <c r="V159" s="157">
        <f>ROUND(E159*U159,2)</f>
        <v>0.72</v>
      </c>
      <c r="W159" s="157"/>
      <c r="X159" s="157" t="s">
        <v>183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184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66">
        <v>33</v>
      </c>
      <c r="B160" s="167" t="s">
        <v>612</v>
      </c>
      <c r="C160" s="181" t="s">
        <v>613</v>
      </c>
      <c r="D160" s="168" t="s">
        <v>206</v>
      </c>
      <c r="E160" s="169">
        <v>5.61</v>
      </c>
      <c r="F160" s="170"/>
      <c r="G160" s="171">
        <f>ROUND(E160*F160,2)</f>
        <v>0</v>
      </c>
      <c r="H160" s="158">
        <v>13.06</v>
      </c>
      <c r="I160" s="157">
        <f>ROUND(E160*H160,2)</f>
        <v>73.27</v>
      </c>
      <c r="J160" s="158">
        <v>66.44</v>
      </c>
      <c r="K160" s="157">
        <f>ROUND(E160*J160,2)</f>
        <v>372.73</v>
      </c>
      <c r="L160" s="157">
        <v>15</v>
      </c>
      <c r="M160" s="157">
        <f>G160*(1+L160/100)</f>
        <v>0</v>
      </c>
      <c r="N160" s="157">
        <v>4.8999999999999998E-4</v>
      </c>
      <c r="O160" s="157">
        <f>ROUND(E160*N160,2)</f>
        <v>0</v>
      </c>
      <c r="P160" s="157">
        <v>1.4999999999999999E-2</v>
      </c>
      <c r="Q160" s="157">
        <f>ROUND(E160*P160,2)</f>
        <v>0.08</v>
      </c>
      <c r="R160" s="157"/>
      <c r="S160" s="157" t="s">
        <v>182</v>
      </c>
      <c r="T160" s="157" t="s">
        <v>182</v>
      </c>
      <c r="U160" s="157">
        <v>0.17899999999999999</v>
      </c>
      <c r="V160" s="157">
        <f>ROUND(E160*U160,2)</f>
        <v>1</v>
      </c>
      <c r="W160" s="157"/>
      <c r="X160" s="157" t="s">
        <v>183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184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9" t="s">
        <v>614</v>
      </c>
      <c r="D161" s="185"/>
      <c r="E161" s="186">
        <v>5.61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186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34</v>
      </c>
      <c r="B162" s="173" t="s">
        <v>615</v>
      </c>
      <c r="C162" s="180" t="s">
        <v>616</v>
      </c>
      <c r="D162" s="174" t="s">
        <v>196</v>
      </c>
      <c r="E162" s="175">
        <v>5</v>
      </c>
      <c r="F162" s="176"/>
      <c r="G162" s="177">
        <f>ROUND(E162*F162,2)</f>
        <v>0</v>
      </c>
      <c r="H162" s="158">
        <v>13.06</v>
      </c>
      <c r="I162" s="157">
        <f>ROUND(E162*H162,2)</f>
        <v>65.3</v>
      </c>
      <c r="J162" s="158">
        <v>99.94</v>
      </c>
      <c r="K162" s="157">
        <f>ROUND(E162*J162,2)</f>
        <v>499.7</v>
      </c>
      <c r="L162" s="157">
        <v>15</v>
      </c>
      <c r="M162" s="157">
        <f>G162*(1+L162/100)</f>
        <v>0</v>
      </c>
      <c r="N162" s="157">
        <v>4.8999999999999998E-4</v>
      </c>
      <c r="O162" s="157">
        <f>ROUND(E162*N162,2)</f>
        <v>0</v>
      </c>
      <c r="P162" s="157">
        <v>6.0000000000000001E-3</v>
      </c>
      <c r="Q162" s="157">
        <f>ROUND(E162*P162,2)</f>
        <v>0.03</v>
      </c>
      <c r="R162" s="157"/>
      <c r="S162" s="157" t="s">
        <v>182</v>
      </c>
      <c r="T162" s="157" t="s">
        <v>182</v>
      </c>
      <c r="U162" s="157">
        <v>0.27400000000000002</v>
      </c>
      <c r="V162" s="157">
        <f>ROUND(E162*U162,2)</f>
        <v>1.37</v>
      </c>
      <c r="W162" s="157"/>
      <c r="X162" s="157" t="s">
        <v>183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184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35</v>
      </c>
      <c r="B163" s="173" t="s">
        <v>617</v>
      </c>
      <c r="C163" s="180" t="s">
        <v>618</v>
      </c>
      <c r="D163" s="174" t="s">
        <v>196</v>
      </c>
      <c r="E163" s="175">
        <v>8</v>
      </c>
      <c r="F163" s="176"/>
      <c r="G163" s="177">
        <f>ROUND(E163*F163,2)</f>
        <v>0</v>
      </c>
      <c r="H163" s="158">
        <v>13.06</v>
      </c>
      <c r="I163" s="157">
        <f>ROUND(E163*H163,2)</f>
        <v>104.48</v>
      </c>
      <c r="J163" s="158">
        <v>151.94</v>
      </c>
      <c r="K163" s="157">
        <f>ROUND(E163*J163,2)</f>
        <v>1215.52</v>
      </c>
      <c r="L163" s="157">
        <v>15</v>
      </c>
      <c r="M163" s="157">
        <f>G163*(1+L163/100)</f>
        <v>0</v>
      </c>
      <c r="N163" s="157">
        <v>4.8999999999999998E-4</v>
      </c>
      <c r="O163" s="157">
        <f>ROUND(E163*N163,2)</f>
        <v>0</v>
      </c>
      <c r="P163" s="157">
        <v>2.7E-2</v>
      </c>
      <c r="Q163" s="157">
        <f>ROUND(E163*P163,2)</f>
        <v>0.22</v>
      </c>
      <c r="R163" s="157"/>
      <c r="S163" s="157" t="s">
        <v>182</v>
      </c>
      <c r="T163" s="157" t="s">
        <v>182</v>
      </c>
      <c r="U163" s="157">
        <v>0.42199999999999999</v>
      </c>
      <c r="V163" s="157">
        <f>ROUND(E163*U163,2)</f>
        <v>3.38</v>
      </c>
      <c r="W163" s="157"/>
      <c r="X163" s="157" t="s">
        <v>183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184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36</v>
      </c>
      <c r="B164" s="173" t="s">
        <v>619</v>
      </c>
      <c r="C164" s="180" t="s">
        <v>620</v>
      </c>
      <c r="D164" s="174" t="s">
        <v>196</v>
      </c>
      <c r="E164" s="175">
        <v>105</v>
      </c>
      <c r="F164" s="176"/>
      <c r="G164" s="177">
        <f>ROUND(E164*F164,2)</f>
        <v>0</v>
      </c>
      <c r="H164" s="158">
        <v>13.02</v>
      </c>
      <c r="I164" s="157">
        <f>ROUND(E164*H164,2)</f>
        <v>1367.1</v>
      </c>
      <c r="J164" s="158">
        <v>102.48</v>
      </c>
      <c r="K164" s="157">
        <f>ROUND(E164*J164,2)</f>
        <v>10760.4</v>
      </c>
      <c r="L164" s="157">
        <v>15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2.16E-3</v>
      </c>
      <c r="Q164" s="157">
        <f>ROUND(E164*P164,2)</f>
        <v>0.23</v>
      </c>
      <c r="R164" s="157"/>
      <c r="S164" s="157" t="s">
        <v>182</v>
      </c>
      <c r="T164" s="157" t="s">
        <v>182</v>
      </c>
      <c r="U164" s="157">
        <v>0.26500000000000001</v>
      </c>
      <c r="V164" s="157">
        <f>ROUND(E164*U164,2)</f>
        <v>27.83</v>
      </c>
      <c r="W164" s="157"/>
      <c r="X164" s="157" t="s">
        <v>183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184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37</v>
      </c>
      <c r="B165" s="173" t="s">
        <v>621</v>
      </c>
      <c r="C165" s="180" t="s">
        <v>622</v>
      </c>
      <c r="D165" s="174" t="s">
        <v>196</v>
      </c>
      <c r="E165" s="175">
        <v>25</v>
      </c>
      <c r="F165" s="176"/>
      <c r="G165" s="177">
        <f>ROUND(E165*F165,2)</f>
        <v>0</v>
      </c>
      <c r="H165" s="158">
        <v>13.06</v>
      </c>
      <c r="I165" s="157">
        <f>ROUND(E165*H165,2)</f>
        <v>326.5</v>
      </c>
      <c r="J165" s="158">
        <v>42.54</v>
      </c>
      <c r="K165" s="157">
        <f>ROUND(E165*J165,2)</f>
        <v>1063.5</v>
      </c>
      <c r="L165" s="157">
        <v>15</v>
      </c>
      <c r="M165" s="157">
        <f>G165*(1+L165/100)</f>
        <v>0</v>
      </c>
      <c r="N165" s="157">
        <v>4.8999999999999998E-4</v>
      </c>
      <c r="O165" s="157">
        <f>ROUND(E165*N165,2)</f>
        <v>0.01</v>
      </c>
      <c r="P165" s="157">
        <v>1E-3</v>
      </c>
      <c r="Q165" s="157">
        <f>ROUND(E165*P165,2)</f>
        <v>0.03</v>
      </c>
      <c r="R165" s="157"/>
      <c r="S165" s="157" t="s">
        <v>182</v>
      </c>
      <c r="T165" s="157" t="s">
        <v>182</v>
      </c>
      <c r="U165" s="157">
        <v>0.111</v>
      </c>
      <c r="V165" s="157">
        <f>ROUND(E165*U165,2)</f>
        <v>2.78</v>
      </c>
      <c r="W165" s="157"/>
      <c r="X165" s="157" t="s">
        <v>183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184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6">
        <v>38</v>
      </c>
      <c r="B166" s="167" t="s">
        <v>274</v>
      </c>
      <c r="C166" s="181" t="s">
        <v>275</v>
      </c>
      <c r="D166" s="168" t="s">
        <v>206</v>
      </c>
      <c r="E166" s="169">
        <v>236.81</v>
      </c>
      <c r="F166" s="170"/>
      <c r="G166" s="171">
        <f>ROUND(E166*F166,2)</f>
        <v>0</v>
      </c>
      <c r="H166" s="158">
        <v>0</v>
      </c>
      <c r="I166" s="157">
        <f>ROUND(E166*H166,2)</f>
        <v>0</v>
      </c>
      <c r="J166" s="158">
        <v>10.5</v>
      </c>
      <c r="K166" s="157">
        <f>ROUND(E166*J166,2)</f>
        <v>2486.5100000000002</v>
      </c>
      <c r="L166" s="157">
        <v>15</v>
      </c>
      <c r="M166" s="157">
        <f>G166*(1+L166/100)</f>
        <v>0</v>
      </c>
      <c r="N166" s="157">
        <v>0</v>
      </c>
      <c r="O166" s="157">
        <f>ROUND(E166*N166,2)</f>
        <v>0</v>
      </c>
      <c r="P166" s="157">
        <v>4.0000000000000001E-3</v>
      </c>
      <c r="Q166" s="157">
        <f>ROUND(E166*P166,2)</f>
        <v>0.95</v>
      </c>
      <c r="R166" s="157"/>
      <c r="S166" s="157" t="s">
        <v>182</v>
      </c>
      <c r="T166" s="157" t="s">
        <v>182</v>
      </c>
      <c r="U166" s="157">
        <v>0.03</v>
      </c>
      <c r="V166" s="157">
        <f>ROUND(E166*U166,2)</f>
        <v>7.1</v>
      </c>
      <c r="W166" s="157"/>
      <c r="X166" s="157" t="s">
        <v>183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184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9" t="s">
        <v>580</v>
      </c>
      <c r="D167" s="185"/>
      <c r="E167" s="186">
        <v>38.5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186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9" t="s">
        <v>581</v>
      </c>
      <c r="D168" s="185"/>
      <c r="E168" s="186">
        <v>-1.5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186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9" t="s">
        <v>582</v>
      </c>
      <c r="D169" s="185"/>
      <c r="E169" s="186">
        <v>47.6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186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9" t="s">
        <v>583</v>
      </c>
      <c r="D170" s="185"/>
      <c r="E170" s="186">
        <v>-2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186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9" t="s">
        <v>584</v>
      </c>
      <c r="D171" s="185"/>
      <c r="E171" s="186">
        <v>-2.52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186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9" t="s">
        <v>585</v>
      </c>
      <c r="D172" s="185"/>
      <c r="E172" s="186">
        <v>15.9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186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9" t="s">
        <v>586</v>
      </c>
      <c r="D173" s="185"/>
      <c r="E173" s="186">
        <v>87.5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186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9" t="s">
        <v>587</v>
      </c>
      <c r="D174" s="185"/>
      <c r="E174" s="186">
        <v>-6.5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186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9" t="s">
        <v>588</v>
      </c>
      <c r="D175" s="185"/>
      <c r="E175" s="186">
        <v>-5.28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186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9" t="s">
        <v>589</v>
      </c>
      <c r="D176" s="185"/>
      <c r="E176" s="186">
        <v>75.599999999999994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186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9" t="s">
        <v>587</v>
      </c>
      <c r="D177" s="185"/>
      <c r="E177" s="186">
        <v>-6.5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186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9" t="s">
        <v>590</v>
      </c>
      <c r="D178" s="185"/>
      <c r="E178" s="186">
        <v>-3.99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186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72">
        <v>39</v>
      </c>
      <c r="B179" s="173" t="s">
        <v>623</v>
      </c>
      <c r="C179" s="180" t="s">
        <v>624</v>
      </c>
      <c r="D179" s="174" t="s">
        <v>189</v>
      </c>
      <c r="E179" s="175">
        <v>8</v>
      </c>
      <c r="F179" s="176"/>
      <c r="G179" s="177">
        <f>ROUND(E179*F179,2)</f>
        <v>0</v>
      </c>
      <c r="H179" s="158">
        <v>4.2300000000000004</v>
      </c>
      <c r="I179" s="157">
        <f>ROUND(E179*H179,2)</f>
        <v>33.840000000000003</v>
      </c>
      <c r="J179" s="158">
        <v>193.77</v>
      </c>
      <c r="K179" s="157">
        <f>ROUND(E179*J179,2)</f>
        <v>1550.16</v>
      </c>
      <c r="L179" s="157">
        <v>15</v>
      </c>
      <c r="M179" s="157">
        <f>G179*(1+L179/100)</f>
        <v>0</v>
      </c>
      <c r="N179" s="157">
        <v>3.6700000000000001E-3</v>
      </c>
      <c r="O179" s="157">
        <f>ROUND(E179*N179,2)</f>
        <v>0.03</v>
      </c>
      <c r="P179" s="157">
        <v>0</v>
      </c>
      <c r="Q179" s="157">
        <f>ROUND(E179*P179,2)</f>
        <v>0</v>
      </c>
      <c r="R179" s="157"/>
      <c r="S179" s="157" t="s">
        <v>182</v>
      </c>
      <c r="T179" s="157" t="s">
        <v>182</v>
      </c>
      <c r="U179" s="157">
        <v>0.433</v>
      </c>
      <c r="V179" s="157">
        <f>ROUND(E179*U179,2)</f>
        <v>3.46</v>
      </c>
      <c r="W179" s="157"/>
      <c r="X179" s="157" t="s">
        <v>183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184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1" x14ac:dyDescent="0.2">
      <c r="A180" s="166">
        <v>40</v>
      </c>
      <c r="B180" s="167" t="s">
        <v>625</v>
      </c>
      <c r="C180" s="181" t="s">
        <v>626</v>
      </c>
      <c r="D180" s="168" t="s">
        <v>206</v>
      </c>
      <c r="E180" s="169">
        <v>19.149999999999999</v>
      </c>
      <c r="F180" s="170"/>
      <c r="G180" s="171">
        <f>ROUND(E180*F180,2)</f>
        <v>0</v>
      </c>
      <c r="H180" s="158">
        <v>0</v>
      </c>
      <c r="I180" s="157">
        <f>ROUND(E180*H180,2)</f>
        <v>0</v>
      </c>
      <c r="J180" s="158">
        <v>235.5</v>
      </c>
      <c r="K180" s="157">
        <f>ROUND(E180*J180,2)</f>
        <v>4509.83</v>
      </c>
      <c r="L180" s="157">
        <v>15</v>
      </c>
      <c r="M180" s="157">
        <f>G180*(1+L180/100)</f>
        <v>0</v>
      </c>
      <c r="N180" s="157">
        <v>0</v>
      </c>
      <c r="O180" s="157">
        <f>ROUND(E180*N180,2)</f>
        <v>0</v>
      </c>
      <c r="P180" s="157">
        <v>6.0999999999999999E-2</v>
      </c>
      <c r="Q180" s="157">
        <f>ROUND(E180*P180,2)</f>
        <v>1.17</v>
      </c>
      <c r="R180" s="157"/>
      <c r="S180" s="157" t="s">
        <v>182</v>
      </c>
      <c r="T180" s="157" t="s">
        <v>182</v>
      </c>
      <c r="U180" s="157">
        <v>0</v>
      </c>
      <c r="V180" s="157">
        <f>ROUND(E180*U180,2)</f>
        <v>0</v>
      </c>
      <c r="W180" s="157"/>
      <c r="X180" s="157" t="s">
        <v>327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328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9" t="s">
        <v>598</v>
      </c>
      <c r="D181" s="185"/>
      <c r="E181" s="186">
        <v>21.2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186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9" t="s">
        <v>599</v>
      </c>
      <c r="D182" s="185"/>
      <c r="E182" s="186">
        <v>-2.6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186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9" t="s">
        <v>237</v>
      </c>
      <c r="D183" s="185"/>
      <c r="E183" s="186">
        <v>-1.2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186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9" t="s">
        <v>600</v>
      </c>
      <c r="D184" s="185"/>
      <c r="E184" s="186">
        <v>1.75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186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0" t="s">
        <v>152</v>
      </c>
      <c r="B185" s="161" t="s">
        <v>70</v>
      </c>
      <c r="C185" s="179" t="s">
        <v>71</v>
      </c>
      <c r="D185" s="162"/>
      <c r="E185" s="163"/>
      <c r="F185" s="164"/>
      <c r="G185" s="165">
        <f>SUMIF(AG186:AG186,"&lt;&gt;NOR",G186:G186)</f>
        <v>0</v>
      </c>
      <c r="H185" s="159"/>
      <c r="I185" s="159">
        <f>SUM(I186:I186)</f>
        <v>0</v>
      </c>
      <c r="J185" s="159"/>
      <c r="K185" s="159">
        <f>SUM(K186:K186)</f>
        <v>5867.73</v>
      </c>
      <c r="L185" s="159"/>
      <c r="M185" s="159">
        <f>SUM(M186:M186)</f>
        <v>0</v>
      </c>
      <c r="N185" s="159"/>
      <c r="O185" s="159">
        <f>SUM(O186:O186)</f>
        <v>0</v>
      </c>
      <c r="P185" s="159"/>
      <c r="Q185" s="159">
        <f>SUM(Q186:Q186)</f>
        <v>0</v>
      </c>
      <c r="R185" s="159"/>
      <c r="S185" s="159"/>
      <c r="T185" s="159"/>
      <c r="U185" s="159"/>
      <c r="V185" s="159">
        <f>SUM(V186:V186)</f>
        <v>13.92</v>
      </c>
      <c r="W185" s="159"/>
      <c r="X185" s="159"/>
      <c r="AG185" t="s">
        <v>153</v>
      </c>
    </row>
    <row r="186" spans="1:60" ht="22.5" outlineLevel="1" x14ac:dyDescent="0.2">
      <c r="A186" s="172">
        <v>41</v>
      </c>
      <c r="B186" s="173" t="s">
        <v>276</v>
      </c>
      <c r="C186" s="180" t="s">
        <v>277</v>
      </c>
      <c r="D186" s="174" t="s">
        <v>181</v>
      </c>
      <c r="E186" s="175">
        <v>6.6302000000000003</v>
      </c>
      <c r="F186" s="176"/>
      <c r="G186" s="177">
        <f>ROUND(E186*F186,2)</f>
        <v>0</v>
      </c>
      <c r="H186" s="158">
        <v>0</v>
      </c>
      <c r="I186" s="157">
        <f>ROUND(E186*H186,2)</f>
        <v>0</v>
      </c>
      <c r="J186" s="158">
        <v>885</v>
      </c>
      <c r="K186" s="157">
        <f>ROUND(E186*J186,2)</f>
        <v>5867.73</v>
      </c>
      <c r="L186" s="157">
        <v>15</v>
      </c>
      <c r="M186" s="157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7"/>
      <c r="S186" s="157" t="s">
        <v>182</v>
      </c>
      <c r="T186" s="157" t="s">
        <v>182</v>
      </c>
      <c r="U186" s="157">
        <v>2.1</v>
      </c>
      <c r="V186" s="157">
        <f>ROUND(E186*U186,2)</f>
        <v>13.92</v>
      </c>
      <c r="W186" s="157"/>
      <c r="X186" s="157" t="s">
        <v>278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279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x14ac:dyDescent="0.2">
      <c r="A187" s="160" t="s">
        <v>152</v>
      </c>
      <c r="B187" s="161" t="s">
        <v>72</v>
      </c>
      <c r="C187" s="179" t="s">
        <v>73</v>
      </c>
      <c r="D187" s="162"/>
      <c r="E187" s="163"/>
      <c r="F187" s="164"/>
      <c r="G187" s="165">
        <f>SUMIF(AG188:AG197,"&lt;&gt;NOR",G188:G197)</f>
        <v>0</v>
      </c>
      <c r="H187" s="159"/>
      <c r="I187" s="159">
        <f>SUM(I188:I197)</f>
        <v>5105.9400000000005</v>
      </c>
      <c r="J187" s="159"/>
      <c r="K187" s="159">
        <f>SUM(K188:K197)</f>
        <v>3432.62</v>
      </c>
      <c r="L187" s="159"/>
      <c r="M187" s="159">
        <f>SUM(M188:M197)</f>
        <v>0</v>
      </c>
      <c r="N187" s="159"/>
      <c r="O187" s="159">
        <f>SUM(O188:O197)</f>
        <v>0.04</v>
      </c>
      <c r="P187" s="159"/>
      <c r="Q187" s="159">
        <f>SUM(Q188:Q197)</f>
        <v>0</v>
      </c>
      <c r="R187" s="159"/>
      <c r="S187" s="159"/>
      <c r="T187" s="159"/>
      <c r="U187" s="159"/>
      <c r="V187" s="159">
        <f>SUM(V188:V197)</f>
        <v>6.19</v>
      </c>
      <c r="W187" s="159"/>
      <c r="X187" s="159"/>
      <c r="AG187" t="s">
        <v>153</v>
      </c>
    </row>
    <row r="188" spans="1:60" outlineLevel="1" x14ac:dyDescent="0.2">
      <c r="A188" s="166">
        <v>42</v>
      </c>
      <c r="B188" s="167" t="s">
        <v>627</v>
      </c>
      <c r="C188" s="181" t="s">
        <v>628</v>
      </c>
      <c r="D188" s="168" t="s">
        <v>206</v>
      </c>
      <c r="E188" s="169">
        <v>12.17</v>
      </c>
      <c r="F188" s="170"/>
      <c r="G188" s="171">
        <f>ROUND(E188*F188,2)</f>
        <v>0</v>
      </c>
      <c r="H188" s="158">
        <v>318.92</v>
      </c>
      <c r="I188" s="157">
        <f>ROUND(E188*H188,2)</f>
        <v>3881.26</v>
      </c>
      <c r="J188" s="158">
        <v>194.08</v>
      </c>
      <c r="K188" s="157">
        <f>ROUND(E188*J188,2)</f>
        <v>2361.9499999999998</v>
      </c>
      <c r="L188" s="157">
        <v>15</v>
      </c>
      <c r="M188" s="157">
        <f>G188*(1+L188/100)</f>
        <v>0</v>
      </c>
      <c r="N188" s="157">
        <v>3.6800000000000001E-3</v>
      </c>
      <c r="O188" s="157">
        <f>ROUND(E188*N188,2)</f>
        <v>0.04</v>
      </c>
      <c r="P188" s="157">
        <v>0</v>
      </c>
      <c r="Q188" s="157">
        <f>ROUND(E188*P188,2)</f>
        <v>0</v>
      </c>
      <c r="R188" s="157"/>
      <c r="S188" s="157" t="s">
        <v>182</v>
      </c>
      <c r="T188" s="157" t="s">
        <v>182</v>
      </c>
      <c r="U188" s="157">
        <v>0.38500000000000001</v>
      </c>
      <c r="V188" s="157">
        <f>ROUND(E188*U188,2)</f>
        <v>4.6900000000000004</v>
      </c>
      <c r="W188" s="157"/>
      <c r="X188" s="157" t="s">
        <v>183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184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9" t="s">
        <v>553</v>
      </c>
      <c r="D189" s="185"/>
      <c r="E189" s="186">
        <v>6.96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186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9" t="s">
        <v>629</v>
      </c>
      <c r="D190" s="185"/>
      <c r="E190" s="186">
        <v>0.87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186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9" t="s">
        <v>630</v>
      </c>
      <c r="D191" s="185"/>
      <c r="E191" s="186">
        <v>4.34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186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66">
        <v>43</v>
      </c>
      <c r="B192" s="167" t="s">
        <v>631</v>
      </c>
      <c r="C192" s="181" t="s">
        <v>632</v>
      </c>
      <c r="D192" s="168" t="s">
        <v>196</v>
      </c>
      <c r="E192" s="169">
        <v>13.6</v>
      </c>
      <c r="F192" s="170"/>
      <c r="G192" s="171">
        <f>ROUND(E192*F192,2)</f>
        <v>0</v>
      </c>
      <c r="H192" s="158">
        <v>90.05</v>
      </c>
      <c r="I192" s="157">
        <f>ROUND(E192*H192,2)</f>
        <v>1224.68</v>
      </c>
      <c r="J192" s="158">
        <v>55.45</v>
      </c>
      <c r="K192" s="157">
        <f>ROUND(E192*J192,2)</f>
        <v>754.12</v>
      </c>
      <c r="L192" s="157">
        <v>15</v>
      </c>
      <c r="M192" s="157">
        <f>G192*(1+L192/100)</f>
        <v>0</v>
      </c>
      <c r="N192" s="157">
        <v>3.2000000000000003E-4</v>
      </c>
      <c r="O192" s="157">
        <f>ROUND(E192*N192,2)</f>
        <v>0</v>
      </c>
      <c r="P192" s="157">
        <v>0</v>
      </c>
      <c r="Q192" s="157">
        <f>ROUND(E192*P192,2)</f>
        <v>0</v>
      </c>
      <c r="R192" s="157"/>
      <c r="S192" s="157" t="s">
        <v>182</v>
      </c>
      <c r="T192" s="157" t="s">
        <v>182</v>
      </c>
      <c r="U192" s="157">
        <v>0.11</v>
      </c>
      <c r="V192" s="157">
        <f>ROUND(E192*U192,2)</f>
        <v>1.5</v>
      </c>
      <c r="W192" s="157"/>
      <c r="X192" s="157" t="s">
        <v>183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184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9" t="s">
        <v>633</v>
      </c>
      <c r="D193" s="185"/>
      <c r="E193" s="186">
        <v>8.6999999999999993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186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9" t="s">
        <v>378</v>
      </c>
      <c r="D194" s="185"/>
      <c r="E194" s="186">
        <v>1.2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186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9" t="s">
        <v>634</v>
      </c>
      <c r="D195" s="185"/>
      <c r="E195" s="186">
        <v>1.4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186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9" t="s">
        <v>635</v>
      </c>
      <c r="D196" s="185"/>
      <c r="E196" s="186">
        <v>2.2999999999999998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186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2">
        <v>44</v>
      </c>
      <c r="B197" s="173" t="s">
        <v>636</v>
      </c>
      <c r="C197" s="180" t="s">
        <v>637</v>
      </c>
      <c r="D197" s="174" t="s">
        <v>0</v>
      </c>
      <c r="E197" s="175">
        <v>82.220100000000002</v>
      </c>
      <c r="F197" s="176"/>
      <c r="G197" s="177">
        <f>ROUND(E197*F197,2)</f>
        <v>0</v>
      </c>
      <c r="H197" s="158">
        <v>0</v>
      </c>
      <c r="I197" s="157">
        <f>ROUND(E197*H197,2)</f>
        <v>0</v>
      </c>
      <c r="J197" s="158">
        <v>3.85</v>
      </c>
      <c r="K197" s="157">
        <f>ROUND(E197*J197,2)</f>
        <v>316.55</v>
      </c>
      <c r="L197" s="157">
        <v>15</v>
      </c>
      <c r="M197" s="157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7"/>
      <c r="S197" s="157" t="s">
        <v>182</v>
      </c>
      <c r="T197" s="157" t="s">
        <v>182</v>
      </c>
      <c r="U197" s="157">
        <v>0</v>
      </c>
      <c r="V197" s="157">
        <f>ROUND(E197*U197,2)</f>
        <v>0</v>
      </c>
      <c r="W197" s="157"/>
      <c r="X197" s="157" t="s">
        <v>278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279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x14ac:dyDescent="0.2">
      <c r="A198" s="160" t="s">
        <v>152</v>
      </c>
      <c r="B198" s="161" t="s">
        <v>74</v>
      </c>
      <c r="C198" s="179" t="s">
        <v>75</v>
      </c>
      <c r="D198" s="162"/>
      <c r="E198" s="163"/>
      <c r="F198" s="164"/>
      <c r="G198" s="165">
        <f>SUMIF(AG199:AG200,"&lt;&gt;NOR",G199:G200)</f>
        <v>0</v>
      </c>
      <c r="H198" s="159"/>
      <c r="I198" s="159">
        <f>SUM(I199:I200)</f>
        <v>0</v>
      </c>
      <c r="J198" s="159"/>
      <c r="K198" s="159">
        <f>SUM(K199:K200)</f>
        <v>1500</v>
      </c>
      <c r="L198" s="159"/>
      <c r="M198" s="159">
        <f>SUM(M199:M200)</f>
        <v>0</v>
      </c>
      <c r="N198" s="159"/>
      <c r="O198" s="159">
        <f>SUM(O199:O200)</f>
        <v>0</v>
      </c>
      <c r="P198" s="159"/>
      <c r="Q198" s="159">
        <f>SUM(Q199:Q200)</f>
        <v>0</v>
      </c>
      <c r="R198" s="159"/>
      <c r="S198" s="159"/>
      <c r="T198" s="159"/>
      <c r="U198" s="159"/>
      <c r="V198" s="159">
        <f>SUM(V199:V200)</f>
        <v>0.16</v>
      </c>
      <c r="W198" s="159"/>
      <c r="X198" s="159"/>
      <c r="AG198" t="s">
        <v>153</v>
      </c>
    </row>
    <row r="199" spans="1:60" ht="22.5" outlineLevel="1" x14ac:dyDescent="0.2">
      <c r="A199" s="166">
        <v>45</v>
      </c>
      <c r="B199" s="167" t="s">
        <v>280</v>
      </c>
      <c r="C199" s="181" t="s">
        <v>281</v>
      </c>
      <c r="D199" s="168" t="s">
        <v>282</v>
      </c>
      <c r="E199" s="169">
        <v>1</v>
      </c>
      <c r="F199" s="170"/>
      <c r="G199" s="171">
        <f>ROUND(E199*F199,2)</f>
        <v>0</v>
      </c>
      <c r="H199" s="158">
        <v>0</v>
      </c>
      <c r="I199" s="157">
        <f>ROUND(E199*H199,2)</f>
        <v>0</v>
      </c>
      <c r="J199" s="158">
        <v>1500</v>
      </c>
      <c r="K199" s="157">
        <f>ROUND(E199*J199,2)</f>
        <v>1500</v>
      </c>
      <c r="L199" s="157">
        <v>15</v>
      </c>
      <c r="M199" s="157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7"/>
      <c r="S199" s="157" t="s">
        <v>157</v>
      </c>
      <c r="T199" s="157" t="s">
        <v>158</v>
      </c>
      <c r="U199" s="157">
        <v>0.157</v>
      </c>
      <c r="V199" s="157">
        <f>ROUND(E199*U199,2)</f>
        <v>0.16</v>
      </c>
      <c r="W199" s="157"/>
      <c r="X199" s="157" t="s">
        <v>183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184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9" t="s">
        <v>283</v>
      </c>
      <c r="D200" s="185"/>
      <c r="E200" s="186">
        <v>1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186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160" t="s">
        <v>152</v>
      </c>
      <c r="B201" s="161" t="s">
        <v>76</v>
      </c>
      <c r="C201" s="179" t="s">
        <v>77</v>
      </c>
      <c r="D201" s="162"/>
      <c r="E201" s="163"/>
      <c r="F201" s="164"/>
      <c r="G201" s="165">
        <f>SUMIF(AG202:AG207,"&lt;&gt;NOR",G202:G207)</f>
        <v>0</v>
      </c>
      <c r="H201" s="159"/>
      <c r="I201" s="159">
        <f>SUM(I202:I207)</f>
        <v>1479.28</v>
      </c>
      <c r="J201" s="159"/>
      <c r="K201" s="159">
        <f>SUM(K202:K207)</f>
        <v>6038.32</v>
      </c>
      <c r="L201" s="159"/>
      <c r="M201" s="159">
        <f>SUM(M202:M207)</f>
        <v>0</v>
      </c>
      <c r="N201" s="159"/>
      <c r="O201" s="159">
        <f>SUM(O202:O207)</f>
        <v>0</v>
      </c>
      <c r="P201" s="159"/>
      <c r="Q201" s="159">
        <f>SUM(Q202:Q207)</f>
        <v>0</v>
      </c>
      <c r="R201" s="159"/>
      <c r="S201" s="159"/>
      <c r="T201" s="159"/>
      <c r="U201" s="159"/>
      <c r="V201" s="159">
        <f>SUM(V202:V207)</f>
        <v>6.26</v>
      </c>
      <c r="W201" s="159"/>
      <c r="X201" s="159"/>
      <c r="AG201" t="s">
        <v>153</v>
      </c>
    </row>
    <row r="202" spans="1:60" outlineLevel="1" x14ac:dyDescent="0.2">
      <c r="A202" s="172">
        <v>46</v>
      </c>
      <c r="B202" s="173" t="s">
        <v>638</v>
      </c>
      <c r="C202" s="180" t="s">
        <v>639</v>
      </c>
      <c r="D202" s="174" t="s">
        <v>196</v>
      </c>
      <c r="E202" s="175">
        <v>8</v>
      </c>
      <c r="F202" s="176"/>
      <c r="G202" s="177">
        <f t="shared" ref="G202:G207" si="0">ROUND(E202*F202,2)</f>
        <v>0</v>
      </c>
      <c r="H202" s="158">
        <v>184.91</v>
      </c>
      <c r="I202" s="157">
        <f t="shared" ref="I202:I207" si="1">ROUND(E202*H202,2)</f>
        <v>1479.28</v>
      </c>
      <c r="J202" s="158">
        <v>266.08999999999997</v>
      </c>
      <c r="K202" s="157">
        <f t="shared" ref="K202:K207" si="2">ROUND(E202*J202,2)</f>
        <v>2128.7199999999998</v>
      </c>
      <c r="L202" s="157">
        <v>15</v>
      </c>
      <c r="M202" s="157">
        <f t="shared" ref="M202:M207" si="3">G202*(1+L202/100)</f>
        <v>0</v>
      </c>
      <c r="N202" s="157">
        <v>5.1999999999999995E-4</v>
      </c>
      <c r="O202" s="157">
        <f t="shared" ref="O202:O207" si="4">ROUND(E202*N202,2)</f>
        <v>0</v>
      </c>
      <c r="P202" s="157">
        <v>0</v>
      </c>
      <c r="Q202" s="157">
        <f t="shared" ref="Q202:Q207" si="5">ROUND(E202*P202,2)</f>
        <v>0</v>
      </c>
      <c r="R202" s="157"/>
      <c r="S202" s="157" t="s">
        <v>182</v>
      </c>
      <c r="T202" s="157" t="s">
        <v>182</v>
      </c>
      <c r="U202" s="157">
        <v>0.52900000000000003</v>
      </c>
      <c r="V202" s="157">
        <f t="shared" ref="V202:V207" si="6">ROUND(E202*U202,2)</f>
        <v>4.2300000000000004</v>
      </c>
      <c r="W202" s="157"/>
      <c r="X202" s="157" t="s">
        <v>183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184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47</v>
      </c>
      <c r="B203" s="173" t="s">
        <v>640</v>
      </c>
      <c r="C203" s="180" t="s">
        <v>641</v>
      </c>
      <c r="D203" s="174" t="s">
        <v>189</v>
      </c>
      <c r="E203" s="175">
        <v>1</v>
      </c>
      <c r="F203" s="176"/>
      <c r="G203" s="177">
        <f t="shared" si="0"/>
        <v>0</v>
      </c>
      <c r="H203" s="158">
        <v>0</v>
      </c>
      <c r="I203" s="157">
        <f t="shared" si="1"/>
        <v>0</v>
      </c>
      <c r="J203" s="158">
        <v>79.2</v>
      </c>
      <c r="K203" s="157">
        <f t="shared" si="2"/>
        <v>79.2</v>
      </c>
      <c r="L203" s="157">
        <v>15</v>
      </c>
      <c r="M203" s="157">
        <f t="shared" si="3"/>
        <v>0</v>
      </c>
      <c r="N203" s="157">
        <v>0</v>
      </c>
      <c r="O203" s="157">
        <f t="shared" si="4"/>
        <v>0</v>
      </c>
      <c r="P203" s="157">
        <v>0</v>
      </c>
      <c r="Q203" s="157">
        <f t="shared" si="5"/>
        <v>0</v>
      </c>
      <c r="R203" s="157"/>
      <c r="S203" s="157" t="s">
        <v>182</v>
      </c>
      <c r="T203" s="157" t="s">
        <v>182</v>
      </c>
      <c r="U203" s="157">
        <v>0.157</v>
      </c>
      <c r="V203" s="157">
        <f t="shared" si="6"/>
        <v>0.16</v>
      </c>
      <c r="W203" s="157"/>
      <c r="X203" s="157" t="s">
        <v>183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184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48</v>
      </c>
      <c r="B204" s="173" t="s">
        <v>642</v>
      </c>
      <c r="C204" s="180" t="s">
        <v>643</v>
      </c>
      <c r="D204" s="174" t="s">
        <v>189</v>
      </c>
      <c r="E204" s="175">
        <v>3</v>
      </c>
      <c r="F204" s="176"/>
      <c r="G204" s="177">
        <f t="shared" si="0"/>
        <v>0</v>
      </c>
      <c r="H204" s="158">
        <v>0</v>
      </c>
      <c r="I204" s="157">
        <f t="shared" si="1"/>
        <v>0</v>
      </c>
      <c r="J204" s="158">
        <v>87.7</v>
      </c>
      <c r="K204" s="157">
        <f t="shared" si="2"/>
        <v>263.10000000000002</v>
      </c>
      <c r="L204" s="157">
        <v>15</v>
      </c>
      <c r="M204" s="157">
        <f t="shared" si="3"/>
        <v>0</v>
      </c>
      <c r="N204" s="157">
        <v>0</v>
      </c>
      <c r="O204" s="157">
        <f t="shared" si="4"/>
        <v>0</v>
      </c>
      <c r="P204" s="157">
        <v>0</v>
      </c>
      <c r="Q204" s="157">
        <f t="shared" si="5"/>
        <v>0</v>
      </c>
      <c r="R204" s="157"/>
      <c r="S204" s="157" t="s">
        <v>182</v>
      </c>
      <c r="T204" s="157" t="s">
        <v>182</v>
      </c>
      <c r="U204" s="157">
        <v>0.17399999999999999</v>
      </c>
      <c r="V204" s="157">
        <f t="shared" si="6"/>
        <v>0.52</v>
      </c>
      <c r="W204" s="157"/>
      <c r="X204" s="157" t="s">
        <v>183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184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49</v>
      </c>
      <c r="B205" s="173" t="s">
        <v>644</v>
      </c>
      <c r="C205" s="180" t="s">
        <v>645</v>
      </c>
      <c r="D205" s="174" t="s">
        <v>189</v>
      </c>
      <c r="E205" s="175">
        <v>3</v>
      </c>
      <c r="F205" s="176"/>
      <c r="G205" s="177">
        <f t="shared" si="0"/>
        <v>0</v>
      </c>
      <c r="H205" s="158">
        <v>0</v>
      </c>
      <c r="I205" s="157">
        <f t="shared" si="1"/>
        <v>0</v>
      </c>
      <c r="J205" s="158">
        <v>246</v>
      </c>
      <c r="K205" s="157">
        <f t="shared" si="2"/>
        <v>738</v>
      </c>
      <c r="L205" s="157">
        <v>15</v>
      </c>
      <c r="M205" s="157">
        <f t="shared" si="3"/>
        <v>0</v>
      </c>
      <c r="N205" s="157">
        <v>0</v>
      </c>
      <c r="O205" s="157">
        <f t="shared" si="4"/>
        <v>0</v>
      </c>
      <c r="P205" s="157">
        <v>0</v>
      </c>
      <c r="Q205" s="157">
        <f t="shared" si="5"/>
        <v>0</v>
      </c>
      <c r="R205" s="157"/>
      <c r="S205" s="157" t="s">
        <v>182</v>
      </c>
      <c r="T205" s="157" t="s">
        <v>182</v>
      </c>
      <c r="U205" s="157">
        <v>0.45</v>
      </c>
      <c r="V205" s="157">
        <f t="shared" si="6"/>
        <v>1.35</v>
      </c>
      <c r="W205" s="157"/>
      <c r="X205" s="157" t="s">
        <v>183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184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2">
        <v>50</v>
      </c>
      <c r="B206" s="173" t="s">
        <v>646</v>
      </c>
      <c r="C206" s="180" t="s">
        <v>647</v>
      </c>
      <c r="D206" s="174" t="s">
        <v>384</v>
      </c>
      <c r="E206" s="175">
        <v>6</v>
      </c>
      <c r="F206" s="176"/>
      <c r="G206" s="177">
        <f t="shared" si="0"/>
        <v>0</v>
      </c>
      <c r="H206" s="158">
        <v>0</v>
      </c>
      <c r="I206" s="157">
        <f t="shared" si="1"/>
        <v>0</v>
      </c>
      <c r="J206" s="158">
        <v>450</v>
      </c>
      <c r="K206" s="157">
        <f t="shared" si="2"/>
        <v>2700</v>
      </c>
      <c r="L206" s="157">
        <v>15</v>
      </c>
      <c r="M206" s="157">
        <f t="shared" si="3"/>
        <v>0</v>
      </c>
      <c r="N206" s="157">
        <v>0</v>
      </c>
      <c r="O206" s="157">
        <f t="shared" si="4"/>
        <v>0</v>
      </c>
      <c r="P206" s="157">
        <v>0</v>
      </c>
      <c r="Q206" s="157">
        <f t="shared" si="5"/>
        <v>0</v>
      </c>
      <c r="R206" s="157"/>
      <c r="S206" s="157" t="s">
        <v>157</v>
      </c>
      <c r="T206" s="157" t="s">
        <v>158</v>
      </c>
      <c r="U206" s="157">
        <v>0</v>
      </c>
      <c r="V206" s="157">
        <f t="shared" si="6"/>
        <v>0</v>
      </c>
      <c r="W206" s="157"/>
      <c r="X206" s="157" t="s">
        <v>183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184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51</v>
      </c>
      <c r="B207" s="173" t="s">
        <v>648</v>
      </c>
      <c r="C207" s="180" t="s">
        <v>649</v>
      </c>
      <c r="D207" s="174" t="s">
        <v>0</v>
      </c>
      <c r="E207" s="175">
        <v>73.882999999999996</v>
      </c>
      <c r="F207" s="176"/>
      <c r="G207" s="177">
        <f t="shared" si="0"/>
        <v>0</v>
      </c>
      <c r="H207" s="158">
        <v>0</v>
      </c>
      <c r="I207" s="157">
        <f t="shared" si="1"/>
        <v>0</v>
      </c>
      <c r="J207" s="158">
        <v>1.75</v>
      </c>
      <c r="K207" s="157">
        <f t="shared" si="2"/>
        <v>129.30000000000001</v>
      </c>
      <c r="L207" s="157">
        <v>15</v>
      </c>
      <c r="M207" s="157">
        <f t="shared" si="3"/>
        <v>0</v>
      </c>
      <c r="N207" s="157">
        <v>0</v>
      </c>
      <c r="O207" s="157">
        <f t="shared" si="4"/>
        <v>0</v>
      </c>
      <c r="P207" s="157">
        <v>0</v>
      </c>
      <c r="Q207" s="157">
        <f t="shared" si="5"/>
        <v>0</v>
      </c>
      <c r="R207" s="157"/>
      <c r="S207" s="157" t="s">
        <v>182</v>
      </c>
      <c r="T207" s="157" t="s">
        <v>182</v>
      </c>
      <c r="U207" s="157">
        <v>0</v>
      </c>
      <c r="V207" s="157">
        <f t="shared" si="6"/>
        <v>0</v>
      </c>
      <c r="W207" s="157"/>
      <c r="X207" s="157" t="s">
        <v>278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279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x14ac:dyDescent="0.2">
      <c r="A208" s="160" t="s">
        <v>152</v>
      </c>
      <c r="B208" s="161" t="s">
        <v>78</v>
      </c>
      <c r="C208" s="179" t="s">
        <v>79</v>
      </c>
      <c r="D208" s="162"/>
      <c r="E208" s="163"/>
      <c r="F208" s="164"/>
      <c r="G208" s="165">
        <f>SUMIF(AG209:AG222,"&lt;&gt;NOR",G209:G222)</f>
        <v>0</v>
      </c>
      <c r="H208" s="159"/>
      <c r="I208" s="159">
        <f>SUM(I209:I222)</f>
        <v>3166.94</v>
      </c>
      <c r="J208" s="159"/>
      <c r="K208" s="159">
        <f>SUM(K209:K222)</f>
        <v>8517.0000000000018</v>
      </c>
      <c r="L208" s="159"/>
      <c r="M208" s="159">
        <f>SUM(M209:M222)</f>
        <v>0</v>
      </c>
      <c r="N208" s="159"/>
      <c r="O208" s="159">
        <f>SUM(O209:O222)</f>
        <v>0.08</v>
      </c>
      <c r="P208" s="159"/>
      <c r="Q208" s="159">
        <f>SUM(Q209:Q222)</f>
        <v>0.02</v>
      </c>
      <c r="R208" s="159"/>
      <c r="S208" s="159"/>
      <c r="T208" s="159"/>
      <c r="U208" s="159"/>
      <c r="V208" s="159">
        <f>SUM(V209:V222)</f>
        <v>18.239999999999998</v>
      </c>
      <c r="W208" s="159"/>
      <c r="X208" s="159"/>
      <c r="AG208" t="s">
        <v>153</v>
      </c>
    </row>
    <row r="209" spans="1:60" outlineLevel="1" x14ac:dyDescent="0.2">
      <c r="A209" s="172">
        <v>52</v>
      </c>
      <c r="B209" s="173" t="s">
        <v>650</v>
      </c>
      <c r="C209" s="180" t="s">
        <v>651</v>
      </c>
      <c r="D209" s="174" t="s">
        <v>196</v>
      </c>
      <c r="E209" s="175">
        <v>18</v>
      </c>
      <c r="F209" s="176"/>
      <c r="G209" s="177">
        <f t="shared" ref="G209:G218" si="7">ROUND(E209*F209,2)</f>
        <v>0</v>
      </c>
      <c r="H209" s="158">
        <v>78.180000000000007</v>
      </c>
      <c r="I209" s="157">
        <f t="shared" ref="I209:I218" si="8">ROUND(E209*H209,2)</f>
        <v>1407.24</v>
      </c>
      <c r="J209" s="158">
        <v>257.82</v>
      </c>
      <c r="K209" s="157">
        <f t="shared" ref="K209:K218" si="9">ROUND(E209*J209,2)</f>
        <v>4640.76</v>
      </c>
      <c r="L209" s="157">
        <v>15</v>
      </c>
      <c r="M209" s="157">
        <f t="shared" ref="M209:M218" si="10">G209*(1+L209/100)</f>
        <v>0</v>
      </c>
      <c r="N209" s="157">
        <v>3.9899999999999996E-3</v>
      </c>
      <c r="O209" s="157">
        <f t="shared" ref="O209:O218" si="11">ROUND(E209*N209,2)</f>
        <v>7.0000000000000007E-2</v>
      </c>
      <c r="P209" s="157">
        <v>0</v>
      </c>
      <c r="Q209" s="157">
        <f t="shared" ref="Q209:Q218" si="12">ROUND(E209*P209,2)</f>
        <v>0</v>
      </c>
      <c r="R209" s="157"/>
      <c r="S209" s="157" t="s">
        <v>182</v>
      </c>
      <c r="T209" s="157" t="s">
        <v>182</v>
      </c>
      <c r="U209" s="157">
        <v>0.54290000000000005</v>
      </c>
      <c r="V209" s="157">
        <f t="shared" ref="V209:V218" si="13">ROUND(E209*U209,2)</f>
        <v>9.77</v>
      </c>
      <c r="W209" s="157"/>
      <c r="X209" s="157" t="s">
        <v>183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184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72">
        <v>53</v>
      </c>
      <c r="B210" s="173" t="s">
        <v>652</v>
      </c>
      <c r="C210" s="180" t="s">
        <v>653</v>
      </c>
      <c r="D210" s="174" t="s">
        <v>196</v>
      </c>
      <c r="E210" s="175">
        <v>18</v>
      </c>
      <c r="F210" s="176"/>
      <c r="G210" s="177">
        <f t="shared" si="7"/>
        <v>0</v>
      </c>
      <c r="H210" s="158">
        <v>27.39</v>
      </c>
      <c r="I210" s="157">
        <f t="shared" si="8"/>
        <v>493.02</v>
      </c>
      <c r="J210" s="158">
        <v>59.31</v>
      </c>
      <c r="K210" s="157">
        <f t="shared" si="9"/>
        <v>1067.58</v>
      </c>
      <c r="L210" s="157">
        <v>15</v>
      </c>
      <c r="M210" s="157">
        <f t="shared" si="10"/>
        <v>0</v>
      </c>
      <c r="N210" s="157">
        <v>4.0000000000000003E-5</v>
      </c>
      <c r="O210" s="157">
        <f t="shared" si="11"/>
        <v>0</v>
      </c>
      <c r="P210" s="157">
        <v>0</v>
      </c>
      <c r="Q210" s="157">
        <f t="shared" si="12"/>
        <v>0</v>
      </c>
      <c r="R210" s="157"/>
      <c r="S210" s="157" t="s">
        <v>182</v>
      </c>
      <c r="T210" s="157" t="s">
        <v>182</v>
      </c>
      <c r="U210" s="157">
        <v>0.129</v>
      </c>
      <c r="V210" s="157">
        <f t="shared" si="13"/>
        <v>2.3199999999999998</v>
      </c>
      <c r="W210" s="157"/>
      <c r="X210" s="157" t="s">
        <v>183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184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54</v>
      </c>
      <c r="B211" s="173" t="s">
        <v>654</v>
      </c>
      <c r="C211" s="180" t="s">
        <v>655</v>
      </c>
      <c r="D211" s="174" t="s">
        <v>189</v>
      </c>
      <c r="E211" s="175">
        <v>2</v>
      </c>
      <c r="F211" s="176"/>
      <c r="G211" s="177">
        <f t="shared" si="7"/>
        <v>0</v>
      </c>
      <c r="H211" s="158">
        <v>112.43</v>
      </c>
      <c r="I211" s="157">
        <f t="shared" si="8"/>
        <v>224.86</v>
      </c>
      <c r="J211" s="158">
        <v>118.57</v>
      </c>
      <c r="K211" s="157">
        <f t="shared" si="9"/>
        <v>237.14</v>
      </c>
      <c r="L211" s="157">
        <v>15</v>
      </c>
      <c r="M211" s="157">
        <f t="shared" si="10"/>
        <v>0</v>
      </c>
      <c r="N211" s="157">
        <v>6.3000000000000003E-4</v>
      </c>
      <c r="O211" s="157">
        <f t="shared" si="11"/>
        <v>0</v>
      </c>
      <c r="P211" s="157">
        <v>0</v>
      </c>
      <c r="Q211" s="157">
        <f t="shared" si="12"/>
        <v>0</v>
      </c>
      <c r="R211" s="157"/>
      <c r="S211" s="157" t="s">
        <v>182</v>
      </c>
      <c r="T211" s="157" t="s">
        <v>182</v>
      </c>
      <c r="U211" s="157">
        <v>0.27200000000000002</v>
      </c>
      <c r="V211" s="157">
        <f t="shared" si="13"/>
        <v>0.54</v>
      </c>
      <c r="W211" s="157"/>
      <c r="X211" s="157" t="s">
        <v>183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184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55</v>
      </c>
      <c r="B212" s="173" t="s">
        <v>656</v>
      </c>
      <c r="C212" s="180" t="s">
        <v>657</v>
      </c>
      <c r="D212" s="174" t="s">
        <v>658</v>
      </c>
      <c r="E212" s="175">
        <v>4</v>
      </c>
      <c r="F212" s="176"/>
      <c r="G212" s="177">
        <f t="shared" si="7"/>
        <v>0</v>
      </c>
      <c r="H212" s="158">
        <v>230.12</v>
      </c>
      <c r="I212" s="157">
        <f t="shared" si="8"/>
        <v>920.48</v>
      </c>
      <c r="J212" s="158">
        <v>235.38</v>
      </c>
      <c r="K212" s="157">
        <f t="shared" si="9"/>
        <v>941.52</v>
      </c>
      <c r="L212" s="157">
        <v>15</v>
      </c>
      <c r="M212" s="157">
        <f t="shared" si="10"/>
        <v>0</v>
      </c>
      <c r="N212" s="157">
        <v>1.48E-3</v>
      </c>
      <c r="O212" s="157">
        <f t="shared" si="11"/>
        <v>0.01</v>
      </c>
      <c r="P212" s="157">
        <v>0</v>
      </c>
      <c r="Q212" s="157">
        <f t="shared" si="12"/>
        <v>0</v>
      </c>
      <c r="R212" s="157"/>
      <c r="S212" s="157" t="s">
        <v>182</v>
      </c>
      <c r="T212" s="157" t="s">
        <v>182</v>
      </c>
      <c r="U212" s="157">
        <v>0.54</v>
      </c>
      <c r="V212" s="157">
        <f t="shared" si="13"/>
        <v>2.16</v>
      </c>
      <c r="W212" s="157"/>
      <c r="X212" s="157" t="s">
        <v>183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184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56</v>
      </c>
      <c r="B213" s="173" t="s">
        <v>659</v>
      </c>
      <c r="C213" s="180" t="s">
        <v>660</v>
      </c>
      <c r="D213" s="174" t="s">
        <v>189</v>
      </c>
      <c r="E213" s="175">
        <v>2</v>
      </c>
      <c r="F213" s="176"/>
      <c r="G213" s="177">
        <f t="shared" si="7"/>
        <v>0</v>
      </c>
      <c r="H213" s="158">
        <v>0</v>
      </c>
      <c r="I213" s="157">
        <f t="shared" si="8"/>
        <v>0</v>
      </c>
      <c r="J213" s="158">
        <v>32.9</v>
      </c>
      <c r="K213" s="157">
        <f t="shared" si="9"/>
        <v>65.8</v>
      </c>
      <c r="L213" s="157">
        <v>15</v>
      </c>
      <c r="M213" s="157">
        <f t="shared" si="10"/>
        <v>0</v>
      </c>
      <c r="N213" s="157">
        <v>0</v>
      </c>
      <c r="O213" s="157">
        <f t="shared" si="11"/>
        <v>0</v>
      </c>
      <c r="P213" s="157">
        <v>5.11E-3</v>
      </c>
      <c r="Q213" s="157">
        <f t="shared" si="12"/>
        <v>0.01</v>
      </c>
      <c r="R213" s="157"/>
      <c r="S213" s="157" t="s">
        <v>182</v>
      </c>
      <c r="T213" s="157" t="s">
        <v>182</v>
      </c>
      <c r="U213" s="157">
        <v>8.3000000000000004E-2</v>
      </c>
      <c r="V213" s="157">
        <f t="shared" si="13"/>
        <v>0.17</v>
      </c>
      <c r="W213" s="157"/>
      <c r="X213" s="157" t="s">
        <v>183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184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2">
        <v>57</v>
      </c>
      <c r="B214" s="173" t="s">
        <v>661</v>
      </c>
      <c r="C214" s="180" t="s">
        <v>662</v>
      </c>
      <c r="D214" s="174" t="s">
        <v>189</v>
      </c>
      <c r="E214" s="175">
        <v>2</v>
      </c>
      <c r="F214" s="176"/>
      <c r="G214" s="177">
        <f t="shared" si="7"/>
        <v>0</v>
      </c>
      <c r="H214" s="158">
        <v>55.64</v>
      </c>
      <c r="I214" s="157">
        <f t="shared" si="8"/>
        <v>111.28</v>
      </c>
      <c r="J214" s="158">
        <v>104.36</v>
      </c>
      <c r="K214" s="157">
        <f t="shared" si="9"/>
        <v>208.72</v>
      </c>
      <c r="L214" s="157">
        <v>15</v>
      </c>
      <c r="M214" s="157">
        <f t="shared" si="10"/>
        <v>0</v>
      </c>
      <c r="N214" s="157">
        <v>6.0000000000000002E-5</v>
      </c>
      <c r="O214" s="157">
        <f t="shared" si="11"/>
        <v>0</v>
      </c>
      <c r="P214" s="157">
        <v>0</v>
      </c>
      <c r="Q214" s="157">
        <f t="shared" si="12"/>
        <v>0</v>
      </c>
      <c r="R214" s="157"/>
      <c r="S214" s="157" t="s">
        <v>182</v>
      </c>
      <c r="T214" s="157" t="s">
        <v>182</v>
      </c>
      <c r="U214" s="157">
        <v>0.20699999999999999</v>
      </c>
      <c r="V214" s="157">
        <f t="shared" si="13"/>
        <v>0.41</v>
      </c>
      <c r="W214" s="157"/>
      <c r="X214" s="157" t="s">
        <v>183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184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58</v>
      </c>
      <c r="B215" s="173" t="s">
        <v>663</v>
      </c>
      <c r="C215" s="180" t="s">
        <v>664</v>
      </c>
      <c r="D215" s="174" t="s">
        <v>189</v>
      </c>
      <c r="E215" s="175">
        <v>2</v>
      </c>
      <c r="F215" s="176"/>
      <c r="G215" s="177">
        <f t="shared" si="7"/>
        <v>0</v>
      </c>
      <c r="H215" s="158">
        <v>0</v>
      </c>
      <c r="I215" s="157">
        <f t="shared" si="8"/>
        <v>0</v>
      </c>
      <c r="J215" s="158">
        <v>28.5</v>
      </c>
      <c r="K215" s="157">
        <f t="shared" si="9"/>
        <v>57</v>
      </c>
      <c r="L215" s="157">
        <v>15</v>
      </c>
      <c r="M215" s="157">
        <f t="shared" si="10"/>
        <v>0</v>
      </c>
      <c r="N215" s="157">
        <v>0</v>
      </c>
      <c r="O215" s="157">
        <f t="shared" si="11"/>
        <v>0</v>
      </c>
      <c r="P215" s="157">
        <v>5.5999999999999999E-3</v>
      </c>
      <c r="Q215" s="157">
        <f t="shared" si="12"/>
        <v>0.01</v>
      </c>
      <c r="R215" s="157"/>
      <c r="S215" s="157" t="s">
        <v>182</v>
      </c>
      <c r="T215" s="157" t="s">
        <v>182</v>
      </c>
      <c r="U215" s="157">
        <v>7.1999999999999995E-2</v>
      </c>
      <c r="V215" s="157">
        <f t="shared" si="13"/>
        <v>0.14000000000000001</v>
      </c>
      <c r="W215" s="157"/>
      <c r="X215" s="157" t="s">
        <v>183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184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2">
        <v>59</v>
      </c>
      <c r="B216" s="173" t="s">
        <v>665</v>
      </c>
      <c r="C216" s="180" t="s">
        <v>666</v>
      </c>
      <c r="D216" s="174" t="s">
        <v>189</v>
      </c>
      <c r="E216" s="175">
        <v>2</v>
      </c>
      <c r="F216" s="176"/>
      <c r="G216" s="177">
        <f t="shared" si="7"/>
        <v>0</v>
      </c>
      <c r="H216" s="158">
        <v>2.69</v>
      </c>
      <c r="I216" s="157">
        <f t="shared" si="8"/>
        <v>5.38</v>
      </c>
      <c r="J216" s="158">
        <v>88.21</v>
      </c>
      <c r="K216" s="157">
        <f t="shared" si="9"/>
        <v>176.42</v>
      </c>
      <c r="L216" s="157">
        <v>15</v>
      </c>
      <c r="M216" s="157">
        <f t="shared" si="10"/>
        <v>0</v>
      </c>
      <c r="N216" s="157">
        <v>2.0000000000000002E-5</v>
      </c>
      <c r="O216" s="157">
        <f t="shared" si="11"/>
        <v>0</v>
      </c>
      <c r="P216" s="157">
        <v>0</v>
      </c>
      <c r="Q216" s="157">
        <f t="shared" si="12"/>
        <v>0</v>
      </c>
      <c r="R216" s="157"/>
      <c r="S216" s="157" t="s">
        <v>182</v>
      </c>
      <c r="T216" s="157" t="s">
        <v>182</v>
      </c>
      <c r="U216" s="157">
        <v>0.17499999999999999</v>
      </c>
      <c r="V216" s="157">
        <f t="shared" si="13"/>
        <v>0.35</v>
      </c>
      <c r="W216" s="157"/>
      <c r="X216" s="157" t="s">
        <v>183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184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60</v>
      </c>
      <c r="B217" s="173" t="s">
        <v>667</v>
      </c>
      <c r="C217" s="180" t="s">
        <v>668</v>
      </c>
      <c r="D217" s="174" t="s">
        <v>196</v>
      </c>
      <c r="E217" s="175">
        <v>18</v>
      </c>
      <c r="F217" s="176"/>
      <c r="G217" s="177">
        <f t="shared" si="7"/>
        <v>0</v>
      </c>
      <c r="H217" s="158">
        <v>0.26</v>
      </c>
      <c r="I217" s="157">
        <f t="shared" si="8"/>
        <v>4.68</v>
      </c>
      <c r="J217" s="158">
        <v>10.64</v>
      </c>
      <c r="K217" s="157">
        <f t="shared" si="9"/>
        <v>191.52</v>
      </c>
      <c r="L217" s="157">
        <v>15</v>
      </c>
      <c r="M217" s="157">
        <f t="shared" si="10"/>
        <v>0</v>
      </c>
      <c r="N217" s="157">
        <v>0</v>
      </c>
      <c r="O217" s="157">
        <f t="shared" si="11"/>
        <v>0</v>
      </c>
      <c r="P217" s="157">
        <v>0</v>
      </c>
      <c r="Q217" s="157">
        <f t="shared" si="12"/>
        <v>0</v>
      </c>
      <c r="R217" s="157"/>
      <c r="S217" s="157" t="s">
        <v>182</v>
      </c>
      <c r="T217" s="157" t="s">
        <v>182</v>
      </c>
      <c r="U217" s="157">
        <v>2.1000000000000001E-2</v>
      </c>
      <c r="V217" s="157">
        <f t="shared" si="13"/>
        <v>0.38</v>
      </c>
      <c r="W217" s="157"/>
      <c r="X217" s="157" t="s">
        <v>183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184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6">
        <v>61</v>
      </c>
      <c r="B218" s="167" t="s">
        <v>284</v>
      </c>
      <c r="C218" s="181" t="s">
        <v>669</v>
      </c>
      <c r="D218" s="168" t="s">
        <v>286</v>
      </c>
      <c r="E218" s="169">
        <v>2</v>
      </c>
      <c r="F218" s="170"/>
      <c r="G218" s="171">
        <f t="shared" si="7"/>
        <v>0</v>
      </c>
      <c r="H218" s="158">
        <v>0</v>
      </c>
      <c r="I218" s="157">
        <f t="shared" si="8"/>
        <v>0</v>
      </c>
      <c r="J218" s="158">
        <v>396</v>
      </c>
      <c r="K218" s="157">
        <f t="shared" si="9"/>
        <v>792</v>
      </c>
      <c r="L218" s="157">
        <v>15</v>
      </c>
      <c r="M218" s="157">
        <f t="shared" si="10"/>
        <v>0</v>
      </c>
      <c r="N218" s="157">
        <v>0</v>
      </c>
      <c r="O218" s="157">
        <f t="shared" si="11"/>
        <v>0</v>
      </c>
      <c r="P218" s="157">
        <v>0</v>
      </c>
      <c r="Q218" s="157">
        <f t="shared" si="12"/>
        <v>0</v>
      </c>
      <c r="R218" s="157"/>
      <c r="S218" s="157" t="s">
        <v>182</v>
      </c>
      <c r="T218" s="157" t="s">
        <v>182</v>
      </c>
      <c r="U218" s="157">
        <v>1</v>
      </c>
      <c r="V218" s="157">
        <f t="shared" si="13"/>
        <v>2</v>
      </c>
      <c r="W218" s="157"/>
      <c r="X218" s="157" t="s">
        <v>183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184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9" t="s">
        <v>670</v>
      </c>
      <c r="D219" s="185"/>
      <c r="E219" s="186">
        <v>2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186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9" t="s">
        <v>671</v>
      </c>
      <c r="D220" s="185"/>
      <c r="E220" s="186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186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9" t="s">
        <v>672</v>
      </c>
      <c r="D221" s="185"/>
      <c r="E221" s="186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186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62</v>
      </c>
      <c r="B222" s="173" t="s">
        <v>290</v>
      </c>
      <c r="C222" s="180" t="s">
        <v>291</v>
      </c>
      <c r="D222" s="174" t="s">
        <v>0</v>
      </c>
      <c r="E222" s="175">
        <v>115.45399999999999</v>
      </c>
      <c r="F222" s="176"/>
      <c r="G222" s="177">
        <f>ROUND(E222*F222,2)</f>
        <v>0</v>
      </c>
      <c r="H222" s="158">
        <v>0</v>
      </c>
      <c r="I222" s="157">
        <f>ROUND(E222*H222,2)</f>
        <v>0</v>
      </c>
      <c r="J222" s="158">
        <v>1.2</v>
      </c>
      <c r="K222" s="157">
        <f>ROUND(E222*J222,2)</f>
        <v>138.54</v>
      </c>
      <c r="L222" s="157">
        <v>15</v>
      </c>
      <c r="M222" s="157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7"/>
      <c r="S222" s="157" t="s">
        <v>182</v>
      </c>
      <c r="T222" s="157" t="s">
        <v>182</v>
      </c>
      <c r="U222" s="157">
        <v>0</v>
      </c>
      <c r="V222" s="157">
        <f>ROUND(E222*U222,2)</f>
        <v>0</v>
      </c>
      <c r="W222" s="157"/>
      <c r="X222" s="157" t="s">
        <v>278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279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x14ac:dyDescent="0.2">
      <c r="A223" s="160" t="s">
        <v>152</v>
      </c>
      <c r="B223" s="161" t="s">
        <v>80</v>
      </c>
      <c r="C223" s="179" t="s">
        <v>81</v>
      </c>
      <c r="D223" s="162"/>
      <c r="E223" s="163"/>
      <c r="F223" s="164"/>
      <c r="G223" s="165">
        <f>SUMIF(AG224:AG232,"&lt;&gt;NOR",G224:G232)</f>
        <v>0</v>
      </c>
      <c r="H223" s="159"/>
      <c r="I223" s="159">
        <f>SUM(I224:I232)</f>
        <v>8129.2300000000005</v>
      </c>
      <c r="J223" s="159"/>
      <c r="K223" s="159">
        <f>SUM(K224:K232)</f>
        <v>7756.64</v>
      </c>
      <c r="L223" s="159"/>
      <c r="M223" s="159">
        <f>SUM(M224:M232)</f>
        <v>0</v>
      </c>
      <c r="N223" s="159"/>
      <c r="O223" s="159">
        <f>SUM(O224:O232)</f>
        <v>0.01</v>
      </c>
      <c r="P223" s="159"/>
      <c r="Q223" s="159">
        <f>SUM(Q224:Q232)</f>
        <v>0</v>
      </c>
      <c r="R223" s="159"/>
      <c r="S223" s="159"/>
      <c r="T223" s="159"/>
      <c r="U223" s="159"/>
      <c r="V223" s="159">
        <f>SUM(V224:V232)</f>
        <v>8.5100000000000016</v>
      </c>
      <c r="W223" s="159"/>
      <c r="X223" s="159"/>
      <c r="AG223" t="s">
        <v>153</v>
      </c>
    </row>
    <row r="224" spans="1:60" ht="22.5" outlineLevel="1" x14ac:dyDescent="0.2">
      <c r="A224" s="172">
        <v>63</v>
      </c>
      <c r="B224" s="173" t="s">
        <v>673</v>
      </c>
      <c r="C224" s="180" t="s">
        <v>674</v>
      </c>
      <c r="D224" s="174" t="s">
        <v>296</v>
      </c>
      <c r="E224" s="175">
        <v>1</v>
      </c>
      <c r="F224" s="176"/>
      <c r="G224" s="177">
        <f t="shared" ref="G224:G232" si="14">ROUND(E224*F224,2)</f>
        <v>0</v>
      </c>
      <c r="H224" s="158">
        <v>899.7</v>
      </c>
      <c r="I224" s="157">
        <f t="shared" ref="I224:I232" si="15">ROUND(E224*H224,2)</f>
        <v>899.7</v>
      </c>
      <c r="J224" s="158">
        <v>952.3</v>
      </c>
      <c r="K224" s="157">
        <f t="shared" ref="K224:K232" si="16">ROUND(E224*J224,2)</f>
        <v>952.3</v>
      </c>
      <c r="L224" s="157">
        <v>15</v>
      </c>
      <c r="M224" s="157">
        <f t="shared" ref="M224:M232" si="17">G224*(1+L224/100)</f>
        <v>0</v>
      </c>
      <c r="N224" s="157">
        <v>3.2499999999999999E-3</v>
      </c>
      <c r="O224" s="157">
        <f t="shared" ref="O224:O232" si="18">ROUND(E224*N224,2)</f>
        <v>0</v>
      </c>
      <c r="P224" s="157">
        <v>0</v>
      </c>
      <c r="Q224" s="157">
        <f t="shared" ref="Q224:Q232" si="19">ROUND(E224*P224,2)</f>
        <v>0</v>
      </c>
      <c r="R224" s="157"/>
      <c r="S224" s="157" t="s">
        <v>182</v>
      </c>
      <c r="T224" s="157" t="s">
        <v>182</v>
      </c>
      <c r="U224" s="157">
        <v>1.78</v>
      </c>
      <c r="V224" s="157">
        <f t="shared" ref="V224:V232" si="20">ROUND(E224*U224,2)</f>
        <v>1.78</v>
      </c>
      <c r="W224" s="157"/>
      <c r="X224" s="157" t="s">
        <v>183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184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64</v>
      </c>
      <c r="B225" s="173" t="s">
        <v>675</v>
      </c>
      <c r="C225" s="180" t="s">
        <v>676</v>
      </c>
      <c r="D225" s="174" t="s">
        <v>296</v>
      </c>
      <c r="E225" s="175">
        <v>1</v>
      </c>
      <c r="F225" s="176"/>
      <c r="G225" s="177">
        <f t="shared" si="14"/>
        <v>0</v>
      </c>
      <c r="H225" s="158">
        <v>32.549999999999997</v>
      </c>
      <c r="I225" s="157">
        <f t="shared" si="15"/>
        <v>32.549999999999997</v>
      </c>
      <c r="J225" s="158">
        <v>431.45</v>
      </c>
      <c r="K225" s="157">
        <f t="shared" si="16"/>
        <v>431.45</v>
      </c>
      <c r="L225" s="157">
        <v>15</v>
      </c>
      <c r="M225" s="157">
        <f t="shared" si="17"/>
        <v>0</v>
      </c>
      <c r="N225" s="157">
        <v>1.8000000000000001E-4</v>
      </c>
      <c r="O225" s="157">
        <f t="shared" si="18"/>
        <v>0</v>
      </c>
      <c r="P225" s="157">
        <v>0</v>
      </c>
      <c r="Q225" s="157">
        <f t="shared" si="19"/>
        <v>0</v>
      </c>
      <c r="R225" s="157"/>
      <c r="S225" s="157" t="s">
        <v>182</v>
      </c>
      <c r="T225" s="157" t="s">
        <v>182</v>
      </c>
      <c r="U225" s="157">
        <v>0.83799999999999997</v>
      </c>
      <c r="V225" s="157">
        <f t="shared" si="20"/>
        <v>0.84</v>
      </c>
      <c r="W225" s="157"/>
      <c r="X225" s="157" t="s">
        <v>183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184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65</v>
      </c>
      <c r="B226" s="173" t="s">
        <v>677</v>
      </c>
      <c r="C226" s="180" t="s">
        <v>678</v>
      </c>
      <c r="D226" s="174" t="s">
        <v>196</v>
      </c>
      <c r="E226" s="175">
        <v>16</v>
      </c>
      <c r="F226" s="176"/>
      <c r="G226" s="177">
        <f t="shared" si="14"/>
        <v>0</v>
      </c>
      <c r="H226" s="158">
        <v>265.29000000000002</v>
      </c>
      <c r="I226" s="157">
        <f t="shared" si="15"/>
        <v>4244.6400000000003</v>
      </c>
      <c r="J226" s="158">
        <v>166.71</v>
      </c>
      <c r="K226" s="157">
        <f t="shared" si="16"/>
        <v>2667.36</v>
      </c>
      <c r="L226" s="157">
        <v>15</v>
      </c>
      <c r="M226" s="157">
        <f t="shared" si="17"/>
        <v>0</v>
      </c>
      <c r="N226" s="157">
        <v>7.9000000000000001E-4</v>
      </c>
      <c r="O226" s="157">
        <f t="shared" si="18"/>
        <v>0.01</v>
      </c>
      <c r="P226" s="157">
        <v>0</v>
      </c>
      <c r="Q226" s="157">
        <f t="shared" si="19"/>
        <v>0</v>
      </c>
      <c r="R226" s="157"/>
      <c r="S226" s="157" t="s">
        <v>182</v>
      </c>
      <c r="T226" s="157" t="s">
        <v>182</v>
      </c>
      <c r="U226" s="157">
        <v>0.30869000000000002</v>
      </c>
      <c r="V226" s="157">
        <f t="shared" si="20"/>
        <v>4.9400000000000004</v>
      </c>
      <c r="W226" s="157"/>
      <c r="X226" s="157" t="s">
        <v>183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184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66</v>
      </c>
      <c r="B227" s="173" t="s">
        <v>292</v>
      </c>
      <c r="C227" s="180" t="s">
        <v>293</v>
      </c>
      <c r="D227" s="174" t="s">
        <v>189</v>
      </c>
      <c r="E227" s="175">
        <v>1</v>
      </c>
      <c r="F227" s="176"/>
      <c r="G227" s="177">
        <f t="shared" si="14"/>
        <v>0</v>
      </c>
      <c r="H227" s="158">
        <v>126.47</v>
      </c>
      <c r="I227" s="157">
        <f t="shared" si="15"/>
        <v>126.47</v>
      </c>
      <c r="J227" s="158">
        <v>234.03</v>
      </c>
      <c r="K227" s="157">
        <f t="shared" si="16"/>
        <v>234.03</v>
      </c>
      <c r="L227" s="157">
        <v>15</v>
      </c>
      <c r="M227" s="157">
        <f t="shared" si="17"/>
        <v>0</v>
      </c>
      <c r="N227" s="157">
        <v>9.3000000000000005E-4</v>
      </c>
      <c r="O227" s="157">
        <f t="shared" si="18"/>
        <v>0</v>
      </c>
      <c r="P227" s="157">
        <v>0</v>
      </c>
      <c r="Q227" s="157">
        <f t="shared" si="19"/>
        <v>0</v>
      </c>
      <c r="R227" s="157"/>
      <c r="S227" s="157" t="s">
        <v>182</v>
      </c>
      <c r="T227" s="157" t="s">
        <v>182</v>
      </c>
      <c r="U227" s="157">
        <v>0.42399999999999999</v>
      </c>
      <c r="V227" s="157">
        <f t="shared" si="20"/>
        <v>0.42</v>
      </c>
      <c r="W227" s="157"/>
      <c r="X227" s="157" t="s">
        <v>183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184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2">
        <v>67</v>
      </c>
      <c r="B228" s="173" t="s">
        <v>294</v>
      </c>
      <c r="C228" s="180" t="s">
        <v>295</v>
      </c>
      <c r="D228" s="174" t="s">
        <v>296</v>
      </c>
      <c r="E228" s="175">
        <v>1</v>
      </c>
      <c r="F228" s="176"/>
      <c r="G228" s="177">
        <f t="shared" si="14"/>
        <v>0</v>
      </c>
      <c r="H228" s="158">
        <v>1802.76</v>
      </c>
      <c r="I228" s="157">
        <f t="shared" si="15"/>
        <v>1802.76</v>
      </c>
      <c r="J228" s="158">
        <v>79.239999999999995</v>
      </c>
      <c r="K228" s="157">
        <f t="shared" si="16"/>
        <v>79.239999999999995</v>
      </c>
      <c r="L228" s="157">
        <v>15</v>
      </c>
      <c r="M228" s="157">
        <f t="shared" si="17"/>
        <v>0</v>
      </c>
      <c r="N228" s="157">
        <v>1E-3</v>
      </c>
      <c r="O228" s="157">
        <f t="shared" si="18"/>
        <v>0</v>
      </c>
      <c r="P228" s="157">
        <v>0</v>
      </c>
      <c r="Q228" s="157">
        <f t="shared" si="19"/>
        <v>0</v>
      </c>
      <c r="R228" s="157"/>
      <c r="S228" s="157" t="s">
        <v>182</v>
      </c>
      <c r="T228" s="157" t="s">
        <v>182</v>
      </c>
      <c r="U228" s="157">
        <v>0.14499999999999999</v>
      </c>
      <c r="V228" s="157">
        <f t="shared" si="20"/>
        <v>0.15</v>
      </c>
      <c r="W228" s="157"/>
      <c r="X228" s="157" t="s">
        <v>183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184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68</v>
      </c>
      <c r="B229" s="173" t="s">
        <v>297</v>
      </c>
      <c r="C229" s="180" t="s">
        <v>298</v>
      </c>
      <c r="D229" s="174" t="s">
        <v>296</v>
      </c>
      <c r="E229" s="175">
        <v>1</v>
      </c>
      <c r="F229" s="176"/>
      <c r="G229" s="177">
        <f t="shared" si="14"/>
        <v>0</v>
      </c>
      <c r="H229" s="158">
        <v>740.83</v>
      </c>
      <c r="I229" s="157">
        <f t="shared" si="15"/>
        <v>740.83</v>
      </c>
      <c r="J229" s="158">
        <v>90.17</v>
      </c>
      <c r="K229" s="157">
        <f t="shared" si="16"/>
        <v>90.17</v>
      </c>
      <c r="L229" s="157">
        <v>15</v>
      </c>
      <c r="M229" s="157">
        <f t="shared" si="17"/>
        <v>0</v>
      </c>
      <c r="N229" s="157">
        <v>5.0000000000000001E-4</v>
      </c>
      <c r="O229" s="157">
        <f t="shared" si="18"/>
        <v>0</v>
      </c>
      <c r="P229" s="157">
        <v>0</v>
      </c>
      <c r="Q229" s="157">
        <f t="shared" si="19"/>
        <v>0</v>
      </c>
      <c r="R229" s="157"/>
      <c r="S229" s="157" t="s">
        <v>182</v>
      </c>
      <c r="T229" s="157" t="s">
        <v>182</v>
      </c>
      <c r="U229" s="157">
        <v>0.16500000000000001</v>
      </c>
      <c r="V229" s="157">
        <f t="shared" si="20"/>
        <v>0.17</v>
      </c>
      <c r="W229" s="157"/>
      <c r="X229" s="157" t="s">
        <v>183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184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69</v>
      </c>
      <c r="B230" s="173" t="s">
        <v>679</v>
      </c>
      <c r="C230" s="180" t="s">
        <v>680</v>
      </c>
      <c r="D230" s="174" t="s">
        <v>189</v>
      </c>
      <c r="E230" s="175">
        <v>1</v>
      </c>
      <c r="F230" s="176"/>
      <c r="G230" s="177">
        <f t="shared" si="14"/>
        <v>0</v>
      </c>
      <c r="H230" s="158">
        <v>282.27999999999997</v>
      </c>
      <c r="I230" s="157">
        <f t="shared" si="15"/>
        <v>282.27999999999997</v>
      </c>
      <c r="J230" s="158">
        <v>113.72</v>
      </c>
      <c r="K230" s="157">
        <f t="shared" si="16"/>
        <v>113.72</v>
      </c>
      <c r="L230" s="157">
        <v>15</v>
      </c>
      <c r="M230" s="157">
        <f t="shared" si="17"/>
        <v>0</v>
      </c>
      <c r="N230" s="157">
        <v>2.5000000000000001E-4</v>
      </c>
      <c r="O230" s="157">
        <f t="shared" si="18"/>
        <v>0</v>
      </c>
      <c r="P230" s="157">
        <v>0</v>
      </c>
      <c r="Q230" s="157">
        <f t="shared" si="19"/>
        <v>0</v>
      </c>
      <c r="R230" s="157"/>
      <c r="S230" s="157" t="s">
        <v>182</v>
      </c>
      <c r="T230" s="157" t="s">
        <v>182</v>
      </c>
      <c r="U230" s="157">
        <v>0.20599999999999999</v>
      </c>
      <c r="V230" s="157">
        <f t="shared" si="20"/>
        <v>0.21</v>
      </c>
      <c r="W230" s="157"/>
      <c r="X230" s="157" t="s">
        <v>183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184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2">
        <v>70</v>
      </c>
      <c r="B231" s="173" t="s">
        <v>299</v>
      </c>
      <c r="C231" s="180" t="s">
        <v>681</v>
      </c>
      <c r="D231" s="174" t="s">
        <v>282</v>
      </c>
      <c r="E231" s="175">
        <v>1</v>
      </c>
      <c r="F231" s="176"/>
      <c r="G231" s="177">
        <f t="shared" si="14"/>
        <v>0</v>
      </c>
      <c r="H231" s="158">
        <v>0</v>
      </c>
      <c r="I231" s="157">
        <f t="shared" si="15"/>
        <v>0</v>
      </c>
      <c r="J231" s="158">
        <v>3000</v>
      </c>
      <c r="K231" s="157">
        <f t="shared" si="16"/>
        <v>3000</v>
      </c>
      <c r="L231" s="157">
        <v>15</v>
      </c>
      <c r="M231" s="157">
        <f t="shared" si="17"/>
        <v>0</v>
      </c>
      <c r="N231" s="157">
        <v>0</v>
      </c>
      <c r="O231" s="157">
        <f t="shared" si="18"/>
        <v>0</v>
      </c>
      <c r="P231" s="157">
        <v>0</v>
      </c>
      <c r="Q231" s="157">
        <f t="shared" si="19"/>
        <v>0</v>
      </c>
      <c r="R231" s="157"/>
      <c r="S231" s="157" t="s">
        <v>157</v>
      </c>
      <c r="T231" s="157" t="s">
        <v>158</v>
      </c>
      <c r="U231" s="157">
        <v>0</v>
      </c>
      <c r="V231" s="157">
        <f t="shared" si="20"/>
        <v>0</v>
      </c>
      <c r="W231" s="157"/>
      <c r="X231" s="157" t="s">
        <v>183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184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71</v>
      </c>
      <c r="B232" s="173" t="s">
        <v>301</v>
      </c>
      <c r="C232" s="180" t="s">
        <v>302</v>
      </c>
      <c r="D232" s="174" t="s">
        <v>0</v>
      </c>
      <c r="E232" s="175">
        <v>156.97499999999999</v>
      </c>
      <c r="F232" s="176"/>
      <c r="G232" s="177">
        <f t="shared" si="14"/>
        <v>0</v>
      </c>
      <c r="H232" s="158">
        <v>0</v>
      </c>
      <c r="I232" s="157">
        <f t="shared" si="15"/>
        <v>0</v>
      </c>
      <c r="J232" s="158">
        <v>1.2</v>
      </c>
      <c r="K232" s="157">
        <f t="shared" si="16"/>
        <v>188.37</v>
      </c>
      <c r="L232" s="157">
        <v>15</v>
      </c>
      <c r="M232" s="157">
        <f t="shared" si="17"/>
        <v>0</v>
      </c>
      <c r="N232" s="157">
        <v>0</v>
      </c>
      <c r="O232" s="157">
        <f t="shared" si="18"/>
        <v>0</v>
      </c>
      <c r="P232" s="157">
        <v>0</v>
      </c>
      <c r="Q232" s="157">
        <f t="shared" si="19"/>
        <v>0</v>
      </c>
      <c r="R232" s="157"/>
      <c r="S232" s="157" t="s">
        <v>182</v>
      </c>
      <c r="T232" s="157" t="s">
        <v>182</v>
      </c>
      <c r="U232" s="157">
        <v>0</v>
      </c>
      <c r="V232" s="157">
        <f t="shared" si="20"/>
        <v>0</v>
      </c>
      <c r="W232" s="157"/>
      <c r="X232" s="157" t="s">
        <v>278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279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">
      <c r="A233" s="160" t="s">
        <v>152</v>
      </c>
      <c r="B233" s="161" t="s">
        <v>82</v>
      </c>
      <c r="C233" s="179" t="s">
        <v>83</v>
      </c>
      <c r="D233" s="162"/>
      <c r="E233" s="163"/>
      <c r="F233" s="164"/>
      <c r="G233" s="165">
        <f>SUMIF(AG234:AG260,"&lt;&gt;NOR",G234:G260)</f>
        <v>0</v>
      </c>
      <c r="H233" s="159"/>
      <c r="I233" s="159">
        <f>SUM(I234:I260)</f>
        <v>17075.71</v>
      </c>
      <c r="J233" s="159"/>
      <c r="K233" s="159">
        <f>SUM(K234:K260)</f>
        <v>6953.8000000000011</v>
      </c>
      <c r="L233" s="159"/>
      <c r="M233" s="159">
        <f>SUM(M234:M260)</f>
        <v>0</v>
      </c>
      <c r="N233" s="159"/>
      <c r="O233" s="159">
        <f>SUM(O234:O260)</f>
        <v>0.11</v>
      </c>
      <c r="P233" s="159"/>
      <c r="Q233" s="159">
        <f>SUM(Q234:Q260)</f>
        <v>0.26</v>
      </c>
      <c r="R233" s="159"/>
      <c r="S233" s="159"/>
      <c r="T233" s="159"/>
      <c r="U233" s="159"/>
      <c r="V233" s="159">
        <f>SUM(V234:V260)</f>
        <v>11.440000000000001</v>
      </c>
      <c r="W233" s="159"/>
      <c r="X233" s="159"/>
      <c r="AG233" t="s">
        <v>153</v>
      </c>
    </row>
    <row r="234" spans="1:60" outlineLevel="1" x14ac:dyDescent="0.2">
      <c r="A234" s="172">
        <v>72</v>
      </c>
      <c r="B234" s="173" t="s">
        <v>682</v>
      </c>
      <c r="C234" s="180" t="s">
        <v>683</v>
      </c>
      <c r="D234" s="174" t="s">
        <v>296</v>
      </c>
      <c r="E234" s="175">
        <v>1</v>
      </c>
      <c r="F234" s="176"/>
      <c r="G234" s="177">
        <f t="shared" ref="G234:G249" si="21">ROUND(E234*F234,2)</f>
        <v>0</v>
      </c>
      <c r="H234" s="158">
        <v>99.75</v>
      </c>
      <c r="I234" s="157">
        <f t="shared" ref="I234:I249" si="22">ROUND(E234*H234,2)</f>
        <v>99.75</v>
      </c>
      <c r="J234" s="158">
        <v>759.25</v>
      </c>
      <c r="K234" s="157">
        <f t="shared" ref="K234:K249" si="23">ROUND(E234*J234,2)</f>
        <v>759.25</v>
      </c>
      <c r="L234" s="157">
        <v>15</v>
      </c>
      <c r="M234" s="157">
        <f t="shared" ref="M234:M249" si="24">G234*(1+L234/100)</f>
        <v>0</v>
      </c>
      <c r="N234" s="157">
        <v>1.41E-3</v>
      </c>
      <c r="O234" s="157">
        <f t="shared" ref="O234:O249" si="25">ROUND(E234*N234,2)</f>
        <v>0</v>
      </c>
      <c r="P234" s="157">
        <v>0</v>
      </c>
      <c r="Q234" s="157">
        <f t="shared" ref="Q234:Q249" si="26">ROUND(E234*P234,2)</f>
        <v>0</v>
      </c>
      <c r="R234" s="157"/>
      <c r="S234" s="157" t="s">
        <v>182</v>
      </c>
      <c r="T234" s="157" t="s">
        <v>182</v>
      </c>
      <c r="U234" s="157">
        <v>1.575</v>
      </c>
      <c r="V234" s="157">
        <f t="shared" ref="V234:V249" si="27">ROUND(E234*U234,2)</f>
        <v>1.58</v>
      </c>
      <c r="W234" s="157"/>
      <c r="X234" s="157" t="s">
        <v>183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184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73</v>
      </c>
      <c r="B235" s="173" t="s">
        <v>684</v>
      </c>
      <c r="C235" s="180" t="s">
        <v>685</v>
      </c>
      <c r="D235" s="174" t="s">
        <v>296</v>
      </c>
      <c r="E235" s="175">
        <v>1</v>
      </c>
      <c r="F235" s="176"/>
      <c r="G235" s="177">
        <f t="shared" si="21"/>
        <v>0</v>
      </c>
      <c r="H235" s="158">
        <v>0</v>
      </c>
      <c r="I235" s="157">
        <f t="shared" si="22"/>
        <v>0</v>
      </c>
      <c r="J235" s="158">
        <v>455.5</v>
      </c>
      <c r="K235" s="157">
        <f t="shared" si="23"/>
        <v>455.5</v>
      </c>
      <c r="L235" s="157">
        <v>15</v>
      </c>
      <c r="M235" s="157">
        <f t="shared" si="24"/>
        <v>0</v>
      </c>
      <c r="N235" s="157">
        <v>0</v>
      </c>
      <c r="O235" s="157">
        <f t="shared" si="25"/>
        <v>0</v>
      </c>
      <c r="P235" s="157">
        <v>0.125</v>
      </c>
      <c r="Q235" s="157">
        <f t="shared" si="26"/>
        <v>0.13</v>
      </c>
      <c r="R235" s="157"/>
      <c r="S235" s="157" t="s">
        <v>182</v>
      </c>
      <c r="T235" s="157" t="s">
        <v>182</v>
      </c>
      <c r="U235" s="157">
        <v>1.1499999999999999</v>
      </c>
      <c r="V235" s="157">
        <f t="shared" si="27"/>
        <v>1.1499999999999999</v>
      </c>
      <c r="W235" s="157"/>
      <c r="X235" s="157" t="s">
        <v>183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184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72">
        <v>74</v>
      </c>
      <c r="B236" s="173" t="s">
        <v>303</v>
      </c>
      <c r="C236" s="180" t="s">
        <v>304</v>
      </c>
      <c r="D236" s="174" t="s">
        <v>296</v>
      </c>
      <c r="E236" s="175">
        <v>4</v>
      </c>
      <c r="F236" s="176"/>
      <c r="G236" s="177">
        <f t="shared" si="21"/>
        <v>0</v>
      </c>
      <c r="H236" s="158">
        <v>23.85</v>
      </c>
      <c r="I236" s="157">
        <f t="shared" si="22"/>
        <v>95.4</v>
      </c>
      <c r="J236" s="158">
        <v>166.15</v>
      </c>
      <c r="K236" s="157">
        <f t="shared" si="23"/>
        <v>664.6</v>
      </c>
      <c r="L236" s="157">
        <v>15</v>
      </c>
      <c r="M236" s="157">
        <f t="shared" si="24"/>
        <v>0</v>
      </c>
      <c r="N236" s="157">
        <v>3.0000000000000001E-5</v>
      </c>
      <c r="O236" s="157">
        <f t="shared" si="25"/>
        <v>0</v>
      </c>
      <c r="P236" s="157">
        <v>0</v>
      </c>
      <c r="Q236" s="157">
        <f t="shared" si="26"/>
        <v>0</v>
      </c>
      <c r="R236" s="157"/>
      <c r="S236" s="157" t="s">
        <v>182</v>
      </c>
      <c r="T236" s="157" t="s">
        <v>182</v>
      </c>
      <c r="U236" s="157">
        <v>0.33</v>
      </c>
      <c r="V236" s="157">
        <f t="shared" si="27"/>
        <v>1.32</v>
      </c>
      <c r="W236" s="157"/>
      <c r="X236" s="157" t="s">
        <v>183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184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75</v>
      </c>
      <c r="B237" s="173" t="s">
        <v>305</v>
      </c>
      <c r="C237" s="180" t="s">
        <v>306</v>
      </c>
      <c r="D237" s="174" t="s">
        <v>296</v>
      </c>
      <c r="E237" s="175">
        <v>8</v>
      </c>
      <c r="F237" s="176"/>
      <c r="G237" s="177">
        <f t="shared" si="21"/>
        <v>0</v>
      </c>
      <c r="H237" s="158">
        <v>129.06</v>
      </c>
      <c r="I237" s="157">
        <f t="shared" si="22"/>
        <v>1032.48</v>
      </c>
      <c r="J237" s="158">
        <v>114.44</v>
      </c>
      <c r="K237" s="157">
        <f t="shared" si="23"/>
        <v>915.52</v>
      </c>
      <c r="L237" s="157">
        <v>15</v>
      </c>
      <c r="M237" s="157">
        <f t="shared" si="24"/>
        <v>0</v>
      </c>
      <c r="N237" s="157">
        <v>1.7000000000000001E-4</v>
      </c>
      <c r="O237" s="157">
        <f t="shared" si="25"/>
        <v>0</v>
      </c>
      <c r="P237" s="157">
        <v>0</v>
      </c>
      <c r="Q237" s="157">
        <f t="shared" si="26"/>
        <v>0</v>
      </c>
      <c r="R237" s="157"/>
      <c r="S237" s="157" t="s">
        <v>182</v>
      </c>
      <c r="T237" s="157" t="s">
        <v>182</v>
      </c>
      <c r="U237" s="157">
        <v>0.22700000000000001</v>
      </c>
      <c r="V237" s="157">
        <f t="shared" si="27"/>
        <v>1.82</v>
      </c>
      <c r="W237" s="157"/>
      <c r="X237" s="157" t="s">
        <v>183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184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72">
        <v>76</v>
      </c>
      <c r="B238" s="173" t="s">
        <v>307</v>
      </c>
      <c r="C238" s="180" t="s">
        <v>308</v>
      </c>
      <c r="D238" s="174" t="s">
        <v>296</v>
      </c>
      <c r="E238" s="175">
        <v>2</v>
      </c>
      <c r="F238" s="176"/>
      <c r="G238" s="177">
        <f t="shared" si="21"/>
        <v>0</v>
      </c>
      <c r="H238" s="158">
        <v>196.5</v>
      </c>
      <c r="I238" s="157">
        <f t="shared" si="22"/>
        <v>393</v>
      </c>
      <c r="J238" s="158">
        <v>62.5</v>
      </c>
      <c r="K238" s="157">
        <f t="shared" si="23"/>
        <v>125</v>
      </c>
      <c r="L238" s="157">
        <v>15</v>
      </c>
      <c r="M238" s="157">
        <f t="shared" si="24"/>
        <v>0</v>
      </c>
      <c r="N238" s="157">
        <v>2.4000000000000001E-4</v>
      </c>
      <c r="O238" s="157">
        <f t="shared" si="25"/>
        <v>0</v>
      </c>
      <c r="P238" s="157">
        <v>0</v>
      </c>
      <c r="Q238" s="157">
        <f t="shared" si="26"/>
        <v>0</v>
      </c>
      <c r="R238" s="157"/>
      <c r="S238" s="157" t="s">
        <v>182</v>
      </c>
      <c r="T238" s="157" t="s">
        <v>182</v>
      </c>
      <c r="U238" s="157">
        <v>0.124</v>
      </c>
      <c r="V238" s="157">
        <f t="shared" si="27"/>
        <v>0.25</v>
      </c>
      <c r="W238" s="157"/>
      <c r="X238" s="157" t="s">
        <v>183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184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22.5" outlineLevel="1" x14ac:dyDescent="0.2">
      <c r="A239" s="172">
        <v>77</v>
      </c>
      <c r="B239" s="173" t="s">
        <v>686</v>
      </c>
      <c r="C239" s="180" t="s">
        <v>687</v>
      </c>
      <c r="D239" s="174" t="s">
        <v>189</v>
      </c>
      <c r="E239" s="175">
        <v>1</v>
      </c>
      <c r="F239" s="176"/>
      <c r="G239" s="177">
        <f t="shared" si="21"/>
        <v>0</v>
      </c>
      <c r="H239" s="158">
        <v>1800.68</v>
      </c>
      <c r="I239" s="157">
        <f t="shared" si="22"/>
        <v>1800.68</v>
      </c>
      <c r="J239" s="158">
        <v>224.32</v>
      </c>
      <c r="K239" s="157">
        <f t="shared" si="23"/>
        <v>224.32</v>
      </c>
      <c r="L239" s="157">
        <v>15</v>
      </c>
      <c r="M239" s="157">
        <f t="shared" si="24"/>
        <v>0</v>
      </c>
      <c r="N239" s="157">
        <v>1.64E-3</v>
      </c>
      <c r="O239" s="157">
        <f t="shared" si="25"/>
        <v>0</v>
      </c>
      <c r="P239" s="157">
        <v>0</v>
      </c>
      <c r="Q239" s="157">
        <f t="shared" si="26"/>
        <v>0</v>
      </c>
      <c r="R239" s="157"/>
      <c r="S239" s="157" t="s">
        <v>182</v>
      </c>
      <c r="T239" s="157" t="s">
        <v>182</v>
      </c>
      <c r="U239" s="157">
        <v>0.44500000000000001</v>
      </c>
      <c r="V239" s="157">
        <f t="shared" si="27"/>
        <v>0.45</v>
      </c>
      <c r="W239" s="157"/>
      <c r="X239" s="157" t="s">
        <v>183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184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2">
        <v>78</v>
      </c>
      <c r="B240" s="173" t="s">
        <v>688</v>
      </c>
      <c r="C240" s="180" t="s">
        <v>689</v>
      </c>
      <c r="D240" s="174" t="s">
        <v>189</v>
      </c>
      <c r="E240" s="175">
        <v>1</v>
      </c>
      <c r="F240" s="176"/>
      <c r="G240" s="177">
        <f t="shared" si="21"/>
        <v>0</v>
      </c>
      <c r="H240" s="158">
        <v>2120.5100000000002</v>
      </c>
      <c r="I240" s="157">
        <f t="shared" si="22"/>
        <v>2120.5100000000002</v>
      </c>
      <c r="J240" s="158">
        <v>244.49</v>
      </c>
      <c r="K240" s="157">
        <f t="shared" si="23"/>
        <v>244.49</v>
      </c>
      <c r="L240" s="157">
        <v>15</v>
      </c>
      <c r="M240" s="157">
        <f t="shared" si="24"/>
        <v>0</v>
      </c>
      <c r="N240" s="157">
        <v>8.4999999999999995E-4</v>
      </c>
      <c r="O240" s="157">
        <f t="shared" si="25"/>
        <v>0</v>
      </c>
      <c r="P240" s="157">
        <v>0</v>
      </c>
      <c r="Q240" s="157">
        <f t="shared" si="26"/>
        <v>0</v>
      </c>
      <c r="R240" s="157"/>
      <c r="S240" s="157" t="s">
        <v>182</v>
      </c>
      <c r="T240" s="157" t="s">
        <v>182</v>
      </c>
      <c r="U240" s="157">
        <v>0.48499999999999999</v>
      </c>
      <c r="V240" s="157">
        <f t="shared" si="27"/>
        <v>0.49</v>
      </c>
      <c r="W240" s="157"/>
      <c r="X240" s="157" t="s">
        <v>183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184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79</v>
      </c>
      <c r="B241" s="173" t="s">
        <v>309</v>
      </c>
      <c r="C241" s="180" t="s">
        <v>690</v>
      </c>
      <c r="D241" s="174" t="s">
        <v>189</v>
      </c>
      <c r="E241" s="175">
        <v>3</v>
      </c>
      <c r="F241" s="176"/>
      <c r="G241" s="177">
        <f t="shared" si="21"/>
        <v>0</v>
      </c>
      <c r="H241" s="158">
        <v>7.11</v>
      </c>
      <c r="I241" s="157">
        <f t="shared" si="22"/>
        <v>21.33</v>
      </c>
      <c r="J241" s="158">
        <v>224.39</v>
      </c>
      <c r="K241" s="157">
        <f t="shared" si="23"/>
        <v>673.17</v>
      </c>
      <c r="L241" s="157">
        <v>15</v>
      </c>
      <c r="M241" s="157">
        <f t="shared" si="24"/>
        <v>0</v>
      </c>
      <c r="N241" s="157">
        <v>4.0000000000000003E-5</v>
      </c>
      <c r="O241" s="157">
        <f t="shared" si="25"/>
        <v>0</v>
      </c>
      <c r="P241" s="157">
        <v>0</v>
      </c>
      <c r="Q241" s="157">
        <f t="shared" si="26"/>
        <v>0</v>
      </c>
      <c r="R241" s="157"/>
      <c r="S241" s="157" t="s">
        <v>182</v>
      </c>
      <c r="T241" s="157" t="s">
        <v>182</v>
      </c>
      <c r="U241" s="157">
        <v>0.44500000000000001</v>
      </c>
      <c r="V241" s="157">
        <f t="shared" si="27"/>
        <v>1.34</v>
      </c>
      <c r="W241" s="157"/>
      <c r="X241" s="157" t="s">
        <v>183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184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80</v>
      </c>
      <c r="B242" s="173" t="s">
        <v>691</v>
      </c>
      <c r="C242" s="180" t="s">
        <v>692</v>
      </c>
      <c r="D242" s="174" t="s">
        <v>296</v>
      </c>
      <c r="E242" s="175">
        <v>1</v>
      </c>
      <c r="F242" s="176"/>
      <c r="G242" s="177">
        <f t="shared" si="21"/>
        <v>0</v>
      </c>
      <c r="H242" s="158">
        <v>0</v>
      </c>
      <c r="I242" s="157">
        <f t="shared" si="22"/>
        <v>0</v>
      </c>
      <c r="J242" s="158">
        <v>86</v>
      </c>
      <c r="K242" s="157">
        <f t="shared" si="23"/>
        <v>86</v>
      </c>
      <c r="L242" s="157">
        <v>15</v>
      </c>
      <c r="M242" s="157">
        <f t="shared" si="24"/>
        <v>0</v>
      </c>
      <c r="N242" s="157">
        <v>0</v>
      </c>
      <c r="O242" s="157">
        <f t="shared" si="25"/>
        <v>0</v>
      </c>
      <c r="P242" s="157">
        <v>1.56E-3</v>
      </c>
      <c r="Q242" s="157">
        <f t="shared" si="26"/>
        <v>0</v>
      </c>
      <c r="R242" s="157"/>
      <c r="S242" s="157" t="s">
        <v>182</v>
      </c>
      <c r="T242" s="157" t="s">
        <v>182</v>
      </c>
      <c r="U242" s="157">
        <v>0.217</v>
      </c>
      <c r="V242" s="157">
        <f t="shared" si="27"/>
        <v>0.22</v>
      </c>
      <c r="W242" s="157"/>
      <c r="X242" s="157" t="s">
        <v>183</v>
      </c>
      <c r="Y242" s="148"/>
      <c r="Z242" s="148"/>
      <c r="AA242" s="148"/>
      <c r="AB242" s="148"/>
      <c r="AC242" s="148"/>
      <c r="AD242" s="148"/>
      <c r="AE242" s="148"/>
      <c r="AF242" s="148"/>
      <c r="AG242" s="148" t="s">
        <v>184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2">
        <v>81</v>
      </c>
      <c r="B243" s="173" t="s">
        <v>311</v>
      </c>
      <c r="C243" s="180" t="s">
        <v>693</v>
      </c>
      <c r="D243" s="174" t="s">
        <v>296</v>
      </c>
      <c r="E243" s="175">
        <v>3</v>
      </c>
      <c r="F243" s="176"/>
      <c r="G243" s="177">
        <f t="shared" si="21"/>
        <v>0</v>
      </c>
      <c r="H243" s="158">
        <v>0</v>
      </c>
      <c r="I243" s="157">
        <f t="shared" si="22"/>
        <v>0</v>
      </c>
      <c r="J243" s="158">
        <v>87.9</v>
      </c>
      <c r="K243" s="157">
        <f t="shared" si="23"/>
        <v>263.7</v>
      </c>
      <c r="L243" s="157">
        <v>15</v>
      </c>
      <c r="M243" s="157">
        <f t="shared" si="24"/>
        <v>0</v>
      </c>
      <c r="N243" s="157">
        <v>0</v>
      </c>
      <c r="O243" s="157">
        <f t="shared" si="25"/>
        <v>0</v>
      </c>
      <c r="P243" s="157">
        <v>8.5999999999999998E-4</v>
      </c>
      <c r="Q243" s="157">
        <f t="shared" si="26"/>
        <v>0</v>
      </c>
      <c r="R243" s="157"/>
      <c r="S243" s="157" t="s">
        <v>182</v>
      </c>
      <c r="T243" s="157" t="s">
        <v>182</v>
      </c>
      <c r="U243" s="157">
        <v>0.222</v>
      </c>
      <c r="V243" s="157">
        <f t="shared" si="27"/>
        <v>0.67</v>
      </c>
      <c r="W243" s="157"/>
      <c r="X243" s="157" t="s">
        <v>183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184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2">
        <v>82</v>
      </c>
      <c r="B244" s="173" t="s">
        <v>694</v>
      </c>
      <c r="C244" s="180" t="s">
        <v>695</v>
      </c>
      <c r="D244" s="174" t="s">
        <v>189</v>
      </c>
      <c r="E244" s="175">
        <v>1</v>
      </c>
      <c r="F244" s="176"/>
      <c r="G244" s="177">
        <f t="shared" si="21"/>
        <v>0</v>
      </c>
      <c r="H244" s="158">
        <v>435.99</v>
      </c>
      <c r="I244" s="157">
        <f t="shared" si="22"/>
        <v>435.99</v>
      </c>
      <c r="J244" s="158">
        <v>124.01</v>
      </c>
      <c r="K244" s="157">
        <f t="shared" si="23"/>
        <v>124.01</v>
      </c>
      <c r="L244" s="157">
        <v>15</v>
      </c>
      <c r="M244" s="157">
        <f t="shared" si="24"/>
        <v>0</v>
      </c>
      <c r="N244" s="157">
        <v>2.0000000000000001E-4</v>
      </c>
      <c r="O244" s="157">
        <f t="shared" si="25"/>
        <v>0</v>
      </c>
      <c r="P244" s="157">
        <v>0</v>
      </c>
      <c r="Q244" s="157">
        <f t="shared" si="26"/>
        <v>0</v>
      </c>
      <c r="R244" s="157"/>
      <c r="S244" s="157" t="s">
        <v>182</v>
      </c>
      <c r="T244" s="157" t="s">
        <v>182</v>
      </c>
      <c r="U244" s="157">
        <v>0.246</v>
      </c>
      <c r="V244" s="157">
        <f t="shared" si="27"/>
        <v>0.25</v>
      </c>
      <c r="W244" s="157"/>
      <c r="X244" s="157" t="s">
        <v>183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184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1" x14ac:dyDescent="0.2">
      <c r="A245" s="172">
        <v>83</v>
      </c>
      <c r="B245" s="173" t="s">
        <v>696</v>
      </c>
      <c r="C245" s="180" t="s">
        <v>697</v>
      </c>
      <c r="D245" s="174" t="s">
        <v>189</v>
      </c>
      <c r="E245" s="175">
        <v>1</v>
      </c>
      <c r="F245" s="176"/>
      <c r="G245" s="177">
        <f t="shared" si="21"/>
        <v>0</v>
      </c>
      <c r="H245" s="158">
        <v>308.99</v>
      </c>
      <c r="I245" s="157">
        <f t="shared" si="22"/>
        <v>308.99</v>
      </c>
      <c r="J245" s="158">
        <v>124.01</v>
      </c>
      <c r="K245" s="157">
        <f t="shared" si="23"/>
        <v>124.01</v>
      </c>
      <c r="L245" s="157">
        <v>15</v>
      </c>
      <c r="M245" s="157">
        <f t="shared" si="24"/>
        <v>0</v>
      </c>
      <c r="N245" s="157">
        <v>9.0000000000000006E-5</v>
      </c>
      <c r="O245" s="157">
        <f t="shared" si="25"/>
        <v>0</v>
      </c>
      <c r="P245" s="157">
        <v>0</v>
      </c>
      <c r="Q245" s="157">
        <f t="shared" si="26"/>
        <v>0</v>
      </c>
      <c r="R245" s="157"/>
      <c r="S245" s="157" t="s">
        <v>182</v>
      </c>
      <c r="T245" s="157" t="s">
        <v>182</v>
      </c>
      <c r="U245" s="157">
        <v>0.246</v>
      </c>
      <c r="V245" s="157">
        <f t="shared" si="27"/>
        <v>0.25</v>
      </c>
      <c r="W245" s="157"/>
      <c r="X245" s="157" t="s">
        <v>183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184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84</v>
      </c>
      <c r="B246" s="173" t="s">
        <v>313</v>
      </c>
      <c r="C246" s="180" t="s">
        <v>314</v>
      </c>
      <c r="D246" s="174" t="s">
        <v>189</v>
      </c>
      <c r="E246" s="175">
        <v>1</v>
      </c>
      <c r="F246" s="176"/>
      <c r="G246" s="177">
        <f t="shared" si="21"/>
        <v>0</v>
      </c>
      <c r="H246" s="158">
        <v>358.49</v>
      </c>
      <c r="I246" s="157">
        <f t="shared" si="22"/>
        <v>358.49</v>
      </c>
      <c r="J246" s="158">
        <v>124.01</v>
      </c>
      <c r="K246" s="157">
        <f t="shared" si="23"/>
        <v>124.01</v>
      </c>
      <c r="L246" s="157">
        <v>15</v>
      </c>
      <c r="M246" s="157">
        <f t="shared" si="24"/>
        <v>0</v>
      </c>
      <c r="N246" s="157">
        <v>2.5999999999999998E-4</v>
      </c>
      <c r="O246" s="157">
        <f t="shared" si="25"/>
        <v>0</v>
      </c>
      <c r="P246" s="157">
        <v>0</v>
      </c>
      <c r="Q246" s="157">
        <f t="shared" si="26"/>
        <v>0</v>
      </c>
      <c r="R246" s="157"/>
      <c r="S246" s="157" t="s">
        <v>182</v>
      </c>
      <c r="T246" s="157" t="s">
        <v>182</v>
      </c>
      <c r="U246" s="157">
        <v>0.246</v>
      </c>
      <c r="V246" s="157">
        <f t="shared" si="27"/>
        <v>0.25</v>
      </c>
      <c r="W246" s="157"/>
      <c r="X246" s="157" t="s">
        <v>183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184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72">
        <v>85</v>
      </c>
      <c r="B247" s="173" t="s">
        <v>698</v>
      </c>
      <c r="C247" s="180" t="s">
        <v>699</v>
      </c>
      <c r="D247" s="174" t="s">
        <v>189</v>
      </c>
      <c r="E247" s="175">
        <v>1</v>
      </c>
      <c r="F247" s="176"/>
      <c r="G247" s="177">
        <f t="shared" si="21"/>
        <v>0</v>
      </c>
      <c r="H247" s="158">
        <v>243.49</v>
      </c>
      <c r="I247" s="157">
        <f t="shared" si="22"/>
        <v>243.49</v>
      </c>
      <c r="J247" s="158">
        <v>124.01</v>
      </c>
      <c r="K247" s="157">
        <f t="shared" si="23"/>
        <v>124.01</v>
      </c>
      <c r="L247" s="157">
        <v>15</v>
      </c>
      <c r="M247" s="157">
        <f t="shared" si="24"/>
        <v>0</v>
      </c>
      <c r="N247" s="157">
        <v>2.0000000000000001E-4</v>
      </c>
      <c r="O247" s="157">
        <f t="shared" si="25"/>
        <v>0</v>
      </c>
      <c r="P247" s="157">
        <v>0</v>
      </c>
      <c r="Q247" s="157">
        <f t="shared" si="26"/>
        <v>0</v>
      </c>
      <c r="R247" s="157"/>
      <c r="S247" s="157" t="s">
        <v>182</v>
      </c>
      <c r="T247" s="157" t="s">
        <v>182</v>
      </c>
      <c r="U247" s="157">
        <v>0.246</v>
      </c>
      <c r="V247" s="157">
        <f t="shared" si="27"/>
        <v>0.25</v>
      </c>
      <c r="W247" s="157"/>
      <c r="X247" s="157" t="s">
        <v>183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184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86</v>
      </c>
      <c r="B248" s="173" t="s">
        <v>700</v>
      </c>
      <c r="C248" s="180" t="s">
        <v>701</v>
      </c>
      <c r="D248" s="174" t="s">
        <v>189</v>
      </c>
      <c r="E248" s="175">
        <v>1</v>
      </c>
      <c r="F248" s="176"/>
      <c r="G248" s="177">
        <f t="shared" si="21"/>
        <v>0</v>
      </c>
      <c r="H248" s="158">
        <v>2360.3200000000002</v>
      </c>
      <c r="I248" s="157">
        <f t="shared" si="22"/>
        <v>2360.3200000000002</v>
      </c>
      <c r="J248" s="158">
        <v>329.68</v>
      </c>
      <c r="K248" s="157">
        <f t="shared" si="23"/>
        <v>329.68</v>
      </c>
      <c r="L248" s="157">
        <v>15</v>
      </c>
      <c r="M248" s="157">
        <f t="shared" si="24"/>
        <v>0</v>
      </c>
      <c r="N248" s="157">
        <v>4.453E-2</v>
      </c>
      <c r="O248" s="157">
        <f t="shared" si="25"/>
        <v>0.04</v>
      </c>
      <c r="P248" s="157">
        <v>4.2529999999999998E-2</v>
      </c>
      <c r="Q248" s="157">
        <f t="shared" si="26"/>
        <v>0.04</v>
      </c>
      <c r="R248" s="157"/>
      <c r="S248" s="157" t="s">
        <v>182</v>
      </c>
      <c r="T248" s="157" t="s">
        <v>182</v>
      </c>
      <c r="U248" s="157">
        <v>0.65400000000000003</v>
      </c>
      <c r="V248" s="157">
        <f t="shared" si="27"/>
        <v>0.65</v>
      </c>
      <c r="W248" s="157"/>
      <c r="X248" s="157" t="s">
        <v>183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184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66">
        <v>87</v>
      </c>
      <c r="B249" s="167" t="s">
        <v>315</v>
      </c>
      <c r="C249" s="181" t="s">
        <v>316</v>
      </c>
      <c r="D249" s="168" t="s">
        <v>206</v>
      </c>
      <c r="E249" s="169">
        <v>0.24</v>
      </c>
      <c r="F249" s="170"/>
      <c r="G249" s="171">
        <f t="shared" si="21"/>
        <v>0</v>
      </c>
      <c r="H249" s="158">
        <v>30.35</v>
      </c>
      <c r="I249" s="157">
        <f t="shared" si="22"/>
        <v>7.28</v>
      </c>
      <c r="J249" s="158">
        <v>1075.6500000000001</v>
      </c>
      <c r="K249" s="157">
        <f t="shared" si="23"/>
        <v>258.16000000000003</v>
      </c>
      <c r="L249" s="157">
        <v>15</v>
      </c>
      <c r="M249" s="157">
        <f t="shared" si="24"/>
        <v>0</v>
      </c>
      <c r="N249" s="157">
        <v>8.0000000000000007E-5</v>
      </c>
      <c r="O249" s="157">
        <f t="shared" si="25"/>
        <v>0</v>
      </c>
      <c r="P249" s="157">
        <v>0</v>
      </c>
      <c r="Q249" s="157">
        <f t="shared" si="26"/>
        <v>0</v>
      </c>
      <c r="R249" s="157"/>
      <c r="S249" s="157" t="s">
        <v>182</v>
      </c>
      <c r="T249" s="157" t="s">
        <v>182</v>
      </c>
      <c r="U249" s="157">
        <v>2.1</v>
      </c>
      <c r="V249" s="157">
        <f t="shared" si="27"/>
        <v>0.5</v>
      </c>
      <c r="W249" s="157"/>
      <c r="X249" s="157" t="s">
        <v>183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184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9" t="s">
        <v>317</v>
      </c>
      <c r="D250" s="185"/>
      <c r="E250" s="186">
        <v>0.24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186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ht="22.5" outlineLevel="1" x14ac:dyDescent="0.2">
      <c r="A251" s="172">
        <v>88</v>
      </c>
      <c r="B251" s="173" t="s">
        <v>702</v>
      </c>
      <c r="C251" s="180" t="s">
        <v>703</v>
      </c>
      <c r="D251" s="174" t="s">
        <v>189</v>
      </c>
      <c r="E251" s="175">
        <v>1</v>
      </c>
      <c r="F251" s="176"/>
      <c r="G251" s="177">
        <f t="shared" ref="G251:G260" si="28">ROUND(E251*F251,2)</f>
        <v>0</v>
      </c>
      <c r="H251" s="158">
        <v>1073</v>
      </c>
      <c r="I251" s="157">
        <f t="shared" ref="I251:I260" si="29">ROUND(E251*H251,2)</f>
        <v>1073</v>
      </c>
      <c r="J251" s="158">
        <v>0</v>
      </c>
      <c r="K251" s="157">
        <f t="shared" ref="K251:K260" si="30">ROUND(E251*J251,2)</f>
        <v>0</v>
      </c>
      <c r="L251" s="157">
        <v>15</v>
      </c>
      <c r="M251" s="157">
        <f t="shared" ref="M251:M260" si="31">G251*(1+L251/100)</f>
        <v>0</v>
      </c>
      <c r="N251" s="157">
        <v>1.2999999999999999E-2</v>
      </c>
      <c r="O251" s="157">
        <f t="shared" ref="O251:O260" si="32">ROUND(E251*N251,2)</f>
        <v>0.01</v>
      </c>
      <c r="P251" s="157">
        <v>0</v>
      </c>
      <c r="Q251" s="157">
        <f t="shared" ref="Q251:Q260" si="33">ROUND(E251*P251,2)</f>
        <v>0</v>
      </c>
      <c r="R251" s="157"/>
      <c r="S251" s="157" t="s">
        <v>182</v>
      </c>
      <c r="T251" s="157" t="s">
        <v>182</v>
      </c>
      <c r="U251" s="157">
        <v>0</v>
      </c>
      <c r="V251" s="157">
        <f t="shared" ref="V251:V260" si="34">ROUND(E251*U251,2)</f>
        <v>0</v>
      </c>
      <c r="W251" s="157"/>
      <c r="X251" s="157" t="s">
        <v>327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704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2">
        <v>89</v>
      </c>
      <c r="B252" s="173" t="s">
        <v>318</v>
      </c>
      <c r="C252" s="180" t="s">
        <v>319</v>
      </c>
      <c r="D252" s="174" t="s">
        <v>189</v>
      </c>
      <c r="E252" s="175">
        <v>3</v>
      </c>
      <c r="F252" s="176"/>
      <c r="G252" s="177">
        <f t="shared" si="28"/>
        <v>0</v>
      </c>
      <c r="H252" s="158">
        <v>345</v>
      </c>
      <c r="I252" s="157">
        <f t="shared" si="29"/>
        <v>1035</v>
      </c>
      <c r="J252" s="158">
        <v>0</v>
      </c>
      <c r="K252" s="157">
        <f t="shared" si="30"/>
        <v>0</v>
      </c>
      <c r="L252" s="157">
        <v>15</v>
      </c>
      <c r="M252" s="157">
        <f t="shared" si="31"/>
        <v>0</v>
      </c>
      <c r="N252" s="157">
        <v>8.9999999999999998E-4</v>
      </c>
      <c r="O252" s="157">
        <f t="shared" si="32"/>
        <v>0</v>
      </c>
      <c r="P252" s="157">
        <v>0</v>
      </c>
      <c r="Q252" s="157">
        <f t="shared" si="33"/>
        <v>0</v>
      </c>
      <c r="R252" s="157"/>
      <c r="S252" s="157" t="s">
        <v>157</v>
      </c>
      <c r="T252" s="157" t="s">
        <v>158</v>
      </c>
      <c r="U252" s="157">
        <v>0</v>
      </c>
      <c r="V252" s="157">
        <f t="shared" si="34"/>
        <v>0</v>
      </c>
      <c r="W252" s="157"/>
      <c r="X252" s="157" t="s">
        <v>201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202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72">
        <v>90</v>
      </c>
      <c r="B253" s="173" t="s">
        <v>705</v>
      </c>
      <c r="C253" s="180" t="s">
        <v>706</v>
      </c>
      <c r="D253" s="174" t="s">
        <v>189</v>
      </c>
      <c r="E253" s="175">
        <v>1</v>
      </c>
      <c r="F253" s="176"/>
      <c r="G253" s="177">
        <f t="shared" si="28"/>
        <v>0</v>
      </c>
      <c r="H253" s="158">
        <v>1670</v>
      </c>
      <c r="I253" s="157">
        <f t="shared" si="29"/>
        <v>1670</v>
      </c>
      <c r="J253" s="158">
        <v>0</v>
      </c>
      <c r="K253" s="157">
        <f t="shared" si="30"/>
        <v>0</v>
      </c>
      <c r="L253" s="157">
        <v>15</v>
      </c>
      <c r="M253" s="157">
        <f t="shared" si="31"/>
        <v>0</v>
      </c>
      <c r="N253" s="157">
        <v>8.0000000000000004E-4</v>
      </c>
      <c r="O253" s="157">
        <f t="shared" si="32"/>
        <v>0</v>
      </c>
      <c r="P253" s="157">
        <v>0</v>
      </c>
      <c r="Q253" s="157">
        <f t="shared" si="33"/>
        <v>0</v>
      </c>
      <c r="R253" s="157" t="s">
        <v>200</v>
      </c>
      <c r="S253" s="157" t="s">
        <v>182</v>
      </c>
      <c r="T253" s="157" t="s">
        <v>182</v>
      </c>
      <c r="U253" s="157">
        <v>0</v>
      </c>
      <c r="V253" s="157">
        <f t="shared" si="34"/>
        <v>0</v>
      </c>
      <c r="W253" s="157"/>
      <c r="X253" s="157" t="s">
        <v>201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202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72">
        <v>91</v>
      </c>
      <c r="B254" s="173" t="s">
        <v>320</v>
      </c>
      <c r="C254" s="180" t="s">
        <v>321</v>
      </c>
      <c r="D254" s="174" t="s">
        <v>189</v>
      </c>
      <c r="E254" s="175">
        <v>1</v>
      </c>
      <c r="F254" s="176"/>
      <c r="G254" s="177">
        <f t="shared" si="28"/>
        <v>0</v>
      </c>
      <c r="H254" s="158">
        <v>480</v>
      </c>
      <c r="I254" s="157">
        <f t="shared" si="29"/>
        <v>480</v>
      </c>
      <c r="J254" s="158">
        <v>0</v>
      </c>
      <c r="K254" s="157">
        <f t="shared" si="30"/>
        <v>0</v>
      </c>
      <c r="L254" s="157">
        <v>15</v>
      </c>
      <c r="M254" s="157">
        <f t="shared" si="31"/>
        <v>0</v>
      </c>
      <c r="N254" s="157">
        <v>2E-3</v>
      </c>
      <c r="O254" s="157">
        <f t="shared" si="32"/>
        <v>0</v>
      </c>
      <c r="P254" s="157">
        <v>0</v>
      </c>
      <c r="Q254" s="157">
        <f t="shared" si="33"/>
        <v>0</v>
      </c>
      <c r="R254" s="157"/>
      <c r="S254" s="157" t="s">
        <v>157</v>
      </c>
      <c r="T254" s="157" t="s">
        <v>158</v>
      </c>
      <c r="U254" s="157">
        <v>0</v>
      </c>
      <c r="V254" s="157">
        <f t="shared" si="34"/>
        <v>0</v>
      </c>
      <c r="W254" s="157"/>
      <c r="X254" s="157" t="s">
        <v>201</v>
      </c>
      <c r="Y254" s="148"/>
      <c r="Z254" s="148"/>
      <c r="AA254" s="148"/>
      <c r="AB254" s="148"/>
      <c r="AC254" s="148"/>
      <c r="AD254" s="148"/>
      <c r="AE254" s="148"/>
      <c r="AF254" s="148"/>
      <c r="AG254" s="148" t="s">
        <v>202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72">
        <v>92</v>
      </c>
      <c r="B255" s="173" t="s">
        <v>707</v>
      </c>
      <c r="C255" s="180" t="s">
        <v>708</v>
      </c>
      <c r="D255" s="174" t="s">
        <v>189</v>
      </c>
      <c r="E255" s="175">
        <v>1</v>
      </c>
      <c r="F255" s="176"/>
      <c r="G255" s="177">
        <f t="shared" si="28"/>
        <v>0</v>
      </c>
      <c r="H255" s="158">
        <v>2290</v>
      </c>
      <c r="I255" s="157">
        <f t="shared" si="29"/>
        <v>2290</v>
      </c>
      <c r="J255" s="158">
        <v>0</v>
      </c>
      <c r="K255" s="157">
        <f t="shared" si="30"/>
        <v>0</v>
      </c>
      <c r="L255" s="157">
        <v>15</v>
      </c>
      <c r="M255" s="157">
        <f t="shared" si="31"/>
        <v>0</v>
      </c>
      <c r="N255" s="157">
        <v>4.5999999999999999E-2</v>
      </c>
      <c r="O255" s="157">
        <f t="shared" si="32"/>
        <v>0.05</v>
      </c>
      <c r="P255" s="157">
        <v>0</v>
      </c>
      <c r="Q255" s="157">
        <f t="shared" si="33"/>
        <v>0</v>
      </c>
      <c r="R255" s="157" t="s">
        <v>200</v>
      </c>
      <c r="S255" s="157" t="s">
        <v>182</v>
      </c>
      <c r="T255" s="157" t="s">
        <v>182</v>
      </c>
      <c r="U255" s="157">
        <v>0</v>
      </c>
      <c r="V255" s="157">
        <f t="shared" si="34"/>
        <v>0</v>
      </c>
      <c r="W255" s="157"/>
      <c r="X255" s="157" t="s">
        <v>201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202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93</v>
      </c>
      <c r="B256" s="173" t="s">
        <v>322</v>
      </c>
      <c r="C256" s="180" t="s">
        <v>323</v>
      </c>
      <c r="D256" s="174" t="s">
        <v>324</v>
      </c>
      <c r="E256" s="175">
        <v>1</v>
      </c>
      <c r="F256" s="176"/>
      <c r="G256" s="177">
        <f t="shared" si="28"/>
        <v>0</v>
      </c>
      <c r="H256" s="158">
        <v>1250</v>
      </c>
      <c r="I256" s="157">
        <f t="shared" si="29"/>
        <v>1250</v>
      </c>
      <c r="J256" s="158">
        <v>0</v>
      </c>
      <c r="K256" s="157">
        <f t="shared" si="30"/>
        <v>0</v>
      </c>
      <c r="L256" s="157">
        <v>15</v>
      </c>
      <c r="M256" s="157">
        <f t="shared" si="31"/>
        <v>0</v>
      </c>
      <c r="N256" s="157">
        <v>0.01</v>
      </c>
      <c r="O256" s="157">
        <f t="shared" si="32"/>
        <v>0.01</v>
      </c>
      <c r="P256" s="157">
        <v>0</v>
      </c>
      <c r="Q256" s="157">
        <f t="shared" si="33"/>
        <v>0</v>
      </c>
      <c r="R256" s="157" t="s">
        <v>200</v>
      </c>
      <c r="S256" s="157" t="s">
        <v>182</v>
      </c>
      <c r="T256" s="157" t="s">
        <v>158</v>
      </c>
      <c r="U256" s="157">
        <v>0</v>
      </c>
      <c r="V256" s="157">
        <f t="shared" si="34"/>
        <v>0</v>
      </c>
      <c r="W256" s="157"/>
      <c r="X256" s="157" t="s">
        <v>201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202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72">
        <v>94</v>
      </c>
      <c r="B257" s="173" t="s">
        <v>709</v>
      </c>
      <c r="C257" s="180" t="s">
        <v>710</v>
      </c>
      <c r="D257" s="174" t="s">
        <v>296</v>
      </c>
      <c r="E257" s="175">
        <v>1</v>
      </c>
      <c r="F257" s="176"/>
      <c r="G257" s="177">
        <f t="shared" si="28"/>
        <v>0</v>
      </c>
      <c r="H257" s="158">
        <v>0</v>
      </c>
      <c r="I257" s="157">
        <f t="shared" si="29"/>
        <v>0</v>
      </c>
      <c r="J257" s="158">
        <v>151.5</v>
      </c>
      <c r="K257" s="157">
        <f t="shared" si="30"/>
        <v>151.5</v>
      </c>
      <c r="L257" s="157">
        <v>15</v>
      </c>
      <c r="M257" s="157">
        <f t="shared" si="31"/>
        <v>0</v>
      </c>
      <c r="N257" s="157">
        <v>0</v>
      </c>
      <c r="O257" s="157">
        <f t="shared" si="32"/>
        <v>0</v>
      </c>
      <c r="P257" s="157">
        <v>1.9460000000000002E-2</v>
      </c>
      <c r="Q257" s="157">
        <f t="shared" si="33"/>
        <v>0.02</v>
      </c>
      <c r="R257" s="157"/>
      <c r="S257" s="157" t="s">
        <v>182</v>
      </c>
      <c r="T257" s="157" t="s">
        <v>182</v>
      </c>
      <c r="U257" s="157">
        <v>0</v>
      </c>
      <c r="V257" s="157">
        <f t="shared" si="34"/>
        <v>0</v>
      </c>
      <c r="W257" s="157"/>
      <c r="X257" s="157" t="s">
        <v>327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328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72">
        <v>95</v>
      </c>
      <c r="B258" s="173" t="s">
        <v>325</v>
      </c>
      <c r="C258" s="180" t="s">
        <v>711</v>
      </c>
      <c r="D258" s="174" t="s">
        <v>189</v>
      </c>
      <c r="E258" s="175">
        <v>1</v>
      </c>
      <c r="F258" s="176"/>
      <c r="G258" s="177">
        <f t="shared" si="28"/>
        <v>0</v>
      </c>
      <c r="H258" s="158">
        <v>0</v>
      </c>
      <c r="I258" s="157">
        <f t="shared" si="29"/>
        <v>0</v>
      </c>
      <c r="J258" s="158">
        <v>1112</v>
      </c>
      <c r="K258" s="157">
        <f t="shared" si="30"/>
        <v>1112</v>
      </c>
      <c r="L258" s="157">
        <v>15</v>
      </c>
      <c r="M258" s="157">
        <f t="shared" si="31"/>
        <v>0</v>
      </c>
      <c r="N258" s="157">
        <v>1.82E-3</v>
      </c>
      <c r="O258" s="157">
        <f t="shared" si="32"/>
        <v>0</v>
      </c>
      <c r="P258" s="157">
        <v>0</v>
      </c>
      <c r="Q258" s="157">
        <f t="shared" si="33"/>
        <v>0</v>
      </c>
      <c r="R258" s="157"/>
      <c r="S258" s="157" t="s">
        <v>182</v>
      </c>
      <c r="T258" s="157" t="s">
        <v>182</v>
      </c>
      <c r="U258" s="157">
        <v>0</v>
      </c>
      <c r="V258" s="157">
        <f t="shared" si="34"/>
        <v>0</v>
      </c>
      <c r="W258" s="157"/>
      <c r="X258" s="157" t="s">
        <v>327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328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2">
        <v>96</v>
      </c>
      <c r="B259" s="173" t="s">
        <v>712</v>
      </c>
      <c r="C259" s="180" t="s">
        <v>713</v>
      </c>
      <c r="D259" s="174" t="s">
        <v>296</v>
      </c>
      <c r="E259" s="175">
        <v>1</v>
      </c>
      <c r="F259" s="176"/>
      <c r="G259" s="177">
        <f t="shared" si="28"/>
        <v>0</v>
      </c>
      <c r="H259" s="158">
        <v>0</v>
      </c>
      <c r="I259" s="157">
        <f t="shared" si="29"/>
        <v>0</v>
      </c>
      <c r="J259" s="158">
        <v>123</v>
      </c>
      <c r="K259" s="157">
        <f t="shared" si="30"/>
        <v>123</v>
      </c>
      <c r="L259" s="157">
        <v>15</v>
      </c>
      <c r="M259" s="157">
        <f t="shared" si="31"/>
        <v>0</v>
      </c>
      <c r="N259" s="157">
        <v>0</v>
      </c>
      <c r="O259" s="157">
        <f t="shared" si="32"/>
        <v>0</v>
      </c>
      <c r="P259" s="157">
        <v>6.7000000000000004E-2</v>
      </c>
      <c r="Q259" s="157">
        <f t="shared" si="33"/>
        <v>7.0000000000000007E-2</v>
      </c>
      <c r="R259" s="157"/>
      <c r="S259" s="157" t="s">
        <v>182</v>
      </c>
      <c r="T259" s="157" t="s">
        <v>182</v>
      </c>
      <c r="U259" s="157">
        <v>0</v>
      </c>
      <c r="V259" s="157">
        <f t="shared" si="34"/>
        <v>0</v>
      </c>
      <c r="W259" s="157"/>
      <c r="X259" s="157" t="s">
        <v>327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328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72">
        <v>97</v>
      </c>
      <c r="B260" s="173" t="s">
        <v>329</v>
      </c>
      <c r="C260" s="180" t="s">
        <v>330</v>
      </c>
      <c r="D260" s="174" t="s">
        <v>0</v>
      </c>
      <c r="E260" s="175">
        <v>239.57640000000001</v>
      </c>
      <c r="F260" s="176"/>
      <c r="G260" s="177">
        <f t="shared" si="28"/>
        <v>0</v>
      </c>
      <c r="H260" s="158">
        <v>0</v>
      </c>
      <c r="I260" s="157">
        <f t="shared" si="29"/>
        <v>0</v>
      </c>
      <c r="J260" s="158">
        <v>0.3</v>
      </c>
      <c r="K260" s="157">
        <f t="shared" si="30"/>
        <v>71.87</v>
      </c>
      <c r="L260" s="157">
        <v>15</v>
      </c>
      <c r="M260" s="157">
        <f t="shared" si="31"/>
        <v>0</v>
      </c>
      <c r="N260" s="157">
        <v>0</v>
      </c>
      <c r="O260" s="157">
        <f t="shared" si="32"/>
        <v>0</v>
      </c>
      <c r="P260" s="157">
        <v>0</v>
      </c>
      <c r="Q260" s="157">
        <f t="shared" si="33"/>
        <v>0</v>
      </c>
      <c r="R260" s="157"/>
      <c r="S260" s="157" t="s">
        <v>182</v>
      </c>
      <c r="T260" s="157" t="s">
        <v>182</v>
      </c>
      <c r="U260" s="157">
        <v>0</v>
      </c>
      <c r="V260" s="157">
        <f t="shared" si="34"/>
        <v>0</v>
      </c>
      <c r="W260" s="157"/>
      <c r="X260" s="157" t="s">
        <v>278</v>
      </c>
      <c r="Y260" s="148"/>
      <c r="Z260" s="148"/>
      <c r="AA260" s="148"/>
      <c r="AB260" s="148"/>
      <c r="AC260" s="148"/>
      <c r="AD260" s="148"/>
      <c r="AE260" s="148"/>
      <c r="AF260" s="148"/>
      <c r="AG260" s="148" t="s">
        <v>279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x14ac:dyDescent="0.2">
      <c r="A261" s="160" t="s">
        <v>152</v>
      </c>
      <c r="B261" s="161" t="s">
        <v>84</v>
      </c>
      <c r="C261" s="179" t="s">
        <v>85</v>
      </c>
      <c r="D261" s="162"/>
      <c r="E261" s="163"/>
      <c r="F261" s="164"/>
      <c r="G261" s="165">
        <f>SUMIF(AG262:AG267,"&lt;&gt;NOR",G262:G267)</f>
        <v>0</v>
      </c>
      <c r="H261" s="159"/>
      <c r="I261" s="159">
        <f>SUM(I262:I267)</f>
        <v>48258.39</v>
      </c>
      <c r="J261" s="159"/>
      <c r="K261" s="159">
        <f>SUM(K262:K267)</f>
        <v>15215.16</v>
      </c>
      <c r="L261" s="159"/>
      <c r="M261" s="159">
        <f>SUM(M262:M267)</f>
        <v>0</v>
      </c>
      <c r="N261" s="159"/>
      <c r="O261" s="159">
        <f>SUM(O262:O267)</f>
        <v>0.12</v>
      </c>
      <c r="P261" s="159"/>
      <c r="Q261" s="159">
        <f>SUM(Q262:Q267)</f>
        <v>0.31</v>
      </c>
      <c r="R261" s="159"/>
      <c r="S261" s="159"/>
      <c r="T261" s="159"/>
      <c r="U261" s="159"/>
      <c r="V261" s="159">
        <f>SUM(V262:V267)</f>
        <v>20.58</v>
      </c>
      <c r="W261" s="159"/>
      <c r="X261" s="159"/>
      <c r="AG261" t="s">
        <v>153</v>
      </c>
    </row>
    <row r="262" spans="1:60" ht="22.5" outlineLevel="1" x14ac:dyDescent="0.2">
      <c r="A262" s="172">
        <v>98</v>
      </c>
      <c r="B262" s="173" t="s">
        <v>714</v>
      </c>
      <c r="C262" s="180" t="s">
        <v>715</v>
      </c>
      <c r="D262" s="174" t="s">
        <v>189</v>
      </c>
      <c r="E262" s="175">
        <v>1</v>
      </c>
      <c r="F262" s="176"/>
      <c r="G262" s="177">
        <f t="shared" ref="G262:G267" si="35">ROUND(E262*F262,2)</f>
        <v>0</v>
      </c>
      <c r="H262" s="158">
        <v>4532.2</v>
      </c>
      <c r="I262" s="157">
        <f t="shared" ref="I262:I267" si="36">ROUND(E262*H262,2)</f>
        <v>4532.2</v>
      </c>
      <c r="J262" s="158">
        <v>462.8</v>
      </c>
      <c r="K262" s="157">
        <f t="shared" ref="K262:K267" si="37">ROUND(E262*J262,2)</f>
        <v>462.8</v>
      </c>
      <c r="L262" s="157">
        <v>15</v>
      </c>
      <c r="M262" s="157">
        <f t="shared" ref="M262:M267" si="38">G262*(1+L262/100)</f>
        <v>0</v>
      </c>
      <c r="N262" s="157">
        <v>1.221E-2</v>
      </c>
      <c r="O262" s="157">
        <f t="shared" ref="O262:O267" si="39">ROUND(E262*N262,2)</f>
        <v>0.01</v>
      </c>
      <c r="P262" s="157">
        <v>0</v>
      </c>
      <c r="Q262" s="157">
        <f t="shared" ref="Q262:Q267" si="40">ROUND(E262*P262,2)</f>
        <v>0</v>
      </c>
      <c r="R262" s="157"/>
      <c r="S262" s="157" t="s">
        <v>182</v>
      </c>
      <c r="T262" s="157" t="s">
        <v>182</v>
      </c>
      <c r="U262" s="157">
        <v>0.91600000000000004</v>
      </c>
      <c r="V262" s="157">
        <f t="shared" ref="V262:V267" si="41">ROUND(E262*U262,2)</f>
        <v>0.92</v>
      </c>
      <c r="W262" s="157"/>
      <c r="X262" s="157" t="s">
        <v>183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184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72">
        <v>99</v>
      </c>
      <c r="B263" s="173" t="s">
        <v>716</v>
      </c>
      <c r="C263" s="180" t="s">
        <v>717</v>
      </c>
      <c r="D263" s="174" t="s">
        <v>189</v>
      </c>
      <c r="E263" s="175">
        <v>1</v>
      </c>
      <c r="F263" s="176"/>
      <c r="G263" s="177">
        <f t="shared" si="35"/>
        <v>0</v>
      </c>
      <c r="H263" s="158">
        <v>20.86</v>
      </c>
      <c r="I263" s="157">
        <f t="shared" si="36"/>
        <v>20.86</v>
      </c>
      <c r="J263" s="158">
        <v>1235.1400000000001</v>
      </c>
      <c r="K263" s="157">
        <f t="shared" si="37"/>
        <v>1235.1400000000001</v>
      </c>
      <c r="L263" s="157">
        <v>15</v>
      </c>
      <c r="M263" s="157">
        <f t="shared" si="38"/>
        <v>0</v>
      </c>
      <c r="N263" s="157">
        <v>2.0000000000000001E-4</v>
      </c>
      <c r="O263" s="157">
        <f t="shared" si="39"/>
        <v>0</v>
      </c>
      <c r="P263" s="157">
        <v>0.30625000000000002</v>
      </c>
      <c r="Q263" s="157">
        <f t="shared" si="40"/>
        <v>0.31</v>
      </c>
      <c r="R263" s="157"/>
      <c r="S263" s="157" t="s">
        <v>182</v>
      </c>
      <c r="T263" s="157" t="s">
        <v>182</v>
      </c>
      <c r="U263" s="157">
        <v>2.4510000000000001</v>
      </c>
      <c r="V263" s="157">
        <f t="shared" si="41"/>
        <v>2.4500000000000002</v>
      </c>
      <c r="W263" s="157"/>
      <c r="X263" s="157" t="s">
        <v>183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184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100</v>
      </c>
      <c r="B264" s="173" t="s">
        <v>718</v>
      </c>
      <c r="C264" s="180" t="s">
        <v>719</v>
      </c>
      <c r="D264" s="174" t="s">
        <v>296</v>
      </c>
      <c r="E264" s="175">
        <v>1</v>
      </c>
      <c r="F264" s="176"/>
      <c r="G264" s="177">
        <f t="shared" si="35"/>
        <v>0</v>
      </c>
      <c r="H264" s="158">
        <v>55.33</v>
      </c>
      <c r="I264" s="157">
        <f t="shared" si="36"/>
        <v>55.33</v>
      </c>
      <c r="J264" s="158">
        <v>4259.67</v>
      </c>
      <c r="K264" s="157">
        <f t="shared" si="37"/>
        <v>4259.67</v>
      </c>
      <c r="L264" s="157">
        <v>15</v>
      </c>
      <c r="M264" s="157">
        <f t="shared" si="38"/>
        <v>0</v>
      </c>
      <c r="N264" s="157">
        <v>4.6000000000000001E-4</v>
      </c>
      <c r="O264" s="157">
        <f t="shared" si="39"/>
        <v>0</v>
      </c>
      <c r="P264" s="157">
        <v>0</v>
      </c>
      <c r="Q264" s="157">
        <f t="shared" si="40"/>
        <v>0</v>
      </c>
      <c r="R264" s="157"/>
      <c r="S264" s="157" t="s">
        <v>182</v>
      </c>
      <c r="T264" s="157" t="s">
        <v>182</v>
      </c>
      <c r="U264" s="157">
        <v>7.8280000000000003</v>
      </c>
      <c r="V264" s="157">
        <f t="shared" si="41"/>
        <v>7.83</v>
      </c>
      <c r="W264" s="157"/>
      <c r="X264" s="157" t="s">
        <v>183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184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ht="22.5" outlineLevel="1" x14ac:dyDescent="0.2">
      <c r="A265" s="172">
        <v>101</v>
      </c>
      <c r="B265" s="173" t="s">
        <v>720</v>
      </c>
      <c r="C265" s="180" t="s">
        <v>721</v>
      </c>
      <c r="D265" s="174" t="s">
        <v>296</v>
      </c>
      <c r="E265" s="175">
        <v>1</v>
      </c>
      <c r="F265" s="176"/>
      <c r="G265" s="177">
        <f t="shared" si="35"/>
        <v>0</v>
      </c>
      <c r="H265" s="158">
        <v>0</v>
      </c>
      <c r="I265" s="157">
        <f t="shared" si="36"/>
        <v>0</v>
      </c>
      <c r="J265" s="158">
        <v>6235</v>
      </c>
      <c r="K265" s="157">
        <f t="shared" si="37"/>
        <v>6235</v>
      </c>
      <c r="L265" s="157">
        <v>15</v>
      </c>
      <c r="M265" s="157">
        <f t="shared" si="38"/>
        <v>0</v>
      </c>
      <c r="N265" s="157">
        <v>2.3099999999999999E-2</v>
      </c>
      <c r="O265" s="157">
        <f t="shared" si="39"/>
        <v>0.02</v>
      </c>
      <c r="P265" s="157">
        <v>0</v>
      </c>
      <c r="Q265" s="157">
        <f t="shared" si="40"/>
        <v>0</v>
      </c>
      <c r="R265" s="157"/>
      <c r="S265" s="157" t="s">
        <v>157</v>
      </c>
      <c r="T265" s="157" t="s">
        <v>182</v>
      </c>
      <c r="U265" s="157">
        <v>9.3829999999999991</v>
      </c>
      <c r="V265" s="157">
        <f t="shared" si="41"/>
        <v>9.3800000000000008</v>
      </c>
      <c r="W265" s="157"/>
      <c r="X265" s="157" t="s">
        <v>183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184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45" outlineLevel="1" x14ac:dyDescent="0.2">
      <c r="A266" s="172">
        <v>102</v>
      </c>
      <c r="B266" s="173" t="s">
        <v>722</v>
      </c>
      <c r="C266" s="180" t="s">
        <v>723</v>
      </c>
      <c r="D266" s="174" t="s">
        <v>189</v>
      </c>
      <c r="E266" s="175">
        <v>1</v>
      </c>
      <c r="F266" s="176"/>
      <c r="G266" s="177">
        <f t="shared" si="35"/>
        <v>0</v>
      </c>
      <c r="H266" s="158">
        <v>43650</v>
      </c>
      <c r="I266" s="157">
        <f t="shared" si="36"/>
        <v>43650</v>
      </c>
      <c r="J266" s="158">
        <v>0</v>
      </c>
      <c r="K266" s="157">
        <f t="shared" si="37"/>
        <v>0</v>
      </c>
      <c r="L266" s="157">
        <v>15</v>
      </c>
      <c r="M266" s="157">
        <f t="shared" si="38"/>
        <v>0</v>
      </c>
      <c r="N266" s="157">
        <v>8.5999999999999993E-2</v>
      </c>
      <c r="O266" s="157">
        <f t="shared" si="39"/>
        <v>0.09</v>
      </c>
      <c r="P266" s="157">
        <v>0</v>
      </c>
      <c r="Q266" s="157">
        <f t="shared" si="40"/>
        <v>0</v>
      </c>
      <c r="R266" s="157" t="s">
        <v>200</v>
      </c>
      <c r="S266" s="157" t="s">
        <v>182</v>
      </c>
      <c r="T266" s="157" t="s">
        <v>182</v>
      </c>
      <c r="U266" s="157">
        <v>0</v>
      </c>
      <c r="V266" s="157">
        <f t="shared" si="41"/>
        <v>0</v>
      </c>
      <c r="W266" s="157"/>
      <c r="X266" s="157" t="s">
        <v>201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202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2">
        <v>103</v>
      </c>
      <c r="B267" s="173" t="s">
        <v>724</v>
      </c>
      <c r="C267" s="180" t="s">
        <v>725</v>
      </c>
      <c r="D267" s="174" t="s">
        <v>0</v>
      </c>
      <c r="E267" s="175">
        <v>604.51</v>
      </c>
      <c r="F267" s="176"/>
      <c r="G267" s="177">
        <f t="shared" si="35"/>
        <v>0</v>
      </c>
      <c r="H267" s="158">
        <v>0</v>
      </c>
      <c r="I267" s="157">
        <f t="shared" si="36"/>
        <v>0</v>
      </c>
      <c r="J267" s="158">
        <v>5</v>
      </c>
      <c r="K267" s="157">
        <f t="shared" si="37"/>
        <v>3022.55</v>
      </c>
      <c r="L267" s="157">
        <v>15</v>
      </c>
      <c r="M267" s="157">
        <f t="shared" si="38"/>
        <v>0</v>
      </c>
      <c r="N267" s="157">
        <v>0</v>
      </c>
      <c r="O267" s="157">
        <f t="shared" si="39"/>
        <v>0</v>
      </c>
      <c r="P267" s="157">
        <v>0</v>
      </c>
      <c r="Q267" s="157">
        <f t="shared" si="40"/>
        <v>0</v>
      </c>
      <c r="R267" s="157"/>
      <c r="S267" s="157" t="s">
        <v>182</v>
      </c>
      <c r="T267" s="157" t="s">
        <v>158</v>
      </c>
      <c r="U267" s="157">
        <v>0</v>
      </c>
      <c r="V267" s="157">
        <f t="shared" si="41"/>
        <v>0</v>
      </c>
      <c r="W267" s="157"/>
      <c r="X267" s="157" t="s">
        <v>278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279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x14ac:dyDescent="0.2">
      <c r="A268" s="160" t="s">
        <v>152</v>
      </c>
      <c r="B268" s="161" t="s">
        <v>86</v>
      </c>
      <c r="C268" s="179" t="s">
        <v>87</v>
      </c>
      <c r="D268" s="162"/>
      <c r="E268" s="163"/>
      <c r="F268" s="164"/>
      <c r="G268" s="165">
        <f>SUMIF(AG269:AG269,"&lt;&gt;NOR",G269:G269)</f>
        <v>0</v>
      </c>
      <c r="H268" s="159"/>
      <c r="I268" s="159">
        <f>SUM(I269:I269)</f>
        <v>61.28</v>
      </c>
      <c r="J268" s="159"/>
      <c r="K268" s="159">
        <f>SUM(K269:K269)</f>
        <v>764.72</v>
      </c>
      <c r="L268" s="159"/>
      <c r="M268" s="159">
        <f>SUM(M269:M269)</f>
        <v>0</v>
      </c>
      <c r="N268" s="159"/>
      <c r="O268" s="159">
        <f>SUM(O269:O269)</f>
        <v>0.05</v>
      </c>
      <c r="P268" s="159"/>
      <c r="Q268" s="159">
        <f>SUM(Q269:Q269)</f>
        <v>0</v>
      </c>
      <c r="R268" s="159"/>
      <c r="S268" s="159"/>
      <c r="T268" s="159"/>
      <c r="U268" s="159"/>
      <c r="V268" s="159">
        <f>SUM(V269:V269)</f>
        <v>1.78</v>
      </c>
      <c r="W268" s="159"/>
      <c r="X268" s="159"/>
      <c r="AG268" t="s">
        <v>153</v>
      </c>
    </row>
    <row r="269" spans="1:60" outlineLevel="1" x14ac:dyDescent="0.2">
      <c r="A269" s="172">
        <v>104</v>
      </c>
      <c r="B269" s="173" t="s">
        <v>726</v>
      </c>
      <c r="C269" s="180" t="s">
        <v>727</v>
      </c>
      <c r="D269" s="174" t="s">
        <v>296</v>
      </c>
      <c r="E269" s="175">
        <v>1</v>
      </c>
      <c r="F269" s="176"/>
      <c r="G269" s="177">
        <f>ROUND(E269*F269,2)</f>
        <v>0</v>
      </c>
      <c r="H269" s="158">
        <v>61.28</v>
      </c>
      <c r="I269" s="157">
        <f>ROUND(E269*H269,2)</f>
        <v>61.28</v>
      </c>
      <c r="J269" s="158">
        <v>764.72</v>
      </c>
      <c r="K269" s="157">
        <f>ROUND(E269*J269,2)</f>
        <v>764.72</v>
      </c>
      <c r="L269" s="157">
        <v>15</v>
      </c>
      <c r="M269" s="157">
        <f>G269*(1+L269/100)</f>
        <v>0</v>
      </c>
      <c r="N269" s="157">
        <v>4.727E-2</v>
      </c>
      <c r="O269" s="157">
        <f>ROUND(E269*N269,2)</f>
        <v>0.05</v>
      </c>
      <c r="P269" s="157">
        <v>0</v>
      </c>
      <c r="Q269" s="157">
        <f>ROUND(E269*P269,2)</f>
        <v>0</v>
      </c>
      <c r="R269" s="157"/>
      <c r="S269" s="157" t="s">
        <v>182</v>
      </c>
      <c r="T269" s="157" t="s">
        <v>182</v>
      </c>
      <c r="U269" s="157">
        <v>1.7789999999999999</v>
      </c>
      <c r="V269" s="157">
        <f>ROUND(E269*U269,2)</f>
        <v>1.78</v>
      </c>
      <c r="W269" s="157"/>
      <c r="X269" s="157" t="s">
        <v>183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184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x14ac:dyDescent="0.2">
      <c r="A270" s="160" t="s">
        <v>152</v>
      </c>
      <c r="B270" s="161" t="s">
        <v>88</v>
      </c>
      <c r="C270" s="179" t="s">
        <v>89</v>
      </c>
      <c r="D270" s="162"/>
      <c r="E270" s="163"/>
      <c r="F270" s="164"/>
      <c r="G270" s="165">
        <f>SUMIF(AG271:AG273,"&lt;&gt;NOR",G271:G273)</f>
        <v>0</v>
      </c>
      <c r="H270" s="159"/>
      <c r="I270" s="159">
        <f>SUM(I271:I273)</f>
        <v>0</v>
      </c>
      <c r="J270" s="159"/>
      <c r="K270" s="159">
        <f>SUM(K271:K273)</f>
        <v>3179.2</v>
      </c>
      <c r="L270" s="159"/>
      <c r="M270" s="159">
        <f>SUM(M271:M273)</f>
        <v>0</v>
      </c>
      <c r="N270" s="159"/>
      <c r="O270" s="159">
        <f>SUM(O271:O273)</f>
        <v>0</v>
      </c>
      <c r="P270" s="159"/>
      <c r="Q270" s="159">
        <f>SUM(Q271:Q273)</f>
        <v>0.03</v>
      </c>
      <c r="R270" s="159"/>
      <c r="S270" s="159"/>
      <c r="T270" s="159"/>
      <c r="U270" s="159"/>
      <c r="V270" s="159">
        <f>SUM(V271:V273)</f>
        <v>2.98</v>
      </c>
      <c r="W270" s="159"/>
      <c r="X270" s="159"/>
      <c r="AG270" t="s">
        <v>153</v>
      </c>
    </row>
    <row r="271" spans="1:60" outlineLevel="1" x14ac:dyDescent="0.2">
      <c r="A271" s="172">
        <v>105</v>
      </c>
      <c r="B271" s="173" t="s">
        <v>728</v>
      </c>
      <c r="C271" s="180" t="s">
        <v>729</v>
      </c>
      <c r="D271" s="174" t="s">
        <v>196</v>
      </c>
      <c r="E271" s="175">
        <v>16</v>
      </c>
      <c r="F271" s="176"/>
      <c r="G271" s="177">
        <f>ROUND(E271*F271,2)</f>
        <v>0</v>
      </c>
      <c r="H271" s="158">
        <v>0</v>
      </c>
      <c r="I271" s="157">
        <f>ROUND(E271*H271,2)</f>
        <v>0</v>
      </c>
      <c r="J271" s="158">
        <v>73.7</v>
      </c>
      <c r="K271" s="157">
        <f>ROUND(E271*J271,2)</f>
        <v>1179.2</v>
      </c>
      <c r="L271" s="157">
        <v>15</v>
      </c>
      <c r="M271" s="157">
        <f>G271*(1+L271/100)</f>
        <v>0</v>
      </c>
      <c r="N271" s="157">
        <v>0</v>
      </c>
      <c r="O271" s="157">
        <f>ROUND(E271*N271,2)</f>
        <v>0</v>
      </c>
      <c r="P271" s="157">
        <v>2E-3</v>
      </c>
      <c r="Q271" s="157">
        <f>ROUND(E271*P271,2)</f>
        <v>0.03</v>
      </c>
      <c r="R271" s="157"/>
      <c r="S271" s="157" t="s">
        <v>182</v>
      </c>
      <c r="T271" s="157" t="s">
        <v>182</v>
      </c>
      <c r="U271" s="157">
        <v>0.186</v>
      </c>
      <c r="V271" s="157">
        <f>ROUND(E271*U271,2)</f>
        <v>2.98</v>
      </c>
      <c r="W271" s="157"/>
      <c r="X271" s="157" t="s">
        <v>183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184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66">
        <v>106</v>
      </c>
      <c r="B272" s="167" t="s">
        <v>730</v>
      </c>
      <c r="C272" s="181" t="s">
        <v>731</v>
      </c>
      <c r="D272" s="168" t="s">
        <v>282</v>
      </c>
      <c r="E272" s="169">
        <v>1</v>
      </c>
      <c r="F272" s="170"/>
      <c r="G272" s="171">
        <f>ROUND(E272*F272,2)</f>
        <v>0</v>
      </c>
      <c r="H272" s="158">
        <v>0</v>
      </c>
      <c r="I272" s="157">
        <f>ROUND(E272*H272,2)</f>
        <v>0</v>
      </c>
      <c r="J272" s="158">
        <v>2000</v>
      </c>
      <c r="K272" s="157">
        <f>ROUND(E272*J272,2)</f>
        <v>2000</v>
      </c>
      <c r="L272" s="157">
        <v>15</v>
      </c>
      <c r="M272" s="157">
        <f>G272*(1+L272/100)</f>
        <v>0</v>
      </c>
      <c r="N272" s="157">
        <v>0</v>
      </c>
      <c r="O272" s="157">
        <f>ROUND(E272*N272,2)</f>
        <v>0</v>
      </c>
      <c r="P272" s="157">
        <v>0</v>
      </c>
      <c r="Q272" s="157">
        <f>ROUND(E272*P272,2)</f>
        <v>0</v>
      </c>
      <c r="R272" s="157"/>
      <c r="S272" s="157" t="s">
        <v>157</v>
      </c>
      <c r="T272" s="157" t="s">
        <v>158</v>
      </c>
      <c r="U272" s="157">
        <v>0</v>
      </c>
      <c r="V272" s="157">
        <f>ROUND(E272*U272,2)</f>
        <v>0</v>
      </c>
      <c r="W272" s="157"/>
      <c r="X272" s="157" t="s">
        <v>183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184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9" t="s">
        <v>732</v>
      </c>
      <c r="D273" s="185"/>
      <c r="E273" s="186">
        <v>1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186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">
      <c r="A274" s="160" t="s">
        <v>152</v>
      </c>
      <c r="B274" s="161" t="s">
        <v>90</v>
      </c>
      <c r="C274" s="179" t="s">
        <v>91</v>
      </c>
      <c r="D274" s="162"/>
      <c r="E274" s="163"/>
      <c r="F274" s="164"/>
      <c r="G274" s="165">
        <f>SUMIF(AG275:AG278,"&lt;&gt;NOR",G275:G278)</f>
        <v>0</v>
      </c>
      <c r="H274" s="159"/>
      <c r="I274" s="159">
        <f>SUM(I275:I278)</f>
        <v>1752.34</v>
      </c>
      <c r="J274" s="159"/>
      <c r="K274" s="159">
        <f>SUM(K275:K278)</f>
        <v>579.38</v>
      </c>
      <c r="L274" s="159"/>
      <c r="M274" s="159">
        <f>SUM(M275:M278)</f>
        <v>0</v>
      </c>
      <c r="N274" s="159"/>
      <c r="O274" s="159">
        <f>SUM(O275:O278)</f>
        <v>0</v>
      </c>
      <c r="P274" s="159"/>
      <c r="Q274" s="159">
        <f>SUM(Q275:Q278)</f>
        <v>0</v>
      </c>
      <c r="R274" s="159"/>
      <c r="S274" s="159"/>
      <c r="T274" s="159"/>
      <c r="U274" s="159"/>
      <c r="V274" s="159">
        <f>SUM(V275:V278)</f>
        <v>0.42000000000000004</v>
      </c>
      <c r="W274" s="159"/>
      <c r="X274" s="159"/>
      <c r="AG274" t="s">
        <v>153</v>
      </c>
    </row>
    <row r="275" spans="1:60" ht="22.5" outlineLevel="1" x14ac:dyDescent="0.2">
      <c r="A275" s="172">
        <v>107</v>
      </c>
      <c r="B275" s="173" t="s">
        <v>333</v>
      </c>
      <c r="C275" s="180" t="s">
        <v>334</v>
      </c>
      <c r="D275" s="174" t="s">
        <v>189</v>
      </c>
      <c r="E275" s="175">
        <v>1</v>
      </c>
      <c r="F275" s="176"/>
      <c r="G275" s="177">
        <f>ROUND(E275*F275,2)</f>
        <v>0</v>
      </c>
      <c r="H275" s="158">
        <v>691.52</v>
      </c>
      <c r="I275" s="157">
        <f>ROUND(E275*H275,2)</f>
        <v>691.52</v>
      </c>
      <c r="J275" s="158">
        <v>139.47999999999999</v>
      </c>
      <c r="K275" s="157">
        <f>ROUND(E275*J275,2)</f>
        <v>139.47999999999999</v>
      </c>
      <c r="L275" s="157">
        <v>15</v>
      </c>
      <c r="M275" s="157">
        <f>G275*(1+L275/100)</f>
        <v>0</v>
      </c>
      <c r="N275" s="157">
        <v>8.9999999999999998E-4</v>
      </c>
      <c r="O275" s="157">
        <f>ROUND(E275*N275,2)</f>
        <v>0</v>
      </c>
      <c r="P275" s="157">
        <v>0</v>
      </c>
      <c r="Q275" s="157">
        <f>ROUND(E275*P275,2)</f>
        <v>0</v>
      </c>
      <c r="R275" s="157"/>
      <c r="S275" s="157" t="s">
        <v>182</v>
      </c>
      <c r="T275" s="157" t="s">
        <v>158</v>
      </c>
      <c r="U275" s="157">
        <v>0.247</v>
      </c>
      <c r="V275" s="157">
        <f>ROUND(E275*U275,2)</f>
        <v>0.25</v>
      </c>
      <c r="W275" s="157"/>
      <c r="X275" s="157" t="s">
        <v>183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184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2">
        <v>108</v>
      </c>
      <c r="B276" s="173" t="s">
        <v>733</v>
      </c>
      <c r="C276" s="180" t="s">
        <v>734</v>
      </c>
      <c r="D276" s="174" t="s">
        <v>189</v>
      </c>
      <c r="E276" s="175">
        <v>1</v>
      </c>
      <c r="F276" s="176"/>
      <c r="G276" s="177">
        <f>ROUND(E276*F276,2)</f>
        <v>0</v>
      </c>
      <c r="H276" s="158">
        <v>1060.82</v>
      </c>
      <c r="I276" s="157">
        <f>ROUND(E276*H276,2)</f>
        <v>1060.82</v>
      </c>
      <c r="J276" s="158">
        <v>83.18</v>
      </c>
      <c r="K276" s="157">
        <f>ROUND(E276*J276,2)</f>
        <v>83.18</v>
      </c>
      <c r="L276" s="157">
        <v>15</v>
      </c>
      <c r="M276" s="157">
        <f>G276*(1+L276/100)</f>
        <v>0</v>
      </c>
      <c r="N276" s="157">
        <v>1.2E-4</v>
      </c>
      <c r="O276" s="157">
        <f>ROUND(E276*N276,2)</f>
        <v>0</v>
      </c>
      <c r="P276" s="157">
        <v>0</v>
      </c>
      <c r="Q276" s="157">
        <f>ROUND(E276*P276,2)</f>
        <v>0</v>
      </c>
      <c r="R276" s="157"/>
      <c r="S276" s="157" t="s">
        <v>182</v>
      </c>
      <c r="T276" s="157" t="s">
        <v>182</v>
      </c>
      <c r="U276" s="157">
        <v>0.16500000000000001</v>
      </c>
      <c r="V276" s="157">
        <f>ROUND(E276*U276,2)</f>
        <v>0.17</v>
      </c>
      <c r="W276" s="157"/>
      <c r="X276" s="157" t="s">
        <v>183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184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2">
        <v>109</v>
      </c>
      <c r="B277" s="173" t="s">
        <v>337</v>
      </c>
      <c r="C277" s="180" t="s">
        <v>338</v>
      </c>
      <c r="D277" s="174" t="s">
        <v>189</v>
      </c>
      <c r="E277" s="175">
        <v>1</v>
      </c>
      <c r="F277" s="176"/>
      <c r="G277" s="177">
        <f>ROUND(E277*F277,2)</f>
        <v>0</v>
      </c>
      <c r="H277" s="158">
        <v>0</v>
      </c>
      <c r="I277" s="157">
        <f>ROUND(E277*H277,2)</f>
        <v>0</v>
      </c>
      <c r="J277" s="158">
        <v>311</v>
      </c>
      <c r="K277" s="157">
        <f>ROUND(E277*J277,2)</f>
        <v>311</v>
      </c>
      <c r="L277" s="157">
        <v>15</v>
      </c>
      <c r="M277" s="157">
        <f>G277*(1+L277/100)</f>
        <v>0</v>
      </c>
      <c r="N277" s="157">
        <v>0</v>
      </c>
      <c r="O277" s="157">
        <f>ROUND(E277*N277,2)</f>
        <v>0</v>
      </c>
      <c r="P277" s="157">
        <v>0</v>
      </c>
      <c r="Q277" s="157">
        <f>ROUND(E277*P277,2)</f>
        <v>0</v>
      </c>
      <c r="R277" s="157"/>
      <c r="S277" s="157" t="s">
        <v>157</v>
      </c>
      <c r="T277" s="157" t="s">
        <v>182</v>
      </c>
      <c r="U277" s="157">
        <v>0</v>
      </c>
      <c r="V277" s="157">
        <f>ROUND(E277*U277,2)</f>
        <v>0</v>
      </c>
      <c r="W277" s="157"/>
      <c r="X277" s="157" t="s">
        <v>183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184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2">
        <v>110</v>
      </c>
      <c r="B278" s="173" t="s">
        <v>339</v>
      </c>
      <c r="C278" s="180" t="s">
        <v>340</v>
      </c>
      <c r="D278" s="174" t="s">
        <v>0</v>
      </c>
      <c r="E278" s="175">
        <v>22.86</v>
      </c>
      <c r="F278" s="176"/>
      <c r="G278" s="177">
        <f>ROUND(E278*F278,2)</f>
        <v>0</v>
      </c>
      <c r="H278" s="158">
        <v>0</v>
      </c>
      <c r="I278" s="157">
        <f>ROUND(E278*H278,2)</f>
        <v>0</v>
      </c>
      <c r="J278" s="158">
        <v>2</v>
      </c>
      <c r="K278" s="157">
        <f>ROUND(E278*J278,2)</f>
        <v>45.72</v>
      </c>
      <c r="L278" s="157">
        <v>15</v>
      </c>
      <c r="M278" s="157">
        <f>G278*(1+L278/100)</f>
        <v>0</v>
      </c>
      <c r="N278" s="157">
        <v>0</v>
      </c>
      <c r="O278" s="157">
        <f>ROUND(E278*N278,2)</f>
        <v>0</v>
      </c>
      <c r="P278" s="157">
        <v>0</v>
      </c>
      <c r="Q278" s="157">
        <f>ROUND(E278*P278,2)</f>
        <v>0</v>
      </c>
      <c r="R278" s="157"/>
      <c r="S278" s="157" t="s">
        <v>182</v>
      </c>
      <c r="T278" s="157" t="s">
        <v>158</v>
      </c>
      <c r="U278" s="157">
        <v>0</v>
      </c>
      <c r="V278" s="157">
        <f>ROUND(E278*U278,2)</f>
        <v>0</v>
      </c>
      <c r="W278" s="157"/>
      <c r="X278" s="157" t="s">
        <v>278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279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x14ac:dyDescent="0.2">
      <c r="A279" s="160" t="s">
        <v>152</v>
      </c>
      <c r="B279" s="161" t="s">
        <v>92</v>
      </c>
      <c r="C279" s="179" t="s">
        <v>93</v>
      </c>
      <c r="D279" s="162"/>
      <c r="E279" s="163"/>
      <c r="F279" s="164"/>
      <c r="G279" s="165">
        <f>SUMIF(AG280:AG284,"&lt;&gt;NOR",G280:G284)</f>
        <v>0</v>
      </c>
      <c r="H279" s="159"/>
      <c r="I279" s="159">
        <f>SUM(I280:I284)</f>
        <v>2669.83</v>
      </c>
      <c r="J279" s="159"/>
      <c r="K279" s="159">
        <f>SUM(K280:K284)</f>
        <v>2320.8200000000002</v>
      </c>
      <c r="L279" s="159"/>
      <c r="M279" s="159">
        <f>SUM(M280:M284)</f>
        <v>0</v>
      </c>
      <c r="N279" s="159"/>
      <c r="O279" s="159">
        <f>SUM(O280:O284)</f>
        <v>0.01</v>
      </c>
      <c r="P279" s="159"/>
      <c r="Q279" s="159">
        <f>SUM(Q280:Q284)</f>
        <v>0</v>
      </c>
      <c r="R279" s="159"/>
      <c r="S279" s="159"/>
      <c r="T279" s="159"/>
      <c r="U279" s="159"/>
      <c r="V279" s="159">
        <f>SUM(V280:V284)</f>
        <v>0.95000000000000007</v>
      </c>
      <c r="W279" s="159"/>
      <c r="X279" s="159"/>
      <c r="AG279" t="s">
        <v>153</v>
      </c>
    </row>
    <row r="280" spans="1:60" ht="22.5" outlineLevel="1" x14ac:dyDescent="0.2">
      <c r="A280" s="172">
        <v>111</v>
      </c>
      <c r="B280" s="173" t="s">
        <v>735</v>
      </c>
      <c r="C280" s="180" t="s">
        <v>736</v>
      </c>
      <c r="D280" s="174" t="s">
        <v>189</v>
      </c>
      <c r="E280" s="175">
        <v>1</v>
      </c>
      <c r="F280" s="176"/>
      <c r="G280" s="177">
        <f>ROUND(E280*F280,2)</f>
        <v>0</v>
      </c>
      <c r="H280" s="158">
        <v>69.83</v>
      </c>
      <c r="I280" s="157">
        <f>ROUND(E280*H280,2)</f>
        <v>69.83</v>
      </c>
      <c r="J280" s="158">
        <v>780.17</v>
      </c>
      <c r="K280" s="157">
        <f>ROUND(E280*J280,2)</f>
        <v>780.17</v>
      </c>
      <c r="L280" s="157">
        <v>15</v>
      </c>
      <c r="M280" s="157">
        <f>G280*(1+L280/100)</f>
        <v>0</v>
      </c>
      <c r="N280" s="157">
        <v>2.0000000000000002E-5</v>
      </c>
      <c r="O280" s="157">
        <f>ROUND(E280*N280,2)</f>
        <v>0</v>
      </c>
      <c r="P280" s="157">
        <v>0</v>
      </c>
      <c r="Q280" s="157">
        <f>ROUND(E280*P280,2)</f>
        <v>0</v>
      </c>
      <c r="R280" s="157"/>
      <c r="S280" s="157" t="s">
        <v>182</v>
      </c>
      <c r="T280" s="157" t="s">
        <v>158</v>
      </c>
      <c r="U280" s="157">
        <v>0.86799999999999999</v>
      </c>
      <c r="V280" s="157">
        <f>ROUND(E280*U280,2)</f>
        <v>0.87</v>
      </c>
      <c r="W280" s="157"/>
      <c r="X280" s="157" t="s">
        <v>183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184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72">
        <v>112</v>
      </c>
      <c r="B281" s="173" t="s">
        <v>348</v>
      </c>
      <c r="C281" s="180" t="s">
        <v>349</v>
      </c>
      <c r="D281" s="174" t="s">
        <v>282</v>
      </c>
      <c r="E281" s="175">
        <v>1</v>
      </c>
      <c r="F281" s="176"/>
      <c r="G281" s="177">
        <f>ROUND(E281*F281,2)</f>
        <v>0</v>
      </c>
      <c r="H281" s="158">
        <v>0</v>
      </c>
      <c r="I281" s="157">
        <f>ROUND(E281*H281,2)</f>
        <v>0</v>
      </c>
      <c r="J281" s="158">
        <v>800</v>
      </c>
      <c r="K281" s="157">
        <f>ROUND(E281*J281,2)</f>
        <v>800</v>
      </c>
      <c r="L281" s="157">
        <v>15</v>
      </c>
      <c r="M281" s="157">
        <f>G281*(1+L281/100)</f>
        <v>0</v>
      </c>
      <c r="N281" s="157">
        <v>0</v>
      </c>
      <c r="O281" s="157">
        <f>ROUND(E281*N281,2)</f>
        <v>0</v>
      </c>
      <c r="P281" s="157">
        <v>0</v>
      </c>
      <c r="Q281" s="157">
        <f>ROUND(E281*P281,2)</f>
        <v>0</v>
      </c>
      <c r="R281" s="157"/>
      <c r="S281" s="157" t="s">
        <v>182</v>
      </c>
      <c r="T281" s="157" t="s">
        <v>158</v>
      </c>
      <c r="U281" s="157">
        <v>3.1E-2</v>
      </c>
      <c r="V281" s="157">
        <f>ROUND(E281*U281,2)</f>
        <v>0.03</v>
      </c>
      <c r="W281" s="157"/>
      <c r="X281" s="157" t="s">
        <v>183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184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72">
        <v>113</v>
      </c>
      <c r="B282" s="173" t="s">
        <v>350</v>
      </c>
      <c r="C282" s="180" t="s">
        <v>351</v>
      </c>
      <c r="D282" s="174" t="s">
        <v>282</v>
      </c>
      <c r="E282" s="175">
        <v>1</v>
      </c>
      <c r="F282" s="176"/>
      <c r="G282" s="177">
        <f>ROUND(E282*F282,2)</f>
        <v>0</v>
      </c>
      <c r="H282" s="158">
        <v>0</v>
      </c>
      <c r="I282" s="157">
        <f>ROUND(E282*H282,2)</f>
        <v>0</v>
      </c>
      <c r="J282" s="158">
        <v>600</v>
      </c>
      <c r="K282" s="157">
        <f>ROUND(E282*J282,2)</f>
        <v>600</v>
      </c>
      <c r="L282" s="157">
        <v>15</v>
      </c>
      <c r="M282" s="157">
        <f>G282*(1+L282/100)</f>
        <v>0</v>
      </c>
      <c r="N282" s="157">
        <v>0</v>
      </c>
      <c r="O282" s="157">
        <f>ROUND(E282*N282,2)</f>
        <v>0</v>
      </c>
      <c r="P282" s="157">
        <v>0</v>
      </c>
      <c r="Q282" s="157">
        <f>ROUND(E282*P282,2)</f>
        <v>0</v>
      </c>
      <c r="R282" s="157"/>
      <c r="S282" s="157" t="s">
        <v>182</v>
      </c>
      <c r="T282" s="157" t="s">
        <v>158</v>
      </c>
      <c r="U282" s="157">
        <v>5.1999999999999998E-2</v>
      </c>
      <c r="V282" s="157">
        <f>ROUND(E282*U282,2)</f>
        <v>0.05</v>
      </c>
      <c r="W282" s="157"/>
      <c r="X282" s="157" t="s">
        <v>183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184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72">
        <v>114</v>
      </c>
      <c r="B283" s="173" t="s">
        <v>737</v>
      </c>
      <c r="C283" s="180" t="s">
        <v>738</v>
      </c>
      <c r="D283" s="174" t="s">
        <v>189</v>
      </c>
      <c r="E283" s="175">
        <v>1</v>
      </c>
      <c r="F283" s="176"/>
      <c r="G283" s="177">
        <f>ROUND(E283*F283,2)</f>
        <v>0</v>
      </c>
      <c r="H283" s="158">
        <v>2600</v>
      </c>
      <c r="I283" s="157">
        <f>ROUND(E283*H283,2)</f>
        <v>2600</v>
      </c>
      <c r="J283" s="158">
        <v>0</v>
      </c>
      <c r="K283" s="157">
        <f>ROUND(E283*J283,2)</f>
        <v>0</v>
      </c>
      <c r="L283" s="157">
        <v>15</v>
      </c>
      <c r="M283" s="157">
        <f>G283*(1+L283/100)</f>
        <v>0</v>
      </c>
      <c r="N283" s="157">
        <v>5.5999999999999999E-3</v>
      </c>
      <c r="O283" s="157">
        <f>ROUND(E283*N283,2)</f>
        <v>0.01</v>
      </c>
      <c r="P283" s="157">
        <v>0</v>
      </c>
      <c r="Q283" s="157">
        <f>ROUND(E283*P283,2)</f>
        <v>0</v>
      </c>
      <c r="R283" s="157" t="s">
        <v>200</v>
      </c>
      <c r="S283" s="157" t="s">
        <v>182</v>
      </c>
      <c r="T283" s="157" t="s">
        <v>158</v>
      </c>
      <c r="U283" s="157">
        <v>0</v>
      </c>
      <c r="V283" s="157">
        <f>ROUND(E283*U283,2)</f>
        <v>0</v>
      </c>
      <c r="W283" s="157"/>
      <c r="X283" s="157" t="s">
        <v>201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202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115</v>
      </c>
      <c r="B284" s="173" t="s">
        <v>358</v>
      </c>
      <c r="C284" s="180" t="s">
        <v>359</v>
      </c>
      <c r="D284" s="174" t="s">
        <v>0</v>
      </c>
      <c r="E284" s="175">
        <v>48.5</v>
      </c>
      <c r="F284" s="176"/>
      <c r="G284" s="177">
        <f>ROUND(E284*F284,2)</f>
        <v>0</v>
      </c>
      <c r="H284" s="158">
        <v>0</v>
      </c>
      <c r="I284" s="157">
        <f>ROUND(E284*H284,2)</f>
        <v>0</v>
      </c>
      <c r="J284" s="158">
        <v>2.9</v>
      </c>
      <c r="K284" s="157">
        <f>ROUND(E284*J284,2)</f>
        <v>140.65</v>
      </c>
      <c r="L284" s="157">
        <v>15</v>
      </c>
      <c r="M284" s="157">
        <f>G284*(1+L284/100)</f>
        <v>0</v>
      </c>
      <c r="N284" s="157">
        <v>0</v>
      </c>
      <c r="O284" s="157">
        <f>ROUND(E284*N284,2)</f>
        <v>0</v>
      </c>
      <c r="P284" s="157">
        <v>0</v>
      </c>
      <c r="Q284" s="157">
        <f>ROUND(E284*P284,2)</f>
        <v>0</v>
      </c>
      <c r="R284" s="157"/>
      <c r="S284" s="157" t="s">
        <v>182</v>
      </c>
      <c r="T284" s="157" t="s">
        <v>182</v>
      </c>
      <c r="U284" s="157">
        <v>0</v>
      </c>
      <c r="V284" s="157">
        <f>ROUND(E284*U284,2)</f>
        <v>0</v>
      </c>
      <c r="W284" s="157"/>
      <c r="X284" s="157" t="s">
        <v>278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279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x14ac:dyDescent="0.2">
      <c r="A285" s="160" t="s">
        <v>152</v>
      </c>
      <c r="B285" s="161" t="s">
        <v>94</v>
      </c>
      <c r="C285" s="179" t="s">
        <v>95</v>
      </c>
      <c r="D285" s="162"/>
      <c r="E285" s="163"/>
      <c r="F285" s="164"/>
      <c r="G285" s="165">
        <f>SUMIF(AG286:AG288,"&lt;&gt;NOR",G286:G288)</f>
        <v>0</v>
      </c>
      <c r="H285" s="159"/>
      <c r="I285" s="159">
        <f>SUM(I286:I288)</f>
        <v>23982.29</v>
      </c>
      <c r="J285" s="159"/>
      <c r="K285" s="159">
        <f>SUM(K286:K288)</f>
        <v>5444.6</v>
      </c>
      <c r="L285" s="159"/>
      <c r="M285" s="159">
        <f>SUM(M286:M288)</f>
        <v>0</v>
      </c>
      <c r="N285" s="159"/>
      <c r="O285" s="159">
        <f>SUM(O286:O288)</f>
        <v>0.28000000000000003</v>
      </c>
      <c r="P285" s="159"/>
      <c r="Q285" s="159">
        <f>SUM(Q286:Q288)</f>
        <v>0</v>
      </c>
      <c r="R285" s="159"/>
      <c r="S285" s="159"/>
      <c r="T285" s="159"/>
      <c r="U285" s="159"/>
      <c r="V285" s="159">
        <f>SUM(V286:V288)</f>
        <v>5.93</v>
      </c>
      <c r="W285" s="159"/>
      <c r="X285" s="159"/>
      <c r="AG285" t="s">
        <v>153</v>
      </c>
    </row>
    <row r="286" spans="1:60" ht="45" outlineLevel="1" x14ac:dyDescent="0.2">
      <c r="A286" s="166">
        <v>116</v>
      </c>
      <c r="B286" s="167" t="s">
        <v>360</v>
      </c>
      <c r="C286" s="181" t="s">
        <v>739</v>
      </c>
      <c r="D286" s="168" t="s">
        <v>206</v>
      </c>
      <c r="E286" s="169">
        <v>26.6</v>
      </c>
      <c r="F286" s="170"/>
      <c r="G286" s="171">
        <f>ROUND(E286*F286,2)</f>
        <v>0</v>
      </c>
      <c r="H286" s="158">
        <v>901.59</v>
      </c>
      <c r="I286" s="157">
        <f>ROUND(E286*H286,2)</f>
        <v>23982.29</v>
      </c>
      <c r="J286" s="158">
        <v>112.41</v>
      </c>
      <c r="K286" s="157">
        <f>ROUND(E286*J286,2)</f>
        <v>2990.11</v>
      </c>
      <c r="L286" s="157">
        <v>15</v>
      </c>
      <c r="M286" s="157">
        <f>G286*(1+L286/100)</f>
        <v>0</v>
      </c>
      <c r="N286" s="157">
        <v>1.043E-2</v>
      </c>
      <c r="O286" s="157">
        <f>ROUND(E286*N286,2)</f>
        <v>0.28000000000000003</v>
      </c>
      <c r="P286" s="157">
        <v>0</v>
      </c>
      <c r="Q286" s="157">
        <f>ROUND(E286*P286,2)</f>
        <v>0</v>
      </c>
      <c r="R286" s="157"/>
      <c r="S286" s="157" t="s">
        <v>182</v>
      </c>
      <c r="T286" s="157" t="s">
        <v>182</v>
      </c>
      <c r="U286" s="157">
        <v>0.223</v>
      </c>
      <c r="V286" s="157">
        <f>ROUND(E286*U286,2)</f>
        <v>5.93</v>
      </c>
      <c r="W286" s="157"/>
      <c r="X286" s="157" t="s">
        <v>183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184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9" t="s">
        <v>578</v>
      </c>
      <c r="D287" s="185"/>
      <c r="E287" s="186">
        <v>26.6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186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2">
        <v>117</v>
      </c>
      <c r="B288" s="173" t="s">
        <v>362</v>
      </c>
      <c r="C288" s="180" t="s">
        <v>363</v>
      </c>
      <c r="D288" s="174" t="s">
        <v>0</v>
      </c>
      <c r="E288" s="175">
        <v>269.72399999999999</v>
      </c>
      <c r="F288" s="176"/>
      <c r="G288" s="177">
        <f>ROUND(E288*F288,2)</f>
        <v>0</v>
      </c>
      <c r="H288" s="158">
        <v>0</v>
      </c>
      <c r="I288" s="157">
        <f>ROUND(E288*H288,2)</f>
        <v>0</v>
      </c>
      <c r="J288" s="158">
        <v>9.1</v>
      </c>
      <c r="K288" s="157">
        <f>ROUND(E288*J288,2)</f>
        <v>2454.4899999999998</v>
      </c>
      <c r="L288" s="157">
        <v>15</v>
      </c>
      <c r="M288" s="157">
        <f>G288*(1+L288/100)</f>
        <v>0</v>
      </c>
      <c r="N288" s="157">
        <v>0</v>
      </c>
      <c r="O288" s="157">
        <f>ROUND(E288*N288,2)</f>
        <v>0</v>
      </c>
      <c r="P288" s="157">
        <v>0</v>
      </c>
      <c r="Q288" s="157">
        <f>ROUND(E288*P288,2)</f>
        <v>0</v>
      </c>
      <c r="R288" s="157"/>
      <c r="S288" s="157" t="s">
        <v>182</v>
      </c>
      <c r="T288" s="157" t="s">
        <v>182</v>
      </c>
      <c r="U288" s="157">
        <v>0</v>
      </c>
      <c r="V288" s="157">
        <f>ROUND(E288*U288,2)</f>
        <v>0</v>
      </c>
      <c r="W288" s="157"/>
      <c r="X288" s="157" t="s">
        <v>278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279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x14ac:dyDescent="0.2">
      <c r="A289" s="160" t="s">
        <v>152</v>
      </c>
      <c r="B289" s="161" t="s">
        <v>96</v>
      </c>
      <c r="C289" s="179" t="s">
        <v>97</v>
      </c>
      <c r="D289" s="162"/>
      <c r="E289" s="163"/>
      <c r="F289" s="164"/>
      <c r="G289" s="165">
        <f>SUMIF(AG290:AG324,"&lt;&gt;NOR",G290:G324)</f>
        <v>0</v>
      </c>
      <c r="H289" s="159"/>
      <c r="I289" s="159">
        <f>SUM(I290:I324)</f>
        <v>12550.2</v>
      </c>
      <c r="J289" s="159"/>
      <c r="K289" s="159">
        <f>SUM(K290:K324)</f>
        <v>75333.070000000007</v>
      </c>
      <c r="L289" s="159"/>
      <c r="M289" s="159">
        <f>SUM(M290:M324)</f>
        <v>0</v>
      </c>
      <c r="N289" s="159"/>
      <c r="O289" s="159">
        <f>SUM(O290:O324)</f>
        <v>0</v>
      </c>
      <c r="P289" s="159"/>
      <c r="Q289" s="159">
        <f>SUM(Q290:Q324)</f>
        <v>0.38</v>
      </c>
      <c r="R289" s="159"/>
      <c r="S289" s="159"/>
      <c r="T289" s="159"/>
      <c r="U289" s="159"/>
      <c r="V289" s="159">
        <f>SUM(V290:V324)</f>
        <v>35.660000000000004</v>
      </c>
      <c r="W289" s="159"/>
      <c r="X289" s="159"/>
      <c r="AG289" t="s">
        <v>153</v>
      </c>
    </row>
    <row r="290" spans="1:60" outlineLevel="1" x14ac:dyDescent="0.2">
      <c r="A290" s="166">
        <v>118</v>
      </c>
      <c r="B290" s="167" t="s">
        <v>740</v>
      </c>
      <c r="C290" s="181" t="s">
        <v>741</v>
      </c>
      <c r="D290" s="168" t="s">
        <v>206</v>
      </c>
      <c r="E290" s="169">
        <v>6.6</v>
      </c>
      <c r="F290" s="170"/>
      <c r="G290" s="171">
        <f>ROUND(E290*F290,2)</f>
        <v>0</v>
      </c>
      <c r="H290" s="158">
        <v>0</v>
      </c>
      <c r="I290" s="157">
        <f>ROUND(E290*H290,2)</f>
        <v>0</v>
      </c>
      <c r="J290" s="158">
        <v>186.5</v>
      </c>
      <c r="K290" s="157">
        <f>ROUND(E290*J290,2)</f>
        <v>1230.9000000000001</v>
      </c>
      <c r="L290" s="157">
        <v>15</v>
      </c>
      <c r="M290" s="157">
        <f>G290*(1+L290/100)</f>
        <v>0</v>
      </c>
      <c r="N290" s="157">
        <v>0</v>
      </c>
      <c r="O290" s="157">
        <f>ROUND(E290*N290,2)</f>
        <v>0</v>
      </c>
      <c r="P290" s="157">
        <v>1.098E-2</v>
      </c>
      <c r="Q290" s="157">
        <f>ROUND(E290*P290,2)</f>
        <v>7.0000000000000007E-2</v>
      </c>
      <c r="R290" s="157"/>
      <c r="S290" s="157" t="s">
        <v>182</v>
      </c>
      <c r="T290" s="157" t="s">
        <v>182</v>
      </c>
      <c r="U290" s="157">
        <v>0.37</v>
      </c>
      <c r="V290" s="157">
        <f>ROUND(E290*U290,2)</f>
        <v>2.44</v>
      </c>
      <c r="W290" s="157"/>
      <c r="X290" s="157" t="s">
        <v>183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184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9" t="s">
        <v>742</v>
      </c>
      <c r="D291" s="185"/>
      <c r="E291" s="186">
        <v>6.6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186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66">
        <v>119</v>
      </c>
      <c r="B292" s="167" t="s">
        <v>743</v>
      </c>
      <c r="C292" s="181" t="s">
        <v>744</v>
      </c>
      <c r="D292" s="168" t="s">
        <v>206</v>
      </c>
      <c r="E292" s="169">
        <v>6.6</v>
      </c>
      <c r="F292" s="170"/>
      <c r="G292" s="171">
        <f>ROUND(E292*F292,2)</f>
        <v>0</v>
      </c>
      <c r="H292" s="158">
        <v>0</v>
      </c>
      <c r="I292" s="157">
        <f>ROUND(E292*H292,2)</f>
        <v>0</v>
      </c>
      <c r="J292" s="158">
        <v>33.299999999999997</v>
      </c>
      <c r="K292" s="157">
        <f>ROUND(E292*J292,2)</f>
        <v>219.78</v>
      </c>
      <c r="L292" s="157">
        <v>15</v>
      </c>
      <c r="M292" s="157">
        <f>G292*(1+L292/100)</f>
        <v>0</v>
      </c>
      <c r="N292" s="157">
        <v>0</v>
      </c>
      <c r="O292" s="157">
        <f>ROUND(E292*N292,2)</f>
        <v>0</v>
      </c>
      <c r="P292" s="157">
        <v>8.0000000000000002E-3</v>
      </c>
      <c r="Q292" s="157">
        <f>ROUND(E292*P292,2)</f>
        <v>0.05</v>
      </c>
      <c r="R292" s="157"/>
      <c r="S292" s="157" t="s">
        <v>182</v>
      </c>
      <c r="T292" s="157" t="s">
        <v>182</v>
      </c>
      <c r="U292" s="157">
        <v>6.6000000000000003E-2</v>
      </c>
      <c r="V292" s="157">
        <f>ROUND(E292*U292,2)</f>
        <v>0.44</v>
      </c>
      <c r="W292" s="157"/>
      <c r="X292" s="157" t="s">
        <v>183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184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9" t="s">
        <v>742</v>
      </c>
      <c r="D293" s="185"/>
      <c r="E293" s="186">
        <v>6.6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186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2">
        <v>120</v>
      </c>
      <c r="B294" s="173" t="s">
        <v>364</v>
      </c>
      <c r="C294" s="180" t="s">
        <v>365</v>
      </c>
      <c r="D294" s="174" t="s">
        <v>189</v>
      </c>
      <c r="E294" s="175">
        <v>5</v>
      </c>
      <c r="F294" s="176"/>
      <c r="G294" s="177">
        <f>ROUND(E294*F294,2)</f>
        <v>0</v>
      </c>
      <c r="H294" s="158">
        <v>0</v>
      </c>
      <c r="I294" s="157">
        <f>ROUND(E294*H294,2)</f>
        <v>0</v>
      </c>
      <c r="J294" s="158">
        <v>450</v>
      </c>
      <c r="K294" s="157">
        <f>ROUND(E294*J294,2)</f>
        <v>2250</v>
      </c>
      <c r="L294" s="157">
        <v>15</v>
      </c>
      <c r="M294" s="157">
        <f>G294*(1+L294/100)</f>
        <v>0</v>
      </c>
      <c r="N294" s="157">
        <v>0</v>
      </c>
      <c r="O294" s="157">
        <f>ROUND(E294*N294,2)</f>
        <v>0</v>
      </c>
      <c r="P294" s="157">
        <v>0</v>
      </c>
      <c r="Q294" s="157">
        <f>ROUND(E294*P294,2)</f>
        <v>0</v>
      </c>
      <c r="R294" s="157"/>
      <c r="S294" s="157" t="s">
        <v>182</v>
      </c>
      <c r="T294" s="157" t="s">
        <v>158</v>
      </c>
      <c r="U294" s="157">
        <v>1.45</v>
      </c>
      <c r="V294" s="157">
        <f>ROUND(E294*U294,2)</f>
        <v>7.25</v>
      </c>
      <c r="W294" s="157"/>
      <c r="X294" s="157" t="s">
        <v>183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184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72">
        <v>121</v>
      </c>
      <c r="B295" s="173" t="s">
        <v>366</v>
      </c>
      <c r="C295" s="180" t="s">
        <v>367</v>
      </c>
      <c r="D295" s="174" t="s">
        <v>189</v>
      </c>
      <c r="E295" s="175">
        <v>8</v>
      </c>
      <c r="F295" s="176"/>
      <c r="G295" s="177">
        <f>ROUND(E295*F295,2)</f>
        <v>0</v>
      </c>
      <c r="H295" s="158">
        <v>0</v>
      </c>
      <c r="I295" s="157">
        <f>ROUND(E295*H295,2)</f>
        <v>0</v>
      </c>
      <c r="J295" s="158">
        <v>1126</v>
      </c>
      <c r="K295" s="157">
        <f>ROUND(E295*J295,2)</f>
        <v>9008</v>
      </c>
      <c r="L295" s="157">
        <v>15</v>
      </c>
      <c r="M295" s="157">
        <f>G295*(1+L295/100)</f>
        <v>0</v>
      </c>
      <c r="N295" s="157">
        <v>0</v>
      </c>
      <c r="O295" s="157">
        <f>ROUND(E295*N295,2)</f>
        <v>0</v>
      </c>
      <c r="P295" s="157">
        <v>0</v>
      </c>
      <c r="Q295" s="157">
        <f>ROUND(E295*P295,2)</f>
        <v>0</v>
      </c>
      <c r="R295" s="157"/>
      <c r="S295" s="157" t="s">
        <v>182</v>
      </c>
      <c r="T295" s="157" t="s">
        <v>182</v>
      </c>
      <c r="U295" s="157">
        <v>2.4500000000000002</v>
      </c>
      <c r="V295" s="157">
        <f>ROUND(E295*U295,2)</f>
        <v>19.600000000000001</v>
      </c>
      <c r="W295" s="157"/>
      <c r="X295" s="157" t="s">
        <v>183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184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72">
        <v>122</v>
      </c>
      <c r="B296" s="173" t="s">
        <v>370</v>
      </c>
      <c r="C296" s="180" t="s">
        <v>371</v>
      </c>
      <c r="D296" s="174" t="s">
        <v>189</v>
      </c>
      <c r="E296" s="175">
        <v>1</v>
      </c>
      <c r="F296" s="176"/>
      <c r="G296" s="177">
        <f>ROUND(E296*F296,2)</f>
        <v>0</v>
      </c>
      <c r="H296" s="158">
        <v>0</v>
      </c>
      <c r="I296" s="157">
        <f>ROUND(E296*H296,2)</f>
        <v>0</v>
      </c>
      <c r="J296" s="158">
        <v>72.599999999999994</v>
      </c>
      <c r="K296" s="157">
        <f>ROUND(E296*J296,2)</f>
        <v>72.599999999999994</v>
      </c>
      <c r="L296" s="157">
        <v>15</v>
      </c>
      <c r="M296" s="157">
        <f>G296*(1+L296/100)</f>
        <v>0</v>
      </c>
      <c r="N296" s="157">
        <v>0</v>
      </c>
      <c r="O296" s="157">
        <f>ROUND(E296*N296,2)</f>
        <v>0</v>
      </c>
      <c r="P296" s="157">
        <v>0</v>
      </c>
      <c r="Q296" s="157">
        <f>ROUND(E296*P296,2)</f>
        <v>0</v>
      </c>
      <c r="R296" s="157"/>
      <c r="S296" s="157" t="s">
        <v>182</v>
      </c>
      <c r="T296" s="157" t="s">
        <v>182</v>
      </c>
      <c r="U296" s="157">
        <v>0.14399999999999999</v>
      </c>
      <c r="V296" s="157">
        <f>ROUND(E296*U296,2)</f>
        <v>0.14000000000000001</v>
      </c>
      <c r="W296" s="157"/>
      <c r="X296" s="157" t="s">
        <v>183</v>
      </c>
      <c r="Y296" s="148"/>
      <c r="Z296" s="148"/>
      <c r="AA296" s="148"/>
      <c r="AB296" s="148"/>
      <c r="AC296" s="148"/>
      <c r="AD296" s="148"/>
      <c r="AE296" s="148"/>
      <c r="AF296" s="148"/>
      <c r="AG296" s="148" t="s">
        <v>184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123</v>
      </c>
      <c r="B297" s="173" t="s">
        <v>372</v>
      </c>
      <c r="C297" s="180" t="s">
        <v>373</v>
      </c>
      <c r="D297" s="174" t="s">
        <v>189</v>
      </c>
      <c r="E297" s="175">
        <v>11</v>
      </c>
      <c r="F297" s="176"/>
      <c r="G297" s="177">
        <f>ROUND(E297*F297,2)</f>
        <v>0</v>
      </c>
      <c r="H297" s="158">
        <v>0</v>
      </c>
      <c r="I297" s="157">
        <f>ROUND(E297*H297,2)</f>
        <v>0</v>
      </c>
      <c r="J297" s="158">
        <v>98.3</v>
      </c>
      <c r="K297" s="157">
        <f>ROUND(E297*J297,2)</f>
        <v>1081.3</v>
      </c>
      <c r="L297" s="157">
        <v>15</v>
      </c>
      <c r="M297" s="157">
        <f>G297*(1+L297/100)</f>
        <v>0</v>
      </c>
      <c r="N297" s="157">
        <v>0</v>
      </c>
      <c r="O297" s="157">
        <f>ROUND(E297*N297,2)</f>
        <v>0</v>
      </c>
      <c r="P297" s="157">
        <v>0</v>
      </c>
      <c r="Q297" s="157">
        <f>ROUND(E297*P297,2)</f>
        <v>0</v>
      </c>
      <c r="R297" s="157"/>
      <c r="S297" s="157" t="s">
        <v>182</v>
      </c>
      <c r="T297" s="157" t="s">
        <v>182</v>
      </c>
      <c r="U297" s="157">
        <v>0.19500000000000001</v>
      </c>
      <c r="V297" s="157">
        <f>ROUND(E297*U297,2)</f>
        <v>2.15</v>
      </c>
      <c r="W297" s="157"/>
      <c r="X297" s="157" t="s">
        <v>183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184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66">
        <v>124</v>
      </c>
      <c r="B298" s="167" t="s">
        <v>745</v>
      </c>
      <c r="C298" s="181" t="s">
        <v>746</v>
      </c>
      <c r="D298" s="168" t="s">
        <v>189</v>
      </c>
      <c r="E298" s="169">
        <v>1</v>
      </c>
      <c r="F298" s="170"/>
      <c r="G298" s="171">
        <f>ROUND(E298*F298,2)</f>
        <v>0</v>
      </c>
      <c r="H298" s="158">
        <v>0</v>
      </c>
      <c r="I298" s="157">
        <f>ROUND(E298*H298,2)</f>
        <v>0</v>
      </c>
      <c r="J298" s="158">
        <v>1000</v>
      </c>
      <c r="K298" s="157">
        <f>ROUND(E298*J298,2)</f>
        <v>1000</v>
      </c>
      <c r="L298" s="157">
        <v>15</v>
      </c>
      <c r="M298" s="157">
        <f>G298*(1+L298/100)</f>
        <v>0</v>
      </c>
      <c r="N298" s="157">
        <v>0</v>
      </c>
      <c r="O298" s="157">
        <f>ROUND(E298*N298,2)</f>
        <v>0</v>
      </c>
      <c r="P298" s="157">
        <v>0.17399999999999999</v>
      </c>
      <c r="Q298" s="157">
        <f>ROUND(E298*P298,2)</f>
        <v>0.17</v>
      </c>
      <c r="R298" s="157"/>
      <c r="S298" s="157" t="s">
        <v>182</v>
      </c>
      <c r="T298" s="157" t="s">
        <v>158</v>
      </c>
      <c r="U298" s="157">
        <v>0.95</v>
      </c>
      <c r="V298" s="157">
        <f>ROUND(E298*U298,2)</f>
        <v>0.95</v>
      </c>
      <c r="W298" s="157"/>
      <c r="X298" s="157" t="s">
        <v>183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184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9" t="s">
        <v>747</v>
      </c>
      <c r="D299" s="185"/>
      <c r="E299" s="186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186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2">
        <v>125</v>
      </c>
      <c r="B300" s="173" t="s">
        <v>748</v>
      </c>
      <c r="C300" s="180" t="s">
        <v>749</v>
      </c>
      <c r="D300" s="174" t="s">
        <v>189</v>
      </c>
      <c r="E300" s="175">
        <v>1</v>
      </c>
      <c r="F300" s="176"/>
      <c r="G300" s="177">
        <f>ROUND(E300*F300,2)</f>
        <v>0</v>
      </c>
      <c r="H300" s="158">
        <v>0</v>
      </c>
      <c r="I300" s="157">
        <f>ROUND(E300*H300,2)</f>
        <v>0</v>
      </c>
      <c r="J300" s="158">
        <v>179.5</v>
      </c>
      <c r="K300" s="157">
        <f>ROUND(E300*J300,2)</f>
        <v>179.5</v>
      </c>
      <c r="L300" s="157">
        <v>15</v>
      </c>
      <c r="M300" s="157">
        <f>G300*(1+L300/100)</f>
        <v>0</v>
      </c>
      <c r="N300" s="157">
        <v>0</v>
      </c>
      <c r="O300" s="157">
        <f>ROUND(E300*N300,2)</f>
        <v>0</v>
      </c>
      <c r="P300" s="157">
        <v>8.8099999999999998E-2</v>
      </c>
      <c r="Q300" s="157">
        <f>ROUND(E300*P300,2)</f>
        <v>0.09</v>
      </c>
      <c r="R300" s="157"/>
      <c r="S300" s="157" t="s">
        <v>182</v>
      </c>
      <c r="T300" s="157" t="s">
        <v>182</v>
      </c>
      <c r="U300" s="157">
        <v>0.39</v>
      </c>
      <c r="V300" s="157">
        <f>ROUND(E300*U300,2)</f>
        <v>0.39</v>
      </c>
      <c r="W300" s="157"/>
      <c r="X300" s="157" t="s">
        <v>183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184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45" outlineLevel="1" x14ac:dyDescent="0.2">
      <c r="A301" s="172">
        <v>126</v>
      </c>
      <c r="B301" s="173" t="s">
        <v>374</v>
      </c>
      <c r="C301" s="180" t="s">
        <v>375</v>
      </c>
      <c r="D301" s="174" t="s">
        <v>189</v>
      </c>
      <c r="E301" s="175">
        <v>1</v>
      </c>
      <c r="F301" s="176"/>
      <c r="G301" s="177">
        <f>ROUND(E301*F301,2)</f>
        <v>0</v>
      </c>
      <c r="H301" s="158">
        <v>0</v>
      </c>
      <c r="I301" s="157">
        <f>ROUND(E301*H301,2)</f>
        <v>0</v>
      </c>
      <c r="J301" s="158">
        <v>4980</v>
      </c>
      <c r="K301" s="157">
        <f>ROUND(E301*J301,2)</f>
        <v>4980</v>
      </c>
      <c r="L301" s="157">
        <v>15</v>
      </c>
      <c r="M301" s="157">
        <f>G301*(1+L301/100)</f>
        <v>0</v>
      </c>
      <c r="N301" s="157">
        <v>0</v>
      </c>
      <c r="O301" s="157">
        <f>ROUND(E301*N301,2)</f>
        <v>0</v>
      </c>
      <c r="P301" s="157">
        <v>0</v>
      </c>
      <c r="Q301" s="157">
        <f>ROUND(E301*P301,2)</f>
        <v>0</v>
      </c>
      <c r="R301" s="157"/>
      <c r="S301" s="157" t="s">
        <v>157</v>
      </c>
      <c r="T301" s="157" t="s">
        <v>158</v>
      </c>
      <c r="U301" s="157">
        <v>0</v>
      </c>
      <c r="V301" s="157">
        <f>ROUND(E301*U301,2)</f>
        <v>0</v>
      </c>
      <c r="W301" s="157"/>
      <c r="X301" s="157" t="s">
        <v>183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184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ht="22.5" outlineLevel="1" x14ac:dyDescent="0.2">
      <c r="A302" s="166">
        <v>127</v>
      </c>
      <c r="B302" s="167" t="s">
        <v>376</v>
      </c>
      <c r="C302" s="181" t="s">
        <v>377</v>
      </c>
      <c r="D302" s="168" t="s">
        <v>282</v>
      </c>
      <c r="E302" s="169">
        <v>8.1999999999999993</v>
      </c>
      <c r="F302" s="170"/>
      <c r="G302" s="171">
        <f>ROUND(E302*F302,2)</f>
        <v>0</v>
      </c>
      <c r="H302" s="158">
        <v>12.22</v>
      </c>
      <c r="I302" s="157">
        <f>ROUND(E302*H302,2)</f>
        <v>100.2</v>
      </c>
      <c r="J302" s="158">
        <v>377.78</v>
      </c>
      <c r="K302" s="157">
        <f>ROUND(E302*J302,2)</f>
        <v>3097.8</v>
      </c>
      <c r="L302" s="157">
        <v>15</v>
      </c>
      <c r="M302" s="157">
        <f>G302*(1+L302/100)</f>
        <v>0</v>
      </c>
      <c r="N302" s="157">
        <v>1.0000000000000001E-5</v>
      </c>
      <c r="O302" s="157">
        <f>ROUND(E302*N302,2)</f>
        <v>0</v>
      </c>
      <c r="P302" s="157">
        <v>0</v>
      </c>
      <c r="Q302" s="157">
        <f>ROUND(E302*P302,2)</f>
        <v>0</v>
      </c>
      <c r="R302" s="157"/>
      <c r="S302" s="157" t="s">
        <v>157</v>
      </c>
      <c r="T302" s="157" t="s">
        <v>158</v>
      </c>
      <c r="U302" s="157">
        <v>0.28000000000000003</v>
      </c>
      <c r="V302" s="157">
        <f>ROUND(E302*U302,2)</f>
        <v>2.2999999999999998</v>
      </c>
      <c r="W302" s="157"/>
      <c r="X302" s="157" t="s">
        <v>183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184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9" t="s">
        <v>378</v>
      </c>
      <c r="D303" s="185"/>
      <c r="E303" s="186">
        <v>1.2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186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9" t="s">
        <v>379</v>
      </c>
      <c r="D304" s="185"/>
      <c r="E304" s="186">
        <v>0.8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186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9" t="s">
        <v>380</v>
      </c>
      <c r="D305" s="185"/>
      <c r="E305" s="186">
        <v>5.2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186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9" t="s">
        <v>381</v>
      </c>
      <c r="D306" s="185"/>
      <c r="E306" s="186">
        <v>1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186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45" outlineLevel="1" x14ac:dyDescent="0.2">
      <c r="A307" s="172">
        <v>128</v>
      </c>
      <c r="B307" s="173" t="s">
        <v>391</v>
      </c>
      <c r="C307" s="180" t="s">
        <v>750</v>
      </c>
      <c r="D307" s="174" t="s">
        <v>282</v>
      </c>
      <c r="E307" s="175">
        <v>1</v>
      </c>
      <c r="F307" s="176"/>
      <c r="G307" s="177">
        <f>ROUND(E307*F307,2)</f>
        <v>0</v>
      </c>
      <c r="H307" s="158">
        <v>12450</v>
      </c>
      <c r="I307" s="157">
        <f>ROUND(E307*H307,2)</f>
        <v>12450</v>
      </c>
      <c r="J307" s="158">
        <v>0</v>
      </c>
      <c r="K307" s="157">
        <f>ROUND(E307*J307,2)</f>
        <v>0</v>
      </c>
      <c r="L307" s="157">
        <v>15</v>
      </c>
      <c r="M307" s="157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7"/>
      <c r="S307" s="157" t="s">
        <v>157</v>
      </c>
      <c r="T307" s="157" t="s">
        <v>158</v>
      </c>
      <c r="U307" s="157">
        <v>0</v>
      </c>
      <c r="V307" s="157">
        <f>ROUND(E307*U307,2)</f>
        <v>0</v>
      </c>
      <c r="W307" s="157"/>
      <c r="X307" s="157" t="s">
        <v>201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202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129</v>
      </c>
      <c r="B308" s="173" t="s">
        <v>393</v>
      </c>
      <c r="C308" s="180" t="s">
        <v>394</v>
      </c>
      <c r="D308" s="174" t="s">
        <v>189</v>
      </c>
      <c r="E308" s="175">
        <v>1</v>
      </c>
      <c r="F308" s="176"/>
      <c r="G308" s="177">
        <f>ROUND(E308*F308,2)</f>
        <v>0</v>
      </c>
      <c r="H308" s="158">
        <v>0</v>
      </c>
      <c r="I308" s="157">
        <f>ROUND(E308*H308,2)</f>
        <v>0</v>
      </c>
      <c r="J308" s="158">
        <v>2800</v>
      </c>
      <c r="K308" s="157">
        <f>ROUND(E308*J308,2)</f>
        <v>2800</v>
      </c>
      <c r="L308" s="157">
        <v>15</v>
      </c>
      <c r="M308" s="157">
        <f>G308*(1+L308/100)</f>
        <v>0</v>
      </c>
      <c r="N308" s="157">
        <v>0</v>
      </c>
      <c r="O308" s="157">
        <f>ROUND(E308*N308,2)</f>
        <v>0</v>
      </c>
      <c r="P308" s="157">
        <v>0</v>
      </c>
      <c r="Q308" s="157">
        <f>ROUND(E308*P308,2)</f>
        <v>0</v>
      </c>
      <c r="R308" s="157"/>
      <c r="S308" s="157" t="s">
        <v>157</v>
      </c>
      <c r="T308" s="157" t="s">
        <v>158</v>
      </c>
      <c r="U308" s="157">
        <v>0</v>
      </c>
      <c r="V308" s="157">
        <f>ROUND(E308*U308,2)</f>
        <v>0</v>
      </c>
      <c r="W308" s="157"/>
      <c r="X308" s="157" t="s">
        <v>327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328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ht="22.5" outlineLevel="1" x14ac:dyDescent="0.2">
      <c r="A309" s="172">
        <v>130</v>
      </c>
      <c r="B309" s="173" t="s">
        <v>395</v>
      </c>
      <c r="C309" s="180" t="s">
        <v>751</v>
      </c>
      <c r="D309" s="174" t="s">
        <v>282</v>
      </c>
      <c r="E309" s="175">
        <v>1</v>
      </c>
      <c r="F309" s="176"/>
      <c r="G309" s="177">
        <f>ROUND(E309*F309,2)</f>
        <v>0</v>
      </c>
      <c r="H309" s="158">
        <v>0</v>
      </c>
      <c r="I309" s="157">
        <f>ROUND(E309*H309,2)</f>
        <v>0</v>
      </c>
      <c r="J309" s="158">
        <v>2500</v>
      </c>
      <c r="K309" s="157">
        <f>ROUND(E309*J309,2)</f>
        <v>2500</v>
      </c>
      <c r="L309" s="157">
        <v>15</v>
      </c>
      <c r="M309" s="157">
        <f>G309*(1+L309/100)</f>
        <v>0</v>
      </c>
      <c r="N309" s="157">
        <v>0</v>
      </c>
      <c r="O309" s="157">
        <f>ROUND(E309*N309,2)</f>
        <v>0</v>
      </c>
      <c r="P309" s="157">
        <v>0</v>
      </c>
      <c r="Q309" s="157">
        <f>ROUND(E309*P309,2)</f>
        <v>0</v>
      </c>
      <c r="R309" s="157"/>
      <c r="S309" s="157" t="s">
        <v>157</v>
      </c>
      <c r="T309" s="157" t="s">
        <v>158</v>
      </c>
      <c r="U309" s="157">
        <v>0</v>
      </c>
      <c r="V309" s="157">
        <f>ROUND(E309*U309,2)</f>
        <v>0</v>
      </c>
      <c r="W309" s="157"/>
      <c r="X309" s="157" t="s">
        <v>327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328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6">
        <v>131</v>
      </c>
      <c r="B310" s="167" t="s">
        <v>397</v>
      </c>
      <c r="C310" s="181" t="s">
        <v>752</v>
      </c>
      <c r="D310" s="168" t="s">
        <v>196</v>
      </c>
      <c r="E310" s="169">
        <v>4</v>
      </c>
      <c r="F310" s="170"/>
      <c r="G310" s="171">
        <f>ROUND(E310*F310,2)</f>
        <v>0</v>
      </c>
      <c r="H310" s="158">
        <v>0</v>
      </c>
      <c r="I310" s="157">
        <f>ROUND(E310*H310,2)</f>
        <v>0</v>
      </c>
      <c r="J310" s="158">
        <v>11500</v>
      </c>
      <c r="K310" s="157">
        <f>ROUND(E310*J310,2)</f>
        <v>46000</v>
      </c>
      <c r="L310" s="157">
        <v>15</v>
      </c>
      <c r="M310" s="157">
        <f>G310*(1+L310/100)</f>
        <v>0</v>
      </c>
      <c r="N310" s="157">
        <v>0</v>
      </c>
      <c r="O310" s="157">
        <f>ROUND(E310*N310,2)</f>
        <v>0</v>
      </c>
      <c r="P310" s="157">
        <v>0</v>
      </c>
      <c r="Q310" s="157">
        <f>ROUND(E310*P310,2)</f>
        <v>0</v>
      </c>
      <c r="R310" s="157"/>
      <c r="S310" s="157" t="s">
        <v>157</v>
      </c>
      <c r="T310" s="157" t="s">
        <v>158</v>
      </c>
      <c r="U310" s="157">
        <v>0</v>
      </c>
      <c r="V310" s="157">
        <f>ROUND(E310*U310,2)</f>
        <v>0</v>
      </c>
      <c r="W310" s="157"/>
      <c r="X310" s="157" t="s">
        <v>327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328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1" x14ac:dyDescent="0.2">
      <c r="A311" s="155"/>
      <c r="B311" s="156"/>
      <c r="C311" s="189" t="s">
        <v>753</v>
      </c>
      <c r="D311" s="185"/>
      <c r="E311" s="186">
        <v>4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186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9" t="s">
        <v>754</v>
      </c>
      <c r="D312" s="185"/>
      <c r="E312" s="186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186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9" t="s">
        <v>755</v>
      </c>
      <c r="D313" s="185"/>
      <c r="E313" s="186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186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55"/>
      <c r="B314" s="156"/>
      <c r="C314" s="189" t="s">
        <v>756</v>
      </c>
      <c r="D314" s="185"/>
      <c r="E314" s="186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186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9" t="s">
        <v>757</v>
      </c>
      <c r="D315" s="185"/>
      <c r="E315" s="186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186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55"/>
      <c r="B316" s="156"/>
      <c r="C316" s="189" t="s">
        <v>758</v>
      </c>
      <c r="D316" s="185"/>
      <c r="E316" s="18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186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1" x14ac:dyDescent="0.2">
      <c r="A317" s="155"/>
      <c r="B317" s="156"/>
      <c r="C317" s="189" t="s">
        <v>759</v>
      </c>
      <c r="D317" s="185"/>
      <c r="E317" s="18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186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9" t="s">
        <v>760</v>
      </c>
      <c r="D318" s="185"/>
      <c r="E318" s="18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186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9" t="s">
        <v>761</v>
      </c>
      <c r="D319" s="185"/>
      <c r="E319" s="186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186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9" t="s">
        <v>762</v>
      </c>
      <c r="D320" s="185"/>
      <c r="E320" s="186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186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2.5" outlineLevel="1" x14ac:dyDescent="0.2">
      <c r="A321" s="155"/>
      <c r="B321" s="156"/>
      <c r="C321" s="189" t="s">
        <v>763</v>
      </c>
      <c r="D321" s="185"/>
      <c r="E321" s="186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186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55"/>
      <c r="B322" s="156"/>
      <c r="C322" s="189" t="s">
        <v>764</v>
      </c>
      <c r="D322" s="185"/>
      <c r="E322" s="186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186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9" t="s">
        <v>765</v>
      </c>
      <c r="D323" s="185"/>
      <c r="E323" s="186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186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2">
        <v>132</v>
      </c>
      <c r="B324" s="173" t="s">
        <v>402</v>
      </c>
      <c r="C324" s="180" t="s">
        <v>403</v>
      </c>
      <c r="D324" s="174" t="s">
        <v>0</v>
      </c>
      <c r="E324" s="175">
        <v>869.70079999999996</v>
      </c>
      <c r="F324" s="176"/>
      <c r="G324" s="177">
        <f>ROUND(E324*F324,2)</f>
        <v>0</v>
      </c>
      <c r="H324" s="158">
        <v>0</v>
      </c>
      <c r="I324" s="157">
        <f>ROUND(E324*H324,2)</f>
        <v>0</v>
      </c>
      <c r="J324" s="158">
        <v>1.05</v>
      </c>
      <c r="K324" s="157">
        <f>ROUND(E324*J324,2)</f>
        <v>913.19</v>
      </c>
      <c r="L324" s="157">
        <v>15</v>
      </c>
      <c r="M324" s="157">
        <f>G324*(1+L324/100)</f>
        <v>0</v>
      </c>
      <c r="N324" s="157">
        <v>0</v>
      </c>
      <c r="O324" s="157">
        <f>ROUND(E324*N324,2)</f>
        <v>0</v>
      </c>
      <c r="P324" s="157">
        <v>0</v>
      </c>
      <c r="Q324" s="157">
        <f>ROUND(E324*P324,2)</f>
        <v>0</v>
      </c>
      <c r="R324" s="157"/>
      <c r="S324" s="157" t="s">
        <v>182</v>
      </c>
      <c r="T324" s="157" t="s">
        <v>182</v>
      </c>
      <c r="U324" s="157">
        <v>0</v>
      </c>
      <c r="V324" s="157">
        <f>ROUND(E324*U324,2)</f>
        <v>0</v>
      </c>
      <c r="W324" s="157"/>
      <c r="X324" s="157" t="s">
        <v>278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279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x14ac:dyDescent="0.2">
      <c r="A325" s="160" t="s">
        <v>152</v>
      </c>
      <c r="B325" s="161" t="s">
        <v>98</v>
      </c>
      <c r="C325" s="179" t="s">
        <v>99</v>
      </c>
      <c r="D325" s="162"/>
      <c r="E325" s="163"/>
      <c r="F325" s="164"/>
      <c r="G325" s="165">
        <f>SUMIF(AG326:AG330,"&lt;&gt;NOR",G326:G330)</f>
        <v>0</v>
      </c>
      <c r="H325" s="159"/>
      <c r="I325" s="159">
        <f>SUM(I326:I330)</f>
        <v>0</v>
      </c>
      <c r="J325" s="159"/>
      <c r="K325" s="159">
        <f>SUM(K326:K330)</f>
        <v>3049.47</v>
      </c>
      <c r="L325" s="159"/>
      <c r="M325" s="159">
        <f>SUM(M326:M330)</f>
        <v>0</v>
      </c>
      <c r="N325" s="159"/>
      <c r="O325" s="159">
        <f>SUM(O326:O330)</f>
        <v>0</v>
      </c>
      <c r="P325" s="159"/>
      <c r="Q325" s="159">
        <f>SUM(Q326:Q330)</f>
        <v>0.1</v>
      </c>
      <c r="R325" s="159"/>
      <c r="S325" s="159"/>
      <c r="T325" s="159"/>
      <c r="U325" s="159"/>
      <c r="V325" s="159">
        <f>SUM(V326:V330)</f>
        <v>5.8699999999999992</v>
      </c>
      <c r="W325" s="159"/>
      <c r="X325" s="159"/>
      <c r="AG325" t="s">
        <v>153</v>
      </c>
    </row>
    <row r="326" spans="1:60" outlineLevel="1" x14ac:dyDescent="0.2">
      <c r="A326" s="166">
        <v>133</v>
      </c>
      <c r="B326" s="167" t="s">
        <v>766</v>
      </c>
      <c r="C326" s="181" t="s">
        <v>767</v>
      </c>
      <c r="D326" s="168" t="s">
        <v>206</v>
      </c>
      <c r="E326" s="169">
        <v>6.96</v>
      </c>
      <c r="F326" s="170"/>
      <c r="G326" s="171">
        <f>ROUND(E326*F326,2)</f>
        <v>0</v>
      </c>
      <c r="H326" s="158">
        <v>0</v>
      </c>
      <c r="I326" s="157">
        <f>ROUND(E326*H326,2)</f>
        <v>0</v>
      </c>
      <c r="J326" s="158">
        <v>88.7</v>
      </c>
      <c r="K326" s="157">
        <f>ROUND(E326*J326,2)</f>
        <v>617.35</v>
      </c>
      <c r="L326" s="157">
        <v>15</v>
      </c>
      <c r="M326" s="157">
        <f>G326*(1+L326/100)</f>
        <v>0</v>
      </c>
      <c r="N326" s="157">
        <v>0</v>
      </c>
      <c r="O326" s="157">
        <f>ROUND(E326*N326,2)</f>
        <v>0</v>
      </c>
      <c r="P326" s="157">
        <v>1.0200000000000001E-2</v>
      </c>
      <c r="Q326" s="157">
        <f>ROUND(E326*P326,2)</f>
        <v>7.0000000000000007E-2</v>
      </c>
      <c r="R326" s="157"/>
      <c r="S326" s="157" t="s">
        <v>182</v>
      </c>
      <c r="T326" s="157" t="s">
        <v>182</v>
      </c>
      <c r="U326" s="157">
        <v>0.17599999999999999</v>
      </c>
      <c r="V326" s="157">
        <f>ROUND(E326*U326,2)</f>
        <v>1.22</v>
      </c>
      <c r="W326" s="157"/>
      <c r="X326" s="157" t="s">
        <v>183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184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9" t="s">
        <v>553</v>
      </c>
      <c r="D327" s="185"/>
      <c r="E327" s="186">
        <v>6.96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186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66">
        <v>134</v>
      </c>
      <c r="B328" s="167" t="s">
        <v>768</v>
      </c>
      <c r="C328" s="181" t="s">
        <v>769</v>
      </c>
      <c r="D328" s="168" t="s">
        <v>206</v>
      </c>
      <c r="E328" s="169">
        <v>6.96</v>
      </c>
      <c r="F328" s="170"/>
      <c r="G328" s="171">
        <f>ROUND(E328*F328,2)</f>
        <v>0</v>
      </c>
      <c r="H328" s="158">
        <v>0</v>
      </c>
      <c r="I328" s="157">
        <f>ROUND(E328*H328,2)</f>
        <v>0</v>
      </c>
      <c r="J328" s="158">
        <v>234.5</v>
      </c>
      <c r="K328" s="157">
        <f>ROUND(E328*J328,2)</f>
        <v>1632.12</v>
      </c>
      <c r="L328" s="157">
        <v>15</v>
      </c>
      <c r="M328" s="157">
        <f>G328*(1+L328/100)</f>
        <v>0</v>
      </c>
      <c r="N328" s="157">
        <v>0</v>
      </c>
      <c r="O328" s="157">
        <f>ROUND(E328*N328,2)</f>
        <v>0</v>
      </c>
      <c r="P328" s="157">
        <v>5.0000000000000001E-3</v>
      </c>
      <c r="Q328" s="157">
        <f>ROUND(E328*P328,2)</f>
        <v>0.03</v>
      </c>
      <c r="R328" s="157"/>
      <c r="S328" s="157" t="s">
        <v>182</v>
      </c>
      <c r="T328" s="157" t="s">
        <v>182</v>
      </c>
      <c r="U328" s="157">
        <v>0.51</v>
      </c>
      <c r="V328" s="157">
        <f>ROUND(E328*U328,2)</f>
        <v>3.55</v>
      </c>
      <c r="W328" s="157"/>
      <c r="X328" s="157" t="s">
        <v>183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184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9" t="s">
        <v>553</v>
      </c>
      <c r="D329" s="185"/>
      <c r="E329" s="186">
        <v>6.96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186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ht="22.5" outlineLevel="1" x14ac:dyDescent="0.2">
      <c r="A330" s="172">
        <v>135</v>
      </c>
      <c r="B330" s="173" t="s">
        <v>404</v>
      </c>
      <c r="C330" s="180" t="s">
        <v>405</v>
      </c>
      <c r="D330" s="174" t="s">
        <v>189</v>
      </c>
      <c r="E330" s="175">
        <v>1</v>
      </c>
      <c r="F330" s="176"/>
      <c r="G330" s="177">
        <f>ROUND(E330*F330,2)</f>
        <v>0</v>
      </c>
      <c r="H330" s="158">
        <v>0</v>
      </c>
      <c r="I330" s="157">
        <f>ROUND(E330*H330,2)</f>
        <v>0</v>
      </c>
      <c r="J330" s="158">
        <v>800</v>
      </c>
      <c r="K330" s="157">
        <f>ROUND(E330*J330,2)</f>
        <v>800</v>
      </c>
      <c r="L330" s="157">
        <v>15</v>
      </c>
      <c r="M330" s="157">
        <f>G330*(1+L330/100)</f>
        <v>0</v>
      </c>
      <c r="N330" s="157">
        <v>0</v>
      </c>
      <c r="O330" s="157">
        <f>ROUND(E330*N330,2)</f>
        <v>0</v>
      </c>
      <c r="P330" s="157">
        <v>0</v>
      </c>
      <c r="Q330" s="157">
        <f>ROUND(E330*P330,2)</f>
        <v>0</v>
      </c>
      <c r="R330" s="157"/>
      <c r="S330" s="157" t="s">
        <v>157</v>
      </c>
      <c r="T330" s="157" t="s">
        <v>158</v>
      </c>
      <c r="U330" s="157">
        <v>1.1000000000000001</v>
      </c>
      <c r="V330" s="157">
        <f>ROUND(E330*U330,2)</f>
        <v>1.1000000000000001</v>
      </c>
      <c r="W330" s="157"/>
      <c r="X330" s="157" t="s">
        <v>183</v>
      </c>
      <c r="Y330" s="148"/>
      <c r="Z330" s="148"/>
      <c r="AA330" s="148"/>
      <c r="AB330" s="148"/>
      <c r="AC330" s="148"/>
      <c r="AD330" s="148"/>
      <c r="AE330" s="148"/>
      <c r="AF330" s="148"/>
      <c r="AG330" s="148" t="s">
        <v>184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x14ac:dyDescent="0.2">
      <c r="A331" s="160" t="s">
        <v>152</v>
      </c>
      <c r="B331" s="161" t="s">
        <v>100</v>
      </c>
      <c r="C331" s="179" t="s">
        <v>101</v>
      </c>
      <c r="D331" s="162"/>
      <c r="E331" s="163"/>
      <c r="F331" s="164"/>
      <c r="G331" s="165">
        <f>SUMIF(AG332:AG363,"&lt;&gt;NOR",G332:G363)</f>
        <v>0</v>
      </c>
      <c r="H331" s="159"/>
      <c r="I331" s="159">
        <f>SUM(I332:I363)</f>
        <v>10685.25</v>
      </c>
      <c r="J331" s="159"/>
      <c r="K331" s="159">
        <f>SUM(K332:K363)</f>
        <v>12129.699999999999</v>
      </c>
      <c r="L331" s="159"/>
      <c r="M331" s="159">
        <f>SUM(M332:M363)</f>
        <v>0</v>
      </c>
      <c r="N331" s="159"/>
      <c r="O331" s="159">
        <f>SUM(O332:O363)</f>
        <v>0.1</v>
      </c>
      <c r="P331" s="159"/>
      <c r="Q331" s="159">
        <f>SUM(Q332:Q363)</f>
        <v>0</v>
      </c>
      <c r="R331" s="159"/>
      <c r="S331" s="159"/>
      <c r="T331" s="159"/>
      <c r="U331" s="159"/>
      <c r="V331" s="159">
        <f>SUM(V332:V363)</f>
        <v>21.31</v>
      </c>
      <c r="W331" s="159"/>
      <c r="X331" s="159"/>
      <c r="AG331" t="s">
        <v>153</v>
      </c>
    </row>
    <row r="332" spans="1:60" outlineLevel="1" x14ac:dyDescent="0.2">
      <c r="A332" s="166">
        <v>136</v>
      </c>
      <c r="B332" s="167" t="s">
        <v>770</v>
      </c>
      <c r="C332" s="181" t="s">
        <v>771</v>
      </c>
      <c r="D332" s="168" t="s">
        <v>206</v>
      </c>
      <c r="E332" s="169">
        <v>7.98</v>
      </c>
      <c r="F332" s="170"/>
      <c r="G332" s="171">
        <f>ROUND(E332*F332,2)</f>
        <v>0</v>
      </c>
      <c r="H332" s="158">
        <v>0</v>
      </c>
      <c r="I332" s="157">
        <f>ROUND(E332*H332,2)</f>
        <v>0</v>
      </c>
      <c r="J332" s="158">
        <v>36.799999999999997</v>
      </c>
      <c r="K332" s="157">
        <f>ROUND(E332*J332,2)</f>
        <v>293.66000000000003</v>
      </c>
      <c r="L332" s="157">
        <v>15</v>
      </c>
      <c r="M332" s="157">
        <f>G332*(1+L332/100)</f>
        <v>0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7"/>
      <c r="S332" s="157" t="s">
        <v>182</v>
      </c>
      <c r="T332" s="157" t="s">
        <v>182</v>
      </c>
      <c r="U332" s="157">
        <v>0.08</v>
      </c>
      <c r="V332" s="157">
        <f>ROUND(E332*U332,2)</f>
        <v>0.64</v>
      </c>
      <c r="W332" s="157"/>
      <c r="X332" s="157" t="s">
        <v>183</v>
      </c>
      <c r="Y332" s="148"/>
      <c r="Z332" s="148"/>
      <c r="AA332" s="148"/>
      <c r="AB332" s="148"/>
      <c r="AC332" s="148"/>
      <c r="AD332" s="148"/>
      <c r="AE332" s="148"/>
      <c r="AF332" s="148"/>
      <c r="AG332" s="148" t="s">
        <v>184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9" t="s">
        <v>551</v>
      </c>
      <c r="D333" s="185"/>
      <c r="E333" s="186">
        <v>7.98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186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ht="22.5" outlineLevel="1" x14ac:dyDescent="0.2">
      <c r="A334" s="166">
        <v>137</v>
      </c>
      <c r="B334" s="167" t="s">
        <v>772</v>
      </c>
      <c r="C334" s="181" t="s">
        <v>773</v>
      </c>
      <c r="D334" s="168" t="s">
        <v>206</v>
      </c>
      <c r="E334" s="169">
        <v>14.94</v>
      </c>
      <c r="F334" s="170"/>
      <c r="G334" s="171">
        <f>ROUND(E334*F334,2)</f>
        <v>0</v>
      </c>
      <c r="H334" s="158">
        <v>0</v>
      </c>
      <c r="I334" s="157">
        <f>ROUND(E334*H334,2)</f>
        <v>0</v>
      </c>
      <c r="J334" s="158">
        <v>7.1</v>
      </c>
      <c r="K334" s="157">
        <f>ROUND(E334*J334,2)</f>
        <v>106.07</v>
      </c>
      <c r="L334" s="157">
        <v>15</v>
      </c>
      <c r="M334" s="157">
        <f>G334*(1+L334/100)</f>
        <v>0</v>
      </c>
      <c r="N334" s="157">
        <v>0</v>
      </c>
      <c r="O334" s="157">
        <f>ROUND(E334*N334,2)</f>
        <v>0</v>
      </c>
      <c r="P334" s="157">
        <v>0</v>
      </c>
      <c r="Q334" s="157">
        <f>ROUND(E334*P334,2)</f>
        <v>0</v>
      </c>
      <c r="R334" s="157"/>
      <c r="S334" s="157" t="s">
        <v>182</v>
      </c>
      <c r="T334" s="157" t="s">
        <v>182</v>
      </c>
      <c r="U334" s="157">
        <v>1.6E-2</v>
      </c>
      <c r="V334" s="157">
        <f>ROUND(E334*U334,2)</f>
        <v>0.24</v>
      </c>
      <c r="W334" s="157"/>
      <c r="X334" s="157" t="s">
        <v>183</v>
      </c>
      <c r="Y334" s="148"/>
      <c r="Z334" s="148"/>
      <c r="AA334" s="148"/>
      <c r="AB334" s="148"/>
      <c r="AC334" s="148"/>
      <c r="AD334" s="148"/>
      <c r="AE334" s="148"/>
      <c r="AF334" s="148"/>
      <c r="AG334" s="148" t="s">
        <v>184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9" t="s">
        <v>774</v>
      </c>
      <c r="D335" s="185"/>
      <c r="E335" s="186">
        <v>6.96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186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9" t="s">
        <v>551</v>
      </c>
      <c r="D336" s="185"/>
      <c r="E336" s="186">
        <v>7.98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186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66">
        <v>138</v>
      </c>
      <c r="B337" s="167" t="s">
        <v>775</v>
      </c>
      <c r="C337" s="181" t="s">
        <v>776</v>
      </c>
      <c r="D337" s="168" t="s">
        <v>206</v>
      </c>
      <c r="E337" s="169">
        <v>6.96</v>
      </c>
      <c r="F337" s="170"/>
      <c r="G337" s="171">
        <f>ROUND(E337*F337,2)</f>
        <v>0</v>
      </c>
      <c r="H337" s="158">
        <v>24.89</v>
      </c>
      <c r="I337" s="157">
        <f>ROUND(E337*H337,2)</f>
        <v>173.23</v>
      </c>
      <c r="J337" s="158">
        <v>25.21</v>
      </c>
      <c r="K337" s="157">
        <f>ROUND(E337*J337,2)</f>
        <v>175.46</v>
      </c>
      <c r="L337" s="157">
        <v>15</v>
      </c>
      <c r="M337" s="157">
        <f>G337*(1+L337/100)</f>
        <v>0</v>
      </c>
      <c r="N337" s="157">
        <v>2.1000000000000001E-4</v>
      </c>
      <c r="O337" s="157">
        <f>ROUND(E337*N337,2)</f>
        <v>0</v>
      </c>
      <c r="P337" s="157">
        <v>0</v>
      </c>
      <c r="Q337" s="157">
        <f>ROUND(E337*P337,2)</f>
        <v>0</v>
      </c>
      <c r="R337" s="157"/>
      <c r="S337" s="157" t="s">
        <v>182</v>
      </c>
      <c r="T337" s="157" t="s">
        <v>182</v>
      </c>
      <c r="U337" s="157">
        <v>0.05</v>
      </c>
      <c r="V337" s="157">
        <f>ROUND(E337*U337,2)</f>
        <v>0.35</v>
      </c>
      <c r="W337" s="157"/>
      <c r="X337" s="157" t="s">
        <v>183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184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9" t="s">
        <v>774</v>
      </c>
      <c r="D338" s="185"/>
      <c r="E338" s="186">
        <v>6.96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186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66">
        <v>139</v>
      </c>
      <c r="B339" s="167" t="s">
        <v>777</v>
      </c>
      <c r="C339" s="181" t="s">
        <v>778</v>
      </c>
      <c r="D339" s="168" t="s">
        <v>196</v>
      </c>
      <c r="E339" s="169">
        <v>7</v>
      </c>
      <c r="F339" s="170"/>
      <c r="G339" s="171">
        <f>ROUND(E339*F339,2)</f>
        <v>0</v>
      </c>
      <c r="H339" s="158">
        <v>10.55</v>
      </c>
      <c r="I339" s="157">
        <f>ROUND(E339*H339,2)</f>
        <v>73.849999999999994</v>
      </c>
      <c r="J339" s="158">
        <v>118.95</v>
      </c>
      <c r="K339" s="157">
        <f>ROUND(E339*J339,2)</f>
        <v>832.65</v>
      </c>
      <c r="L339" s="157">
        <v>15</v>
      </c>
      <c r="M339" s="157">
        <f>G339*(1+L339/100)</f>
        <v>0</v>
      </c>
      <c r="N339" s="157">
        <v>3.2000000000000003E-4</v>
      </c>
      <c r="O339" s="157">
        <f>ROUND(E339*N339,2)</f>
        <v>0</v>
      </c>
      <c r="P339" s="157">
        <v>0</v>
      </c>
      <c r="Q339" s="157">
        <f>ROUND(E339*P339,2)</f>
        <v>0</v>
      </c>
      <c r="R339" s="157"/>
      <c r="S339" s="157" t="s">
        <v>182</v>
      </c>
      <c r="T339" s="157" t="s">
        <v>182</v>
      </c>
      <c r="U339" s="157">
        <v>0.23599999999999999</v>
      </c>
      <c r="V339" s="157">
        <f>ROUND(E339*U339,2)</f>
        <v>1.65</v>
      </c>
      <c r="W339" s="157"/>
      <c r="X339" s="157" t="s">
        <v>183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184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9" t="s">
        <v>779</v>
      </c>
      <c r="D340" s="185"/>
      <c r="E340" s="186">
        <v>7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186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6">
        <v>140</v>
      </c>
      <c r="B341" s="167" t="s">
        <v>780</v>
      </c>
      <c r="C341" s="181" t="s">
        <v>781</v>
      </c>
      <c r="D341" s="168" t="s">
        <v>196</v>
      </c>
      <c r="E341" s="169">
        <v>7</v>
      </c>
      <c r="F341" s="170"/>
      <c r="G341" s="171">
        <f>ROUND(E341*F341,2)</f>
        <v>0</v>
      </c>
      <c r="H341" s="158">
        <v>5.42</v>
      </c>
      <c r="I341" s="157">
        <f>ROUND(E341*H341,2)</f>
        <v>37.94</v>
      </c>
      <c r="J341" s="158">
        <v>88.68</v>
      </c>
      <c r="K341" s="157">
        <f>ROUND(E341*J341,2)</f>
        <v>620.76</v>
      </c>
      <c r="L341" s="157">
        <v>15</v>
      </c>
      <c r="M341" s="157">
        <f>G341*(1+L341/100)</f>
        <v>0</v>
      </c>
      <c r="N341" s="157">
        <v>0</v>
      </c>
      <c r="O341" s="157">
        <f>ROUND(E341*N341,2)</f>
        <v>0</v>
      </c>
      <c r="P341" s="157">
        <v>0</v>
      </c>
      <c r="Q341" s="157">
        <f>ROUND(E341*P341,2)</f>
        <v>0</v>
      </c>
      <c r="R341" s="157"/>
      <c r="S341" s="157" t="s">
        <v>182</v>
      </c>
      <c r="T341" s="157" t="s">
        <v>182</v>
      </c>
      <c r="U341" s="157">
        <v>0.154</v>
      </c>
      <c r="V341" s="157">
        <f>ROUND(E341*U341,2)</f>
        <v>1.08</v>
      </c>
      <c r="W341" s="157"/>
      <c r="X341" s="157" t="s">
        <v>183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184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9" t="s">
        <v>779</v>
      </c>
      <c r="D342" s="185"/>
      <c r="E342" s="186">
        <v>7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186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66">
        <v>141</v>
      </c>
      <c r="B343" s="167" t="s">
        <v>782</v>
      </c>
      <c r="C343" s="181" t="s">
        <v>783</v>
      </c>
      <c r="D343" s="168" t="s">
        <v>206</v>
      </c>
      <c r="E343" s="169">
        <v>14.94</v>
      </c>
      <c r="F343" s="170"/>
      <c r="G343" s="171">
        <f>ROUND(E343*F343,2)</f>
        <v>0</v>
      </c>
      <c r="H343" s="158">
        <v>137.32</v>
      </c>
      <c r="I343" s="157">
        <f>ROUND(E343*H343,2)</f>
        <v>2051.56</v>
      </c>
      <c r="J343" s="158">
        <v>524.67999999999995</v>
      </c>
      <c r="K343" s="157">
        <f>ROUND(E343*J343,2)</f>
        <v>7838.72</v>
      </c>
      <c r="L343" s="157">
        <v>15</v>
      </c>
      <c r="M343" s="157">
        <f>G343*(1+L343/100)</f>
        <v>0</v>
      </c>
      <c r="N343" s="157">
        <v>5.1500000000000001E-3</v>
      </c>
      <c r="O343" s="157">
        <f>ROUND(E343*N343,2)</f>
        <v>0.08</v>
      </c>
      <c r="P343" s="157">
        <v>0</v>
      </c>
      <c r="Q343" s="157">
        <f>ROUND(E343*P343,2)</f>
        <v>0</v>
      </c>
      <c r="R343" s="157"/>
      <c r="S343" s="157" t="s">
        <v>182</v>
      </c>
      <c r="T343" s="157" t="s">
        <v>182</v>
      </c>
      <c r="U343" s="157">
        <v>1.04</v>
      </c>
      <c r="V343" s="157">
        <f>ROUND(E343*U343,2)</f>
        <v>15.54</v>
      </c>
      <c r="W343" s="157"/>
      <c r="X343" s="157" t="s">
        <v>183</v>
      </c>
      <c r="Y343" s="148"/>
      <c r="Z343" s="148"/>
      <c r="AA343" s="148"/>
      <c r="AB343" s="148"/>
      <c r="AC343" s="148"/>
      <c r="AD343" s="148"/>
      <c r="AE343" s="148"/>
      <c r="AF343" s="148"/>
      <c r="AG343" s="148" t="s">
        <v>184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9" t="s">
        <v>774</v>
      </c>
      <c r="D344" s="185"/>
      <c r="E344" s="186">
        <v>6.96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186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9" t="s">
        <v>551</v>
      </c>
      <c r="D345" s="185"/>
      <c r="E345" s="186">
        <v>7.98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186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66">
        <v>142</v>
      </c>
      <c r="B346" s="167" t="s">
        <v>784</v>
      </c>
      <c r="C346" s="181" t="s">
        <v>785</v>
      </c>
      <c r="D346" s="168" t="s">
        <v>196</v>
      </c>
      <c r="E346" s="169">
        <v>19.399999999999999</v>
      </c>
      <c r="F346" s="170"/>
      <c r="G346" s="171">
        <f>ROUND(E346*F346,2)</f>
        <v>0</v>
      </c>
      <c r="H346" s="158">
        <v>21.81</v>
      </c>
      <c r="I346" s="157">
        <f>ROUND(E346*H346,2)</f>
        <v>423.11</v>
      </c>
      <c r="J346" s="158">
        <v>35.29</v>
      </c>
      <c r="K346" s="157">
        <f>ROUND(E346*J346,2)</f>
        <v>684.63</v>
      </c>
      <c r="L346" s="157">
        <v>15</v>
      </c>
      <c r="M346" s="157">
        <f>G346*(1+L346/100)</f>
        <v>0</v>
      </c>
      <c r="N346" s="157">
        <v>4.0000000000000003E-5</v>
      </c>
      <c r="O346" s="157">
        <f>ROUND(E346*N346,2)</f>
        <v>0</v>
      </c>
      <c r="P346" s="157">
        <v>0</v>
      </c>
      <c r="Q346" s="157">
        <f>ROUND(E346*P346,2)</f>
        <v>0</v>
      </c>
      <c r="R346" s="157"/>
      <c r="S346" s="157" t="s">
        <v>182</v>
      </c>
      <c r="T346" s="157" t="s">
        <v>182</v>
      </c>
      <c r="U346" s="157">
        <v>7.0000000000000007E-2</v>
      </c>
      <c r="V346" s="157">
        <f>ROUND(E346*U346,2)</f>
        <v>1.36</v>
      </c>
      <c r="W346" s="157"/>
      <c r="X346" s="157" t="s">
        <v>183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184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9" t="s">
        <v>779</v>
      </c>
      <c r="D347" s="185"/>
      <c r="E347" s="186">
        <v>7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186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9" t="s">
        <v>786</v>
      </c>
      <c r="D348" s="185"/>
      <c r="E348" s="186">
        <v>8.5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186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9" t="s">
        <v>787</v>
      </c>
      <c r="D349" s="185"/>
      <c r="E349" s="186">
        <v>3.9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186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66">
        <v>143</v>
      </c>
      <c r="B350" s="167" t="s">
        <v>788</v>
      </c>
      <c r="C350" s="181" t="s">
        <v>789</v>
      </c>
      <c r="D350" s="168" t="s">
        <v>206</v>
      </c>
      <c r="E350" s="169">
        <v>14.94</v>
      </c>
      <c r="F350" s="170"/>
      <c r="G350" s="171">
        <f>ROUND(E350*F350,2)</f>
        <v>0</v>
      </c>
      <c r="H350" s="158">
        <v>0</v>
      </c>
      <c r="I350" s="157">
        <f>ROUND(E350*H350,2)</f>
        <v>0</v>
      </c>
      <c r="J350" s="158">
        <v>15.1</v>
      </c>
      <c r="K350" s="157">
        <f>ROUND(E350*J350,2)</f>
        <v>225.59</v>
      </c>
      <c r="L350" s="157">
        <v>15</v>
      </c>
      <c r="M350" s="157">
        <f>G350*(1+L350/100)</f>
        <v>0</v>
      </c>
      <c r="N350" s="157">
        <v>0</v>
      </c>
      <c r="O350" s="157">
        <f>ROUND(E350*N350,2)</f>
        <v>0</v>
      </c>
      <c r="P350" s="157">
        <v>0</v>
      </c>
      <c r="Q350" s="157">
        <f>ROUND(E350*P350,2)</f>
        <v>0</v>
      </c>
      <c r="R350" s="157"/>
      <c r="S350" s="157" t="s">
        <v>182</v>
      </c>
      <c r="T350" s="157" t="s">
        <v>182</v>
      </c>
      <c r="U350" s="157">
        <v>0.03</v>
      </c>
      <c r="V350" s="157">
        <f>ROUND(E350*U350,2)</f>
        <v>0.45</v>
      </c>
      <c r="W350" s="157"/>
      <c r="X350" s="157" t="s">
        <v>183</v>
      </c>
      <c r="Y350" s="148"/>
      <c r="Z350" s="148"/>
      <c r="AA350" s="148"/>
      <c r="AB350" s="148"/>
      <c r="AC350" s="148"/>
      <c r="AD350" s="148"/>
      <c r="AE350" s="148"/>
      <c r="AF350" s="148"/>
      <c r="AG350" s="148" t="s">
        <v>184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89" t="s">
        <v>774</v>
      </c>
      <c r="D351" s="185"/>
      <c r="E351" s="186">
        <v>6.96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186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9" t="s">
        <v>551</v>
      </c>
      <c r="D352" s="185"/>
      <c r="E352" s="186">
        <v>7.98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186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66">
        <v>144</v>
      </c>
      <c r="B353" s="167" t="s">
        <v>790</v>
      </c>
      <c r="C353" s="181" t="s">
        <v>791</v>
      </c>
      <c r="D353" s="168" t="s">
        <v>206</v>
      </c>
      <c r="E353" s="169">
        <v>14.94</v>
      </c>
      <c r="F353" s="170"/>
      <c r="G353" s="171">
        <f>ROUND(E353*F353,2)</f>
        <v>0</v>
      </c>
      <c r="H353" s="158">
        <v>12.3</v>
      </c>
      <c r="I353" s="157">
        <f>ROUND(E353*H353,2)</f>
        <v>183.76</v>
      </c>
      <c r="J353" s="158">
        <v>0</v>
      </c>
      <c r="K353" s="157">
        <f>ROUND(E353*J353,2)</f>
        <v>0</v>
      </c>
      <c r="L353" s="157">
        <v>15</v>
      </c>
      <c r="M353" s="157">
        <f>G353*(1+L353/100)</f>
        <v>0</v>
      </c>
      <c r="N353" s="157">
        <v>1.1999999999999999E-3</v>
      </c>
      <c r="O353" s="157">
        <f>ROUND(E353*N353,2)</f>
        <v>0.02</v>
      </c>
      <c r="P353" s="157">
        <v>0</v>
      </c>
      <c r="Q353" s="157">
        <f>ROUND(E353*P353,2)</f>
        <v>0</v>
      </c>
      <c r="R353" s="157"/>
      <c r="S353" s="157" t="s">
        <v>182</v>
      </c>
      <c r="T353" s="157" t="s">
        <v>182</v>
      </c>
      <c r="U353" s="157">
        <v>0</v>
      </c>
      <c r="V353" s="157">
        <f>ROUND(E353*U353,2)</f>
        <v>0</v>
      </c>
      <c r="W353" s="157"/>
      <c r="X353" s="157" t="s">
        <v>183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184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9" t="s">
        <v>774</v>
      </c>
      <c r="D354" s="185"/>
      <c r="E354" s="186">
        <v>6.96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186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9" t="s">
        <v>551</v>
      </c>
      <c r="D355" s="185"/>
      <c r="E355" s="186">
        <v>7.98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186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66">
        <v>145</v>
      </c>
      <c r="B356" s="167" t="s">
        <v>792</v>
      </c>
      <c r="C356" s="181" t="s">
        <v>793</v>
      </c>
      <c r="D356" s="168" t="s">
        <v>206</v>
      </c>
      <c r="E356" s="169">
        <v>17.204000000000001</v>
      </c>
      <c r="F356" s="170"/>
      <c r="G356" s="171">
        <f>ROUND(E356*F356,2)</f>
        <v>0</v>
      </c>
      <c r="H356" s="158">
        <v>450</v>
      </c>
      <c r="I356" s="157">
        <f>ROUND(E356*H356,2)</f>
        <v>7741.8</v>
      </c>
      <c r="J356" s="158">
        <v>0</v>
      </c>
      <c r="K356" s="157">
        <f>ROUND(E356*J356,2)</f>
        <v>0</v>
      </c>
      <c r="L356" s="157">
        <v>15</v>
      </c>
      <c r="M356" s="157">
        <f>G356*(1+L356/100)</f>
        <v>0</v>
      </c>
      <c r="N356" s="157">
        <v>0</v>
      </c>
      <c r="O356" s="157">
        <f>ROUND(E356*N356,2)</f>
        <v>0</v>
      </c>
      <c r="P356" s="157">
        <v>0</v>
      </c>
      <c r="Q356" s="157">
        <f>ROUND(E356*P356,2)</f>
        <v>0</v>
      </c>
      <c r="R356" s="157"/>
      <c r="S356" s="157" t="s">
        <v>157</v>
      </c>
      <c r="T356" s="157" t="s">
        <v>158</v>
      </c>
      <c r="U356" s="157">
        <v>0</v>
      </c>
      <c r="V356" s="157">
        <f>ROUND(E356*U356,2)</f>
        <v>0</v>
      </c>
      <c r="W356" s="157"/>
      <c r="X356" s="157" t="s">
        <v>201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202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90" t="s">
        <v>437</v>
      </c>
      <c r="D357" s="187"/>
      <c r="E357" s="188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186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91" t="s">
        <v>794</v>
      </c>
      <c r="D358" s="187"/>
      <c r="E358" s="188">
        <v>6.96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186</v>
      </c>
      <c r="AH358" s="148">
        <v>2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91" t="s">
        <v>795</v>
      </c>
      <c r="D359" s="187"/>
      <c r="E359" s="188">
        <v>7.98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186</v>
      </c>
      <c r="AH359" s="148">
        <v>2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91" t="s">
        <v>796</v>
      </c>
      <c r="D360" s="187"/>
      <c r="E360" s="188">
        <v>0.7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186</v>
      </c>
      <c r="AH360" s="148">
        <v>2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90" t="s">
        <v>442</v>
      </c>
      <c r="D361" s="187"/>
      <c r="E361" s="188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186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9" t="s">
        <v>797</v>
      </c>
      <c r="D362" s="185"/>
      <c r="E362" s="186">
        <v>17.204000000000001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186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72">
        <v>146</v>
      </c>
      <c r="B363" s="173" t="s">
        <v>798</v>
      </c>
      <c r="C363" s="180" t="s">
        <v>799</v>
      </c>
      <c r="D363" s="174" t="s">
        <v>0</v>
      </c>
      <c r="E363" s="175">
        <v>214.62799999999999</v>
      </c>
      <c r="F363" s="176"/>
      <c r="G363" s="177">
        <f>ROUND(E363*F363,2)</f>
        <v>0</v>
      </c>
      <c r="H363" s="158">
        <v>0</v>
      </c>
      <c r="I363" s="157">
        <f>ROUND(E363*H363,2)</f>
        <v>0</v>
      </c>
      <c r="J363" s="158">
        <v>6.3</v>
      </c>
      <c r="K363" s="157">
        <f>ROUND(E363*J363,2)</f>
        <v>1352.16</v>
      </c>
      <c r="L363" s="157">
        <v>15</v>
      </c>
      <c r="M363" s="157">
        <f>G363*(1+L363/100)</f>
        <v>0</v>
      </c>
      <c r="N363" s="157">
        <v>0</v>
      </c>
      <c r="O363" s="157">
        <f>ROUND(E363*N363,2)</f>
        <v>0</v>
      </c>
      <c r="P363" s="157">
        <v>0</v>
      </c>
      <c r="Q363" s="157">
        <f>ROUND(E363*P363,2)</f>
        <v>0</v>
      </c>
      <c r="R363" s="157"/>
      <c r="S363" s="157" t="s">
        <v>182</v>
      </c>
      <c r="T363" s="157" t="s">
        <v>182</v>
      </c>
      <c r="U363" s="157">
        <v>0</v>
      </c>
      <c r="V363" s="157">
        <f>ROUND(E363*U363,2)</f>
        <v>0</v>
      </c>
      <c r="W363" s="157"/>
      <c r="X363" s="157" t="s">
        <v>278</v>
      </c>
      <c r="Y363" s="148"/>
      <c r="Z363" s="148"/>
      <c r="AA363" s="148"/>
      <c r="AB363" s="148"/>
      <c r="AC363" s="148"/>
      <c r="AD363" s="148"/>
      <c r="AE363" s="148"/>
      <c r="AF363" s="148"/>
      <c r="AG363" s="148" t="s">
        <v>279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x14ac:dyDescent="0.2">
      <c r="A364" s="160" t="s">
        <v>152</v>
      </c>
      <c r="B364" s="161" t="s">
        <v>102</v>
      </c>
      <c r="C364" s="179" t="s">
        <v>103</v>
      </c>
      <c r="D364" s="162"/>
      <c r="E364" s="163"/>
      <c r="F364" s="164"/>
      <c r="G364" s="165">
        <f>SUMIF(AG365:AG371,"&lt;&gt;NOR",G365:G371)</f>
        <v>0</v>
      </c>
      <c r="H364" s="159"/>
      <c r="I364" s="159">
        <f>SUM(I365:I371)</f>
        <v>0</v>
      </c>
      <c r="J364" s="159"/>
      <c r="K364" s="159">
        <f>SUM(K365:K371)</f>
        <v>2115.3199999999997</v>
      </c>
      <c r="L364" s="159"/>
      <c r="M364" s="159">
        <f>SUM(M365:M371)</f>
        <v>0</v>
      </c>
      <c r="N364" s="159"/>
      <c r="O364" s="159">
        <f>SUM(O365:O371)</f>
        <v>0</v>
      </c>
      <c r="P364" s="159"/>
      <c r="Q364" s="159">
        <f>SUM(Q365:Q371)</f>
        <v>0.29000000000000004</v>
      </c>
      <c r="R364" s="159"/>
      <c r="S364" s="159"/>
      <c r="T364" s="159"/>
      <c r="U364" s="159"/>
      <c r="V364" s="159">
        <f>SUM(V365:V371)</f>
        <v>5.25</v>
      </c>
      <c r="W364" s="159"/>
      <c r="X364" s="159"/>
      <c r="AG364" t="s">
        <v>153</v>
      </c>
    </row>
    <row r="365" spans="1:60" outlineLevel="1" x14ac:dyDescent="0.2">
      <c r="A365" s="166">
        <v>147</v>
      </c>
      <c r="B365" s="167" t="s">
        <v>412</v>
      </c>
      <c r="C365" s="181" t="s">
        <v>413</v>
      </c>
      <c r="D365" s="168" t="s">
        <v>196</v>
      </c>
      <c r="E365" s="169">
        <v>31.8</v>
      </c>
      <c r="F365" s="170"/>
      <c r="G365" s="171">
        <f>ROUND(E365*F365,2)</f>
        <v>0</v>
      </c>
      <c r="H365" s="158">
        <v>0</v>
      </c>
      <c r="I365" s="157">
        <f>ROUND(E365*H365,2)</f>
        <v>0</v>
      </c>
      <c r="J365" s="158">
        <v>11.9</v>
      </c>
      <c r="K365" s="157">
        <f>ROUND(E365*J365,2)</f>
        <v>378.42</v>
      </c>
      <c r="L365" s="157">
        <v>15</v>
      </c>
      <c r="M365" s="157">
        <f>G365*(1+L365/100)</f>
        <v>0</v>
      </c>
      <c r="N365" s="157">
        <v>0</v>
      </c>
      <c r="O365" s="157">
        <f>ROUND(E365*N365,2)</f>
        <v>0</v>
      </c>
      <c r="P365" s="157">
        <v>1E-3</v>
      </c>
      <c r="Q365" s="157">
        <f>ROUND(E365*P365,2)</f>
        <v>0.03</v>
      </c>
      <c r="R365" s="157"/>
      <c r="S365" s="157" t="s">
        <v>182</v>
      </c>
      <c r="T365" s="157" t="s">
        <v>182</v>
      </c>
      <c r="U365" s="157">
        <v>0.03</v>
      </c>
      <c r="V365" s="157">
        <f>ROUND(E365*U365,2)</f>
        <v>0.95</v>
      </c>
      <c r="W365" s="157"/>
      <c r="X365" s="157" t="s">
        <v>183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184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9" t="s">
        <v>800</v>
      </c>
      <c r="D366" s="185"/>
      <c r="E366" s="186">
        <v>12.8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186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9" t="s">
        <v>801</v>
      </c>
      <c r="D367" s="185"/>
      <c r="E367" s="186">
        <v>19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186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66">
        <v>148</v>
      </c>
      <c r="B368" s="167" t="s">
        <v>802</v>
      </c>
      <c r="C368" s="181" t="s">
        <v>803</v>
      </c>
      <c r="D368" s="168" t="s">
        <v>206</v>
      </c>
      <c r="E368" s="169">
        <v>28.68</v>
      </c>
      <c r="F368" s="170"/>
      <c r="G368" s="171">
        <f>ROUND(E368*F368,2)</f>
        <v>0</v>
      </c>
      <c r="H368" s="158">
        <v>0</v>
      </c>
      <c r="I368" s="157">
        <f>ROUND(E368*H368,2)</f>
        <v>0</v>
      </c>
      <c r="J368" s="158">
        <v>59.4</v>
      </c>
      <c r="K368" s="157">
        <f>ROUND(E368*J368,2)</f>
        <v>1703.59</v>
      </c>
      <c r="L368" s="157">
        <v>15</v>
      </c>
      <c r="M368" s="157">
        <f>G368*(1+L368/100)</f>
        <v>0</v>
      </c>
      <c r="N368" s="157">
        <v>0</v>
      </c>
      <c r="O368" s="157">
        <f>ROUND(E368*N368,2)</f>
        <v>0</v>
      </c>
      <c r="P368" s="157">
        <v>8.9099999999999995E-3</v>
      </c>
      <c r="Q368" s="157">
        <f>ROUND(E368*P368,2)</f>
        <v>0.26</v>
      </c>
      <c r="R368" s="157"/>
      <c r="S368" s="157" t="s">
        <v>182</v>
      </c>
      <c r="T368" s="157" t="s">
        <v>182</v>
      </c>
      <c r="U368" s="157">
        <v>0.15</v>
      </c>
      <c r="V368" s="157">
        <f>ROUND(E368*U368,2)</f>
        <v>4.3</v>
      </c>
      <c r="W368" s="157"/>
      <c r="X368" s="157" t="s">
        <v>183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184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9" t="s">
        <v>552</v>
      </c>
      <c r="D369" s="185"/>
      <c r="E369" s="186">
        <v>20.7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186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9" t="s">
        <v>551</v>
      </c>
      <c r="D370" s="185"/>
      <c r="E370" s="186">
        <v>7.98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186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72">
        <v>149</v>
      </c>
      <c r="B371" s="173" t="s">
        <v>418</v>
      </c>
      <c r="C371" s="180" t="s">
        <v>419</v>
      </c>
      <c r="D371" s="174" t="s">
        <v>0</v>
      </c>
      <c r="E371" s="175">
        <v>20.8201</v>
      </c>
      <c r="F371" s="176"/>
      <c r="G371" s="177">
        <f>ROUND(E371*F371,2)</f>
        <v>0</v>
      </c>
      <c r="H371" s="158">
        <v>0</v>
      </c>
      <c r="I371" s="157">
        <f>ROUND(E371*H371,2)</f>
        <v>0</v>
      </c>
      <c r="J371" s="158">
        <v>1.6</v>
      </c>
      <c r="K371" s="157">
        <f>ROUND(E371*J371,2)</f>
        <v>33.31</v>
      </c>
      <c r="L371" s="157">
        <v>15</v>
      </c>
      <c r="M371" s="157">
        <f>G371*(1+L371/100)</f>
        <v>0</v>
      </c>
      <c r="N371" s="157">
        <v>0</v>
      </c>
      <c r="O371" s="157">
        <f>ROUND(E371*N371,2)</f>
        <v>0</v>
      </c>
      <c r="P371" s="157">
        <v>0</v>
      </c>
      <c r="Q371" s="157">
        <f>ROUND(E371*P371,2)</f>
        <v>0</v>
      </c>
      <c r="R371" s="157"/>
      <c r="S371" s="157" t="s">
        <v>182</v>
      </c>
      <c r="T371" s="157" t="s">
        <v>182</v>
      </c>
      <c r="U371" s="157">
        <v>0</v>
      </c>
      <c r="V371" s="157">
        <f>ROUND(E371*U371,2)</f>
        <v>0</v>
      </c>
      <c r="W371" s="157"/>
      <c r="X371" s="157" t="s">
        <v>278</v>
      </c>
      <c r="Y371" s="148"/>
      <c r="Z371" s="148"/>
      <c r="AA371" s="148"/>
      <c r="AB371" s="148"/>
      <c r="AC371" s="148"/>
      <c r="AD371" s="148"/>
      <c r="AE371" s="148"/>
      <c r="AF371" s="148"/>
      <c r="AG371" s="148" t="s">
        <v>279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x14ac:dyDescent="0.2">
      <c r="A372" s="160" t="s">
        <v>152</v>
      </c>
      <c r="B372" s="161" t="s">
        <v>104</v>
      </c>
      <c r="C372" s="179" t="s">
        <v>105</v>
      </c>
      <c r="D372" s="162"/>
      <c r="E372" s="163"/>
      <c r="F372" s="164"/>
      <c r="G372" s="165">
        <f>SUMIF(AG373:AG397,"&lt;&gt;NOR",G373:G397)</f>
        <v>0</v>
      </c>
      <c r="H372" s="159"/>
      <c r="I372" s="159">
        <f>SUM(I373:I397)</f>
        <v>5907.7100000000009</v>
      </c>
      <c r="J372" s="159"/>
      <c r="K372" s="159">
        <f>SUM(K373:K397)</f>
        <v>36195.619999999995</v>
      </c>
      <c r="L372" s="159"/>
      <c r="M372" s="159">
        <f>SUM(M373:M397)</f>
        <v>0</v>
      </c>
      <c r="N372" s="159"/>
      <c r="O372" s="159">
        <f>SUM(O373:O397)</f>
        <v>0.21000000000000002</v>
      </c>
      <c r="P372" s="159"/>
      <c r="Q372" s="159">
        <f>SUM(Q373:Q397)</f>
        <v>0.03</v>
      </c>
      <c r="R372" s="159"/>
      <c r="S372" s="159"/>
      <c r="T372" s="159"/>
      <c r="U372" s="159"/>
      <c r="V372" s="159">
        <f>SUM(V373:V397)</f>
        <v>21.86</v>
      </c>
      <c r="W372" s="159"/>
      <c r="X372" s="159"/>
      <c r="AG372" t="s">
        <v>153</v>
      </c>
    </row>
    <row r="373" spans="1:60" ht="22.5" outlineLevel="1" x14ac:dyDescent="0.2">
      <c r="A373" s="166">
        <v>150</v>
      </c>
      <c r="B373" s="167" t="s">
        <v>420</v>
      </c>
      <c r="C373" s="181" t="s">
        <v>421</v>
      </c>
      <c r="D373" s="168" t="s">
        <v>206</v>
      </c>
      <c r="E373" s="169">
        <v>58.48</v>
      </c>
      <c r="F373" s="170"/>
      <c r="G373" s="171">
        <f>ROUND(E373*F373,2)</f>
        <v>0</v>
      </c>
      <c r="H373" s="158">
        <v>0</v>
      </c>
      <c r="I373" s="157">
        <f>ROUND(E373*H373,2)</f>
        <v>0</v>
      </c>
      <c r="J373" s="158">
        <v>6.8</v>
      </c>
      <c r="K373" s="157">
        <f>ROUND(E373*J373,2)</f>
        <v>397.66</v>
      </c>
      <c r="L373" s="157">
        <v>15</v>
      </c>
      <c r="M373" s="157">
        <f>G373*(1+L373/100)</f>
        <v>0</v>
      </c>
      <c r="N373" s="157">
        <v>0</v>
      </c>
      <c r="O373" s="157">
        <f>ROUND(E373*N373,2)</f>
        <v>0</v>
      </c>
      <c r="P373" s="157">
        <v>0</v>
      </c>
      <c r="Q373" s="157">
        <f>ROUND(E373*P373,2)</f>
        <v>0</v>
      </c>
      <c r="R373" s="157"/>
      <c r="S373" s="157" t="s">
        <v>182</v>
      </c>
      <c r="T373" s="157" t="s">
        <v>158</v>
      </c>
      <c r="U373" s="157">
        <v>1.6E-2</v>
      </c>
      <c r="V373" s="157">
        <f>ROUND(E373*U373,2)</f>
        <v>0.94</v>
      </c>
      <c r="W373" s="157"/>
      <c r="X373" s="157" t="s">
        <v>183</v>
      </c>
      <c r="Y373" s="148"/>
      <c r="Z373" s="148"/>
      <c r="AA373" s="148"/>
      <c r="AB373" s="148"/>
      <c r="AC373" s="148"/>
      <c r="AD373" s="148"/>
      <c r="AE373" s="148"/>
      <c r="AF373" s="148"/>
      <c r="AG373" s="148" t="s">
        <v>184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9" t="s">
        <v>552</v>
      </c>
      <c r="D374" s="185"/>
      <c r="E374" s="186">
        <v>20.7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186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9" t="s">
        <v>575</v>
      </c>
      <c r="D375" s="185"/>
      <c r="E375" s="186">
        <v>11.18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186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9" t="s">
        <v>578</v>
      </c>
      <c r="D376" s="185"/>
      <c r="E376" s="186">
        <v>26.6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186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66">
        <v>151</v>
      </c>
      <c r="B377" s="167" t="s">
        <v>804</v>
      </c>
      <c r="C377" s="181" t="s">
        <v>805</v>
      </c>
      <c r="D377" s="168" t="s">
        <v>206</v>
      </c>
      <c r="E377" s="169">
        <v>20.7</v>
      </c>
      <c r="F377" s="170"/>
      <c r="G377" s="171">
        <f>ROUND(E377*F377,2)</f>
        <v>0</v>
      </c>
      <c r="H377" s="158">
        <v>0</v>
      </c>
      <c r="I377" s="157">
        <f>ROUND(E377*H377,2)</f>
        <v>0</v>
      </c>
      <c r="J377" s="158">
        <v>22.4</v>
      </c>
      <c r="K377" s="157">
        <f>ROUND(E377*J377,2)</f>
        <v>463.68</v>
      </c>
      <c r="L377" s="157">
        <v>15</v>
      </c>
      <c r="M377" s="157">
        <f>G377*(1+L377/100)</f>
        <v>0</v>
      </c>
      <c r="N377" s="157">
        <v>0</v>
      </c>
      <c r="O377" s="157">
        <f>ROUND(E377*N377,2)</f>
        <v>0</v>
      </c>
      <c r="P377" s="157">
        <v>0</v>
      </c>
      <c r="Q377" s="157">
        <f>ROUND(E377*P377,2)</f>
        <v>0</v>
      </c>
      <c r="R377" s="157"/>
      <c r="S377" s="157" t="s">
        <v>182</v>
      </c>
      <c r="T377" s="157" t="s">
        <v>210</v>
      </c>
      <c r="U377" s="157">
        <v>4.5999999999999999E-2</v>
      </c>
      <c r="V377" s="157">
        <f>ROUND(E377*U377,2)</f>
        <v>0.95</v>
      </c>
      <c r="W377" s="157"/>
      <c r="X377" s="157" t="s">
        <v>183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184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9" t="s">
        <v>552</v>
      </c>
      <c r="D378" s="185"/>
      <c r="E378" s="186">
        <v>20.7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186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ht="22.5" outlineLevel="1" x14ac:dyDescent="0.2">
      <c r="A379" s="166">
        <v>152</v>
      </c>
      <c r="B379" s="167" t="s">
        <v>424</v>
      </c>
      <c r="C379" s="181" t="s">
        <v>425</v>
      </c>
      <c r="D379" s="168" t="s">
        <v>196</v>
      </c>
      <c r="E379" s="169">
        <v>48.5</v>
      </c>
      <c r="F379" s="170"/>
      <c r="G379" s="171">
        <f>ROUND(E379*F379,2)</f>
        <v>0</v>
      </c>
      <c r="H379" s="158">
        <v>29.85</v>
      </c>
      <c r="I379" s="157">
        <f>ROUND(E379*H379,2)</f>
        <v>1447.73</v>
      </c>
      <c r="J379" s="158">
        <v>68.150000000000006</v>
      </c>
      <c r="K379" s="157">
        <f>ROUND(E379*J379,2)</f>
        <v>3305.28</v>
      </c>
      <c r="L379" s="157">
        <v>15</v>
      </c>
      <c r="M379" s="157">
        <f>G379*(1+L379/100)</f>
        <v>0</v>
      </c>
      <c r="N379" s="157">
        <v>8.0000000000000007E-5</v>
      </c>
      <c r="O379" s="157">
        <f>ROUND(E379*N379,2)</f>
        <v>0</v>
      </c>
      <c r="P379" s="157">
        <v>0</v>
      </c>
      <c r="Q379" s="157">
        <f>ROUND(E379*P379,2)</f>
        <v>0</v>
      </c>
      <c r="R379" s="157"/>
      <c r="S379" s="157" t="s">
        <v>182</v>
      </c>
      <c r="T379" s="157" t="s">
        <v>158</v>
      </c>
      <c r="U379" s="157">
        <v>0.13719999999999999</v>
      </c>
      <c r="V379" s="157">
        <f>ROUND(E379*U379,2)</f>
        <v>6.65</v>
      </c>
      <c r="W379" s="157"/>
      <c r="X379" s="157" t="s">
        <v>183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184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9" t="s">
        <v>806</v>
      </c>
      <c r="D380" s="185"/>
      <c r="E380" s="186">
        <v>16.7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186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9" t="s">
        <v>807</v>
      </c>
      <c r="D381" s="185"/>
      <c r="E381" s="186">
        <v>12.8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186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9" t="s">
        <v>801</v>
      </c>
      <c r="D382" s="185"/>
      <c r="E382" s="186">
        <v>19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186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66">
        <v>153</v>
      </c>
      <c r="B383" s="167" t="s">
        <v>430</v>
      </c>
      <c r="C383" s="181" t="s">
        <v>808</v>
      </c>
      <c r="D383" s="168" t="s">
        <v>206</v>
      </c>
      <c r="E383" s="169">
        <v>26.6</v>
      </c>
      <c r="F383" s="170"/>
      <c r="G383" s="171">
        <f>ROUND(E383*F383,2)</f>
        <v>0</v>
      </c>
      <c r="H383" s="158">
        <v>0</v>
      </c>
      <c r="I383" s="157">
        <f>ROUND(E383*H383,2)</f>
        <v>0</v>
      </c>
      <c r="J383" s="158">
        <v>101</v>
      </c>
      <c r="K383" s="157">
        <f>ROUND(E383*J383,2)</f>
        <v>2686.6</v>
      </c>
      <c r="L383" s="157">
        <v>15</v>
      </c>
      <c r="M383" s="157">
        <f>G383*(1+L383/100)</f>
        <v>0</v>
      </c>
      <c r="N383" s="157">
        <v>0</v>
      </c>
      <c r="O383" s="157">
        <f>ROUND(E383*N383,2)</f>
        <v>0</v>
      </c>
      <c r="P383" s="157">
        <v>1E-3</v>
      </c>
      <c r="Q383" s="157">
        <f>ROUND(E383*P383,2)</f>
        <v>0.03</v>
      </c>
      <c r="R383" s="157"/>
      <c r="S383" s="157" t="s">
        <v>182</v>
      </c>
      <c r="T383" s="157" t="s">
        <v>182</v>
      </c>
      <c r="U383" s="157">
        <v>0.255</v>
      </c>
      <c r="V383" s="157">
        <f>ROUND(E383*U383,2)</f>
        <v>6.78</v>
      </c>
      <c r="W383" s="157"/>
      <c r="X383" s="157" t="s">
        <v>183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184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9" t="s">
        <v>578</v>
      </c>
      <c r="D384" s="185"/>
      <c r="E384" s="186">
        <v>26.6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186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ht="33.75" outlineLevel="1" x14ac:dyDescent="0.2">
      <c r="A385" s="166">
        <v>154</v>
      </c>
      <c r="B385" s="167" t="s">
        <v>432</v>
      </c>
      <c r="C385" s="181" t="s">
        <v>433</v>
      </c>
      <c r="D385" s="168" t="s">
        <v>206</v>
      </c>
      <c r="E385" s="169">
        <v>11.18</v>
      </c>
      <c r="F385" s="170"/>
      <c r="G385" s="171">
        <f>ROUND(E385*F385,2)</f>
        <v>0</v>
      </c>
      <c r="H385" s="158">
        <v>372.85</v>
      </c>
      <c r="I385" s="157">
        <f>ROUND(E385*H385,2)</f>
        <v>4168.46</v>
      </c>
      <c r="J385" s="158">
        <v>206.15</v>
      </c>
      <c r="K385" s="157">
        <f>ROUND(E385*J385,2)</f>
        <v>2304.7600000000002</v>
      </c>
      <c r="L385" s="157">
        <v>15</v>
      </c>
      <c r="M385" s="157">
        <f>G385*(1+L385/100)</f>
        <v>0</v>
      </c>
      <c r="N385" s="157">
        <v>3.63E-3</v>
      </c>
      <c r="O385" s="157">
        <f>ROUND(E385*N385,2)</f>
        <v>0.04</v>
      </c>
      <c r="P385" s="157">
        <v>0</v>
      </c>
      <c r="Q385" s="157">
        <f>ROUND(E385*P385,2)</f>
        <v>0</v>
      </c>
      <c r="R385" s="157"/>
      <c r="S385" s="157" t="s">
        <v>182</v>
      </c>
      <c r="T385" s="157" t="s">
        <v>158</v>
      </c>
      <c r="U385" s="157">
        <v>0.38</v>
      </c>
      <c r="V385" s="157">
        <f>ROUND(E385*U385,2)</f>
        <v>4.25</v>
      </c>
      <c r="W385" s="157"/>
      <c r="X385" s="157" t="s">
        <v>183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184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9" t="s">
        <v>575</v>
      </c>
      <c r="D386" s="185"/>
      <c r="E386" s="186">
        <v>11.18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186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ht="22.5" outlineLevel="1" x14ac:dyDescent="0.2">
      <c r="A387" s="166">
        <v>155</v>
      </c>
      <c r="B387" s="167" t="s">
        <v>435</v>
      </c>
      <c r="C387" s="181" t="s">
        <v>436</v>
      </c>
      <c r="D387" s="168" t="s">
        <v>196</v>
      </c>
      <c r="E387" s="169">
        <v>29.24</v>
      </c>
      <c r="F387" s="170"/>
      <c r="G387" s="171">
        <f>ROUND(E387*F387,2)</f>
        <v>0</v>
      </c>
      <c r="H387" s="158">
        <v>9.9700000000000006</v>
      </c>
      <c r="I387" s="157">
        <f>ROUND(E387*H387,2)</f>
        <v>291.52</v>
      </c>
      <c r="J387" s="158">
        <v>38.53</v>
      </c>
      <c r="K387" s="157">
        <f>ROUND(E387*J387,2)</f>
        <v>1126.6199999999999</v>
      </c>
      <c r="L387" s="157">
        <v>15</v>
      </c>
      <c r="M387" s="157">
        <f>G387*(1+L387/100)</f>
        <v>0</v>
      </c>
      <c r="N387" s="157">
        <v>4.0000000000000003E-5</v>
      </c>
      <c r="O387" s="157">
        <f>ROUND(E387*N387,2)</f>
        <v>0</v>
      </c>
      <c r="P387" s="157">
        <v>0</v>
      </c>
      <c r="Q387" s="157">
        <f>ROUND(E387*P387,2)</f>
        <v>0</v>
      </c>
      <c r="R387" s="157"/>
      <c r="S387" s="157" t="s">
        <v>182</v>
      </c>
      <c r="T387" s="157" t="s">
        <v>158</v>
      </c>
      <c r="U387" s="157">
        <v>7.8200000000000006E-2</v>
      </c>
      <c r="V387" s="157">
        <f>ROUND(E387*U387,2)</f>
        <v>2.29</v>
      </c>
      <c r="W387" s="157"/>
      <c r="X387" s="157" t="s">
        <v>183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184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90" t="s">
        <v>437</v>
      </c>
      <c r="D388" s="187"/>
      <c r="E388" s="188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186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1" t="s">
        <v>809</v>
      </c>
      <c r="D389" s="187"/>
      <c r="E389" s="188">
        <v>20.7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186</v>
      </c>
      <c r="AH389" s="148">
        <v>2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91" t="s">
        <v>810</v>
      </c>
      <c r="D390" s="187"/>
      <c r="E390" s="188">
        <v>11.18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186</v>
      </c>
      <c r="AH390" s="148">
        <v>2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91" t="s">
        <v>811</v>
      </c>
      <c r="D391" s="187"/>
      <c r="E391" s="188">
        <v>26.6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186</v>
      </c>
      <c r="AH391" s="148">
        <v>2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90" t="s">
        <v>442</v>
      </c>
      <c r="D392" s="187"/>
      <c r="E392" s="188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186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9" t="s">
        <v>812</v>
      </c>
      <c r="D393" s="185"/>
      <c r="E393" s="186">
        <v>29.24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186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ht="33.75" outlineLevel="1" x14ac:dyDescent="0.2">
      <c r="A394" s="166">
        <v>156</v>
      </c>
      <c r="B394" s="167" t="s">
        <v>444</v>
      </c>
      <c r="C394" s="181" t="s">
        <v>445</v>
      </c>
      <c r="D394" s="168" t="s">
        <v>206</v>
      </c>
      <c r="E394" s="169">
        <v>47.3</v>
      </c>
      <c r="F394" s="170"/>
      <c r="G394" s="171">
        <f>ROUND(E394*F394,2)</f>
        <v>0</v>
      </c>
      <c r="H394" s="158">
        <v>0</v>
      </c>
      <c r="I394" s="157">
        <f>ROUND(E394*H394,2)</f>
        <v>0</v>
      </c>
      <c r="J394" s="158">
        <v>541</v>
      </c>
      <c r="K394" s="157">
        <f>ROUND(E394*J394,2)</f>
        <v>25589.3</v>
      </c>
      <c r="L394" s="157">
        <v>15</v>
      </c>
      <c r="M394" s="157">
        <f>G394*(1+L394/100)</f>
        <v>0</v>
      </c>
      <c r="N394" s="157">
        <v>3.63E-3</v>
      </c>
      <c r="O394" s="157">
        <f>ROUND(E394*N394,2)</f>
        <v>0.17</v>
      </c>
      <c r="P394" s="157">
        <v>0</v>
      </c>
      <c r="Q394" s="157">
        <f>ROUND(E394*P394,2)</f>
        <v>0</v>
      </c>
      <c r="R394" s="157"/>
      <c r="S394" s="157" t="s">
        <v>182</v>
      </c>
      <c r="T394" s="157" t="s">
        <v>210</v>
      </c>
      <c r="U394" s="157">
        <v>0</v>
      </c>
      <c r="V394" s="157">
        <f>ROUND(E394*U394,2)</f>
        <v>0</v>
      </c>
      <c r="W394" s="157"/>
      <c r="X394" s="157" t="s">
        <v>327</v>
      </c>
      <c r="Y394" s="148"/>
      <c r="Z394" s="148"/>
      <c r="AA394" s="148"/>
      <c r="AB394" s="148"/>
      <c r="AC394" s="148"/>
      <c r="AD394" s="148"/>
      <c r="AE394" s="148"/>
      <c r="AF394" s="148"/>
      <c r="AG394" s="148" t="s">
        <v>328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89" t="s">
        <v>552</v>
      </c>
      <c r="D395" s="185"/>
      <c r="E395" s="186">
        <v>20.7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186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9" t="s">
        <v>578</v>
      </c>
      <c r="D396" s="185"/>
      <c r="E396" s="186">
        <v>26.6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186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72">
        <v>157</v>
      </c>
      <c r="B397" s="173" t="s">
        <v>446</v>
      </c>
      <c r="C397" s="180" t="s">
        <v>447</v>
      </c>
      <c r="D397" s="174" t="s">
        <v>0</v>
      </c>
      <c r="E397" s="175">
        <v>417.81599999999997</v>
      </c>
      <c r="F397" s="176"/>
      <c r="G397" s="177">
        <f>ROUND(E397*F397,2)</f>
        <v>0</v>
      </c>
      <c r="H397" s="158">
        <v>0</v>
      </c>
      <c r="I397" s="157">
        <f>ROUND(E397*H397,2)</f>
        <v>0</v>
      </c>
      <c r="J397" s="158">
        <v>0.77</v>
      </c>
      <c r="K397" s="157">
        <f>ROUND(E397*J397,2)</f>
        <v>321.72000000000003</v>
      </c>
      <c r="L397" s="157">
        <v>15</v>
      </c>
      <c r="M397" s="157">
        <f>G397*(1+L397/100)</f>
        <v>0</v>
      </c>
      <c r="N397" s="157">
        <v>0</v>
      </c>
      <c r="O397" s="157">
        <f>ROUND(E397*N397,2)</f>
        <v>0</v>
      </c>
      <c r="P397" s="157">
        <v>0</v>
      </c>
      <c r="Q397" s="157">
        <f>ROUND(E397*P397,2)</f>
        <v>0</v>
      </c>
      <c r="R397" s="157"/>
      <c r="S397" s="157" t="s">
        <v>182</v>
      </c>
      <c r="T397" s="157" t="s">
        <v>158</v>
      </c>
      <c r="U397" s="157">
        <v>0</v>
      </c>
      <c r="V397" s="157">
        <f>ROUND(E397*U397,2)</f>
        <v>0</v>
      </c>
      <c r="W397" s="157"/>
      <c r="X397" s="157" t="s">
        <v>278</v>
      </c>
      <c r="Y397" s="148"/>
      <c r="Z397" s="148"/>
      <c r="AA397" s="148"/>
      <c r="AB397" s="148"/>
      <c r="AC397" s="148"/>
      <c r="AD397" s="148"/>
      <c r="AE397" s="148"/>
      <c r="AF397" s="148"/>
      <c r="AG397" s="148" t="s">
        <v>279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x14ac:dyDescent="0.2">
      <c r="A398" s="160" t="s">
        <v>152</v>
      </c>
      <c r="B398" s="161" t="s">
        <v>106</v>
      </c>
      <c r="C398" s="179" t="s">
        <v>107</v>
      </c>
      <c r="D398" s="162"/>
      <c r="E398" s="163"/>
      <c r="F398" s="164"/>
      <c r="G398" s="165">
        <f>SUMIF(AG399:AG431,"&lt;&gt;NOR",G399:G431)</f>
        <v>0</v>
      </c>
      <c r="H398" s="159"/>
      <c r="I398" s="159">
        <f>SUM(I399:I431)</f>
        <v>12069.72</v>
      </c>
      <c r="J398" s="159"/>
      <c r="K398" s="159">
        <f>SUM(K399:K431)</f>
        <v>15790.509999999998</v>
      </c>
      <c r="L398" s="159"/>
      <c r="M398" s="159">
        <f>SUM(M399:M431)</f>
        <v>0</v>
      </c>
      <c r="N398" s="159"/>
      <c r="O398" s="159">
        <f>SUM(O399:O431)</f>
        <v>0.12000000000000001</v>
      </c>
      <c r="P398" s="159"/>
      <c r="Q398" s="159">
        <f>SUM(Q399:Q431)</f>
        <v>0</v>
      </c>
      <c r="R398" s="159"/>
      <c r="S398" s="159"/>
      <c r="T398" s="159"/>
      <c r="U398" s="159"/>
      <c r="V398" s="159">
        <f>SUM(V399:V431)</f>
        <v>28.71</v>
      </c>
      <c r="W398" s="159"/>
      <c r="X398" s="159"/>
      <c r="AG398" t="s">
        <v>153</v>
      </c>
    </row>
    <row r="399" spans="1:60" outlineLevel="1" x14ac:dyDescent="0.2">
      <c r="A399" s="166">
        <v>158</v>
      </c>
      <c r="B399" s="167" t="s">
        <v>813</v>
      </c>
      <c r="C399" s="181" t="s">
        <v>814</v>
      </c>
      <c r="D399" s="168" t="s">
        <v>206</v>
      </c>
      <c r="E399" s="169">
        <v>19.149999999999999</v>
      </c>
      <c r="F399" s="170"/>
      <c r="G399" s="171">
        <f>ROUND(E399*F399,2)</f>
        <v>0</v>
      </c>
      <c r="H399" s="158">
        <v>24.89</v>
      </c>
      <c r="I399" s="157">
        <f>ROUND(E399*H399,2)</f>
        <v>476.64</v>
      </c>
      <c r="J399" s="158">
        <v>25.21</v>
      </c>
      <c r="K399" s="157">
        <f>ROUND(E399*J399,2)</f>
        <v>482.77</v>
      </c>
      <c r="L399" s="157">
        <v>15</v>
      </c>
      <c r="M399" s="157">
        <f>G399*(1+L399/100)</f>
        <v>0</v>
      </c>
      <c r="N399" s="157">
        <v>2.1000000000000001E-4</v>
      </c>
      <c r="O399" s="157">
        <f>ROUND(E399*N399,2)</f>
        <v>0</v>
      </c>
      <c r="P399" s="157">
        <v>0</v>
      </c>
      <c r="Q399" s="157">
        <f>ROUND(E399*P399,2)</f>
        <v>0</v>
      </c>
      <c r="R399" s="157"/>
      <c r="S399" s="157" t="s">
        <v>182</v>
      </c>
      <c r="T399" s="157" t="s">
        <v>182</v>
      </c>
      <c r="U399" s="157">
        <v>0.05</v>
      </c>
      <c r="V399" s="157">
        <f>ROUND(E399*U399,2)</f>
        <v>0.96</v>
      </c>
      <c r="W399" s="157"/>
      <c r="X399" s="157" t="s">
        <v>183</v>
      </c>
      <c r="Y399" s="148"/>
      <c r="Z399" s="148"/>
      <c r="AA399" s="148"/>
      <c r="AB399" s="148"/>
      <c r="AC399" s="148"/>
      <c r="AD399" s="148"/>
      <c r="AE399" s="148"/>
      <c r="AF399" s="148"/>
      <c r="AG399" s="148" t="s">
        <v>184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9" t="s">
        <v>598</v>
      </c>
      <c r="D400" s="185"/>
      <c r="E400" s="186">
        <v>21.2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186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89" t="s">
        <v>599</v>
      </c>
      <c r="D401" s="185"/>
      <c r="E401" s="186">
        <v>-2.6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186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9" t="s">
        <v>237</v>
      </c>
      <c r="D402" s="185"/>
      <c r="E402" s="186">
        <v>-1.2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186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9" t="s">
        <v>600</v>
      </c>
      <c r="D403" s="185"/>
      <c r="E403" s="186">
        <v>1.75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186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ht="22.5" outlineLevel="1" x14ac:dyDescent="0.2">
      <c r="A404" s="172">
        <v>159</v>
      </c>
      <c r="B404" s="173" t="s">
        <v>815</v>
      </c>
      <c r="C404" s="180" t="s">
        <v>816</v>
      </c>
      <c r="D404" s="174" t="s">
        <v>189</v>
      </c>
      <c r="E404" s="175">
        <v>8</v>
      </c>
      <c r="F404" s="176"/>
      <c r="G404" s="177">
        <f>ROUND(E404*F404,2)</f>
        <v>0</v>
      </c>
      <c r="H404" s="158">
        <v>6.27</v>
      </c>
      <c r="I404" s="157">
        <f>ROUND(E404*H404,2)</f>
        <v>50.16</v>
      </c>
      <c r="J404" s="158">
        <v>93.73</v>
      </c>
      <c r="K404" s="157">
        <f>ROUND(E404*J404,2)</f>
        <v>749.84</v>
      </c>
      <c r="L404" s="157">
        <v>15</v>
      </c>
      <c r="M404" s="157">
        <f>G404*(1+L404/100)</f>
        <v>0</v>
      </c>
      <c r="N404" s="157">
        <v>0</v>
      </c>
      <c r="O404" s="157">
        <f>ROUND(E404*N404,2)</f>
        <v>0</v>
      </c>
      <c r="P404" s="157">
        <v>0</v>
      </c>
      <c r="Q404" s="157">
        <f>ROUND(E404*P404,2)</f>
        <v>0</v>
      </c>
      <c r="R404" s="157"/>
      <c r="S404" s="157" t="s">
        <v>182</v>
      </c>
      <c r="T404" s="157" t="s">
        <v>158</v>
      </c>
      <c r="U404" s="157">
        <v>0.11</v>
      </c>
      <c r="V404" s="157">
        <f>ROUND(E404*U404,2)</f>
        <v>0.88</v>
      </c>
      <c r="W404" s="157"/>
      <c r="X404" s="157" t="s">
        <v>183</v>
      </c>
      <c r="Y404" s="148"/>
      <c r="Z404" s="148"/>
      <c r="AA404" s="148"/>
      <c r="AB404" s="148"/>
      <c r="AC404" s="148"/>
      <c r="AD404" s="148"/>
      <c r="AE404" s="148"/>
      <c r="AF404" s="148"/>
      <c r="AG404" s="148" t="s">
        <v>184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66">
        <v>160</v>
      </c>
      <c r="B405" s="167" t="s">
        <v>817</v>
      </c>
      <c r="C405" s="181" t="s">
        <v>818</v>
      </c>
      <c r="D405" s="168" t="s">
        <v>206</v>
      </c>
      <c r="E405" s="169">
        <v>19.149999999999999</v>
      </c>
      <c r="F405" s="170"/>
      <c r="G405" s="171">
        <f>ROUND(E405*F405,2)</f>
        <v>0</v>
      </c>
      <c r="H405" s="158">
        <v>0</v>
      </c>
      <c r="I405" s="157">
        <f>ROUND(E405*H405,2)</f>
        <v>0</v>
      </c>
      <c r="J405" s="158">
        <v>50.4</v>
      </c>
      <c r="K405" s="157">
        <f>ROUND(E405*J405,2)</f>
        <v>965.16</v>
      </c>
      <c r="L405" s="157">
        <v>15</v>
      </c>
      <c r="M405" s="157">
        <f>G405*(1+L405/100)</f>
        <v>0</v>
      </c>
      <c r="N405" s="157">
        <v>0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182</v>
      </c>
      <c r="T405" s="157" t="s">
        <v>182</v>
      </c>
      <c r="U405" s="157">
        <v>0.1</v>
      </c>
      <c r="V405" s="157">
        <f>ROUND(E405*U405,2)</f>
        <v>1.92</v>
      </c>
      <c r="W405" s="157"/>
      <c r="X405" s="157" t="s">
        <v>183</v>
      </c>
      <c r="Y405" s="148"/>
      <c r="Z405" s="148"/>
      <c r="AA405" s="148"/>
      <c r="AB405" s="148"/>
      <c r="AC405" s="148"/>
      <c r="AD405" s="148"/>
      <c r="AE405" s="148"/>
      <c r="AF405" s="148"/>
      <c r="AG405" s="148" t="s">
        <v>184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9" t="s">
        <v>598</v>
      </c>
      <c r="D406" s="185"/>
      <c r="E406" s="186">
        <v>21.2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186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9" t="s">
        <v>599</v>
      </c>
      <c r="D407" s="185"/>
      <c r="E407" s="186">
        <v>-2.6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186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9" t="s">
        <v>237</v>
      </c>
      <c r="D408" s="185"/>
      <c r="E408" s="186">
        <v>-1.2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186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9" t="s">
        <v>600</v>
      </c>
      <c r="D409" s="185"/>
      <c r="E409" s="186">
        <v>1.75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186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66">
        <v>161</v>
      </c>
      <c r="B410" s="167" t="s">
        <v>819</v>
      </c>
      <c r="C410" s="181" t="s">
        <v>820</v>
      </c>
      <c r="D410" s="168" t="s">
        <v>206</v>
      </c>
      <c r="E410" s="169">
        <v>19.149999999999999</v>
      </c>
      <c r="F410" s="170"/>
      <c r="G410" s="171">
        <f>ROUND(E410*F410,2)</f>
        <v>0</v>
      </c>
      <c r="H410" s="158">
        <v>142.66</v>
      </c>
      <c r="I410" s="157">
        <f>ROUND(E410*H410,2)</f>
        <v>2731.94</v>
      </c>
      <c r="J410" s="158">
        <v>653.34</v>
      </c>
      <c r="K410" s="157">
        <f>ROUND(E410*J410,2)</f>
        <v>12511.46</v>
      </c>
      <c r="L410" s="157">
        <v>15</v>
      </c>
      <c r="M410" s="157">
        <f>G410*(1+L410/100)</f>
        <v>0</v>
      </c>
      <c r="N410" s="157">
        <v>5.3499999999999997E-3</v>
      </c>
      <c r="O410" s="157">
        <f>ROUND(E410*N410,2)</f>
        <v>0.1</v>
      </c>
      <c r="P410" s="157">
        <v>0</v>
      </c>
      <c r="Q410" s="157">
        <f>ROUND(E410*P410,2)</f>
        <v>0</v>
      </c>
      <c r="R410" s="157"/>
      <c r="S410" s="157" t="s">
        <v>182</v>
      </c>
      <c r="T410" s="157" t="s">
        <v>182</v>
      </c>
      <c r="U410" s="157">
        <v>1.288</v>
      </c>
      <c r="V410" s="157">
        <f>ROUND(E410*U410,2)</f>
        <v>24.67</v>
      </c>
      <c r="W410" s="157"/>
      <c r="X410" s="157" t="s">
        <v>183</v>
      </c>
      <c r="Y410" s="148"/>
      <c r="Z410" s="148"/>
      <c r="AA410" s="148"/>
      <c r="AB410" s="148"/>
      <c r="AC410" s="148"/>
      <c r="AD410" s="148"/>
      <c r="AE410" s="148"/>
      <c r="AF410" s="148"/>
      <c r="AG410" s="148" t="s">
        <v>184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9" t="s">
        <v>598</v>
      </c>
      <c r="D411" s="185"/>
      <c r="E411" s="186">
        <v>21.2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186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89" t="s">
        <v>599</v>
      </c>
      <c r="D412" s="185"/>
      <c r="E412" s="186">
        <v>-2.6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186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9" t="s">
        <v>237</v>
      </c>
      <c r="D413" s="185"/>
      <c r="E413" s="186">
        <v>-1.2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186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9" t="s">
        <v>600</v>
      </c>
      <c r="D414" s="185"/>
      <c r="E414" s="186">
        <v>1.75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186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66">
        <v>162</v>
      </c>
      <c r="B415" s="167" t="s">
        <v>821</v>
      </c>
      <c r="C415" s="181" t="s">
        <v>822</v>
      </c>
      <c r="D415" s="168" t="s">
        <v>206</v>
      </c>
      <c r="E415" s="169">
        <v>19.149999999999999</v>
      </c>
      <c r="F415" s="170"/>
      <c r="G415" s="171">
        <f>ROUND(E415*F415,2)</f>
        <v>0</v>
      </c>
      <c r="H415" s="158">
        <v>9.1999999999999993</v>
      </c>
      <c r="I415" s="157">
        <f>ROUND(E415*H415,2)</f>
        <v>176.18</v>
      </c>
      <c r="J415" s="158">
        <v>0</v>
      </c>
      <c r="K415" s="157">
        <f>ROUND(E415*J415,2)</f>
        <v>0</v>
      </c>
      <c r="L415" s="157">
        <v>15</v>
      </c>
      <c r="M415" s="157">
        <f>G415*(1+L415/100)</f>
        <v>0</v>
      </c>
      <c r="N415" s="157">
        <v>8.9999999999999998E-4</v>
      </c>
      <c r="O415" s="157">
        <f>ROUND(E415*N415,2)</f>
        <v>0.02</v>
      </c>
      <c r="P415" s="157">
        <v>0</v>
      </c>
      <c r="Q415" s="157">
        <f>ROUND(E415*P415,2)</f>
        <v>0</v>
      </c>
      <c r="R415" s="157"/>
      <c r="S415" s="157" t="s">
        <v>182</v>
      </c>
      <c r="T415" s="157" t="s">
        <v>182</v>
      </c>
      <c r="U415" s="157">
        <v>0</v>
      </c>
      <c r="V415" s="157">
        <f>ROUND(E415*U415,2)</f>
        <v>0</v>
      </c>
      <c r="W415" s="157"/>
      <c r="X415" s="157" t="s">
        <v>183</v>
      </c>
      <c r="Y415" s="148"/>
      <c r="Z415" s="148"/>
      <c r="AA415" s="148"/>
      <c r="AB415" s="148"/>
      <c r="AC415" s="148"/>
      <c r="AD415" s="148"/>
      <c r="AE415" s="148"/>
      <c r="AF415" s="148"/>
      <c r="AG415" s="148" t="s">
        <v>184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9" t="s">
        <v>598</v>
      </c>
      <c r="D416" s="185"/>
      <c r="E416" s="186">
        <v>21.2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186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9" t="s">
        <v>599</v>
      </c>
      <c r="D417" s="185"/>
      <c r="E417" s="186">
        <v>-2.6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186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9" t="s">
        <v>237</v>
      </c>
      <c r="D418" s="185"/>
      <c r="E418" s="186">
        <v>-1.2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186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9" t="s">
        <v>600</v>
      </c>
      <c r="D419" s="185"/>
      <c r="E419" s="186">
        <v>1.75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186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ht="22.5" outlineLevel="1" x14ac:dyDescent="0.2">
      <c r="A420" s="166">
        <v>163</v>
      </c>
      <c r="B420" s="167" t="s">
        <v>823</v>
      </c>
      <c r="C420" s="181" t="s">
        <v>824</v>
      </c>
      <c r="D420" s="168" t="s">
        <v>196</v>
      </c>
      <c r="E420" s="169">
        <v>2.2999999999999998</v>
      </c>
      <c r="F420" s="170"/>
      <c r="G420" s="171">
        <f>ROUND(E420*F420,2)</f>
        <v>0</v>
      </c>
      <c r="H420" s="158">
        <v>0</v>
      </c>
      <c r="I420" s="157">
        <f>ROUND(E420*H420,2)</f>
        <v>0</v>
      </c>
      <c r="J420" s="158">
        <v>60.5</v>
      </c>
      <c r="K420" s="157">
        <f>ROUND(E420*J420,2)</f>
        <v>139.15</v>
      </c>
      <c r="L420" s="157">
        <v>15</v>
      </c>
      <c r="M420" s="157">
        <f>G420*(1+L420/100)</f>
        <v>0</v>
      </c>
      <c r="N420" s="157">
        <v>0</v>
      </c>
      <c r="O420" s="157">
        <f>ROUND(E420*N420,2)</f>
        <v>0</v>
      </c>
      <c r="P420" s="157">
        <v>0</v>
      </c>
      <c r="Q420" s="157">
        <f>ROUND(E420*P420,2)</f>
        <v>0</v>
      </c>
      <c r="R420" s="157"/>
      <c r="S420" s="157" t="s">
        <v>182</v>
      </c>
      <c r="T420" s="157" t="s">
        <v>182</v>
      </c>
      <c r="U420" s="157">
        <v>0.12</v>
      </c>
      <c r="V420" s="157">
        <f>ROUND(E420*U420,2)</f>
        <v>0.28000000000000003</v>
      </c>
      <c r="W420" s="157"/>
      <c r="X420" s="157" t="s">
        <v>183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184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9" t="s">
        <v>635</v>
      </c>
      <c r="D421" s="185"/>
      <c r="E421" s="186">
        <v>2.2999999999999998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186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ht="22.5" outlineLevel="1" x14ac:dyDescent="0.2">
      <c r="A422" s="166">
        <v>164</v>
      </c>
      <c r="B422" s="167" t="s">
        <v>825</v>
      </c>
      <c r="C422" s="181" t="s">
        <v>826</v>
      </c>
      <c r="D422" s="168" t="s">
        <v>206</v>
      </c>
      <c r="E422" s="169">
        <v>21.065000000000001</v>
      </c>
      <c r="F422" s="170"/>
      <c r="G422" s="171">
        <f>ROUND(E422*F422,2)</f>
        <v>0</v>
      </c>
      <c r="H422" s="158">
        <v>400</v>
      </c>
      <c r="I422" s="157">
        <f>ROUND(E422*H422,2)</f>
        <v>8426</v>
      </c>
      <c r="J422" s="158">
        <v>0</v>
      </c>
      <c r="K422" s="157">
        <f>ROUND(E422*J422,2)</f>
        <v>0</v>
      </c>
      <c r="L422" s="157">
        <v>15</v>
      </c>
      <c r="M422" s="157">
        <f>G422*(1+L422/100)</f>
        <v>0</v>
      </c>
      <c r="N422" s="157">
        <v>0</v>
      </c>
      <c r="O422" s="157">
        <f>ROUND(E422*N422,2)</f>
        <v>0</v>
      </c>
      <c r="P422" s="157">
        <v>0</v>
      </c>
      <c r="Q422" s="157">
        <f>ROUND(E422*P422,2)</f>
        <v>0</v>
      </c>
      <c r="R422" s="157"/>
      <c r="S422" s="157" t="s">
        <v>157</v>
      </c>
      <c r="T422" s="157" t="s">
        <v>158</v>
      </c>
      <c r="U422" s="157">
        <v>0</v>
      </c>
      <c r="V422" s="157">
        <f>ROUND(E422*U422,2)</f>
        <v>0</v>
      </c>
      <c r="W422" s="157"/>
      <c r="X422" s="157" t="s">
        <v>327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704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90" t="s">
        <v>437</v>
      </c>
      <c r="D423" s="187"/>
      <c r="E423" s="188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186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91" t="s">
        <v>827</v>
      </c>
      <c r="D424" s="187"/>
      <c r="E424" s="188">
        <v>21.2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186</v>
      </c>
      <c r="AH424" s="148">
        <v>2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91" t="s">
        <v>828</v>
      </c>
      <c r="D425" s="187"/>
      <c r="E425" s="188">
        <v>-2.6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186</v>
      </c>
      <c r="AH425" s="148">
        <v>2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91" t="s">
        <v>829</v>
      </c>
      <c r="D426" s="187"/>
      <c r="E426" s="188">
        <v>-1.2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186</v>
      </c>
      <c r="AH426" s="148">
        <v>2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91" t="s">
        <v>830</v>
      </c>
      <c r="D427" s="187"/>
      <c r="E427" s="188">
        <v>1.75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186</v>
      </c>
      <c r="AH427" s="148">
        <v>2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90" t="s">
        <v>442</v>
      </c>
      <c r="D428" s="187"/>
      <c r="E428" s="188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186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9" t="s">
        <v>831</v>
      </c>
      <c r="D429" s="185"/>
      <c r="E429" s="186">
        <v>21.065000000000001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186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72">
        <v>165</v>
      </c>
      <c r="B430" s="173" t="s">
        <v>832</v>
      </c>
      <c r="C430" s="180" t="s">
        <v>833</v>
      </c>
      <c r="D430" s="174" t="s">
        <v>196</v>
      </c>
      <c r="E430" s="175">
        <v>2.4</v>
      </c>
      <c r="F430" s="176"/>
      <c r="G430" s="177">
        <f>ROUND(E430*F430,2)</f>
        <v>0</v>
      </c>
      <c r="H430" s="158">
        <v>87</v>
      </c>
      <c r="I430" s="157">
        <f>ROUND(E430*H430,2)</f>
        <v>208.8</v>
      </c>
      <c r="J430" s="158">
        <v>0</v>
      </c>
      <c r="K430" s="157">
        <f>ROUND(E430*J430,2)</f>
        <v>0</v>
      </c>
      <c r="L430" s="157">
        <v>15</v>
      </c>
      <c r="M430" s="157">
        <f>G430*(1+L430/100)</f>
        <v>0</v>
      </c>
      <c r="N430" s="157">
        <v>2.2000000000000001E-4</v>
      </c>
      <c r="O430" s="157">
        <f>ROUND(E430*N430,2)</f>
        <v>0</v>
      </c>
      <c r="P430" s="157">
        <v>0</v>
      </c>
      <c r="Q430" s="157">
        <f>ROUND(E430*P430,2)</f>
        <v>0</v>
      </c>
      <c r="R430" s="157"/>
      <c r="S430" s="157" t="s">
        <v>157</v>
      </c>
      <c r="T430" s="157" t="s">
        <v>158</v>
      </c>
      <c r="U430" s="157">
        <v>0</v>
      </c>
      <c r="V430" s="157">
        <f>ROUND(E430*U430,2)</f>
        <v>0</v>
      </c>
      <c r="W430" s="157"/>
      <c r="X430" s="157" t="s">
        <v>327</v>
      </c>
      <c r="Y430" s="148"/>
      <c r="Z430" s="148"/>
      <c r="AA430" s="148"/>
      <c r="AB430" s="148"/>
      <c r="AC430" s="148"/>
      <c r="AD430" s="148"/>
      <c r="AE430" s="148"/>
      <c r="AF430" s="148"/>
      <c r="AG430" s="148" t="s">
        <v>704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72">
        <v>166</v>
      </c>
      <c r="B431" s="173" t="s">
        <v>834</v>
      </c>
      <c r="C431" s="180" t="s">
        <v>835</v>
      </c>
      <c r="D431" s="174" t="s">
        <v>0</v>
      </c>
      <c r="E431" s="175">
        <v>269.18110000000001</v>
      </c>
      <c r="F431" s="176"/>
      <c r="G431" s="177">
        <f>ROUND(E431*F431,2)</f>
        <v>0</v>
      </c>
      <c r="H431" s="158">
        <v>0</v>
      </c>
      <c r="I431" s="157">
        <f>ROUND(E431*H431,2)</f>
        <v>0</v>
      </c>
      <c r="J431" s="158">
        <v>3.5</v>
      </c>
      <c r="K431" s="157">
        <f>ROUND(E431*J431,2)</f>
        <v>942.13</v>
      </c>
      <c r="L431" s="157">
        <v>15</v>
      </c>
      <c r="M431" s="157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182</v>
      </c>
      <c r="T431" s="157" t="s">
        <v>182</v>
      </c>
      <c r="U431" s="157">
        <v>0</v>
      </c>
      <c r="V431" s="157">
        <f>ROUND(E431*U431,2)</f>
        <v>0</v>
      </c>
      <c r="W431" s="157"/>
      <c r="X431" s="157" t="s">
        <v>278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279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x14ac:dyDescent="0.2">
      <c r="A432" s="160" t="s">
        <v>152</v>
      </c>
      <c r="B432" s="161" t="s">
        <v>108</v>
      </c>
      <c r="C432" s="179" t="s">
        <v>109</v>
      </c>
      <c r="D432" s="162"/>
      <c r="E432" s="163"/>
      <c r="F432" s="164"/>
      <c r="G432" s="165">
        <f>SUMIF(AG433:AG451,"&lt;&gt;NOR",G433:G451)</f>
        <v>0</v>
      </c>
      <c r="H432" s="159"/>
      <c r="I432" s="159">
        <f>SUM(I433:I451)</f>
        <v>4992.26</v>
      </c>
      <c r="J432" s="159"/>
      <c r="K432" s="159">
        <f>SUM(K433:K451)</f>
        <v>23368.109999999997</v>
      </c>
      <c r="L432" s="159"/>
      <c r="M432" s="159">
        <f>SUM(M433:M451)</f>
        <v>0</v>
      </c>
      <c r="N432" s="159"/>
      <c r="O432" s="159">
        <f>SUM(O433:O451)</f>
        <v>0.03</v>
      </c>
      <c r="P432" s="159"/>
      <c r="Q432" s="159">
        <f>SUM(Q433:Q451)</f>
        <v>0</v>
      </c>
      <c r="R432" s="159"/>
      <c r="S432" s="159"/>
      <c r="T432" s="159"/>
      <c r="U432" s="159"/>
      <c r="V432" s="159">
        <f>SUM(V433:V451)</f>
        <v>48.739999999999995</v>
      </c>
      <c r="W432" s="159"/>
      <c r="X432" s="159"/>
      <c r="AG432" t="s">
        <v>153</v>
      </c>
    </row>
    <row r="433" spans="1:60" outlineLevel="1" x14ac:dyDescent="0.2">
      <c r="A433" s="166">
        <v>167</v>
      </c>
      <c r="B433" s="167" t="s">
        <v>836</v>
      </c>
      <c r="C433" s="181" t="s">
        <v>837</v>
      </c>
      <c r="D433" s="168" t="s">
        <v>206</v>
      </c>
      <c r="E433" s="169">
        <v>7.56</v>
      </c>
      <c r="F433" s="170"/>
      <c r="G433" s="171">
        <f>ROUND(E433*F433,2)</f>
        <v>0</v>
      </c>
      <c r="H433" s="158">
        <v>72.930000000000007</v>
      </c>
      <c r="I433" s="157">
        <f>ROUND(E433*H433,2)</f>
        <v>551.35</v>
      </c>
      <c r="J433" s="158">
        <v>70.069999999999993</v>
      </c>
      <c r="K433" s="157">
        <f>ROUND(E433*J433,2)</f>
        <v>529.73</v>
      </c>
      <c r="L433" s="157">
        <v>15</v>
      </c>
      <c r="M433" s="157">
        <f>G433*(1+L433/100)</f>
        <v>0</v>
      </c>
      <c r="N433" s="157">
        <v>3.6999999999999999E-4</v>
      </c>
      <c r="O433" s="157">
        <f>ROUND(E433*N433,2)</f>
        <v>0</v>
      </c>
      <c r="P433" s="157">
        <v>0</v>
      </c>
      <c r="Q433" s="157">
        <f>ROUND(E433*P433,2)</f>
        <v>0</v>
      </c>
      <c r="R433" s="157"/>
      <c r="S433" s="157" t="s">
        <v>182</v>
      </c>
      <c r="T433" s="157" t="s">
        <v>182</v>
      </c>
      <c r="U433" s="157">
        <v>0.13900000000000001</v>
      </c>
      <c r="V433" s="157">
        <f>ROUND(E433*U433,2)</f>
        <v>1.05</v>
      </c>
      <c r="W433" s="157"/>
      <c r="X433" s="157" t="s">
        <v>183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184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89" t="s">
        <v>838</v>
      </c>
      <c r="D434" s="185"/>
      <c r="E434" s="186">
        <v>5.4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186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9" t="s">
        <v>839</v>
      </c>
      <c r="D435" s="185"/>
      <c r="E435" s="186">
        <v>2.16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186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72">
        <v>168</v>
      </c>
      <c r="B436" s="173" t="s">
        <v>450</v>
      </c>
      <c r="C436" s="180" t="s">
        <v>451</v>
      </c>
      <c r="D436" s="174" t="s">
        <v>196</v>
      </c>
      <c r="E436" s="175">
        <v>60</v>
      </c>
      <c r="F436" s="176"/>
      <c r="G436" s="177">
        <f>ROUND(E436*F436,2)</f>
        <v>0</v>
      </c>
      <c r="H436" s="158">
        <v>16.11</v>
      </c>
      <c r="I436" s="157">
        <f>ROUND(E436*H436,2)</f>
        <v>966.6</v>
      </c>
      <c r="J436" s="158">
        <v>58.49</v>
      </c>
      <c r="K436" s="157">
        <f>ROUND(E436*J436,2)</f>
        <v>3509.4</v>
      </c>
      <c r="L436" s="157">
        <v>15</v>
      </c>
      <c r="M436" s="157">
        <f>G436*(1+L436/100)</f>
        <v>0</v>
      </c>
      <c r="N436" s="157">
        <v>9.0000000000000006E-5</v>
      </c>
      <c r="O436" s="157">
        <f>ROUND(E436*N436,2)</f>
        <v>0.01</v>
      </c>
      <c r="P436" s="157">
        <v>0</v>
      </c>
      <c r="Q436" s="157">
        <f>ROUND(E436*P436,2)</f>
        <v>0</v>
      </c>
      <c r="R436" s="157"/>
      <c r="S436" s="157" t="s">
        <v>182</v>
      </c>
      <c r="T436" s="157" t="s">
        <v>182</v>
      </c>
      <c r="U436" s="157">
        <v>0.11600000000000001</v>
      </c>
      <c r="V436" s="157">
        <f>ROUND(E436*U436,2)</f>
        <v>6.96</v>
      </c>
      <c r="W436" s="157"/>
      <c r="X436" s="157" t="s">
        <v>183</v>
      </c>
      <c r="Y436" s="148"/>
      <c r="Z436" s="148"/>
      <c r="AA436" s="148"/>
      <c r="AB436" s="148"/>
      <c r="AC436" s="148"/>
      <c r="AD436" s="148"/>
      <c r="AE436" s="148"/>
      <c r="AF436" s="148"/>
      <c r="AG436" s="148" t="s">
        <v>184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33.75" outlineLevel="1" x14ac:dyDescent="0.2">
      <c r="A437" s="166">
        <v>169</v>
      </c>
      <c r="B437" s="167" t="s">
        <v>452</v>
      </c>
      <c r="C437" s="181" t="s">
        <v>840</v>
      </c>
      <c r="D437" s="168" t="s">
        <v>206</v>
      </c>
      <c r="E437" s="169">
        <v>61.46</v>
      </c>
      <c r="F437" s="170"/>
      <c r="G437" s="171">
        <f>ROUND(E437*F437,2)</f>
        <v>0</v>
      </c>
      <c r="H437" s="158">
        <v>51.37</v>
      </c>
      <c r="I437" s="157">
        <f>ROUND(E437*H437,2)</f>
        <v>3157.2</v>
      </c>
      <c r="J437" s="158">
        <v>274.63</v>
      </c>
      <c r="K437" s="157">
        <f>ROUND(E437*J437,2)</f>
        <v>16878.759999999998</v>
      </c>
      <c r="L437" s="157">
        <v>15</v>
      </c>
      <c r="M437" s="157">
        <f>G437*(1+L437/100)</f>
        <v>0</v>
      </c>
      <c r="N437" s="157">
        <v>3.6999999999999999E-4</v>
      </c>
      <c r="O437" s="157">
        <f>ROUND(E437*N437,2)</f>
        <v>0.02</v>
      </c>
      <c r="P437" s="157">
        <v>0</v>
      </c>
      <c r="Q437" s="157">
        <f>ROUND(E437*P437,2)</f>
        <v>0</v>
      </c>
      <c r="R437" s="157"/>
      <c r="S437" s="157" t="s">
        <v>182</v>
      </c>
      <c r="T437" s="157" t="s">
        <v>182</v>
      </c>
      <c r="U437" s="157">
        <v>0.56599999999999995</v>
      </c>
      <c r="V437" s="157">
        <f>ROUND(E437*U437,2)</f>
        <v>34.79</v>
      </c>
      <c r="W437" s="157"/>
      <c r="X437" s="157" t="s">
        <v>183</v>
      </c>
      <c r="Y437" s="148"/>
      <c r="Z437" s="148"/>
      <c r="AA437" s="148"/>
      <c r="AB437" s="148"/>
      <c r="AC437" s="148"/>
      <c r="AD437" s="148"/>
      <c r="AE437" s="148"/>
      <c r="AF437" s="148"/>
      <c r="AG437" s="148" t="s">
        <v>184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9" t="s">
        <v>841</v>
      </c>
      <c r="D438" s="185"/>
      <c r="E438" s="186">
        <v>15.84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186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89" t="s">
        <v>842</v>
      </c>
      <c r="D439" s="185"/>
      <c r="E439" s="186">
        <v>2.08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186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9" t="s">
        <v>843</v>
      </c>
      <c r="D440" s="185"/>
      <c r="E440" s="186">
        <v>27.04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186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9" t="s">
        <v>844</v>
      </c>
      <c r="D441" s="185"/>
      <c r="E441" s="186">
        <v>4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186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89" t="s">
        <v>845</v>
      </c>
      <c r="D442" s="185"/>
      <c r="E442" s="186">
        <v>12.5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186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66">
        <v>170</v>
      </c>
      <c r="B443" s="167" t="s">
        <v>458</v>
      </c>
      <c r="C443" s="181" t="s">
        <v>459</v>
      </c>
      <c r="D443" s="168" t="s">
        <v>206</v>
      </c>
      <c r="E443" s="169">
        <v>11.18</v>
      </c>
      <c r="F443" s="170"/>
      <c r="G443" s="171">
        <f>ROUND(E443*F443,2)</f>
        <v>0</v>
      </c>
      <c r="H443" s="158">
        <v>4.0599999999999996</v>
      </c>
      <c r="I443" s="157">
        <f>ROUND(E443*H443,2)</f>
        <v>45.39</v>
      </c>
      <c r="J443" s="158">
        <v>58.64</v>
      </c>
      <c r="K443" s="157">
        <f>ROUND(E443*J443,2)</f>
        <v>655.6</v>
      </c>
      <c r="L443" s="157">
        <v>15</v>
      </c>
      <c r="M443" s="157">
        <f>G443*(1+L443/100)</f>
        <v>0</v>
      </c>
      <c r="N443" s="157">
        <v>6.9999999999999994E-5</v>
      </c>
      <c r="O443" s="157">
        <f>ROUND(E443*N443,2)</f>
        <v>0</v>
      </c>
      <c r="P443" s="157">
        <v>0</v>
      </c>
      <c r="Q443" s="157">
        <f>ROUND(E443*P443,2)</f>
        <v>0</v>
      </c>
      <c r="R443" s="157"/>
      <c r="S443" s="157" t="s">
        <v>182</v>
      </c>
      <c r="T443" s="157" t="s">
        <v>158</v>
      </c>
      <c r="U443" s="157">
        <v>0.14399999999999999</v>
      </c>
      <c r="V443" s="157">
        <f>ROUND(E443*U443,2)</f>
        <v>1.61</v>
      </c>
      <c r="W443" s="157"/>
      <c r="X443" s="157" t="s">
        <v>183</v>
      </c>
      <c r="Y443" s="148"/>
      <c r="Z443" s="148"/>
      <c r="AA443" s="148"/>
      <c r="AB443" s="148"/>
      <c r="AC443" s="148"/>
      <c r="AD443" s="148"/>
      <c r="AE443" s="148"/>
      <c r="AF443" s="148"/>
      <c r="AG443" s="148" t="s">
        <v>184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9" t="s">
        <v>575</v>
      </c>
      <c r="D444" s="185"/>
      <c r="E444" s="186">
        <v>11.18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186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66">
        <v>171</v>
      </c>
      <c r="B445" s="167" t="s">
        <v>460</v>
      </c>
      <c r="C445" s="181" t="s">
        <v>461</v>
      </c>
      <c r="D445" s="168" t="s">
        <v>206</v>
      </c>
      <c r="E445" s="169">
        <v>52.68</v>
      </c>
      <c r="F445" s="170"/>
      <c r="G445" s="171">
        <f>ROUND(E445*F445,2)</f>
        <v>0</v>
      </c>
      <c r="H445" s="158">
        <v>2.94</v>
      </c>
      <c r="I445" s="157">
        <f>ROUND(E445*H445,2)</f>
        <v>154.88</v>
      </c>
      <c r="J445" s="158">
        <v>24.96</v>
      </c>
      <c r="K445" s="157">
        <f>ROUND(E445*J445,2)</f>
        <v>1314.89</v>
      </c>
      <c r="L445" s="157">
        <v>15</v>
      </c>
      <c r="M445" s="157">
        <f>G445*(1+L445/100)</f>
        <v>0</v>
      </c>
      <c r="N445" s="157">
        <v>5.0000000000000002E-5</v>
      </c>
      <c r="O445" s="157">
        <f>ROUND(E445*N445,2)</f>
        <v>0</v>
      </c>
      <c r="P445" s="157">
        <v>0</v>
      </c>
      <c r="Q445" s="157">
        <f>ROUND(E445*P445,2)</f>
        <v>0</v>
      </c>
      <c r="R445" s="157"/>
      <c r="S445" s="157" t="s">
        <v>182</v>
      </c>
      <c r="T445" s="157" t="s">
        <v>182</v>
      </c>
      <c r="U445" s="157">
        <v>6.3E-2</v>
      </c>
      <c r="V445" s="157">
        <f>ROUND(E445*U445,2)</f>
        <v>3.32</v>
      </c>
      <c r="W445" s="157"/>
      <c r="X445" s="157" t="s">
        <v>183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184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89" t="s">
        <v>846</v>
      </c>
      <c r="D446" s="185"/>
      <c r="E446" s="186">
        <v>9.6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186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9" t="s">
        <v>577</v>
      </c>
      <c r="D447" s="185"/>
      <c r="E447" s="186">
        <v>38.94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186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9" t="s">
        <v>574</v>
      </c>
      <c r="D448" s="185"/>
      <c r="E448" s="186">
        <v>4.1399999999999997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186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66">
        <v>172</v>
      </c>
      <c r="B449" s="167" t="s">
        <v>463</v>
      </c>
      <c r="C449" s="181" t="s">
        <v>464</v>
      </c>
      <c r="D449" s="168" t="s">
        <v>206</v>
      </c>
      <c r="E449" s="169">
        <v>2.4500000000000002</v>
      </c>
      <c r="F449" s="170"/>
      <c r="G449" s="171">
        <f>ROUND(E449*F449,2)</f>
        <v>0</v>
      </c>
      <c r="H449" s="158">
        <v>47.69</v>
      </c>
      <c r="I449" s="157">
        <f>ROUND(E449*H449,2)</f>
        <v>116.84</v>
      </c>
      <c r="J449" s="158">
        <v>195.81</v>
      </c>
      <c r="K449" s="157">
        <f>ROUND(E449*J449,2)</f>
        <v>479.73</v>
      </c>
      <c r="L449" s="157">
        <v>15</v>
      </c>
      <c r="M449" s="157">
        <f>G449*(1+L449/100)</f>
        <v>0</v>
      </c>
      <c r="N449" s="157">
        <v>3.6000000000000002E-4</v>
      </c>
      <c r="O449" s="157">
        <f>ROUND(E449*N449,2)</f>
        <v>0</v>
      </c>
      <c r="P449" s="157">
        <v>0</v>
      </c>
      <c r="Q449" s="157">
        <f>ROUND(E449*P449,2)</f>
        <v>0</v>
      </c>
      <c r="R449" s="157"/>
      <c r="S449" s="157" t="s">
        <v>157</v>
      </c>
      <c r="T449" s="157" t="s">
        <v>158</v>
      </c>
      <c r="U449" s="157">
        <v>0.41299999999999998</v>
      </c>
      <c r="V449" s="157">
        <f>ROUND(E449*U449,2)</f>
        <v>1.01</v>
      </c>
      <c r="W449" s="157"/>
      <c r="X449" s="157" t="s">
        <v>183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184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9" t="s">
        <v>847</v>
      </c>
      <c r="D450" s="185"/>
      <c r="E450" s="186">
        <v>1.2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186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9" t="s">
        <v>848</v>
      </c>
      <c r="D451" s="185"/>
      <c r="E451" s="186">
        <v>1.25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186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x14ac:dyDescent="0.2">
      <c r="A452" s="160" t="s">
        <v>152</v>
      </c>
      <c r="B452" s="161" t="s">
        <v>110</v>
      </c>
      <c r="C452" s="179" t="s">
        <v>111</v>
      </c>
      <c r="D452" s="162"/>
      <c r="E452" s="163"/>
      <c r="F452" s="164"/>
      <c r="G452" s="165">
        <f>SUMIF(AG453:AG554,"&lt;&gt;NOR",G453:G554)</f>
        <v>0</v>
      </c>
      <c r="H452" s="159"/>
      <c r="I452" s="159">
        <f>SUM(I453:I554)</f>
        <v>3057.8</v>
      </c>
      <c r="J452" s="159"/>
      <c r="K452" s="159">
        <f>SUM(K453:K554)</f>
        <v>53571.82</v>
      </c>
      <c r="L452" s="159"/>
      <c r="M452" s="159">
        <f>SUM(M453:M554)</f>
        <v>0</v>
      </c>
      <c r="N452" s="159"/>
      <c r="O452" s="159">
        <f>SUM(O453:O554)</f>
        <v>0.11000000000000001</v>
      </c>
      <c r="P452" s="159"/>
      <c r="Q452" s="159">
        <f>SUM(Q453:Q554)</f>
        <v>0</v>
      </c>
      <c r="R452" s="159"/>
      <c r="S452" s="159"/>
      <c r="T452" s="159"/>
      <c r="U452" s="159"/>
      <c r="V452" s="159">
        <f>SUM(V453:V554)</f>
        <v>94.76</v>
      </c>
      <c r="W452" s="159"/>
      <c r="X452" s="159"/>
      <c r="AG452" t="s">
        <v>153</v>
      </c>
    </row>
    <row r="453" spans="1:60" outlineLevel="1" x14ac:dyDescent="0.2">
      <c r="A453" s="166">
        <v>173</v>
      </c>
      <c r="B453" s="167" t="s">
        <v>467</v>
      </c>
      <c r="C453" s="181" t="s">
        <v>468</v>
      </c>
      <c r="D453" s="168" t="s">
        <v>206</v>
      </c>
      <c r="E453" s="169">
        <v>327.27</v>
      </c>
      <c r="F453" s="170"/>
      <c r="G453" s="171">
        <f>ROUND(E453*F453,2)</f>
        <v>0</v>
      </c>
      <c r="H453" s="158">
        <v>0.1</v>
      </c>
      <c r="I453" s="157">
        <f>ROUND(E453*H453,2)</f>
        <v>32.729999999999997</v>
      </c>
      <c r="J453" s="158">
        <v>34</v>
      </c>
      <c r="K453" s="157">
        <f>ROUND(E453*J453,2)</f>
        <v>11127.18</v>
      </c>
      <c r="L453" s="157">
        <v>15</v>
      </c>
      <c r="M453" s="157">
        <f>G453*(1+L453/100)</f>
        <v>0</v>
      </c>
      <c r="N453" s="157">
        <v>0</v>
      </c>
      <c r="O453" s="157">
        <f>ROUND(E453*N453,2)</f>
        <v>0</v>
      </c>
      <c r="P453" s="157">
        <v>0</v>
      </c>
      <c r="Q453" s="157">
        <f>ROUND(E453*P453,2)</f>
        <v>0</v>
      </c>
      <c r="R453" s="157"/>
      <c r="S453" s="157" t="s">
        <v>182</v>
      </c>
      <c r="T453" s="157" t="s">
        <v>182</v>
      </c>
      <c r="U453" s="157">
        <v>6.9709999999999994E-2</v>
      </c>
      <c r="V453" s="157">
        <f>ROUND(E453*U453,2)</f>
        <v>22.81</v>
      </c>
      <c r="W453" s="157"/>
      <c r="X453" s="157" t="s">
        <v>183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184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9" t="s">
        <v>469</v>
      </c>
      <c r="D454" s="185"/>
      <c r="E454" s="186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186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9" t="s">
        <v>574</v>
      </c>
      <c r="D455" s="185"/>
      <c r="E455" s="186">
        <v>4.1399999999999997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186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9" t="s">
        <v>575</v>
      </c>
      <c r="D456" s="185"/>
      <c r="E456" s="186">
        <v>11.18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186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9" t="s">
        <v>576</v>
      </c>
      <c r="D457" s="185"/>
      <c r="E457" s="186">
        <v>9.6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186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9" t="s">
        <v>577</v>
      </c>
      <c r="D458" s="185"/>
      <c r="E458" s="186">
        <v>38.94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186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9" t="s">
        <v>578</v>
      </c>
      <c r="D459" s="185"/>
      <c r="E459" s="186">
        <v>26.6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186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9" t="s">
        <v>470</v>
      </c>
      <c r="D460" s="185"/>
      <c r="E460" s="186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186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9" t="s">
        <v>580</v>
      </c>
      <c r="D461" s="185"/>
      <c r="E461" s="186">
        <v>38.5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186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89" t="s">
        <v>581</v>
      </c>
      <c r="D462" s="185"/>
      <c r="E462" s="186">
        <v>-1.5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186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9" t="s">
        <v>582</v>
      </c>
      <c r="D463" s="185"/>
      <c r="E463" s="186">
        <v>47.6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186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9" t="s">
        <v>583</v>
      </c>
      <c r="D464" s="185"/>
      <c r="E464" s="186">
        <v>-2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186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9" t="s">
        <v>584</v>
      </c>
      <c r="D465" s="185"/>
      <c r="E465" s="186">
        <v>-2.52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186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9" t="s">
        <v>585</v>
      </c>
      <c r="D466" s="185"/>
      <c r="E466" s="186">
        <v>15.9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186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9" t="s">
        <v>586</v>
      </c>
      <c r="D467" s="185"/>
      <c r="E467" s="186">
        <v>87.5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186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9" t="s">
        <v>587</v>
      </c>
      <c r="D468" s="185"/>
      <c r="E468" s="186">
        <v>-6.5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186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9" t="s">
        <v>588</v>
      </c>
      <c r="D469" s="185"/>
      <c r="E469" s="186">
        <v>-5.28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186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9" t="s">
        <v>589</v>
      </c>
      <c r="D470" s="185"/>
      <c r="E470" s="186">
        <v>75.599999999999994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186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9" t="s">
        <v>587</v>
      </c>
      <c r="D471" s="185"/>
      <c r="E471" s="186">
        <v>-6.5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186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9" t="s">
        <v>590</v>
      </c>
      <c r="D472" s="185"/>
      <c r="E472" s="186">
        <v>-3.99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186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66">
        <v>174</v>
      </c>
      <c r="B473" s="167" t="s">
        <v>476</v>
      </c>
      <c r="C473" s="181" t="s">
        <v>477</v>
      </c>
      <c r="D473" s="168" t="s">
        <v>206</v>
      </c>
      <c r="E473" s="169">
        <v>505.08</v>
      </c>
      <c r="F473" s="170"/>
      <c r="G473" s="171">
        <f>ROUND(E473*F473,2)</f>
        <v>0</v>
      </c>
      <c r="H473" s="158">
        <v>3.61</v>
      </c>
      <c r="I473" s="157">
        <f>ROUND(E473*H473,2)</f>
        <v>1823.34</v>
      </c>
      <c r="J473" s="158">
        <v>49.79</v>
      </c>
      <c r="K473" s="157">
        <f>ROUND(E473*J473,2)</f>
        <v>25147.93</v>
      </c>
      <c r="L473" s="157">
        <v>15</v>
      </c>
      <c r="M473" s="157">
        <f>G473*(1+L473/100)</f>
        <v>0</v>
      </c>
      <c r="N473" s="157">
        <v>1.3999999999999999E-4</v>
      </c>
      <c r="O473" s="157">
        <f>ROUND(E473*N473,2)</f>
        <v>7.0000000000000007E-2</v>
      </c>
      <c r="P473" s="157">
        <v>0</v>
      </c>
      <c r="Q473" s="157">
        <f>ROUND(E473*P473,2)</f>
        <v>0</v>
      </c>
      <c r="R473" s="157"/>
      <c r="S473" s="157" t="s">
        <v>182</v>
      </c>
      <c r="T473" s="157" t="s">
        <v>158</v>
      </c>
      <c r="U473" s="157">
        <v>0.10191</v>
      </c>
      <c r="V473" s="157">
        <f>ROUND(E473*U473,2)</f>
        <v>51.47</v>
      </c>
      <c r="W473" s="157"/>
      <c r="X473" s="157" t="s">
        <v>183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184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9" t="s">
        <v>469</v>
      </c>
      <c r="D474" s="185"/>
      <c r="E474" s="186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186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9" t="s">
        <v>574</v>
      </c>
      <c r="D475" s="185"/>
      <c r="E475" s="186">
        <v>4.1399999999999997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186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9" t="s">
        <v>575</v>
      </c>
      <c r="D476" s="185"/>
      <c r="E476" s="186">
        <v>11.18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186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9" t="s">
        <v>576</v>
      </c>
      <c r="D477" s="185"/>
      <c r="E477" s="186">
        <v>9.6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186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9" t="s">
        <v>577</v>
      </c>
      <c r="D478" s="185"/>
      <c r="E478" s="186">
        <v>38.94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186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9" t="s">
        <v>578</v>
      </c>
      <c r="D479" s="185"/>
      <c r="E479" s="186">
        <v>26.6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186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9" t="s">
        <v>551</v>
      </c>
      <c r="D480" s="185"/>
      <c r="E480" s="186">
        <v>7.98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186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9" t="s">
        <v>552</v>
      </c>
      <c r="D481" s="185"/>
      <c r="E481" s="186">
        <v>20.7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186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9" t="s">
        <v>553</v>
      </c>
      <c r="D482" s="185"/>
      <c r="E482" s="186">
        <v>6.96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186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89" t="s">
        <v>470</v>
      </c>
      <c r="D483" s="185"/>
      <c r="E483" s="186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186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9" t="s">
        <v>580</v>
      </c>
      <c r="D484" s="185"/>
      <c r="E484" s="186">
        <v>38.5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186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9" t="s">
        <v>581</v>
      </c>
      <c r="D485" s="185"/>
      <c r="E485" s="186">
        <v>-1.5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186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9" t="s">
        <v>582</v>
      </c>
      <c r="D486" s="185"/>
      <c r="E486" s="186">
        <v>47.6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186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89" t="s">
        <v>583</v>
      </c>
      <c r="D487" s="185"/>
      <c r="E487" s="186">
        <v>-2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186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9" t="s">
        <v>584</v>
      </c>
      <c r="D488" s="185"/>
      <c r="E488" s="186">
        <v>-2.52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186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9" t="s">
        <v>585</v>
      </c>
      <c r="D489" s="185"/>
      <c r="E489" s="186">
        <v>15.9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186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9" t="s">
        <v>586</v>
      </c>
      <c r="D490" s="185"/>
      <c r="E490" s="186">
        <v>87.5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186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89" t="s">
        <v>587</v>
      </c>
      <c r="D491" s="185"/>
      <c r="E491" s="186">
        <v>-6.5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186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9" t="s">
        <v>588</v>
      </c>
      <c r="D492" s="185"/>
      <c r="E492" s="186">
        <v>-5.28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186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9" t="s">
        <v>589</v>
      </c>
      <c r="D493" s="185"/>
      <c r="E493" s="186">
        <v>75.599999999999994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186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9" t="s">
        <v>587</v>
      </c>
      <c r="D494" s="185"/>
      <c r="E494" s="186">
        <v>-6.5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186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9" t="s">
        <v>590</v>
      </c>
      <c r="D495" s="185"/>
      <c r="E495" s="186">
        <v>-3.99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186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9" t="s">
        <v>560</v>
      </c>
      <c r="D496" s="185"/>
      <c r="E496" s="186">
        <v>10.1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186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9" t="s">
        <v>561</v>
      </c>
      <c r="D497" s="185"/>
      <c r="E497" s="186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186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9" t="s">
        <v>562</v>
      </c>
      <c r="D498" s="185"/>
      <c r="E498" s="186">
        <v>41.3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186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9" t="s">
        <v>233</v>
      </c>
      <c r="D499" s="185"/>
      <c r="E499" s="186">
        <v>-1.6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186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9" t="s">
        <v>563</v>
      </c>
      <c r="D500" s="185"/>
      <c r="E500" s="186">
        <v>-3.25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186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9" t="s">
        <v>563</v>
      </c>
      <c r="D501" s="185"/>
      <c r="E501" s="186">
        <v>-3.25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186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9" t="s">
        <v>564</v>
      </c>
      <c r="D502" s="185"/>
      <c r="E502" s="186">
        <v>-5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186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9" t="s">
        <v>565</v>
      </c>
      <c r="D503" s="185"/>
      <c r="E503" s="186">
        <v>69.3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186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9" t="s">
        <v>237</v>
      </c>
      <c r="D504" s="185"/>
      <c r="E504" s="186">
        <v>-1.2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186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9" t="s">
        <v>566</v>
      </c>
      <c r="D505" s="185"/>
      <c r="E505" s="186">
        <v>-2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186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9" t="s">
        <v>563</v>
      </c>
      <c r="D506" s="185"/>
      <c r="E506" s="186">
        <v>-3.25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186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9" t="s">
        <v>567</v>
      </c>
      <c r="D507" s="185"/>
      <c r="E507" s="186">
        <v>-2.64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186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9" t="s">
        <v>568</v>
      </c>
      <c r="D508" s="185"/>
      <c r="E508" s="186">
        <v>48.3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186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9" t="s">
        <v>566</v>
      </c>
      <c r="D509" s="185"/>
      <c r="E509" s="186">
        <v>-2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186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9" t="s">
        <v>567</v>
      </c>
      <c r="D510" s="185"/>
      <c r="E510" s="186">
        <v>-2.64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186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66">
        <v>175</v>
      </c>
      <c r="B511" s="167" t="s">
        <v>478</v>
      </c>
      <c r="C511" s="181" t="s">
        <v>479</v>
      </c>
      <c r="D511" s="168" t="s">
        <v>206</v>
      </c>
      <c r="E511" s="169">
        <v>126.1</v>
      </c>
      <c r="F511" s="170"/>
      <c r="G511" s="171">
        <f>ROUND(E511*F511,2)</f>
        <v>0</v>
      </c>
      <c r="H511" s="158">
        <v>9.5299999999999994</v>
      </c>
      <c r="I511" s="157">
        <f>ROUND(E511*H511,2)</f>
        <v>1201.73</v>
      </c>
      <c r="J511" s="158">
        <v>6.87</v>
      </c>
      <c r="K511" s="157">
        <f>ROUND(E511*J511,2)</f>
        <v>866.31</v>
      </c>
      <c r="L511" s="157">
        <v>15</v>
      </c>
      <c r="M511" s="157">
        <f>G511*(1+L511/100)</f>
        <v>0</v>
      </c>
      <c r="N511" s="157">
        <v>3.5E-4</v>
      </c>
      <c r="O511" s="157">
        <f>ROUND(E511*N511,2)</f>
        <v>0.04</v>
      </c>
      <c r="P511" s="157">
        <v>0</v>
      </c>
      <c r="Q511" s="157">
        <f>ROUND(E511*P511,2)</f>
        <v>0</v>
      </c>
      <c r="R511" s="157"/>
      <c r="S511" s="157" t="s">
        <v>182</v>
      </c>
      <c r="T511" s="157" t="s">
        <v>158</v>
      </c>
      <c r="U511" s="157">
        <v>1.35E-2</v>
      </c>
      <c r="V511" s="157">
        <f>ROUND(E511*U511,2)</f>
        <v>1.7</v>
      </c>
      <c r="W511" s="157"/>
      <c r="X511" s="157" t="s">
        <v>183</v>
      </c>
      <c r="Y511" s="148"/>
      <c r="Z511" s="148"/>
      <c r="AA511" s="148"/>
      <c r="AB511" s="148"/>
      <c r="AC511" s="148"/>
      <c r="AD511" s="148"/>
      <c r="AE511" s="148"/>
      <c r="AF511" s="148"/>
      <c r="AG511" s="148" t="s">
        <v>184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9" t="s">
        <v>574</v>
      </c>
      <c r="D512" s="185"/>
      <c r="E512" s="186">
        <v>4.1399999999999997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186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9" t="s">
        <v>575</v>
      </c>
      <c r="D513" s="185"/>
      <c r="E513" s="186">
        <v>11.18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186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9" t="s">
        <v>576</v>
      </c>
      <c r="D514" s="185"/>
      <c r="E514" s="186">
        <v>9.6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186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9" t="s">
        <v>577</v>
      </c>
      <c r="D515" s="185"/>
      <c r="E515" s="186">
        <v>38.94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186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9" t="s">
        <v>578</v>
      </c>
      <c r="D516" s="185"/>
      <c r="E516" s="186">
        <v>26.6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186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9" t="s">
        <v>551</v>
      </c>
      <c r="D517" s="185"/>
      <c r="E517" s="186">
        <v>7.98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186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9" t="s">
        <v>552</v>
      </c>
      <c r="D518" s="185"/>
      <c r="E518" s="186">
        <v>20.7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186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9" t="s">
        <v>553</v>
      </c>
      <c r="D519" s="185"/>
      <c r="E519" s="186">
        <v>6.96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186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ht="22.5" outlineLevel="1" x14ac:dyDescent="0.2">
      <c r="A520" s="166">
        <v>176</v>
      </c>
      <c r="B520" s="167" t="s">
        <v>480</v>
      </c>
      <c r="C520" s="181" t="s">
        <v>481</v>
      </c>
      <c r="D520" s="168" t="s">
        <v>206</v>
      </c>
      <c r="E520" s="169">
        <v>469.44</v>
      </c>
      <c r="F520" s="170"/>
      <c r="G520" s="171">
        <f>ROUND(E520*F520,2)</f>
        <v>0</v>
      </c>
      <c r="H520" s="158">
        <v>0</v>
      </c>
      <c r="I520" s="157">
        <f>ROUND(E520*H520,2)</f>
        <v>0</v>
      </c>
      <c r="J520" s="158">
        <v>35</v>
      </c>
      <c r="K520" s="157">
        <f>ROUND(E520*J520,2)</f>
        <v>16430.400000000001</v>
      </c>
      <c r="L520" s="157">
        <v>15</v>
      </c>
      <c r="M520" s="157">
        <f>G520*(1+L520/100)</f>
        <v>0</v>
      </c>
      <c r="N520" s="157">
        <v>0</v>
      </c>
      <c r="O520" s="157">
        <f>ROUND(E520*N520,2)</f>
        <v>0</v>
      </c>
      <c r="P520" s="157">
        <v>0</v>
      </c>
      <c r="Q520" s="157">
        <f>ROUND(E520*P520,2)</f>
        <v>0</v>
      </c>
      <c r="R520" s="157"/>
      <c r="S520" s="157" t="s">
        <v>157</v>
      </c>
      <c r="T520" s="157" t="s">
        <v>158</v>
      </c>
      <c r="U520" s="157">
        <v>0.04</v>
      </c>
      <c r="V520" s="157">
        <f>ROUND(E520*U520,2)</f>
        <v>18.78</v>
      </c>
      <c r="W520" s="157"/>
      <c r="X520" s="157" t="s">
        <v>327</v>
      </c>
      <c r="Y520" s="148"/>
      <c r="Z520" s="148"/>
      <c r="AA520" s="148"/>
      <c r="AB520" s="148"/>
      <c r="AC520" s="148"/>
      <c r="AD520" s="148"/>
      <c r="AE520" s="148"/>
      <c r="AF520" s="148"/>
      <c r="AG520" s="148" t="s">
        <v>328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9" t="s">
        <v>469</v>
      </c>
      <c r="D521" s="185"/>
      <c r="E521" s="186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186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89" t="s">
        <v>574</v>
      </c>
      <c r="D522" s="185"/>
      <c r="E522" s="186">
        <v>4.1399999999999997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186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89" t="s">
        <v>575</v>
      </c>
      <c r="D523" s="185"/>
      <c r="E523" s="186">
        <v>11.18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186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89" t="s">
        <v>576</v>
      </c>
      <c r="D524" s="185"/>
      <c r="E524" s="186">
        <v>9.6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186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55"/>
      <c r="B525" s="156"/>
      <c r="C525" s="189" t="s">
        <v>577</v>
      </c>
      <c r="D525" s="185"/>
      <c r="E525" s="186">
        <v>38.94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186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9" t="s">
        <v>578</v>
      </c>
      <c r="D526" s="185"/>
      <c r="E526" s="186">
        <v>26.6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186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89" t="s">
        <v>470</v>
      </c>
      <c r="D527" s="185"/>
      <c r="E527" s="186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186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89" t="s">
        <v>580</v>
      </c>
      <c r="D528" s="185"/>
      <c r="E528" s="186">
        <v>38.5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186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89" t="s">
        <v>581</v>
      </c>
      <c r="D529" s="185"/>
      <c r="E529" s="186">
        <v>-1.5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186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9" t="s">
        <v>582</v>
      </c>
      <c r="D530" s="185"/>
      <c r="E530" s="186">
        <v>47.6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186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89" t="s">
        <v>583</v>
      </c>
      <c r="D531" s="185"/>
      <c r="E531" s="186">
        <v>-2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186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9" t="s">
        <v>584</v>
      </c>
      <c r="D532" s="185"/>
      <c r="E532" s="186">
        <v>-2.52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186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89" t="s">
        <v>585</v>
      </c>
      <c r="D533" s="185"/>
      <c r="E533" s="186">
        <v>15.9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186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89" t="s">
        <v>586</v>
      </c>
      <c r="D534" s="185"/>
      <c r="E534" s="186">
        <v>87.5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186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89" t="s">
        <v>587</v>
      </c>
      <c r="D535" s="185"/>
      <c r="E535" s="186">
        <v>-6.5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186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89" t="s">
        <v>588</v>
      </c>
      <c r="D536" s="185"/>
      <c r="E536" s="186">
        <v>-5.28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186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89" t="s">
        <v>589</v>
      </c>
      <c r="D537" s="185"/>
      <c r="E537" s="186">
        <v>75.599999999999994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186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89" t="s">
        <v>587</v>
      </c>
      <c r="D538" s="185"/>
      <c r="E538" s="186">
        <v>-6.5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186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55"/>
      <c r="B539" s="156"/>
      <c r="C539" s="189" t="s">
        <v>590</v>
      </c>
      <c r="D539" s="185"/>
      <c r="E539" s="186">
        <v>-3.99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186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189" t="s">
        <v>560</v>
      </c>
      <c r="D540" s="185"/>
      <c r="E540" s="186">
        <v>10.1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186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55"/>
      <c r="B541" s="156"/>
      <c r="C541" s="189" t="s">
        <v>561</v>
      </c>
      <c r="D541" s="185"/>
      <c r="E541" s="186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186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189" t="s">
        <v>562</v>
      </c>
      <c r="D542" s="185"/>
      <c r="E542" s="186">
        <v>41.3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186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189" t="s">
        <v>233</v>
      </c>
      <c r="D543" s="185"/>
      <c r="E543" s="186">
        <v>-1.6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186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189" t="s">
        <v>563</v>
      </c>
      <c r="D544" s="185"/>
      <c r="E544" s="186">
        <v>-3.25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186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55"/>
      <c r="B545" s="156"/>
      <c r="C545" s="189" t="s">
        <v>563</v>
      </c>
      <c r="D545" s="185"/>
      <c r="E545" s="186">
        <v>-3.25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186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55"/>
      <c r="B546" s="156"/>
      <c r="C546" s="189" t="s">
        <v>564</v>
      </c>
      <c r="D546" s="185"/>
      <c r="E546" s="186">
        <v>-5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186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89" t="s">
        <v>565</v>
      </c>
      <c r="D547" s="185"/>
      <c r="E547" s="186">
        <v>69.3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186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189" t="s">
        <v>237</v>
      </c>
      <c r="D548" s="185"/>
      <c r="E548" s="186">
        <v>-1.2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186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89" t="s">
        <v>566</v>
      </c>
      <c r="D549" s="185"/>
      <c r="E549" s="186">
        <v>-2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186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89" t="s">
        <v>563</v>
      </c>
      <c r="D550" s="185"/>
      <c r="E550" s="186">
        <v>-3.25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186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55"/>
      <c r="B551" s="156"/>
      <c r="C551" s="189" t="s">
        <v>567</v>
      </c>
      <c r="D551" s="185"/>
      <c r="E551" s="186">
        <v>-2.64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186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189" t="s">
        <v>568</v>
      </c>
      <c r="D552" s="185"/>
      <c r="E552" s="186">
        <v>48.3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186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55"/>
      <c r="B553" s="156"/>
      <c r="C553" s="189" t="s">
        <v>566</v>
      </c>
      <c r="D553" s="185"/>
      <c r="E553" s="186">
        <v>-2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186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55"/>
      <c r="B554" s="156"/>
      <c r="C554" s="189" t="s">
        <v>567</v>
      </c>
      <c r="D554" s="185"/>
      <c r="E554" s="186">
        <v>-2.64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186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x14ac:dyDescent="0.2">
      <c r="A555" s="160" t="s">
        <v>152</v>
      </c>
      <c r="B555" s="161" t="s">
        <v>112</v>
      </c>
      <c r="C555" s="179" t="s">
        <v>113</v>
      </c>
      <c r="D555" s="162"/>
      <c r="E555" s="163"/>
      <c r="F555" s="164"/>
      <c r="G555" s="165">
        <f>SUMIF(AG556:AG559,"&lt;&gt;NOR",G556:G559)</f>
        <v>0</v>
      </c>
      <c r="H555" s="159"/>
      <c r="I555" s="159">
        <f>SUM(I556:I559)</f>
        <v>180</v>
      </c>
      <c r="J555" s="159"/>
      <c r="K555" s="159">
        <f>SUM(K556:K559)</f>
        <v>753.2</v>
      </c>
      <c r="L555" s="159"/>
      <c r="M555" s="159">
        <f>SUM(M556:M559)</f>
        <v>0</v>
      </c>
      <c r="N555" s="159"/>
      <c r="O555" s="159">
        <f>SUM(O556:O559)</f>
        <v>0</v>
      </c>
      <c r="P555" s="159"/>
      <c r="Q555" s="159">
        <f>SUM(Q556:Q559)</f>
        <v>0</v>
      </c>
      <c r="R555" s="159"/>
      <c r="S555" s="159"/>
      <c r="T555" s="159"/>
      <c r="U555" s="159"/>
      <c r="V555" s="159">
        <f>SUM(V556:V559)</f>
        <v>1.64</v>
      </c>
      <c r="W555" s="159"/>
      <c r="X555" s="159"/>
      <c r="AG555" t="s">
        <v>153</v>
      </c>
    </row>
    <row r="556" spans="1:60" ht="22.5" outlineLevel="1" x14ac:dyDescent="0.2">
      <c r="A556" s="166">
        <v>177</v>
      </c>
      <c r="B556" s="167" t="s">
        <v>482</v>
      </c>
      <c r="C556" s="181" t="s">
        <v>849</v>
      </c>
      <c r="D556" s="168" t="s">
        <v>206</v>
      </c>
      <c r="E556" s="169">
        <v>14</v>
      </c>
      <c r="F556" s="170"/>
      <c r="G556" s="171">
        <f>ROUND(E556*F556,2)</f>
        <v>0</v>
      </c>
      <c r="H556" s="158">
        <v>0</v>
      </c>
      <c r="I556" s="157">
        <f>ROUND(E556*H556,2)</f>
        <v>0</v>
      </c>
      <c r="J556" s="158">
        <v>53.8</v>
      </c>
      <c r="K556" s="157">
        <f>ROUND(E556*J556,2)</f>
        <v>753.2</v>
      </c>
      <c r="L556" s="157">
        <v>15</v>
      </c>
      <c r="M556" s="157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7"/>
      <c r="S556" s="157" t="s">
        <v>182</v>
      </c>
      <c r="T556" s="157" t="s">
        <v>182</v>
      </c>
      <c r="U556" s="157">
        <v>0.11700000000000001</v>
      </c>
      <c r="V556" s="157">
        <f>ROUND(E556*U556,2)</f>
        <v>1.64</v>
      </c>
      <c r="W556" s="157"/>
      <c r="X556" s="157" t="s">
        <v>183</v>
      </c>
      <c r="Y556" s="148"/>
      <c r="Z556" s="148"/>
      <c r="AA556" s="148"/>
      <c r="AB556" s="148"/>
      <c r="AC556" s="148"/>
      <c r="AD556" s="148"/>
      <c r="AE556" s="148"/>
      <c r="AF556" s="148"/>
      <c r="AG556" s="148" t="s">
        <v>184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55"/>
      <c r="B557" s="156"/>
      <c r="C557" s="189" t="s">
        <v>850</v>
      </c>
      <c r="D557" s="185"/>
      <c r="E557" s="186">
        <v>6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186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55"/>
      <c r="B558" s="156"/>
      <c r="C558" s="189" t="s">
        <v>851</v>
      </c>
      <c r="D558" s="185"/>
      <c r="E558" s="186">
        <v>8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186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72">
        <v>178</v>
      </c>
      <c r="B559" s="173" t="s">
        <v>497</v>
      </c>
      <c r="C559" s="180" t="s">
        <v>498</v>
      </c>
      <c r="D559" s="174" t="s">
        <v>324</v>
      </c>
      <c r="E559" s="175">
        <v>1</v>
      </c>
      <c r="F559" s="176"/>
      <c r="G559" s="177">
        <f>ROUND(E559*F559,2)</f>
        <v>0</v>
      </c>
      <c r="H559" s="158">
        <v>180</v>
      </c>
      <c r="I559" s="157">
        <f>ROUND(E559*H559,2)</f>
        <v>180</v>
      </c>
      <c r="J559" s="158">
        <v>0</v>
      </c>
      <c r="K559" s="157">
        <f>ROUND(E559*J559,2)</f>
        <v>0</v>
      </c>
      <c r="L559" s="157">
        <v>15</v>
      </c>
      <c r="M559" s="157">
        <f>G559*(1+L559/100)</f>
        <v>0</v>
      </c>
      <c r="N559" s="157">
        <v>0</v>
      </c>
      <c r="O559" s="157">
        <f>ROUND(E559*N559,2)</f>
        <v>0</v>
      </c>
      <c r="P559" s="157">
        <v>0</v>
      </c>
      <c r="Q559" s="157">
        <f>ROUND(E559*P559,2)</f>
        <v>0</v>
      </c>
      <c r="R559" s="157"/>
      <c r="S559" s="157" t="s">
        <v>157</v>
      </c>
      <c r="T559" s="157" t="s">
        <v>158</v>
      </c>
      <c r="U559" s="157">
        <v>0</v>
      </c>
      <c r="V559" s="157">
        <f>ROUND(E559*U559,2)</f>
        <v>0</v>
      </c>
      <c r="W559" s="157"/>
      <c r="X559" s="157" t="s">
        <v>201</v>
      </c>
      <c r="Y559" s="148"/>
      <c r="Z559" s="148"/>
      <c r="AA559" s="148"/>
      <c r="AB559" s="148"/>
      <c r="AC559" s="148"/>
      <c r="AD559" s="148"/>
      <c r="AE559" s="148"/>
      <c r="AF559" s="148"/>
      <c r="AG559" s="148" t="s">
        <v>202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x14ac:dyDescent="0.2">
      <c r="A560" s="160" t="s">
        <v>152</v>
      </c>
      <c r="B560" s="161" t="s">
        <v>114</v>
      </c>
      <c r="C560" s="179" t="s">
        <v>115</v>
      </c>
      <c r="D560" s="162"/>
      <c r="E560" s="163"/>
      <c r="F560" s="164"/>
      <c r="G560" s="165">
        <f>SUMIF(AG561:AG561,"&lt;&gt;NOR",G561:G561)</f>
        <v>0</v>
      </c>
      <c r="H560" s="159"/>
      <c r="I560" s="159">
        <f>SUM(I561:I561)</f>
        <v>0</v>
      </c>
      <c r="J560" s="159"/>
      <c r="K560" s="159">
        <f>SUM(K561:K561)</f>
        <v>306</v>
      </c>
      <c r="L560" s="159"/>
      <c r="M560" s="159">
        <f>SUM(M561:M561)</f>
        <v>0</v>
      </c>
      <c r="N560" s="159"/>
      <c r="O560" s="159">
        <f>SUM(O561:O561)</f>
        <v>0</v>
      </c>
      <c r="P560" s="159"/>
      <c r="Q560" s="159">
        <f>SUM(Q561:Q561)</f>
        <v>0.05</v>
      </c>
      <c r="R560" s="159"/>
      <c r="S560" s="159"/>
      <c r="T560" s="159"/>
      <c r="U560" s="159"/>
      <c r="V560" s="159">
        <f>SUM(V561:V561)</f>
        <v>1.9</v>
      </c>
      <c r="W560" s="159"/>
      <c r="X560" s="159"/>
      <c r="AG560" t="s">
        <v>153</v>
      </c>
    </row>
    <row r="561" spans="1:60" outlineLevel="1" x14ac:dyDescent="0.2">
      <c r="A561" s="172">
        <v>179</v>
      </c>
      <c r="B561" s="173" t="s">
        <v>499</v>
      </c>
      <c r="C561" s="180" t="s">
        <v>500</v>
      </c>
      <c r="D561" s="174" t="s">
        <v>189</v>
      </c>
      <c r="E561" s="175">
        <v>3</v>
      </c>
      <c r="F561" s="176"/>
      <c r="G561" s="177">
        <f>ROUND(E561*F561,2)</f>
        <v>0</v>
      </c>
      <c r="H561" s="158">
        <v>0</v>
      </c>
      <c r="I561" s="157">
        <f>ROUND(E561*H561,2)</f>
        <v>0</v>
      </c>
      <c r="J561" s="158">
        <v>102</v>
      </c>
      <c r="K561" s="157">
        <f>ROUND(E561*J561,2)</f>
        <v>306</v>
      </c>
      <c r="L561" s="157">
        <v>15</v>
      </c>
      <c r="M561" s="157">
        <f>G561*(1+L561/100)</f>
        <v>0</v>
      </c>
      <c r="N561" s="157">
        <v>0</v>
      </c>
      <c r="O561" s="157">
        <f>ROUND(E561*N561,2)</f>
        <v>0</v>
      </c>
      <c r="P561" s="157">
        <v>1.6E-2</v>
      </c>
      <c r="Q561" s="157">
        <f>ROUND(E561*P561,2)</f>
        <v>0.05</v>
      </c>
      <c r="R561" s="157"/>
      <c r="S561" s="157" t="s">
        <v>182</v>
      </c>
      <c r="T561" s="157" t="s">
        <v>158</v>
      </c>
      <c r="U561" s="157">
        <v>0.63390000000000002</v>
      </c>
      <c r="V561" s="157">
        <f>ROUND(E561*U561,2)</f>
        <v>1.9</v>
      </c>
      <c r="W561" s="157"/>
      <c r="X561" s="157" t="s">
        <v>183</v>
      </c>
      <c r="Y561" s="148"/>
      <c r="Z561" s="148"/>
      <c r="AA561" s="148"/>
      <c r="AB561" s="148"/>
      <c r="AC561" s="148"/>
      <c r="AD561" s="148"/>
      <c r="AE561" s="148"/>
      <c r="AF561" s="148"/>
      <c r="AG561" s="148" t="s">
        <v>184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x14ac:dyDescent="0.2">
      <c r="A562" s="160" t="s">
        <v>152</v>
      </c>
      <c r="B562" s="161" t="s">
        <v>116</v>
      </c>
      <c r="C562" s="179" t="s">
        <v>117</v>
      </c>
      <c r="D562" s="162"/>
      <c r="E562" s="163"/>
      <c r="F562" s="164"/>
      <c r="G562" s="165">
        <f>SUMIF(AG563:AG564,"&lt;&gt;NOR",G563:G564)</f>
        <v>0</v>
      </c>
      <c r="H562" s="159"/>
      <c r="I562" s="159">
        <f>SUM(I563:I564)</f>
        <v>302.72000000000003</v>
      </c>
      <c r="J562" s="159"/>
      <c r="K562" s="159">
        <f>SUM(K563:K564)</f>
        <v>305.68</v>
      </c>
      <c r="L562" s="159"/>
      <c r="M562" s="159">
        <f>SUM(M563:M564)</f>
        <v>0</v>
      </c>
      <c r="N562" s="159"/>
      <c r="O562" s="159">
        <f>SUM(O563:O564)</f>
        <v>0</v>
      </c>
      <c r="P562" s="159"/>
      <c r="Q562" s="159">
        <f>SUM(Q563:Q564)</f>
        <v>0</v>
      </c>
      <c r="R562" s="159"/>
      <c r="S562" s="159"/>
      <c r="T562" s="159"/>
      <c r="U562" s="159"/>
      <c r="V562" s="159">
        <f>SUM(V563:V564)</f>
        <v>0.02</v>
      </c>
      <c r="W562" s="159"/>
      <c r="X562" s="159"/>
      <c r="AG562" t="s">
        <v>153</v>
      </c>
    </row>
    <row r="563" spans="1:60" outlineLevel="1" x14ac:dyDescent="0.2">
      <c r="A563" s="166">
        <v>180</v>
      </c>
      <c r="B563" s="167" t="s">
        <v>852</v>
      </c>
      <c r="C563" s="181" t="s">
        <v>853</v>
      </c>
      <c r="D563" s="168" t="s">
        <v>206</v>
      </c>
      <c r="E563" s="169">
        <v>0.36</v>
      </c>
      <c r="F563" s="170"/>
      <c r="G563" s="171">
        <f>ROUND(E563*F563,2)</f>
        <v>0</v>
      </c>
      <c r="H563" s="158">
        <v>840.9</v>
      </c>
      <c r="I563" s="157">
        <f>ROUND(E563*H563,2)</f>
        <v>302.72000000000003</v>
      </c>
      <c r="J563" s="158">
        <v>849.1</v>
      </c>
      <c r="K563" s="157">
        <f>ROUND(E563*J563,2)</f>
        <v>305.68</v>
      </c>
      <c r="L563" s="157">
        <v>15</v>
      </c>
      <c r="M563" s="157">
        <f>G563*(1+L563/100)</f>
        <v>0</v>
      </c>
      <c r="N563" s="157">
        <v>9.6000000000000002E-4</v>
      </c>
      <c r="O563" s="157">
        <f>ROUND(E563*N563,2)</f>
        <v>0</v>
      </c>
      <c r="P563" s="157">
        <v>0</v>
      </c>
      <c r="Q563" s="157">
        <f>ROUND(E563*P563,2)</f>
        <v>0</v>
      </c>
      <c r="R563" s="157"/>
      <c r="S563" s="157" t="s">
        <v>182</v>
      </c>
      <c r="T563" s="157" t="s">
        <v>158</v>
      </c>
      <c r="U563" s="157">
        <v>6.8000000000000005E-2</v>
      </c>
      <c r="V563" s="157">
        <f>ROUND(E563*U563,2)</f>
        <v>0.02</v>
      </c>
      <c r="W563" s="157"/>
      <c r="X563" s="157" t="s">
        <v>183</v>
      </c>
      <c r="Y563" s="148"/>
      <c r="Z563" s="148"/>
      <c r="AA563" s="148"/>
      <c r="AB563" s="148"/>
      <c r="AC563" s="148"/>
      <c r="AD563" s="148"/>
      <c r="AE563" s="148"/>
      <c r="AF563" s="148"/>
      <c r="AG563" s="148" t="s">
        <v>184</v>
      </c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55"/>
      <c r="B564" s="156"/>
      <c r="C564" s="189" t="s">
        <v>854</v>
      </c>
      <c r="D564" s="185"/>
      <c r="E564" s="186">
        <v>0.36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186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x14ac:dyDescent="0.2">
      <c r="A565" s="160" t="s">
        <v>152</v>
      </c>
      <c r="B565" s="161" t="s">
        <v>118</v>
      </c>
      <c r="C565" s="179" t="s">
        <v>119</v>
      </c>
      <c r="D565" s="162"/>
      <c r="E565" s="163"/>
      <c r="F565" s="164"/>
      <c r="G565" s="165">
        <f>SUMIF(AG566:AG599,"&lt;&gt;NOR",G566:G599)</f>
        <v>0</v>
      </c>
      <c r="H565" s="159"/>
      <c r="I565" s="159">
        <f>SUM(I566:I599)</f>
        <v>30998.04</v>
      </c>
      <c r="J565" s="159"/>
      <c r="K565" s="159">
        <f>SUM(K566:K599)</f>
        <v>36585.460000000006</v>
      </c>
      <c r="L565" s="159"/>
      <c r="M565" s="159">
        <f>SUM(M566:M599)</f>
        <v>0</v>
      </c>
      <c r="N565" s="159"/>
      <c r="O565" s="159">
        <f>SUM(O566:O599)</f>
        <v>50.13</v>
      </c>
      <c r="P565" s="159"/>
      <c r="Q565" s="159">
        <f>SUM(Q566:Q599)</f>
        <v>0</v>
      </c>
      <c r="R565" s="159"/>
      <c r="S565" s="159"/>
      <c r="T565" s="159"/>
      <c r="U565" s="159"/>
      <c r="V565" s="159">
        <f>SUM(V566:V599)</f>
        <v>53.1</v>
      </c>
      <c r="W565" s="159"/>
      <c r="X565" s="159"/>
      <c r="AG565" t="s">
        <v>153</v>
      </c>
    </row>
    <row r="566" spans="1:60" outlineLevel="1" x14ac:dyDescent="0.2">
      <c r="A566" s="172">
        <v>181</v>
      </c>
      <c r="B566" s="173" t="s">
        <v>855</v>
      </c>
      <c r="C566" s="180" t="s">
        <v>856</v>
      </c>
      <c r="D566" s="174" t="s">
        <v>189</v>
      </c>
      <c r="E566" s="175">
        <v>7</v>
      </c>
      <c r="F566" s="176"/>
      <c r="G566" s="177">
        <f t="shared" ref="G566:G599" si="42">ROUND(E566*F566,2)</f>
        <v>0</v>
      </c>
      <c r="H566" s="158">
        <v>0</v>
      </c>
      <c r="I566" s="157">
        <f t="shared" ref="I566:I599" si="43">ROUND(E566*H566,2)</f>
        <v>0</v>
      </c>
      <c r="J566" s="158">
        <v>24.9</v>
      </c>
      <c r="K566" s="157">
        <f t="shared" ref="K566:K599" si="44">ROUND(E566*J566,2)</f>
        <v>174.3</v>
      </c>
      <c r="L566" s="157">
        <v>15</v>
      </c>
      <c r="M566" s="157">
        <f t="shared" ref="M566:M599" si="45">G566*(1+L566/100)</f>
        <v>0</v>
      </c>
      <c r="N566" s="157">
        <v>0</v>
      </c>
      <c r="O566" s="157">
        <f t="shared" ref="O566:O599" si="46">ROUND(E566*N566,2)</f>
        <v>0</v>
      </c>
      <c r="P566" s="157">
        <v>0</v>
      </c>
      <c r="Q566" s="157">
        <f t="shared" ref="Q566:Q599" si="47">ROUND(E566*P566,2)</f>
        <v>0</v>
      </c>
      <c r="R566" s="157"/>
      <c r="S566" s="157" t="s">
        <v>182</v>
      </c>
      <c r="T566" s="157" t="s">
        <v>182</v>
      </c>
      <c r="U566" s="157">
        <v>5.0500000000000003E-2</v>
      </c>
      <c r="V566" s="157">
        <f t="shared" ref="V566:V599" si="48">ROUND(E566*U566,2)</f>
        <v>0.35</v>
      </c>
      <c r="W566" s="157"/>
      <c r="X566" s="157" t="s">
        <v>183</v>
      </c>
      <c r="Y566" s="148"/>
      <c r="Z566" s="148"/>
      <c r="AA566" s="148"/>
      <c r="AB566" s="148"/>
      <c r="AC566" s="148"/>
      <c r="AD566" s="148"/>
      <c r="AE566" s="148"/>
      <c r="AF566" s="148"/>
      <c r="AG566" s="148" t="s">
        <v>184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72">
        <v>182</v>
      </c>
      <c r="B567" s="173" t="s">
        <v>857</v>
      </c>
      <c r="C567" s="180" t="s">
        <v>858</v>
      </c>
      <c r="D567" s="174" t="s">
        <v>189</v>
      </c>
      <c r="E567" s="175">
        <v>2</v>
      </c>
      <c r="F567" s="176"/>
      <c r="G567" s="177">
        <f t="shared" si="42"/>
        <v>0</v>
      </c>
      <c r="H567" s="158">
        <v>0</v>
      </c>
      <c r="I567" s="157">
        <f t="shared" si="43"/>
        <v>0</v>
      </c>
      <c r="J567" s="158">
        <v>29.6</v>
      </c>
      <c r="K567" s="157">
        <f t="shared" si="44"/>
        <v>59.2</v>
      </c>
      <c r="L567" s="157">
        <v>15</v>
      </c>
      <c r="M567" s="157">
        <f t="shared" si="45"/>
        <v>0</v>
      </c>
      <c r="N567" s="157">
        <v>0</v>
      </c>
      <c r="O567" s="157">
        <f t="shared" si="46"/>
        <v>0</v>
      </c>
      <c r="P567" s="157">
        <v>0</v>
      </c>
      <c r="Q567" s="157">
        <f t="shared" si="47"/>
        <v>0</v>
      </c>
      <c r="R567" s="157"/>
      <c r="S567" s="157" t="s">
        <v>182</v>
      </c>
      <c r="T567" s="157" t="s">
        <v>182</v>
      </c>
      <c r="U567" s="157">
        <v>0.06</v>
      </c>
      <c r="V567" s="157">
        <f t="shared" si="48"/>
        <v>0.12</v>
      </c>
      <c r="W567" s="157"/>
      <c r="X567" s="157" t="s">
        <v>183</v>
      </c>
      <c r="Y567" s="148"/>
      <c r="Z567" s="148"/>
      <c r="AA567" s="148"/>
      <c r="AB567" s="148"/>
      <c r="AC567" s="148"/>
      <c r="AD567" s="148"/>
      <c r="AE567" s="148"/>
      <c r="AF567" s="148"/>
      <c r="AG567" s="148" t="s">
        <v>184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">
      <c r="A568" s="172">
        <v>183</v>
      </c>
      <c r="B568" s="173" t="s">
        <v>859</v>
      </c>
      <c r="C568" s="180" t="s">
        <v>860</v>
      </c>
      <c r="D568" s="174" t="s">
        <v>189</v>
      </c>
      <c r="E568" s="175">
        <v>14</v>
      </c>
      <c r="F568" s="176"/>
      <c r="G568" s="177">
        <f t="shared" si="42"/>
        <v>0</v>
      </c>
      <c r="H568" s="158">
        <v>0</v>
      </c>
      <c r="I568" s="157">
        <f t="shared" si="43"/>
        <v>0</v>
      </c>
      <c r="J568" s="158">
        <v>151</v>
      </c>
      <c r="K568" s="157">
        <f t="shared" si="44"/>
        <v>2114</v>
      </c>
      <c r="L568" s="157">
        <v>15</v>
      </c>
      <c r="M568" s="157">
        <f t="shared" si="45"/>
        <v>0</v>
      </c>
      <c r="N568" s="157">
        <v>0</v>
      </c>
      <c r="O568" s="157">
        <f t="shared" si="46"/>
        <v>0</v>
      </c>
      <c r="P568" s="157">
        <v>0</v>
      </c>
      <c r="Q568" s="157">
        <f t="shared" si="47"/>
        <v>0</v>
      </c>
      <c r="R568" s="157"/>
      <c r="S568" s="157" t="s">
        <v>182</v>
      </c>
      <c r="T568" s="157" t="s">
        <v>182</v>
      </c>
      <c r="U568" s="157">
        <v>0.30567</v>
      </c>
      <c r="V568" s="157">
        <f t="shared" si="48"/>
        <v>4.28</v>
      </c>
      <c r="W568" s="157"/>
      <c r="X568" s="157" t="s">
        <v>183</v>
      </c>
      <c r="Y568" s="148"/>
      <c r="Z568" s="148"/>
      <c r="AA568" s="148"/>
      <c r="AB568" s="148"/>
      <c r="AC568" s="148"/>
      <c r="AD568" s="148"/>
      <c r="AE568" s="148"/>
      <c r="AF568" s="148"/>
      <c r="AG568" s="148" t="s">
        <v>184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ht="33.75" outlineLevel="1" x14ac:dyDescent="0.2">
      <c r="A569" s="172">
        <v>184</v>
      </c>
      <c r="B569" s="173" t="s">
        <v>861</v>
      </c>
      <c r="C569" s="180" t="s">
        <v>862</v>
      </c>
      <c r="D569" s="174" t="s">
        <v>189</v>
      </c>
      <c r="E569" s="175">
        <v>24</v>
      </c>
      <c r="F569" s="176"/>
      <c r="G569" s="177">
        <f t="shared" si="42"/>
        <v>0</v>
      </c>
      <c r="H569" s="158">
        <v>260.66000000000003</v>
      </c>
      <c r="I569" s="157">
        <f t="shared" si="43"/>
        <v>6255.84</v>
      </c>
      <c r="J569" s="158">
        <v>122.84</v>
      </c>
      <c r="K569" s="157">
        <f t="shared" si="44"/>
        <v>2948.16</v>
      </c>
      <c r="L569" s="157">
        <v>15</v>
      </c>
      <c r="M569" s="157">
        <f t="shared" si="45"/>
        <v>0</v>
      </c>
      <c r="N569" s="157">
        <v>1E-4</v>
      </c>
      <c r="O569" s="157">
        <f t="shared" si="46"/>
        <v>0</v>
      </c>
      <c r="P569" s="157">
        <v>0</v>
      </c>
      <c r="Q569" s="157">
        <f t="shared" si="47"/>
        <v>0</v>
      </c>
      <c r="R569" s="157"/>
      <c r="S569" s="157" t="s">
        <v>182</v>
      </c>
      <c r="T569" s="157" t="s">
        <v>182</v>
      </c>
      <c r="U569" s="157">
        <v>0.249</v>
      </c>
      <c r="V569" s="157">
        <f t="shared" si="48"/>
        <v>5.98</v>
      </c>
      <c r="W569" s="157"/>
      <c r="X569" s="157" t="s">
        <v>183</v>
      </c>
      <c r="Y569" s="148"/>
      <c r="Z569" s="148"/>
      <c r="AA569" s="148"/>
      <c r="AB569" s="148"/>
      <c r="AC569" s="148"/>
      <c r="AD569" s="148"/>
      <c r="AE569" s="148"/>
      <c r="AF569" s="148"/>
      <c r="AG569" s="148" t="s">
        <v>184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">
      <c r="A570" s="172">
        <v>185</v>
      </c>
      <c r="B570" s="173" t="s">
        <v>863</v>
      </c>
      <c r="C570" s="180" t="s">
        <v>864</v>
      </c>
      <c r="D570" s="174" t="s">
        <v>189</v>
      </c>
      <c r="E570" s="175">
        <v>8</v>
      </c>
      <c r="F570" s="176"/>
      <c r="G570" s="177">
        <f t="shared" si="42"/>
        <v>0</v>
      </c>
      <c r="H570" s="158">
        <v>0</v>
      </c>
      <c r="I570" s="157">
        <f t="shared" si="43"/>
        <v>0</v>
      </c>
      <c r="J570" s="158">
        <v>167.5</v>
      </c>
      <c r="K570" s="157">
        <f t="shared" si="44"/>
        <v>1340</v>
      </c>
      <c r="L570" s="157">
        <v>15</v>
      </c>
      <c r="M570" s="157">
        <f t="shared" si="45"/>
        <v>0</v>
      </c>
      <c r="N570" s="157">
        <v>0</v>
      </c>
      <c r="O570" s="157">
        <f t="shared" si="46"/>
        <v>0</v>
      </c>
      <c r="P570" s="157">
        <v>0</v>
      </c>
      <c r="Q570" s="157">
        <f t="shared" si="47"/>
        <v>0</v>
      </c>
      <c r="R570" s="157"/>
      <c r="S570" s="157" t="s">
        <v>182</v>
      </c>
      <c r="T570" s="157" t="s">
        <v>182</v>
      </c>
      <c r="U570" s="157">
        <v>0.34</v>
      </c>
      <c r="V570" s="157">
        <f t="shared" si="48"/>
        <v>2.72</v>
      </c>
      <c r="W570" s="157"/>
      <c r="X570" s="157" t="s">
        <v>183</v>
      </c>
      <c r="Y570" s="148"/>
      <c r="Z570" s="148"/>
      <c r="AA570" s="148"/>
      <c r="AB570" s="148"/>
      <c r="AC570" s="148"/>
      <c r="AD570" s="148"/>
      <c r="AE570" s="148"/>
      <c r="AF570" s="148"/>
      <c r="AG570" s="148" t="s">
        <v>184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72">
        <v>186</v>
      </c>
      <c r="B571" s="173" t="s">
        <v>865</v>
      </c>
      <c r="C571" s="180" t="s">
        <v>866</v>
      </c>
      <c r="D571" s="174" t="s">
        <v>189</v>
      </c>
      <c r="E571" s="175">
        <v>1</v>
      </c>
      <c r="F571" s="176"/>
      <c r="G571" s="177">
        <f t="shared" si="42"/>
        <v>0</v>
      </c>
      <c r="H571" s="158">
        <v>0</v>
      </c>
      <c r="I571" s="157">
        <f t="shared" si="43"/>
        <v>0</v>
      </c>
      <c r="J571" s="158">
        <v>178.5</v>
      </c>
      <c r="K571" s="157">
        <f t="shared" si="44"/>
        <v>178.5</v>
      </c>
      <c r="L571" s="157">
        <v>15</v>
      </c>
      <c r="M571" s="157">
        <f t="shared" si="45"/>
        <v>0</v>
      </c>
      <c r="N571" s="157">
        <v>0</v>
      </c>
      <c r="O571" s="157">
        <f t="shared" si="46"/>
        <v>0</v>
      </c>
      <c r="P571" s="157">
        <v>0</v>
      </c>
      <c r="Q571" s="157">
        <f t="shared" si="47"/>
        <v>0</v>
      </c>
      <c r="R571" s="157"/>
      <c r="S571" s="157" t="s">
        <v>182</v>
      </c>
      <c r="T571" s="157" t="s">
        <v>182</v>
      </c>
      <c r="U571" s="157">
        <v>0.36199999999999999</v>
      </c>
      <c r="V571" s="157">
        <f t="shared" si="48"/>
        <v>0.36</v>
      </c>
      <c r="W571" s="157"/>
      <c r="X571" s="157" t="s">
        <v>183</v>
      </c>
      <c r="Y571" s="148"/>
      <c r="Z571" s="148"/>
      <c r="AA571" s="148"/>
      <c r="AB571" s="148"/>
      <c r="AC571" s="148"/>
      <c r="AD571" s="148"/>
      <c r="AE571" s="148"/>
      <c r="AF571" s="148"/>
      <c r="AG571" s="148" t="s">
        <v>184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72">
        <v>187</v>
      </c>
      <c r="B572" s="173" t="s">
        <v>501</v>
      </c>
      <c r="C572" s="180" t="s">
        <v>502</v>
      </c>
      <c r="D572" s="174" t="s">
        <v>189</v>
      </c>
      <c r="E572" s="175">
        <v>9</v>
      </c>
      <c r="F572" s="176"/>
      <c r="G572" s="177">
        <f t="shared" si="42"/>
        <v>0</v>
      </c>
      <c r="H572" s="158">
        <v>0</v>
      </c>
      <c r="I572" s="157">
        <f t="shared" si="43"/>
        <v>0</v>
      </c>
      <c r="J572" s="158">
        <v>212</v>
      </c>
      <c r="K572" s="157">
        <f t="shared" si="44"/>
        <v>1908</v>
      </c>
      <c r="L572" s="157">
        <v>15</v>
      </c>
      <c r="M572" s="157">
        <f t="shared" si="45"/>
        <v>0</v>
      </c>
      <c r="N572" s="157">
        <v>0</v>
      </c>
      <c r="O572" s="157">
        <f t="shared" si="46"/>
        <v>0</v>
      </c>
      <c r="P572" s="157">
        <v>0</v>
      </c>
      <c r="Q572" s="157">
        <f t="shared" si="47"/>
        <v>0</v>
      </c>
      <c r="R572" s="157"/>
      <c r="S572" s="157" t="s">
        <v>182</v>
      </c>
      <c r="T572" s="157" t="s">
        <v>182</v>
      </c>
      <c r="U572" s="157">
        <v>0.43</v>
      </c>
      <c r="V572" s="157">
        <f t="shared" si="48"/>
        <v>3.87</v>
      </c>
      <c r="W572" s="157"/>
      <c r="X572" s="157" t="s">
        <v>183</v>
      </c>
      <c r="Y572" s="148"/>
      <c r="Z572" s="148"/>
      <c r="AA572" s="148"/>
      <c r="AB572" s="148"/>
      <c r="AC572" s="148"/>
      <c r="AD572" s="148"/>
      <c r="AE572" s="148"/>
      <c r="AF572" s="148"/>
      <c r="AG572" s="148" t="s">
        <v>184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72">
        <v>188</v>
      </c>
      <c r="B573" s="173" t="s">
        <v>867</v>
      </c>
      <c r="C573" s="180" t="s">
        <v>868</v>
      </c>
      <c r="D573" s="174" t="s">
        <v>196</v>
      </c>
      <c r="E573" s="175">
        <v>10</v>
      </c>
      <c r="F573" s="176"/>
      <c r="G573" s="177">
        <f t="shared" si="42"/>
        <v>0</v>
      </c>
      <c r="H573" s="158">
        <v>0</v>
      </c>
      <c r="I573" s="157">
        <f t="shared" si="43"/>
        <v>0</v>
      </c>
      <c r="J573" s="158">
        <v>31.7</v>
      </c>
      <c r="K573" s="157">
        <f t="shared" si="44"/>
        <v>317</v>
      </c>
      <c r="L573" s="157">
        <v>15</v>
      </c>
      <c r="M573" s="157">
        <f t="shared" si="45"/>
        <v>0</v>
      </c>
      <c r="N573" s="157">
        <v>0</v>
      </c>
      <c r="O573" s="157">
        <f t="shared" si="46"/>
        <v>0</v>
      </c>
      <c r="P573" s="157">
        <v>0</v>
      </c>
      <c r="Q573" s="157">
        <f t="shared" si="47"/>
        <v>0</v>
      </c>
      <c r="R573" s="157"/>
      <c r="S573" s="157" t="s">
        <v>182</v>
      </c>
      <c r="T573" s="157" t="s">
        <v>182</v>
      </c>
      <c r="U573" s="157">
        <v>6.4149999999999999E-2</v>
      </c>
      <c r="V573" s="157">
        <f t="shared" si="48"/>
        <v>0.64</v>
      </c>
      <c r="W573" s="157"/>
      <c r="X573" s="157" t="s">
        <v>183</v>
      </c>
      <c r="Y573" s="148"/>
      <c r="Z573" s="148"/>
      <c r="AA573" s="148"/>
      <c r="AB573" s="148"/>
      <c r="AC573" s="148"/>
      <c r="AD573" s="148"/>
      <c r="AE573" s="148"/>
      <c r="AF573" s="148"/>
      <c r="AG573" s="148" t="s">
        <v>184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">
      <c r="A574" s="172">
        <v>189</v>
      </c>
      <c r="B574" s="173" t="s">
        <v>869</v>
      </c>
      <c r="C574" s="180" t="s">
        <v>870</v>
      </c>
      <c r="D574" s="174" t="s">
        <v>196</v>
      </c>
      <c r="E574" s="175">
        <v>1</v>
      </c>
      <c r="F574" s="176"/>
      <c r="G574" s="177">
        <f t="shared" si="42"/>
        <v>0</v>
      </c>
      <c r="H574" s="158">
        <v>0</v>
      </c>
      <c r="I574" s="157">
        <f t="shared" si="43"/>
        <v>0</v>
      </c>
      <c r="J574" s="158">
        <v>73.400000000000006</v>
      </c>
      <c r="K574" s="157">
        <f t="shared" si="44"/>
        <v>73.400000000000006</v>
      </c>
      <c r="L574" s="157">
        <v>15</v>
      </c>
      <c r="M574" s="157">
        <f t="shared" si="45"/>
        <v>0</v>
      </c>
      <c r="N574" s="157">
        <v>0</v>
      </c>
      <c r="O574" s="157">
        <f t="shared" si="46"/>
        <v>0</v>
      </c>
      <c r="P574" s="157">
        <v>0</v>
      </c>
      <c r="Q574" s="157">
        <f t="shared" si="47"/>
        <v>0</v>
      </c>
      <c r="R574" s="157"/>
      <c r="S574" s="157" t="s">
        <v>182</v>
      </c>
      <c r="T574" s="157" t="s">
        <v>182</v>
      </c>
      <c r="U574" s="157">
        <v>0.14868000000000001</v>
      </c>
      <c r="V574" s="157">
        <f t="shared" si="48"/>
        <v>0.15</v>
      </c>
      <c r="W574" s="157"/>
      <c r="X574" s="157" t="s">
        <v>183</v>
      </c>
      <c r="Y574" s="148"/>
      <c r="Z574" s="148"/>
      <c r="AA574" s="148"/>
      <c r="AB574" s="148"/>
      <c r="AC574" s="148"/>
      <c r="AD574" s="148"/>
      <c r="AE574" s="148"/>
      <c r="AF574" s="148"/>
      <c r="AG574" s="148" t="s">
        <v>184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ht="22.5" outlineLevel="1" x14ac:dyDescent="0.2">
      <c r="A575" s="172">
        <v>190</v>
      </c>
      <c r="B575" s="173" t="s">
        <v>871</v>
      </c>
      <c r="C575" s="180" t="s">
        <v>872</v>
      </c>
      <c r="D575" s="174" t="s">
        <v>196</v>
      </c>
      <c r="E575" s="175">
        <v>160</v>
      </c>
      <c r="F575" s="176"/>
      <c r="G575" s="177">
        <f t="shared" si="42"/>
        <v>0</v>
      </c>
      <c r="H575" s="158">
        <v>18.670000000000002</v>
      </c>
      <c r="I575" s="157">
        <f t="shared" si="43"/>
        <v>2987.2</v>
      </c>
      <c r="J575" s="158">
        <v>34.53</v>
      </c>
      <c r="K575" s="157">
        <f t="shared" si="44"/>
        <v>5524.8</v>
      </c>
      <c r="L575" s="157">
        <v>15</v>
      </c>
      <c r="M575" s="157">
        <f t="shared" si="45"/>
        <v>0</v>
      </c>
      <c r="N575" s="157">
        <v>1.6000000000000001E-4</v>
      </c>
      <c r="O575" s="157">
        <f t="shared" si="46"/>
        <v>0.03</v>
      </c>
      <c r="P575" s="157">
        <v>0</v>
      </c>
      <c r="Q575" s="157">
        <f t="shared" si="47"/>
        <v>0</v>
      </c>
      <c r="R575" s="157"/>
      <c r="S575" s="157" t="s">
        <v>182</v>
      </c>
      <c r="T575" s="157" t="s">
        <v>182</v>
      </c>
      <c r="U575" s="157">
        <v>7.0000000000000007E-2</v>
      </c>
      <c r="V575" s="157">
        <f t="shared" si="48"/>
        <v>11.2</v>
      </c>
      <c r="W575" s="157"/>
      <c r="X575" s="157" t="s">
        <v>183</v>
      </c>
      <c r="Y575" s="148"/>
      <c r="Z575" s="148"/>
      <c r="AA575" s="148"/>
      <c r="AB575" s="148"/>
      <c r="AC575" s="148"/>
      <c r="AD575" s="148"/>
      <c r="AE575" s="148"/>
      <c r="AF575" s="148"/>
      <c r="AG575" s="148" t="s">
        <v>184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ht="22.5" outlineLevel="1" x14ac:dyDescent="0.2">
      <c r="A576" s="172">
        <v>191</v>
      </c>
      <c r="B576" s="173" t="s">
        <v>873</v>
      </c>
      <c r="C576" s="180" t="s">
        <v>874</v>
      </c>
      <c r="D576" s="174" t="s">
        <v>196</v>
      </c>
      <c r="E576" s="175">
        <v>140</v>
      </c>
      <c r="F576" s="176"/>
      <c r="G576" s="177">
        <f t="shared" si="42"/>
        <v>0</v>
      </c>
      <c r="H576" s="158">
        <v>30.07</v>
      </c>
      <c r="I576" s="157">
        <f t="shared" si="43"/>
        <v>4209.8</v>
      </c>
      <c r="J576" s="158">
        <v>34.53</v>
      </c>
      <c r="K576" s="157">
        <f t="shared" si="44"/>
        <v>4834.2</v>
      </c>
      <c r="L576" s="157">
        <v>15</v>
      </c>
      <c r="M576" s="157">
        <f t="shared" si="45"/>
        <v>0</v>
      </c>
      <c r="N576" s="157">
        <v>2.1000000000000001E-4</v>
      </c>
      <c r="O576" s="157">
        <f t="shared" si="46"/>
        <v>0.03</v>
      </c>
      <c r="P576" s="157">
        <v>0</v>
      </c>
      <c r="Q576" s="157">
        <f t="shared" si="47"/>
        <v>0</v>
      </c>
      <c r="R576" s="157"/>
      <c r="S576" s="157" t="s">
        <v>182</v>
      </c>
      <c r="T576" s="157" t="s">
        <v>182</v>
      </c>
      <c r="U576" s="157">
        <v>7.0000000000000007E-2</v>
      </c>
      <c r="V576" s="157">
        <f t="shared" si="48"/>
        <v>9.8000000000000007</v>
      </c>
      <c r="W576" s="157"/>
      <c r="X576" s="157" t="s">
        <v>183</v>
      </c>
      <c r="Y576" s="148"/>
      <c r="Z576" s="148"/>
      <c r="AA576" s="148"/>
      <c r="AB576" s="148"/>
      <c r="AC576" s="148"/>
      <c r="AD576" s="148"/>
      <c r="AE576" s="148"/>
      <c r="AF576" s="148"/>
      <c r="AG576" s="148" t="s">
        <v>184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ht="22.5" outlineLevel="1" x14ac:dyDescent="0.2">
      <c r="A577" s="172">
        <v>192</v>
      </c>
      <c r="B577" s="173" t="s">
        <v>875</v>
      </c>
      <c r="C577" s="180" t="s">
        <v>876</v>
      </c>
      <c r="D577" s="174" t="s">
        <v>196</v>
      </c>
      <c r="E577" s="175">
        <v>10</v>
      </c>
      <c r="F577" s="176"/>
      <c r="G577" s="177">
        <f t="shared" si="42"/>
        <v>0</v>
      </c>
      <c r="H577" s="158">
        <v>45.56</v>
      </c>
      <c r="I577" s="157">
        <f t="shared" si="43"/>
        <v>455.6</v>
      </c>
      <c r="J577" s="158">
        <v>35.74</v>
      </c>
      <c r="K577" s="157">
        <f t="shared" si="44"/>
        <v>357.4</v>
      </c>
      <c r="L577" s="157">
        <v>15</v>
      </c>
      <c r="M577" s="157">
        <f t="shared" si="45"/>
        <v>0</v>
      </c>
      <c r="N577" s="157">
        <v>3.2000000000000003E-4</v>
      </c>
      <c r="O577" s="157">
        <f t="shared" si="46"/>
        <v>0</v>
      </c>
      <c r="P577" s="157">
        <v>0</v>
      </c>
      <c r="Q577" s="157">
        <f t="shared" si="47"/>
        <v>0</v>
      </c>
      <c r="R577" s="157"/>
      <c r="S577" s="157" t="s">
        <v>182</v>
      </c>
      <c r="T577" s="157" t="s">
        <v>182</v>
      </c>
      <c r="U577" s="157">
        <v>7.2459999999999997E-2</v>
      </c>
      <c r="V577" s="157">
        <f t="shared" si="48"/>
        <v>0.72</v>
      </c>
      <c r="W577" s="157"/>
      <c r="X577" s="157" t="s">
        <v>183</v>
      </c>
      <c r="Y577" s="148"/>
      <c r="Z577" s="148"/>
      <c r="AA577" s="148"/>
      <c r="AB577" s="148"/>
      <c r="AC577" s="148"/>
      <c r="AD577" s="148"/>
      <c r="AE577" s="148"/>
      <c r="AF577" s="148"/>
      <c r="AG577" s="148" t="s">
        <v>184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72">
        <v>193</v>
      </c>
      <c r="B578" s="173" t="s">
        <v>877</v>
      </c>
      <c r="C578" s="180" t="s">
        <v>878</v>
      </c>
      <c r="D578" s="174" t="s">
        <v>189</v>
      </c>
      <c r="E578" s="175">
        <v>38</v>
      </c>
      <c r="F578" s="176"/>
      <c r="G578" s="177">
        <f t="shared" si="42"/>
        <v>0</v>
      </c>
      <c r="H578" s="158">
        <v>0</v>
      </c>
      <c r="I578" s="157">
        <f t="shared" si="43"/>
        <v>0</v>
      </c>
      <c r="J578" s="158">
        <v>163</v>
      </c>
      <c r="K578" s="157">
        <f t="shared" si="44"/>
        <v>6194</v>
      </c>
      <c r="L578" s="157">
        <v>15</v>
      </c>
      <c r="M578" s="157">
        <f t="shared" si="45"/>
        <v>0</v>
      </c>
      <c r="N578" s="157">
        <v>0</v>
      </c>
      <c r="O578" s="157">
        <f t="shared" si="46"/>
        <v>0</v>
      </c>
      <c r="P578" s="157">
        <v>0</v>
      </c>
      <c r="Q578" s="157">
        <f t="shared" si="47"/>
        <v>0</v>
      </c>
      <c r="R578" s="157"/>
      <c r="S578" s="157" t="s">
        <v>182</v>
      </c>
      <c r="T578" s="157" t="s">
        <v>182</v>
      </c>
      <c r="U578" s="157">
        <v>0.33050000000000002</v>
      </c>
      <c r="V578" s="157">
        <f t="shared" si="48"/>
        <v>12.56</v>
      </c>
      <c r="W578" s="157"/>
      <c r="X578" s="157" t="s">
        <v>183</v>
      </c>
      <c r="Y578" s="148"/>
      <c r="Z578" s="148"/>
      <c r="AA578" s="148"/>
      <c r="AB578" s="148"/>
      <c r="AC578" s="148"/>
      <c r="AD578" s="148"/>
      <c r="AE578" s="148"/>
      <c r="AF578" s="148"/>
      <c r="AG578" s="148" t="s">
        <v>184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72">
        <v>194</v>
      </c>
      <c r="B579" s="173" t="s">
        <v>879</v>
      </c>
      <c r="C579" s="180" t="s">
        <v>880</v>
      </c>
      <c r="D579" s="174" t="s">
        <v>189</v>
      </c>
      <c r="E579" s="175">
        <v>1</v>
      </c>
      <c r="F579" s="176"/>
      <c r="G579" s="177">
        <f t="shared" si="42"/>
        <v>0</v>
      </c>
      <c r="H579" s="158">
        <v>0</v>
      </c>
      <c r="I579" s="157">
        <f t="shared" si="43"/>
        <v>0</v>
      </c>
      <c r="J579" s="158">
        <v>172.5</v>
      </c>
      <c r="K579" s="157">
        <f t="shared" si="44"/>
        <v>172.5</v>
      </c>
      <c r="L579" s="157">
        <v>15</v>
      </c>
      <c r="M579" s="157">
        <f t="shared" si="45"/>
        <v>0</v>
      </c>
      <c r="N579" s="157">
        <v>0</v>
      </c>
      <c r="O579" s="157">
        <f t="shared" si="46"/>
        <v>0</v>
      </c>
      <c r="P579" s="157">
        <v>0</v>
      </c>
      <c r="Q579" s="157">
        <f t="shared" si="47"/>
        <v>0</v>
      </c>
      <c r="R579" s="157"/>
      <c r="S579" s="157" t="s">
        <v>182</v>
      </c>
      <c r="T579" s="157" t="s">
        <v>182</v>
      </c>
      <c r="U579" s="157">
        <v>0.35</v>
      </c>
      <c r="V579" s="157">
        <f t="shared" si="48"/>
        <v>0.35</v>
      </c>
      <c r="W579" s="157"/>
      <c r="X579" s="157" t="s">
        <v>183</v>
      </c>
      <c r="Y579" s="148"/>
      <c r="Z579" s="148"/>
      <c r="AA579" s="148"/>
      <c r="AB579" s="148"/>
      <c r="AC579" s="148"/>
      <c r="AD579" s="148"/>
      <c r="AE579" s="148"/>
      <c r="AF579" s="148"/>
      <c r="AG579" s="148" t="s">
        <v>184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72">
        <v>195</v>
      </c>
      <c r="B580" s="173" t="s">
        <v>881</v>
      </c>
      <c r="C580" s="180" t="s">
        <v>882</v>
      </c>
      <c r="D580" s="174" t="s">
        <v>282</v>
      </c>
      <c r="E580" s="175">
        <v>1</v>
      </c>
      <c r="F580" s="176"/>
      <c r="G580" s="177">
        <f t="shared" si="42"/>
        <v>0</v>
      </c>
      <c r="H580" s="158">
        <v>0</v>
      </c>
      <c r="I580" s="157">
        <f t="shared" si="43"/>
        <v>0</v>
      </c>
      <c r="J580" s="158">
        <v>1500</v>
      </c>
      <c r="K580" s="157">
        <f t="shared" si="44"/>
        <v>1500</v>
      </c>
      <c r="L580" s="157">
        <v>15</v>
      </c>
      <c r="M580" s="157">
        <f t="shared" si="45"/>
        <v>0</v>
      </c>
      <c r="N580" s="157">
        <v>0</v>
      </c>
      <c r="O580" s="157">
        <f t="shared" si="46"/>
        <v>0</v>
      </c>
      <c r="P580" s="157">
        <v>0</v>
      </c>
      <c r="Q580" s="157">
        <f t="shared" si="47"/>
        <v>0</v>
      </c>
      <c r="R580" s="157"/>
      <c r="S580" s="157" t="s">
        <v>157</v>
      </c>
      <c r="T580" s="157" t="s">
        <v>158</v>
      </c>
      <c r="U580" s="157">
        <v>0</v>
      </c>
      <c r="V580" s="157">
        <f t="shared" si="48"/>
        <v>0</v>
      </c>
      <c r="W580" s="157"/>
      <c r="X580" s="157" t="s">
        <v>183</v>
      </c>
      <c r="Y580" s="148"/>
      <c r="Z580" s="148"/>
      <c r="AA580" s="148"/>
      <c r="AB580" s="148"/>
      <c r="AC580" s="148"/>
      <c r="AD580" s="148"/>
      <c r="AE580" s="148"/>
      <c r="AF580" s="148"/>
      <c r="AG580" s="148" t="s">
        <v>184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">
      <c r="A581" s="172">
        <v>196</v>
      </c>
      <c r="B581" s="173" t="s">
        <v>883</v>
      </c>
      <c r="C581" s="180" t="s">
        <v>884</v>
      </c>
      <c r="D581" s="174" t="s">
        <v>384</v>
      </c>
      <c r="E581" s="175">
        <v>5</v>
      </c>
      <c r="F581" s="176"/>
      <c r="G581" s="177">
        <f t="shared" si="42"/>
        <v>0</v>
      </c>
      <c r="H581" s="158">
        <v>0</v>
      </c>
      <c r="I581" s="157">
        <f t="shared" si="43"/>
        <v>0</v>
      </c>
      <c r="J581" s="158">
        <v>518</v>
      </c>
      <c r="K581" s="157">
        <f t="shared" si="44"/>
        <v>2590</v>
      </c>
      <c r="L581" s="157">
        <v>15</v>
      </c>
      <c r="M581" s="157">
        <f t="shared" si="45"/>
        <v>0</v>
      </c>
      <c r="N581" s="157">
        <v>0</v>
      </c>
      <c r="O581" s="157">
        <f t="shared" si="46"/>
        <v>0</v>
      </c>
      <c r="P581" s="157">
        <v>0</v>
      </c>
      <c r="Q581" s="157">
        <f t="shared" si="47"/>
        <v>0</v>
      </c>
      <c r="R581" s="157"/>
      <c r="S581" s="157" t="s">
        <v>157</v>
      </c>
      <c r="T581" s="157" t="s">
        <v>158</v>
      </c>
      <c r="U581" s="157">
        <v>0</v>
      </c>
      <c r="V581" s="157">
        <f t="shared" si="48"/>
        <v>0</v>
      </c>
      <c r="W581" s="157"/>
      <c r="X581" s="157" t="s">
        <v>183</v>
      </c>
      <c r="Y581" s="148"/>
      <c r="Z581" s="148"/>
      <c r="AA581" s="148"/>
      <c r="AB581" s="148"/>
      <c r="AC581" s="148"/>
      <c r="AD581" s="148"/>
      <c r="AE581" s="148"/>
      <c r="AF581" s="148"/>
      <c r="AG581" s="148" t="s">
        <v>184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72">
        <v>197</v>
      </c>
      <c r="B582" s="173" t="s">
        <v>885</v>
      </c>
      <c r="C582" s="180" t="s">
        <v>886</v>
      </c>
      <c r="D582" s="174" t="s">
        <v>384</v>
      </c>
      <c r="E582" s="175">
        <v>8</v>
      </c>
      <c r="F582" s="176"/>
      <c r="G582" s="177">
        <f t="shared" si="42"/>
        <v>0</v>
      </c>
      <c r="H582" s="158">
        <v>0</v>
      </c>
      <c r="I582" s="157">
        <f t="shared" si="43"/>
        <v>0</v>
      </c>
      <c r="J582" s="158">
        <v>350</v>
      </c>
      <c r="K582" s="157">
        <f t="shared" si="44"/>
        <v>2800</v>
      </c>
      <c r="L582" s="157">
        <v>15</v>
      </c>
      <c r="M582" s="157">
        <f t="shared" si="45"/>
        <v>0</v>
      </c>
      <c r="N582" s="157">
        <v>0</v>
      </c>
      <c r="O582" s="157">
        <f t="shared" si="46"/>
        <v>0</v>
      </c>
      <c r="P582" s="157">
        <v>0</v>
      </c>
      <c r="Q582" s="157">
        <f t="shared" si="47"/>
        <v>0</v>
      </c>
      <c r="R582" s="157"/>
      <c r="S582" s="157" t="s">
        <v>157</v>
      </c>
      <c r="T582" s="157" t="s">
        <v>158</v>
      </c>
      <c r="U582" s="157">
        <v>0</v>
      </c>
      <c r="V582" s="157">
        <f t="shared" si="48"/>
        <v>0</v>
      </c>
      <c r="W582" s="157"/>
      <c r="X582" s="157" t="s">
        <v>183</v>
      </c>
      <c r="Y582" s="148"/>
      <c r="Z582" s="148"/>
      <c r="AA582" s="148"/>
      <c r="AB582" s="148"/>
      <c r="AC582" s="148"/>
      <c r="AD582" s="148"/>
      <c r="AE582" s="148"/>
      <c r="AF582" s="148"/>
      <c r="AG582" s="148" t="s">
        <v>184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72">
        <v>198</v>
      </c>
      <c r="B583" s="173" t="s">
        <v>510</v>
      </c>
      <c r="C583" s="180" t="s">
        <v>511</v>
      </c>
      <c r="D583" s="174" t="s">
        <v>282</v>
      </c>
      <c r="E583" s="175">
        <v>1</v>
      </c>
      <c r="F583" s="176"/>
      <c r="G583" s="177">
        <f t="shared" si="42"/>
        <v>0</v>
      </c>
      <c r="H583" s="158">
        <v>0</v>
      </c>
      <c r="I583" s="157">
        <f t="shared" si="43"/>
        <v>0</v>
      </c>
      <c r="J583" s="158">
        <v>3500</v>
      </c>
      <c r="K583" s="157">
        <f t="shared" si="44"/>
        <v>3500</v>
      </c>
      <c r="L583" s="157">
        <v>15</v>
      </c>
      <c r="M583" s="157">
        <f t="shared" si="45"/>
        <v>0</v>
      </c>
      <c r="N583" s="157">
        <v>0</v>
      </c>
      <c r="O583" s="157">
        <f t="shared" si="46"/>
        <v>0</v>
      </c>
      <c r="P583" s="157">
        <v>0</v>
      </c>
      <c r="Q583" s="157">
        <f t="shared" si="47"/>
        <v>0</v>
      </c>
      <c r="R583" s="157"/>
      <c r="S583" s="157" t="s">
        <v>157</v>
      </c>
      <c r="T583" s="157" t="s">
        <v>158</v>
      </c>
      <c r="U583" s="157">
        <v>0</v>
      </c>
      <c r="V583" s="157">
        <f t="shared" si="48"/>
        <v>0</v>
      </c>
      <c r="W583" s="157"/>
      <c r="X583" s="157" t="s">
        <v>183</v>
      </c>
      <c r="Y583" s="148"/>
      <c r="Z583" s="148"/>
      <c r="AA583" s="148"/>
      <c r="AB583" s="148"/>
      <c r="AC583" s="148"/>
      <c r="AD583" s="148"/>
      <c r="AE583" s="148"/>
      <c r="AF583" s="148"/>
      <c r="AG583" s="148" t="s">
        <v>184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72">
        <v>199</v>
      </c>
      <c r="B584" s="173" t="s">
        <v>887</v>
      </c>
      <c r="C584" s="180" t="s">
        <v>888</v>
      </c>
      <c r="D584" s="174" t="s">
        <v>196</v>
      </c>
      <c r="E584" s="175">
        <v>10</v>
      </c>
      <c r="F584" s="176"/>
      <c r="G584" s="177">
        <f t="shared" si="42"/>
        <v>0</v>
      </c>
      <c r="H584" s="158">
        <v>17.2</v>
      </c>
      <c r="I584" s="157">
        <f t="shared" si="43"/>
        <v>172</v>
      </c>
      <c r="J584" s="158">
        <v>0</v>
      </c>
      <c r="K584" s="157">
        <f t="shared" si="44"/>
        <v>0</v>
      </c>
      <c r="L584" s="157">
        <v>15</v>
      </c>
      <c r="M584" s="157">
        <f t="shared" si="45"/>
        <v>0</v>
      </c>
      <c r="N584" s="157">
        <v>8.0000000000000007E-5</v>
      </c>
      <c r="O584" s="157">
        <f t="shared" si="46"/>
        <v>0</v>
      </c>
      <c r="P584" s="157">
        <v>0</v>
      </c>
      <c r="Q584" s="157">
        <f t="shared" si="47"/>
        <v>0</v>
      </c>
      <c r="R584" s="157" t="s">
        <v>200</v>
      </c>
      <c r="S584" s="157" t="s">
        <v>182</v>
      </c>
      <c r="T584" s="157" t="s">
        <v>182</v>
      </c>
      <c r="U584" s="157">
        <v>0</v>
      </c>
      <c r="V584" s="157">
        <f t="shared" si="48"/>
        <v>0</v>
      </c>
      <c r="W584" s="157"/>
      <c r="X584" s="157" t="s">
        <v>201</v>
      </c>
      <c r="Y584" s="148"/>
      <c r="Z584" s="148"/>
      <c r="AA584" s="148"/>
      <c r="AB584" s="148"/>
      <c r="AC584" s="148"/>
      <c r="AD584" s="148"/>
      <c r="AE584" s="148"/>
      <c r="AF584" s="148"/>
      <c r="AG584" s="148" t="s">
        <v>202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72">
        <v>200</v>
      </c>
      <c r="B585" s="173" t="s">
        <v>889</v>
      </c>
      <c r="C585" s="180" t="s">
        <v>890</v>
      </c>
      <c r="D585" s="174" t="s">
        <v>196</v>
      </c>
      <c r="E585" s="175">
        <v>1</v>
      </c>
      <c r="F585" s="176"/>
      <c r="G585" s="177">
        <f t="shared" si="42"/>
        <v>0</v>
      </c>
      <c r="H585" s="158">
        <v>21.2</v>
      </c>
      <c r="I585" s="157">
        <f t="shared" si="43"/>
        <v>21.2</v>
      </c>
      <c r="J585" s="158">
        <v>0</v>
      </c>
      <c r="K585" s="157">
        <f t="shared" si="44"/>
        <v>0</v>
      </c>
      <c r="L585" s="157">
        <v>15</v>
      </c>
      <c r="M585" s="157">
        <f t="shared" si="45"/>
        <v>0</v>
      </c>
      <c r="N585" s="157">
        <v>6.0000000000000002E-5</v>
      </c>
      <c r="O585" s="157">
        <f t="shared" si="46"/>
        <v>0</v>
      </c>
      <c r="P585" s="157">
        <v>0</v>
      </c>
      <c r="Q585" s="157">
        <f t="shared" si="47"/>
        <v>0</v>
      </c>
      <c r="R585" s="157" t="s">
        <v>200</v>
      </c>
      <c r="S585" s="157" t="s">
        <v>182</v>
      </c>
      <c r="T585" s="157" t="s">
        <v>182</v>
      </c>
      <c r="U585" s="157">
        <v>0</v>
      </c>
      <c r="V585" s="157">
        <f t="shared" si="48"/>
        <v>0</v>
      </c>
      <c r="W585" s="157"/>
      <c r="X585" s="157" t="s">
        <v>201</v>
      </c>
      <c r="Y585" s="148"/>
      <c r="Z585" s="148"/>
      <c r="AA585" s="148"/>
      <c r="AB585" s="148"/>
      <c r="AC585" s="148"/>
      <c r="AD585" s="148"/>
      <c r="AE585" s="148"/>
      <c r="AF585" s="148"/>
      <c r="AG585" s="148" t="s">
        <v>202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22.5" outlineLevel="1" x14ac:dyDescent="0.2">
      <c r="A586" s="172">
        <v>201</v>
      </c>
      <c r="B586" s="173" t="s">
        <v>891</v>
      </c>
      <c r="C586" s="180" t="s">
        <v>892</v>
      </c>
      <c r="D586" s="174" t="s">
        <v>189</v>
      </c>
      <c r="E586" s="175">
        <v>14</v>
      </c>
      <c r="F586" s="176"/>
      <c r="G586" s="177">
        <f t="shared" si="42"/>
        <v>0</v>
      </c>
      <c r="H586" s="158">
        <v>143.5</v>
      </c>
      <c r="I586" s="157">
        <f t="shared" si="43"/>
        <v>2009</v>
      </c>
      <c r="J586" s="158">
        <v>0</v>
      </c>
      <c r="K586" s="157">
        <f t="shared" si="44"/>
        <v>0</v>
      </c>
      <c r="L586" s="157">
        <v>15</v>
      </c>
      <c r="M586" s="157">
        <f t="shared" si="45"/>
        <v>0</v>
      </c>
      <c r="N586" s="157">
        <v>1.0000000000000001E-5</v>
      </c>
      <c r="O586" s="157">
        <f t="shared" si="46"/>
        <v>0</v>
      </c>
      <c r="P586" s="157">
        <v>0</v>
      </c>
      <c r="Q586" s="157">
        <f t="shared" si="47"/>
        <v>0</v>
      </c>
      <c r="R586" s="157" t="s">
        <v>200</v>
      </c>
      <c r="S586" s="157" t="s">
        <v>182</v>
      </c>
      <c r="T586" s="157" t="s">
        <v>182</v>
      </c>
      <c r="U586" s="157">
        <v>0</v>
      </c>
      <c r="V586" s="157">
        <f t="shared" si="48"/>
        <v>0</v>
      </c>
      <c r="W586" s="157"/>
      <c r="X586" s="157" t="s">
        <v>201</v>
      </c>
      <c r="Y586" s="148"/>
      <c r="Z586" s="148"/>
      <c r="AA586" s="148"/>
      <c r="AB586" s="148"/>
      <c r="AC586" s="148"/>
      <c r="AD586" s="148"/>
      <c r="AE586" s="148"/>
      <c r="AF586" s="148"/>
      <c r="AG586" s="148" t="s">
        <v>202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72">
        <v>202</v>
      </c>
      <c r="B587" s="173" t="s">
        <v>893</v>
      </c>
      <c r="C587" s="180" t="s">
        <v>894</v>
      </c>
      <c r="D587" s="174" t="s">
        <v>189</v>
      </c>
      <c r="E587" s="175">
        <v>14</v>
      </c>
      <c r="F587" s="176"/>
      <c r="G587" s="177">
        <f t="shared" si="42"/>
        <v>0</v>
      </c>
      <c r="H587" s="158">
        <v>48.6</v>
      </c>
      <c r="I587" s="157">
        <f t="shared" si="43"/>
        <v>680.4</v>
      </c>
      <c r="J587" s="158">
        <v>0</v>
      </c>
      <c r="K587" s="157">
        <f t="shared" si="44"/>
        <v>0</v>
      </c>
      <c r="L587" s="157">
        <v>15</v>
      </c>
      <c r="M587" s="157">
        <f t="shared" si="45"/>
        <v>0</v>
      </c>
      <c r="N587" s="157">
        <v>1.0000000000000001E-5</v>
      </c>
      <c r="O587" s="157">
        <f t="shared" si="46"/>
        <v>0</v>
      </c>
      <c r="P587" s="157">
        <v>0</v>
      </c>
      <c r="Q587" s="157">
        <f t="shared" si="47"/>
        <v>0</v>
      </c>
      <c r="R587" s="157" t="s">
        <v>200</v>
      </c>
      <c r="S587" s="157" t="s">
        <v>182</v>
      </c>
      <c r="T587" s="157" t="s">
        <v>182</v>
      </c>
      <c r="U587" s="157">
        <v>0</v>
      </c>
      <c r="V587" s="157">
        <f t="shared" si="48"/>
        <v>0</v>
      </c>
      <c r="W587" s="157"/>
      <c r="X587" s="157" t="s">
        <v>201</v>
      </c>
      <c r="Y587" s="148"/>
      <c r="Z587" s="148"/>
      <c r="AA587" s="148"/>
      <c r="AB587" s="148"/>
      <c r="AC587" s="148"/>
      <c r="AD587" s="148"/>
      <c r="AE587" s="148"/>
      <c r="AF587" s="148"/>
      <c r="AG587" s="148" t="s">
        <v>202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72">
        <v>203</v>
      </c>
      <c r="B588" s="173" t="s">
        <v>895</v>
      </c>
      <c r="C588" s="180" t="s">
        <v>896</v>
      </c>
      <c r="D588" s="174" t="s">
        <v>189</v>
      </c>
      <c r="E588" s="175">
        <v>14</v>
      </c>
      <c r="F588" s="176"/>
      <c r="G588" s="177">
        <f t="shared" si="42"/>
        <v>0</v>
      </c>
      <c r="H588" s="158">
        <v>30.8</v>
      </c>
      <c r="I588" s="157">
        <f t="shared" si="43"/>
        <v>431.2</v>
      </c>
      <c r="J588" s="158">
        <v>0</v>
      </c>
      <c r="K588" s="157">
        <f t="shared" si="44"/>
        <v>0</v>
      </c>
      <c r="L588" s="157">
        <v>15</v>
      </c>
      <c r="M588" s="157">
        <f t="shared" si="45"/>
        <v>0</v>
      </c>
      <c r="N588" s="157">
        <v>5.0000000000000002E-5</v>
      </c>
      <c r="O588" s="157">
        <f t="shared" si="46"/>
        <v>0</v>
      </c>
      <c r="P588" s="157">
        <v>0</v>
      </c>
      <c r="Q588" s="157">
        <f t="shared" si="47"/>
        <v>0</v>
      </c>
      <c r="R588" s="157" t="s">
        <v>200</v>
      </c>
      <c r="S588" s="157" t="s">
        <v>182</v>
      </c>
      <c r="T588" s="157" t="s">
        <v>182</v>
      </c>
      <c r="U588" s="157">
        <v>0</v>
      </c>
      <c r="V588" s="157">
        <f t="shared" si="48"/>
        <v>0</v>
      </c>
      <c r="W588" s="157"/>
      <c r="X588" s="157" t="s">
        <v>201</v>
      </c>
      <c r="Y588" s="148"/>
      <c r="Z588" s="148"/>
      <c r="AA588" s="148"/>
      <c r="AB588" s="148"/>
      <c r="AC588" s="148"/>
      <c r="AD588" s="148"/>
      <c r="AE588" s="148"/>
      <c r="AF588" s="148"/>
      <c r="AG588" s="148" t="s">
        <v>202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72">
        <v>204</v>
      </c>
      <c r="B589" s="173" t="s">
        <v>897</v>
      </c>
      <c r="C589" s="180" t="s">
        <v>898</v>
      </c>
      <c r="D589" s="174" t="s">
        <v>189</v>
      </c>
      <c r="E589" s="175">
        <v>1</v>
      </c>
      <c r="F589" s="176"/>
      <c r="G589" s="177">
        <f t="shared" si="42"/>
        <v>0</v>
      </c>
      <c r="H589" s="158">
        <v>42.3</v>
      </c>
      <c r="I589" s="157">
        <f t="shared" si="43"/>
        <v>42.3</v>
      </c>
      <c r="J589" s="158">
        <v>0</v>
      </c>
      <c r="K589" s="157">
        <f t="shared" si="44"/>
        <v>0</v>
      </c>
      <c r="L589" s="157">
        <v>15</v>
      </c>
      <c r="M589" s="157">
        <f t="shared" si="45"/>
        <v>0</v>
      </c>
      <c r="N589" s="157">
        <v>0</v>
      </c>
      <c r="O589" s="157">
        <f t="shared" si="46"/>
        <v>0</v>
      </c>
      <c r="P589" s="157">
        <v>0</v>
      </c>
      <c r="Q589" s="157">
        <f t="shared" si="47"/>
        <v>0</v>
      </c>
      <c r="R589" s="157" t="s">
        <v>200</v>
      </c>
      <c r="S589" s="157" t="s">
        <v>182</v>
      </c>
      <c r="T589" s="157" t="s">
        <v>182</v>
      </c>
      <c r="U589" s="157">
        <v>0</v>
      </c>
      <c r="V589" s="157">
        <f t="shared" si="48"/>
        <v>0</v>
      </c>
      <c r="W589" s="157"/>
      <c r="X589" s="157" t="s">
        <v>201</v>
      </c>
      <c r="Y589" s="148"/>
      <c r="Z589" s="148"/>
      <c r="AA589" s="148"/>
      <c r="AB589" s="148"/>
      <c r="AC589" s="148"/>
      <c r="AD589" s="148"/>
      <c r="AE589" s="148"/>
      <c r="AF589" s="148"/>
      <c r="AG589" s="148" t="s">
        <v>202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72">
        <v>205</v>
      </c>
      <c r="B590" s="173" t="s">
        <v>899</v>
      </c>
      <c r="C590" s="180" t="s">
        <v>900</v>
      </c>
      <c r="D590" s="174" t="s">
        <v>189</v>
      </c>
      <c r="E590" s="175">
        <v>38</v>
      </c>
      <c r="F590" s="176"/>
      <c r="G590" s="177">
        <f t="shared" si="42"/>
        <v>0</v>
      </c>
      <c r="H590" s="158">
        <v>13</v>
      </c>
      <c r="I590" s="157">
        <f t="shared" si="43"/>
        <v>494</v>
      </c>
      <c r="J590" s="158">
        <v>0</v>
      </c>
      <c r="K590" s="157">
        <f t="shared" si="44"/>
        <v>0</v>
      </c>
      <c r="L590" s="157">
        <v>15</v>
      </c>
      <c r="M590" s="157">
        <f t="shared" si="45"/>
        <v>0</v>
      </c>
      <c r="N590" s="157">
        <v>4.0000000000000003E-5</v>
      </c>
      <c r="O590" s="157">
        <f t="shared" si="46"/>
        <v>0</v>
      </c>
      <c r="P590" s="157">
        <v>0</v>
      </c>
      <c r="Q590" s="157">
        <f t="shared" si="47"/>
        <v>0</v>
      </c>
      <c r="R590" s="157" t="s">
        <v>200</v>
      </c>
      <c r="S590" s="157" t="s">
        <v>182</v>
      </c>
      <c r="T590" s="157" t="s">
        <v>182</v>
      </c>
      <c r="U590" s="157">
        <v>0</v>
      </c>
      <c r="V590" s="157">
        <f t="shared" si="48"/>
        <v>0</v>
      </c>
      <c r="W590" s="157"/>
      <c r="X590" s="157" t="s">
        <v>201</v>
      </c>
      <c r="Y590" s="148"/>
      <c r="Z590" s="148"/>
      <c r="AA590" s="148"/>
      <c r="AB590" s="148"/>
      <c r="AC590" s="148"/>
      <c r="AD590" s="148"/>
      <c r="AE590" s="148"/>
      <c r="AF590" s="148"/>
      <c r="AG590" s="148" t="s">
        <v>202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72">
        <v>206</v>
      </c>
      <c r="B591" s="173" t="s">
        <v>506</v>
      </c>
      <c r="C591" s="180" t="s">
        <v>507</v>
      </c>
      <c r="D591" s="174" t="s">
        <v>189</v>
      </c>
      <c r="E591" s="175">
        <v>5</v>
      </c>
      <c r="F591" s="176"/>
      <c r="G591" s="177">
        <f t="shared" si="42"/>
        <v>0</v>
      </c>
      <c r="H591" s="158">
        <v>1043</v>
      </c>
      <c r="I591" s="157">
        <f t="shared" si="43"/>
        <v>5215</v>
      </c>
      <c r="J591" s="158">
        <v>0</v>
      </c>
      <c r="K591" s="157">
        <f t="shared" si="44"/>
        <v>0</v>
      </c>
      <c r="L591" s="157">
        <v>15</v>
      </c>
      <c r="M591" s="157">
        <f t="shared" si="45"/>
        <v>0</v>
      </c>
      <c r="N591" s="157">
        <v>4.0000000000000001E-3</v>
      </c>
      <c r="O591" s="157">
        <f t="shared" si="46"/>
        <v>0.02</v>
      </c>
      <c r="P591" s="157">
        <v>0</v>
      </c>
      <c r="Q591" s="157">
        <f t="shared" si="47"/>
        <v>0</v>
      </c>
      <c r="R591" s="157" t="s">
        <v>200</v>
      </c>
      <c r="S591" s="157" t="s">
        <v>182</v>
      </c>
      <c r="T591" s="157" t="s">
        <v>182</v>
      </c>
      <c r="U591" s="157">
        <v>0</v>
      </c>
      <c r="V591" s="157">
        <f t="shared" si="48"/>
        <v>0</v>
      </c>
      <c r="W591" s="157"/>
      <c r="X591" s="157" t="s">
        <v>201</v>
      </c>
      <c r="Y591" s="148"/>
      <c r="Z591" s="148"/>
      <c r="AA591" s="148"/>
      <c r="AB591" s="148"/>
      <c r="AC591" s="148"/>
      <c r="AD591" s="148"/>
      <c r="AE591" s="148"/>
      <c r="AF591" s="148"/>
      <c r="AG591" s="148" t="s">
        <v>202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72">
        <v>207</v>
      </c>
      <c r="B592" s="173" t="s">
        <v>508</v>
      </c>
      <c r="C592" s="180" t="s">
        <v>509</v>
      </c>
      <c r="D592" s="174" t="s">
        <v>189</v>
      </c>
      <c r="E592" s="175">
        <v>4</v>
      </c>
      <c r="F592" s="176"/>
      <c r="G592" s="177">
        <f t="shared" si="42"/>
        <v>0</v>
      </c>
      <c r="H592" s="158">
        <v>990</v>
      </c>
      <c r="I592" s="157">
        <f t="shared" si="43"/>
        <v>3960</v>
      </c>
      <c r="J592" s="158">
        <v>0</v>
      </c>
      <c r="K592" s="157">
        <f t="shared" si="44"/>
        <v>0</v>
      </c>
      <c r="L592" s="157">
        <v>15</v>
      </c>
      <c r="M592" s="157">
        <f t="shared" si="45"/>
        <v>0</v>
      </c>
      <c r="N592" s="157">
        <v>4.0000000000000001E-3</v>
      </c>
      <c r="O592" s="157">
        <f t="shared" si="46"/>
        <v>0.02</v>
      </c>
      <c r="P592" s="157">
        <v>0</v>
      </c>
      <c r="Q592" s="157">
        <f t="shared" si="47"/>
        <v>0</v>
      </c>
      <c r="R592" s="157"/>
      <c r="S592" s="157" t="s">
        <v>157</v>
      </c>
      <c r="T592" s="157" t="s">
        <v>158</v>
      </c>
      <c r="U592" s="157">
        <v>0</v>
      </c>
      <c r="V592" s="157">
        <f t="shared" si="48"/>
        <v>0</v>
      </c>
      <c r="W592" s="157"/>
      <c r="X592" s="157" t="s">
        <v>201</v>
      </c>
      <c r="Y592" s="148"/>
      <c r="Z592" s="148"/>
      <c r="AA592" s="148"/>
      <c r="AB592" s="148"/>
      <c r="AC592" s="148"/>
      <c r="AD592" s="148"/>
      <c r="AE592" s="148"/>
      <c r="AF592" s="148"/>
      <c r="AG592" s="148" t="s">
        <v>202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72">
        <v>208</v>
      </c>
      <c r="B593" s="173" t="s">
        <v>901</v>
      </c>
      <c r="C593" s="180" t="s">
        <v>902</v>
      </c>
      <c r="D593" s="174" t="s">
        <v>189</v>
      </c>
      <c r="E593" s="175">
        <v>1</v>
      </c>
      <c r="F593" s="176"/>
      <c r="G593" s="177">
        <f t="shared" si="42"/>
        <v>0</v>
      </c>
      <c r="H593" s="158">
        <v>978</v>
      </c>
      <c r="I593" s="157">
        <f t="shared" si="43"/>
        <v>978</v>
      </c>
      <c r="J593" s="158">
        <v>0</v>
      </c>
      <c r="K593" s="157">
        <f t="shared" si="44"/>
        <v>0</v>
      </c>
      <c r="L593" s="157">
        <v>15</v>
      </c>
      <c r="M593" s="157">
        <f t="shared" si="45"/>
        <v>0</v>
      </c>
      <c r="N593" s="157">
        <v>2.63E-2</v>
      </c>
      <c r="O593" s="157">
        <f t="shared" si="46"/>
        <v>0.03</v>
      </c>
      <c r="P593" s="157">
        <v>0</v>
      </c>
      <c r="Q593" s="157">
        <f t="shared" si="47"/>
        <v>0</v>
      </c>
      <c r="R593" s="157"/>
      <c r="S593" s="157" t="s">
        <v>157</v>
      </c>
      <c r="T593" s="157" t="s">
        <v>158</v>
      </c>
      <c r="U593" s="157">
        <v>0</v>
      </c>
      <c r="V593" s="157">
        <f t="shared" si="48"/>
        <v>0</v>
      </c>
      <c r="W593" s="157"/>
      <c r="X593" s="157" t="s">
        <v>201</v>
      </c>
      <c r="Y593" s="148"/>
      <c r="Z593" s="148"/>
      <c r="AA593" s="148"/>
      <c r="AB593" s="148"/>
      <c r="AC593" s="148"/>
      <c r="AD593" s="148"/>
      <c r="AE593" s="148"/>
      <c r="AF593" s="148"/>
      <c r="AG593" s="148" t="s">
        <v>202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72">
        <v>209</v>
      </c>
      <c r="B594" s="173" t="s">
        <v>903</v>
      </c>
      <c r="C594" s="180" t="s">
        <v>904</v>
      </c>
      <c r="D594" s="174" t="s">
        <v>189</v>
      </c>
      <c r="E594" s="175">
        <v>2</v>
      </c>
      <c r="F594" s="176"/>
      <c r="G594" s="177">
        <f t="shared" si="42"/>
        <v>0</v>
      </c>
      <c r="H594" s="158">
        <v>167.5</v>
      </c>
      <c r="I594" s="157">
        <f t="shared" si="43"/>
        <v>335</v>
      </c>
      <c r="J594" s="158">
        <v>0</v>
      </c>
      <c r="K594" s="157">
        <f t="shared" si="44"/>
        <v>0</v>
      </c>
      <c r="L594" s="157">
        <v>15</v>
      </c>
      <c r="M594" s="157">
        <f t="shared" si="45"/>
        <v>0</v>
      </c>
      <c r="N594" s="157">
        <v>1.8000000000000001E-4</v>
      </c>
      <c r="O594" s="157">
        <f t="shared" si="46"/>
        <v>0</v>
      </c>
      <c r="P594" s="157">
        <v>0</v>
      </c>
      <c r="Q594" s="157">
        <f t="shared" si="47"/>
        <v>0</v>
      </c>
      <c r="R594" s="157" t="s">
        <v>200</v>
      </c>
      <c r="S594" s="157" t="s">
        <v>182</v>
      </c>
      <c r="T594" s="157" t="s">
        <v>182</v>
      </c>
      <c r="U594" s="157">
        <v>0</v>
      </c>
      <c r="V594" s="157">
        <f t="shared" si="48"/>
        <v>0</v>
      </c>
      <c r="W594" s="157"/>
      <c r="X594" s="157" t="s">
        <v>201</v>
      </c>
      <c r="Y594" s="148"/>
      <c r="Z594" s="148"/>
      <c r="AA594" s="148"/>
      <c r="AB594" s="148"/>
      <c r="AC594" s="148"/>
      <c r="AD594" s="148"/>
      <c r="AE594" s="148"/>
      <c r="AF594" s="148"/>
      <c r="AG594" s="148" t="s">
        <v>202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72">
        <v>210</v>
      </c>
      <c r="B595" s="173" t="s">
        <v>905</v>
      </c>
      <c r="C595" s="180" t="s">
        <v>906</v>
      </c>
      <c r="D595" s="174" t="s">
        <v>189</v>
      </c>
      <c r="E595" s="175">
        <v>3</v>
      </c>
      <c r="F595" s="176"/>
      <c r="G595" s="177">
        <f t="shared" si="42"/>
        <v>0</v>
      </c>
      <c r="H595" s="158">
        <v>199.5</v>
      </c>
      <c r="I595" s="157">
        <f t="shared" si="43"/>
        <v>598.5</v>
      </c>
      <c r="J595" s="158">
        <v>0</v>
      </c>
      <c r="K595" s="157">
        <f t="shared" si="44"/>
        <v>0</v>
      </c>
      <c r="L595" s="157">
        <v>15</v>
      </c>
      <c r="M595" s="157">
        <f t="shared" si="45"/>
        <v>0</v>
      </c>
      <c r="N595" s="157">
        <v>1.8000000000000001E-4</v>
      </c>
      <c r="O595" s="157">
        <f t="shared" si="46"/>
        <v>0</v>
      </c>
      <c r="P595" s="157">
        <v>0</v>
      </c>
      <c r="Q595" s="157">
        <f t="shared" si="47"/>
        <v>0</v>
      </c>
      <c r="R595" s="157" t="s">
        <v>200</v>
      </c>
      <c r="S595" s="157" t="s">
        <v>182</v>
      </c>
      <c r="T595" s="157" t="s">
        <v>182</v>
      </c>
      <c r="U595" s="157">
        <v>0</v>
      </c>
      <c r="V595" s="157">
        <f t="shared" si="48"/>
        <v>0</v>
      </c>
      <c r="W595" s="157"/>
      <c r="X595" s="157" t="s">
        <v>201</v>
      </c>
      <c r="Y595" s="148"/>
      <c r="Z595" s="148"/>
      <c r="AA595" s="148"/>
      <c r="AB595" s="148"/>
      <c r="AC595" s="148"/>
      <c r="AD595" s="148"/>
      <c r="AE595" s="148"/>
      <c r="AF595" s="148"/>
      <c r="AG595" s="148" t="s">
        <v>202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72">
        <v>211</v>
      </c>
      <c r="B596" s="173" t="s">
        <v>907</v>
      </c>
      <c r="C596" s="180" t="s">
        <v>908</v>
      </c>
      <c r="D596" s="174" t="s">
        <v>189</v>
      </c>
      <c r="E596" s="175">
        <v>2</v>
      </c>
      <c r="F596" s="176"/>
      <c r="G596" s="177">
        <f t="shared" si="42"/>
        <v>0</v>
      </c>
      <c r="H596" s="158">
        <v>145</v>
      </c>
      <c r="I596" s="157">
        <f t="shared" si="43"/>
        <v>290</v>
      </c>
      <c r="J596" s="158">
        <v>0</v>
      </c>
      <c r="K596" s="157">
        <f t="shared" si="44"/>
        <v>0</v>
      </c>
      <c r="L596" s="157">
        <v>15</v>
      </c>
      <c r="M596" s="157">
        <f t="shared" si="45"/>
        <v>0</v>
      </c>
      <c r="N596" s="157">
        <v>1.8000000000000001E-4</v>
      </c>
      <c r="O596" s="157">
        <f t="shared" si="46"/>
        <v>0</v>
      </c>
      <c r="P596" s="157">
        <v>0</v>
      </c>
      <c r="Q596" s="157">
        <f t="shared" si="47"/>
        <v>0</v>
      </c>
      <c r="R596" s="157" t="s">
        <v>200</v>
      </c>
      <c r="S596" s="157" t="s">
        <v>182</v>
      </c>
      <c r="T596" s="157" t="s">
        <v>182</v>
      </c>
      <c r="U596" s="157">
        <v>0</v>
      </c>
      <c r="V596" s="157">
        <f t="shared" si="48"/>
        <v>0</v>
      </c>
      <c r="W596" s="157"/>
      <c r="X596" s="157" t="s">
        <v>201</v>
      </c>
      <c r="Y596" s="148"/>
      <c r="Z596" s="148"/>
      <c r="AA596" s="148"/>
      <c r="AB596" s="148"/>
      <c r="AC596" s="148"/>
      <c r="AD596" s="148"/>
      <c r="AE596" s="148"/>
      <c r="AF596" s="148"/>
      <c r="AG596" s="148" t="s">
        <v>202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72">
        <v>212</v>
      </c>
      <c r="B597" s="173" t="s">
        <v>909</v>
      </c>
      <c r="C597" s="180" t="s">
        <v>910</v>
      </c>
      <c r="D597" s="174" t="s">
        <v>189</v>
      </c>
      <c r="E597" s="175">
        <v>1</v>
      </c>
      <c r="F597" s="176"/>
      <c r="G597" s="177">
        <f t="shared" si="42"/>
        <v>0</v>
      </c>
      <c r="H597" s="158">
        <v>378</v>
      </c>
      <c r="I597" s="157">
        <f t="shared" si="43"/>
        <v>378</v>
      </c>
      <c r="J597" s="158">
        <v>0</v>
      </c>
      <c r="K597" s="157">
        <f t="shared" si="44"/>
        <v>0</v>
      </c>
      <c r="L597" s="157">
        <v>15</v>
      </c>
      <c r="M597" s="157">
        <f t="shared" si="45"/>
        <v>0</v>
      </c>
      <c r="N597" s="157">
        <v>4.0000000000000002E-4</v>
      </c>
      <c r="O597" s="157">
        <f t="shared" si="46"/>
        <v>0</v>
      </c>
      <c r="P597" s="157">
        <v>0</v>
      </c>
      <c r="Q597" s="157">
        <f t="shared" si="47"/>
        <v>0</v>
      </c>
      <c r="R597" s="157" t="s">
        <v>200</v>
      </c>
      <c r="S597" s="157" t="s">
        <v>182</v>
      </c>
      <c r="T597" s="157" t="s">
        <v>182</v>
      </c>
      <c r="U597" s="157">
        <v>0</v>
      </c>
      <c r="V597" s="157">
        <f t="shared" si="48"/>
        <v>0</v>
      </c>
      <c r="W597" s="157"/>
      <c r="X597" s="157" t="s">
        <v>201</v>
      </c>
      <c r="Y597" s="148"/>
      <c r="Z597" s="148"/>
      <c r="AA597" s="148"/>
      <c r="AB597" s="148"/>
      <c r="AC597" s="148"/>
      <c r="AD597" s="148"/>
      <c r="AE597" s="148"/>
      <c r="AF597" s="148"/>
      <c r="AG597" s="148" t="s">
        <v>202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72">
        <v>213</v>
      </c>
      <c r="B598" s="173" t="s">
        <v>911</v>
      </c>
      <c r="C598" s="180" t="s">
        <v>912</v>
      </c>
      <c r="D598" s="174" t="s">
        <v>189</v>
      </c>
      <c r="E598" s="175">
        <v>1</v>
      </c>
      <c r="F598" s="176"/>
      <c r="G598" s="177">
        <f t="shared" si="42"/>
        <v>0</v>
      </c>
      <c r="H598" s="158">
        <v>885</v>
      </c>
      <c r="I598" s="157">
        <f t="shared" si="43"/>
        <v>885</v>
      </c>
      <c r="J598" s="158">
        <v>0</v>
      </c>
      <c r="K598" s="157">
        <f t="shared" si="44"/>
        <v>0</v>
      </c>
      <c r="L598" s="157">
        <v>15</v>
      </c>
      <c r="M598" s="157">
        <f t="shared" si="45"/>
        <v>0</v>
      </c>
      <c r="N598" s="157">
        <v>5.0000000000000001E-4</v>
      </c>
      <c r="O598" s="157">
        <f t="shared" si="46"/>
        <v>0</v>
      </c>
      <c r="P598" s="157">
        <v>0</v>
      </c>
      <c r="Q598" s="157">
        <f t="shared" si="47"/>
        <v>0</v>
      </c>
      <c r="R598" s="157" t="s">
        <v>200</v>
      </c>
      <c r="S598" s="157" t="s">
        <v>182</v>
      </c>
      <c r="T598" s="157" t="s">
        <v>182</v>
      </c>
      <c r="U598" s="157">
        <v>0</v>
      </c>
      <c r="V598" s="157">
        <f t="shared" si="48"/>
        <v>0</v>
      </c>
      <c r="W598" s="157"/>
      <c r="X598" s="157" t="s">
        <v>201</v>
      </c>
      <c r="Y598" s="148"/>
      <c r="Z598" s="148"/>
      <c r="AA598" s="148"/>
      <c r="AB598" s="148"/>
      <c r="AC598" s="148"/>
      <c r="AD598" s="148"/>
      <c r="AE598" s="148"/>
      <c r="AF598" s="148"/>
      <c r="AG598" s="148" t="s">
        <v>202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72">
        <v>214</v>
      </c>
      <c r="B599" s="173" t="s">
        <v>913</v>
      </c>
      <c r="C599" s="180" t="s">
        <v>914</v>
      </c>
      <c r="D599" s="174" t="s">
        <v>915</v>
      </c>
      <c r="E599" s="175">
        <v>50</v>
      </c>
      <c r="F599" s="176"/>
      <c r="G599" s="177">
        <f t="shared" si="42"/>
        <v>0</v>
      </c>
      <c r="H599" s="158">
        <v>12</v>
      </c>
      <c r="I599" s="157">
        <f t="shared" si="43"/>
        <v>600</v>
      </c>
      <c r="J599" s="158">
        <v>0</v>
      </c>
      <c r="K599" s="157">
        <f t="shared" si="44"/>
        <v>0</v>
      </c>
      <c r="L599" s="157">
        <v>15</v>
      </c>
      <c r="M599" s="157">
        <f t="shared" si="45"/>
        <v>0</v>
      </c>
      <c r="N599" s="157">
        <v>1</v>
      </c>
      <c r="O599" s="157">
        <f t="shared" si="46"/>
        <v>50</v>
      </c>
      <c r="P599" s="157">
        <v>0</v>
      </c>
      <c r="Q599" s="157">
        <f t="shared" si="47"/>
        <v>0</v>
      </c>
      <c r="R599" s="157" t="s">
        <v>200</v>
      </c>
      <c r="S599" s="157" t="s">
        <v>182</v>
      </c>
      <c r="T599" s="157" t="s">
        <v>158</v>
      </c>
      <c r="U599" s="157">
        <v>0</v>
      </c>
      <c r="V599" s="157">
        <f t="shared" si="48"/>
        <v>0</v>
      </c>
      <c r="W599" s="157"/>
      <c r="X599" s="157" t="s">
        <v>201</v>
      </c>
      <c r="Y599" s="148"/>
      <c r="Z599" s="148"/>
      <c r="AA599" s="148"/>
      <c r="AB599" s="148"/>
      <c r="AC599" s="148"/>
      <c r="AD599" s="148"/>
      <c r="AE599" s="148"/>
      <c r="AF599" s="148"/>
      <c r="AG599" s="148" t="s">
        <v>202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x14ac:dyDescent="0.2">
      <c r="A600" s="160" t="s">
        <v>152</v>
      </c>
      <c r="B600" s="161" t="s">
        <v>120</v>
      </c>
      <c r="C600" s="179" t="s">
        <v>121</v>
      </c>
      <c r="D600" s="162"/>
      <c r="E600" s="163"/>
      <c r="F600" s="164"/>
      <c r="G600" s="165">
        <f>SUMIF(AG601:AG604,"&lt;&gt;NOR",G601:G604)</f>
        <v>0</v>
      </c>
      <c r="H600" s="159"/>
      <c r="I600" s="159">
        <f>SUM(I601:I604)</f>
        <v>604.28</v>
      </c>
      <c r="J600" s="159"/>
      <c r="K600" s="159">
        <f>SUM(K601:K604)</f>
        <v>901.72</v>
      </c>
      <c r="L600" s="159"/>
      <c r="M600" s="159">
        <f>SUM(M601:M604)</f>
        <v>0</v>
      </c>
      <c r="N600" s="159"/>
      <c r="O600" s="159">
        <f>SUM(O601:O604)</f>
        <v>0</v>
      </c>
      <c r="P600" s="159"/>
      <c r="Q600" s="159">
        <f>SUM(Q601:Q604)</f>
        <v>0</v>
      </c>
      <c r="R600" s="159"/>
      <c r="S600" s="159"/>
      <c r="T600" s="159"/>
      <c r="U600" s="159"/>
      <c r="V600" s="159">
        <f>SUM(V601:V604)</f>
        <v>1.8199999999999998</v>
      </c>
      <c r="W600" s="159"/>
      <c r="X600" s="159"/>
      <c r="AG600" t="s">
        <v>153</v>
      </c>
    </row>
    <row r="601" spans="1:60" outlineLevel="1" x14ac:dyDescent="0.2">
      <c r="A601" s="172">
        <v>215</v>
      </c>
      <c r="B601" s="173" t="s">
        <v>512</v>
      </c>
      <c r="C601" s="180" t="s">
        <v>513</v>
      </c>
      <c r="D601" s="174" t="s">
        <v>189</v>
      </c>
      <c r="E601" s="175">
        <v>4</v>
      </c>
      <c r="F601" s="176"/>
      <c r="G601" s="177">
        <f>ROUND(E601*F601,2)</f>
        <v>0</v>
      </c>
      <c r="H601" s="158">
        <v>75.069999999999993</v>
      </c>
      <c r="I601" s="157">
        <f>ROUND(E601*H601,2)</f>
        <v>300.27999999999997</v>
      </c>
      <c r="J601" s="158">
        <v>116.43</v>
      </c>
      <c r="K601" s="157">
        <f>ROUND(E601*J601,2)</f>
        <v>465.72</v>
      </c>
      <c r="L601" s="157">
        <v>15</v>
      </c>
      <c r="M601" s="157">
        <f>G601*(1+L601/100)</f>
        <v>0</v>
      </c>
      <c r="N601" s="157">
        <v>0</v>
      </c>
      <c r="O601" s="157">
        <f>ROUND(E601*N601,2)</f>
        <v>0</v>
      </c>
      <c r="P601" s="157">
        <v>0</v>
      </c>
      <c r="Q601" s="157">
        <f>ROUND(E601*P601,2)</f>
        <v>0</v>
      </c>
      <c r="R601" s="157"/>
      <c r="S601" s="157" t="s">
        <v>182</v>
      </c>
      <c r="T601" s="157" t="s">
        <v>182</v>
      </c>
      <c r="U601" s="157">
        <v>0.23599999999999999</v>
      </c>
      <c r="V601" s="157">
        <f>ROUND(E601*U601,2)</f>
        <v>0.94</v>
      </c>
      <c r="W601" s="157"/>
      <c r="X601" s="157" t="s">
        <v>183</v>
      </c>
      <c r="Y601" s="148"/>
      <c r="Z601" s="148"/>
      <c r="AA601" s="148"/>
      <c r="AB601" s="148"/>
      <c r="AC601" s="148"/>
      <c r="AD601" s="148"/>
      <c r="AE601" s="148"/>
      <c r="AF601" s="148"/>
      <c r="AG601" s="148" t="s">
        <v>184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 x14ac:dyDescent="0.2">
      <c r="A602" s="172">
        <v>216</v>
      </c>
      <c r="B602" s="173" t="s">
        <v>916</v>
      </c>
      <c r="C602" s="180" t="s">
        <v>917</v>
      </c>
      <c r="D602" s="174" t="s">
        <v>189</v>
      </c>
      <c r="E602" s="175">
        <v>1</v>
      </c>
      <c r="F602" s="176"/>
      <c r="G602" s="177">
        <f>ROUND(E602*F602,2)</f>
        <v>0</v>
      </c>
      <c r="H602" s="158">
        <v>0</v>
      </c>
      <c r="I602" s="157">
        <f>ROUND(E602*H602,2)</f>
        <v>0</v>
      </c>
      <c r="J602" s="158">
        <v>237</v>
      </c>
      <c r="K602" s="157">
        <f>ROUND(E602*J602,2)</f>
        <v>237</v>
      </c>
      <c r="L602" s="157">
        <v>15</v>
      </c>
      <c r="M602" s="157">
        <f>G602*(1+L602/100)</f>
        <v>0</v>
      </c>
      <c r="N602" s="157">
        <v>0</v>
      </c>
      <c r="O602" s="157">
        <f>ROUND(E602*N602,2)</f>
        <v>0</v>
      </c>
      <c r="P602" s="157">
        <v>0</v>
      </c>
      <c r="Q602" s="157">
        <f>ROUND(E602*P602,2)</f>
        <v>0</v>
      </c>
      <c r="R602" s="157"/>
      <c r="S602" s="157" t="s">
        <v>182</v>
      </c>
      <c r="T602" s="157" t="s">
        <v>182</v>
      </c>
      <c r="U602" s="157">
        <v>0.48</v>
      </c>
      <c r="V602" s="157">
        <f>ROUND(E602*U602,2)</f>
        <v>0.48</v>
      </c>
      <c r="W602" s="157"/>
      <c r="X602" s="157" t="s">
        <v>183</v>
      </c>
      <c r="Y602" s="148"/>
      <c r="Z602" s="148"/>
      <c r="AA602" s="148"/>
      <c r="AB602" s="148"/>
      <c r="AC602" s="148"/>
      <c r="AD602" s="148"/>
      <c r="AE602" s="148"/>
      <c r="AF602" s="148"/>
      <c r="AG602" s="148" t="s">
        <v>184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72">
        <v>217</v>
      </c>
      <c r="B603" s="173" t="s">
        <v>514</v>
      </c>
      <c r="C603" s="180" t="s">
        <v>515</v>
      </c>
      <c r="D603" s="174" t="s">
        <v>189</v>
      </c>
      <c r="E603" s="175">
        <v>2</v>
      </c>
      <c r="F603" s="176"/>
      <c r="G603" s="177">
        <f>ROUND(E603*F603,2)</f>
        <v>0</v>
      </c>
      <c r="H603" s="158">
        <v>0</v>
      </c>
      <c r="I603" s="157">
        <f>ROUND(E603*H603,2)</f>
        <v>0</v>
      </c>
      <c r="J603" s="158">
        <v>99.5</v>
      </c>
      <c r="K603" s="157">
        <f>ROUND(E603*J603,2)</f>
        <v>199</v>
      </c>
      <c r="L603" s="157">
        <v>15</v>
      </c>
      <c r="M603" s="157">
        <f>G603*(1+L603/100)</f>
        <v>0</v>
      </c>
      <c r="N603" s="157">
        <v>0</v>
      </c>
      <c r="O603" s="157">
        <f>ROUND(E603*N603,2)</f>
        <v>0</v>
      </c>
      <c r="P603" s="157">
        <v>0</v>
      </c>
      <c r="Q603" s="157">
        <f>ROUND(E603*P603,2)</f>
        <v>0</v>
      </c>
      <c r="R603" s="157"/>
      <c r="S603" s="157" t="s">
        <v>182</v>
      </c>
      <c r="T603" s="157" t="s">
        <v>182</v>
      </c>
      <c r="U603" s="157">
        <v>0.20166999999999999</v>
      </c>
      <c r="V603" s="157">
        <f>ROUND(E603*U603,2)</f>
        <v>0.4</v>
      </c>
      <c r="W603" s="157"/>
      <c r="X603" s="157" t="s">
        <v>183</v>
      </c>
      <c r="Y603" s="148"/>
      <c r="Z603" s="148"/>
      <c r="AA603" s="148"/>
      <c r="AB603" s="148"/>
      <c r="AC603" s="148"/>
      <c r="AD603" s="148"/>
      <c r="AE603" s="148"/>
      <c r="AF603" s="148"/>
      <c r="AG603" s="148" t="s">
        <v>184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72">
        <v>218</v>
      </c>
      <c r="B604" s="173" t="s">
        <v>516</v>
      </c>
      <c r="C604" s="180" t="s">
        <v>517</v>
      </c>
      <c r="D604" s="174" t="s">
        <v>189</v>
      </c>
      <c r="E604" s="175">
        <v>2</v>
      </c>
      <c r="F604" s="176"/>
      <c r="G604" s="177">
        <f>ROUND(E604*F604,2)</f>
        <v>0</v>
      </c>
      <c r="H604" s="158">
        <v>152</v>
      </c>
      <c r="I604" s="157">
        <f>ROUND(E604*H604,2)</f>
        <v>304</v>
      </c>
      <c r="J604" s="158">
        <v>0</v>
      </c>
      <c r="K604" s="157">
        <f>ROUND(E604*J604,2)</f>
        <v>0</v>
      </c>
      <c r="L604" s="157">
        <v>15</v>
      </c>
      <c r="M604" s="157">
        <f>G604*(1+L604/100)</f>
        <v>0</v>
      </c>
      <c r="N604" s="157">
        <v>1.0000000000000001E-5</v>
      </c>
      <c r="O604" s="157">
        <f>ROUND(E604*N604,2)</f>
        <v>0</v>
      </c>
      <c r="P604" s="157">
        <v>0</v>
      </c>
      <c r="Q604" s="157">
        <f>ROUND(E604*P604,2)</f>
        <v>0</v>
      </c>
      <c r="R604" s="157" t="s">
        <v>200</v>
      </c>
      <c r="S604" s="157" t="s">
        <v>182</v>
      </c>
      <c r="T604" s="157" t="s">
        <v>182</v>
      </c>
      <c r="U604" s="157">
        <v>0</v>
      </c>
      <c r="V604" s="157">
        <f>ROUND(E604*U604,2)</f>
        <v>0</v>
      </c>
      <c r="W604" s="157"/>
      <c r="X604" s="157" t="s">
        <v>201</v>
      </c>
      <c r="Y604" s="148"/>
      <c r="Z604" s="148"/>
      <c r="AA604" s="148"/>
      <c r="AB604" s="148"/>
      <c r="AC604" s="148"/>
      <c r="AD604" s="148"/>
      <c r="AE604" s="148"/>
      <c r="AF604" s="148"/>
      <c r="AG604" s="148" t="s">
        <v>202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x14ac:dyDescent="0.2">
      <c r="A605" s="160" t="s">
        <v>152</v>
      </c>
      <c r="B605" s="161" t="s">
        <v>122</v>
      </c>
      <c r="C605" s="179" t="s">
        <v>123</v>
      </c>
      <c r="D605" s="162"/>
      <c r="E605" s="163"/>
      <c r="F605" s="164"/>
      <c r="G605" s="165">
        <f>SUMIF(AG606:AG614,"&lt;&gt;NOR",G606:G614)</f>
        <v>0</v>
      </c>
      <c r="H605" s="159"/>
      <c r="I605" s="159">
        <f>SUM(I606:I614)</f>
        <v>0</v>
      </c>
      <c r="J605" s="159"/>
      <c r="K605" s="159">
        <f>SUM(K606:K614)</f>
        <v>11036.130000000001</v>
      </c>
      <c r="L605" s="159"/>
      <c r="M605" s="159">
        <f>SUM(M606:M614)</f>
        <v>0</v>
      </c>
      <c r="N605" s="159"/>
      <c r="O605" s="159">
        <f>SUM(O606:O614)</f>
        <v>0</v>
      </c>
      <c r="P605" s="159"/>
      <c r="Q605" s="159">
        <f>SUM(Q606:Q614)</f>
        <v>0</v>
      </c>
      <c r="R605" s="159"/>
      <c r="S605" s="159"/>
      <c r="T605" s="159"/>
      <c r="U605" s="159"/>
      <c r="V605" s="159">
        <f>SUM(V606:V614)</f>
        <v>21.57</v>
      </c>
      <c r="W605" s="159"/>
      <c r="X605" s="159"/>
      <c r="AG605" t="s">
        <v>153</v>
      </c>
    </row>
    <row r="606" spans="1:60" outlineLevel="1" x14ac:dyDescent="0.2">
      <c r="A606" s="172">
        <v>219</v>
      </c>
      <c r="B606" s="173" t="s">
        <v>518</v>
      </c>
      <c r="C606" s="180" t="s">
        <v>519</v>
      </c>
      <c r="D606" s="174" t="s">
        <v>520</v>
      </c>
      <c r="E606" s="175">
        <v>4</v>
      </c>
      <c r="F606" s="176"/>
      <c r="G606" s="177">
        <f t="shared" ref="G606:G614" si="49">ROUND(E606*F606,2)</f>
        <v>0</v>
      </c>
      <c r="H606" s="158">
        <v>0</v>
      </c>
      <c r="I606" s="157">
        <f t="shared" ref="I606:I614" si="50">ROUND(E606*H606,2)</f>
        <v>0</v>
      </c>
      <c r="J606" s="158">
        <v>49.7</v>
      </c>
      <c r="K606" s="157">
        <f t="shared" ref="K606:K614" si="51">ROUND(E606*J606,2)</f>
        <v>198.8</v>
      </c>
      <c r="L606" s="157">
        <v>15</v>
      </c>
      <c r="M606" s="157">
        <f t="shared" ref="M606:M614" si="52">G606*(1+L606/100)</f>
        <v>0</v>
      </c>
      <c r="N606" s="157">
        <v>0</v>
      </c>
      <c r="O606" s="157">
        <f t="shared" ref="O606:O614" si="53">ROUND(E606*N606,2)</f>
        <v>0</v>
      </c>
      <c r="P606" s="157">
        <v>0</v>
      </c>
      <c r="Q606" s="157">
        <f t="shared" ref="Q606:Q614" si="54">ROUND(E606*P606,2)</f>
        <v>0</v>
      </c>
      <c r="R606" s="157"/>
      <c r="S606" s="157" t="s">
        <v>182</v>
      </c>
      <c r="T606" s="157" t="s">
        <v>182</v>
      </c>
      <c r="U606" s="157">
        <v>0</v>
      </c>
      <c r="V606" s="157">
        <f t="shared" ref="V606:V614" si="55">ROUND(E606*U606,2)</f>
        <v>0</v>
      </c>
      <c r="W606" s="157"/>
      <c r="X606" s="157" t="s">
        <v>183</v>
      </c>
      <c r="Y606" s="148"/>
      <c r="Z606" s="148"/>
      <c r="AA606" s="148"/>
      <c r="AB606" s="148"/>
      <c r="AC606" s="148"/>
      <c r="AD606" s="148"/>
      <c r="AE606" s="148"/>
      <c r="AF606" s="148"/>
      <c r="AG606" s="148" t="s">
        <v>184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72">
        <v>220</v>
      </c>
      <c r="B607" s="173" t="s">
        <v>521</v>
      </c>
      <c r="C607" s="180" t="s">
        <v>522</v>
      </c>
      <c r="D607" s="174" t="s">
        <v>181</v>
      </c>
      <c r="E607" s="175">
        <v>4.3216200000000002</v>
      </c>
      <c r="F607" s="176"/>
      <c r="G607" s="177">
        <f t="shared" si="49"/>
        <v>0</v>
      </c>
      <c r="H607" s="158">
        <v>0</v>
      </c>
      <c r="I607" s="157">
        <f t="shared" si="50"/>
        <v>0</v>
      </c>
      <c r="J607" s="158">
        <v>168.5</v>
      </c>
      <c r="K607" s="157">
        <f t="shared" si="51"/>
        <v>728.19</v>
      </c>
      <c r="L607" s="157">
        <v>15</v>
      </c>
      <c r="M607" s="157">
        <f t="shared" si="52"/>
        <v>0</v>
      </c>
      <c r="N607" s="157">
        <v>0</v>
      </c>
      <c r="O607" s="157">
        <f t="shared" si="53"/>
        <v>0</v>
      </c>
      <c r="P607" s="157">
        <v>0</v>
      </c>
      <c r="Q607" s="157">
        <f t="shared" si="54"/>
        <v>0</v>
      </c>
      <c r="R607" s="157"/>
      <c r="S607" s="157" t="s">
        <v>182</v>
      </c>
      <c r="T607" s="157" t="s">
        <v>182</v>
      </c>
      <c r="U607" s="157">
        <v>0.27700000000000002</v>
      </c>
      <c r="V607" s="157">
        <f t="shared" si="55"/>
        <v>1.2</v>
      </c>
      <c r="W607" s="157"/>
      <c r="X607" s="157" t="s">
        <v>523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524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72">
        <v>221</v>
      </c>
      <c r="B608" s="173" t="s">
        <v>525</v>
      </c>
      <c r="C608" s="180" t="s">
        <v>526</v>
      </c>
      <c r="D608" s="174" t="s">
        <v>181</v>
      </c>
      <c r="E608" s="175">
        <v>4.3216200000000002</v>
      </c>
      <c r="F608" s="176"/>
      <c r="G608" s="177">
        <f t="shared" si="49"/>
        <v>0</v>
      </c>
      <c r="H608" s="158">
        <v>0</v>
      </c>
      <c r="I608" s="157">
        <f t="shared" si="50"/>
        <v>0</v>
      </c>
      <c r="J608" s="158">
        <v>706</v>
      </c>
      <c r="K608" s="157">
        <f t="shared" si="51"/>
        <v>3051.06</v>
      </c>
      <c r="L608" s="157">
        <v>15</v>
      </c>
      <c r="M608" s="157">
        <f t="shared" si="52"/>
        <v>0</v>
      </c>
      <c r="N608" s="157">
        <v>0</v>
      </c>
      <c r="O608" s="157">
        <f t="shared" si="53"/>
        <v>0</v>
      </c>
      <c r="P608" s="157">
        <v>0</v>
      </c>
      <c r="Q608" s="157">
        <f t="shared" si="54"/>
        <v>0</v>
      </c>
      <c r="R608" s="157"/>
      <c r="S608" s="157" t="s">
        <v>182</v>
      </c>
      <c r="T608" s="157" t="s">
        <v>182</v>
      </c>
      <c r="U608" s="157">
        <v>2.0089999999999999</v>
      </c>
      <c r="V608" s="157">
        <f t="shared" si="55"/>
        <v>8.68</v>
      </c>
      <c r="W608" s="157"/>
      <c r="X608" s="157" t="s">
        <v>523</v>
      </c>
      <c r="Y608" s="148"/>
      <c r="Z608" s="148"/>
      <c r="AA608" s="148"/>
      <c r="AB608" s="148"/>
      <c r="AC608" s="148"/>
      <c r="AD608" s="148"/>
      <c r="AE608" s="148"/>
      <c r="AF608" s="148"/>
      <c r="AG608" s="148" t="s">
        <v>524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72">
        <v>222</v>
      </c>
      <c r="B609" s="173" t="s">
        <v>527</v>
      </c>
      <c r="C609" s="180" t="s">
        <v>528</v>
      </c>
      <c r="D609" s="174" t="s">
        <v>181</v>
      </c>
      <c r="E609" s="175">
        <v>4.3216200000000002</v>
      </c>
      <c r="F609" s="176"/>
      <c r="G609" s="177">
        <f t="shared" si="49"/>
        <v>0</v>
      </c>
      <c r="H609" s="158">
        <v>0</v>
      </c>
      <c r="I609" s="157">
        <f t="shared" si="50"/>
        <v>0</v>
      </c>
      <c r="J609" s="158">
        <v>337</v>
      </c>
      <c r="K609" s="157">
        <f t="shared" si="51"/>
        <v>1456.39</v>
      </c>
      <c r="L609" s="157">
        <v>15</v>
      </c>
      <c r="M609" s="157">
        <f t="shared" si="52"/>
        <v>0</v>
      </c>
      <c r="N609" s="157">
        <v>0</v>
      </c>
      <c r="O609" s="157">
        <f t="shared" si="53"/>
        <v>0</v>
      </c>
      <c r="P609" s="157">
        <v>0</v>
      </c>
      <c r="Q609" s="157">
        <f t="shared" si="54"/>
        <v>0</v>
      </c>
      <c r="R609" s="157"/>
      <c r="S609" s="157" t="s">
        <v>182</v>
      </c>
      <c r="T609" s="157" t="s">
        <v>182</v>
      </c>
      <c r="U609" s="157">
        <v>0.95899999999999996</v>
      </c>
      <c r="V609" s="157">
        <f t="shared" si="55"/>
        <v>4.1399999999999997</v>
      </c>
      <c r="W609" s="157"/>
      <c r="X609" s="157" t="s">
        <v>523</v>
      </c>
      <c r="Y609" s="148"/>
      <c r="Z609" s="148"/>
      <c r="AA609" s="148"/>
      <c r="AB609" s="148"/>
      <c r="AC609" s="148"/>
      <c r="AD609" s="148"/>
      <c r="AE609" s="148"/>
      <c r="AF609" s="148"/>
      <c r="AG609" s="148" t="s">
        <v>524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72">
        <v>223</v>
      </c>
      <c r="B610" s="173" t="s">
        <v>529</v>
      </c>
      <c r="C610" s="180" t="s">
        <v>530</v>
      </c>
      <c r="D610" s="174" t="s">
        <v>181</v>
      </c>
      <c r="E610" s="175">
        <v>4.3216200000000002</v>
      </c>
      <c r="F610" s="176"/>
      <c r="G610" s="177">
        <f t="shared" si="49"/>
        <v>0</v>
      </c>
      <c r="H610" s="158">
        <v>0</v>
      </c>
      <c r="I610" s="157">
        <f t="shared" si="50"/>
        <v>0</v>
      </c>
      <c r="J610" s="158">
        <v>234.5</v>
      </c>
      <c r="K610" s="157">
        <f t="shared" si="51"/>
        <v>1013.42</v>
      </c>
      <c r="L610" s="157">
        <v>15</v>
      </c>
      <c r="M610" s="157">
        <f t="shared" si="52"/>
        <v>0</v>
      </c>
      <c r="N610" s="157">
        <v>0</v>
      </c>
      <c r="O610" s="157">
        <f t="shared" si="53"/>
        <v>0</v>
      </c>
      <c r="P610" s="157">
        <v>0</v>
      </c>
      <c r="Q610" s="157">
        <f t="shared" si="54"/>
        <v>0</v>
      </c>
      <c r="R610" s="157"/>
      <c r="S610" s="157" t="s">
        <v>182</v>
      </c>
      <c r="T610" s="157" t="s">
        <v>182</v>
      </c>
      <c r="U610" s="157">
        <v>0.49</v>
      </c>
      <c r="V610" s="157">
        <f t="shared" si="55"/>
        <v>2.12</v>
      </c>
      <c r="W610" s="157"/>
      <c r="X610" s="157" t="s">
        <v>523</v>
      </c>
      <c r="Y610" s="148"/>
      <c r="Z610" s="148"/>
      <c r="AA610" s="148"/>
      <c r="AB610" s="148"/>
      <c r="AC610" s="148"/>
      <c r="AD610" s="148"/>
      <c r="AE610" s="148"/>
      <c r="AF610" s="148"/>
      <c r="AG610" s="148" t="s">
        <v>524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">
      <c r="A611" s="172">
        <v>224</v>
      </c>
      <c r="B611" s="173" t="s">
        <v>531</v>
      </c>
      <c r="C611" s="180" t="s">
        <v>532</v>
      </c>
      <c r="D611" s="174" t="s">
        <v>181</v>
      </c>
      <c r="E611" s="175">
        <v>86.432379999999995</v>
      </c>
      <c r="F611" s="176"/>
      <c r="G611" s="177">
        <f t="shared" si="49"/>
        <v>0</v>
      </c>
      <c r="H611" s="158">
        <v>0</v>
      </c>
      <c r="I611" s="157">
        <f t="shared" si="50"/>
        <v>0</v>
      </c>
      <c r="J611" s="158">
        <v>16</v>
      </c>
      <c r="K611" s="157">
        <f t="shared" si="51"/>
        <v>1382.92</v>
      </c>
      <c r="L611" s="157">
        <v>15</v>
      </c>
      <c r="M611" s="157">
        <f t="shared" si="52"/>
        <v>0</v>
      </c>
      <c r="N611" s="157">
        <v>0</v>
      </c>
      <c r="O611" s="157">
        <f t="shared" si="53"/>
        <v>0</v>
      </c>
      <c r="P611" s="157">
        <v>0</v>
      </c>
      <c r="Q611" s="157">
        <f t="shared" si="54"/>
        <v>0</v>
      </c>
      <c r="R611" s="157"/>
      <c r="S611" s="157" t="s">
        <v>182</v>
      </c>
      <c r="T611" s="157" t="s">
        <v>182</v>
      </c>
      <c r="U611" s="157">
        <v>0</v>
      </c>
      <c r="V611" s="157">
        <f t="shared" si="55"/>
        <v>0</v>
      </c>
      <c r="W611" s="157"/>
      <c r="X611" s="157" t="s">
        <v>523</v>
      </c>
      <c r="Y611" s="148"/>
      <c r="Z611" s="148"/>
      <c r="AA611" s="148"/>
      <c r="AB611" s="148"/>
      <c r="AC611" s="148"/>
      <c r="AD611" s="148"/>
      <c r="AE611" s="148"/>
      <c r="AF611" s="148"/>
      <c r="AG611" s="148" t="s">
        <v>524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72">
        <v>225</v>
      </c>
      <c r="B612" s="173" t="s">
        <v>533</v>
      </c>
      <c r="C612" s="180" t="s">
        <v>534</v>
      </c>
      <c r="D612" s="174" t="s">
        <v>181</v>
      </c>
      <c r="E612" s="175">
        <v>4.3216200000000002</v>
      </c>
      <c r="F612" s="176"/>
      <c r="G612" s="177">
        <f t="shared" si="49"/>
        <v>0</v>
      </c>
      <c r="H612" s="158">
        <v>0</v>
      </c>
      <c r="I612" s="157">
        <f t="shared" si="50"/>
        <v>0</v>
      </c>
      <c r="J612" s="158">
        <v>331</v>
      </c>
      <c r="K612" s="157">
        <f t="shared" si="51"/>
        <v>1430.46</v>
      </c>
      <c r="L612" s="157">
        <v>15</v>
      </c>
      <c r="M612" s="157">
        <f t="shared" si="52"/>
        <v>0</v>
      </c>
      <c r="N612" s="157">
        <v>0</v>
      </c>
      <c r="O612" s="157">
        <f t="shared" si="53"/>
        <v>0</v>
      </c>
      <c r="P612" s="157">
        <v>0</v>
      </c>
      <c r="Q612" s="157">
        <f t="shared" si="54"/>
        <v>0</v>
      </c>
      <c r="R612" s="157"/>
      <c r="S612" s="157" t="s">
        <v>182</v>
      </c>
      <c r="T612" s="157" t="s">
        <v>182</v>
      </c>
      <c r="U612" s="157">
        <v>0.94199999999999995</v>
      </c>
      <c r="V612" s="157">
        <f t="shared" si="55"/>
        <v>4.07</v>
      </c>
      <c r="W612" s="157"/>
      <c r="X612" s="157" t="s">
        <v>523</v>
      </c>
      <c r="Y612" s="148"/>
      <c r="Z612" s="148"/>
      <c r="AA612" s="148"/>
      <c r="AB612" s="148"/>
      <c r="AC612" s="148"/>
      <c r="AD612" s="148"/>
      <c r="AE612" s="148"/>
      <c r="AF612" s="148"/>
      <c r="AG612" s="148" t="s">
        <v>524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72">
        <v>226</v>
      </c>
      <c r="B613" s="173" t="s">
        <v>535</v>
      </c>
      <c r="C613" s="180" t="s">
        <v>536</v>
      </c>
      <c r="D613" s="174" t="s">
        <v>181</v>
      </c>
      <c r="E613" s="175">
        <v>12.96486</v>
      </c>
      <c r="F613" s="176"/>
      <c r="G613" s="177">
        <f t="shared" si="49"/>
        <v>0</v>
      </c>
      <c r="H613" s="158">
        <v>0</v>
      </c>
      <c r="I613" s="157">
        <f t="shared" si="50"/>
        <v>0</v>
      </c>
      <c r="J613" s="158">
        <v>36.9</v>
      </c>
      <c r="K613" s="157">
        <f t="shared" si="51"/>
        <v>478.4</v>
      </c>
      <c r="L613" s="157">
        <v>15</v>
      </c>
      <c r="M613" s="157">
        <f t="shared" si="52"/>
        <v>0</v>
      </c>
      <c r="N613" s="157">
        <v>0</v>
      </c>
      <c r="O613" s="157">
        <f t="shared" si="53"/>
        <v>0</v>
      </c>
      <c r="P613" s="157">
        <v>0</v>
      </c>
      <c r="Q613" s="157">
        <f t="shared" si="54"/>
        <v>0</v>
      </c>
      <c r="R613" s="157"/>
      <c r="S613" s="157" t="s">
        <v>182</v>
      </c>
      <c r="T613" s="157" t="s">
        <v>182</v>
      </c>
      <c r="U613" s="157">
        <v>0.105</v>
      </c>
      <c r="V613" s="157">
        <f t="shared" si="55"/>
        <v>1.36</v>
      </c>
      <c r="W613" s="157"/>
      <c r="X613" s="157" t="s">
        <v>523</v>
      </c>
      <c r="Y613" s="148"/>
      <c r="Z613" s="148"/>
      <c r="AA613" s="148"/>
      <c r="AB613" s="148"/>
      <c r="AC613" s="148"/>
      <c r="AD613" s="148"/>
      <c r="AE613" s="148"/>
      <c r="AF613" s="148"/>
      <c r="AG613" s="148" t="s">
        <v>524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 x14ac:dyDescent="0.2">
      <c r="A614" s="166">
        <v>227</v>
      </c>
      <c r="B614" s="167" t="s">
        <v>537</v>
      </c>
      <c r="C614" s="181" t="s">
        <v>538</v>
      </c>
      <c r="D614" s="168" t="s">
        <v>181</v>
      </c>
      <c r="E614" s="169">
        <v>4.3216200000000002</v>
      </c>
      <c r="F614" s="170"/>
      <c r="G614" s="171">
        <f t="shared" si="49"/>
        <v>0</v>
      </c>
      <c r="H614" s="158">
        <v>0</v>
      </c>
      <c r="I614" s="157">
        <f t="shared" si="50"/>
        <v>0</v>
      </c>
      <c r="J614" s="158">
        <v>300</v>
      </c>
      <c r="K614" s="157">
        <f t="shared" si="51"/>
        <v>1296.49</v>
      </c>
      <c r="L614" s="157">
        <v>15</v>
      </c>
      <c r="M614" s="157">
        <f t="shared" si="52"/>
        <v>0</v>
      </c>
      <c r="N614" s="157">
        <v>0</v>
      </c>
      <c r="O614" s="157">
        <f t="shared" si="53"/>
        <v>0</v>
      </c>
      <c r="P614" s="157">
        <v>0</v>
      </c>
      <c r="Q614" s="157">
        <f t="shared" si="54"/>
        <v>0</v>
      </c>
      <c r="R614" s="157"/>
      <c r="S614" s="157" t="s">
        <v>539</v>
      </c>
      <c r="T614" s="157" t="s">
        <v>539</v>
      </c>
      <c r="U614" s="157">
        <v>0</v>
      </c>
      <c r="V614" s="157">
        <f t="shared" si="55"/>
        <v>0</v>
      </c>
      <c r="W614" s="157"/>
      <c r="X614" s="157" t="s">
        <v>523</v>
      </c>
      <c r="Y614" s="148"/>
      <c r="Z614" s="148"/>
      <c r="AA614" s="148"/>
      <c r="AB614" s="148"/>
      <c r="AC614" s="148"/>
      <c r="AD614" s="148"/>
      <c r="AE614" s="148"/>
      <c r="AF614" s="148"/>
      <c r="AG614" s="148" t="s">
        <v>524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x14ac:dyDescent="0.2">
      <c r="A615" s="3"/>
      <c r="B615" s="4"/>
      <c r="C615" s="182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AE615">
        <v>15</v>
      </c>
      <c r="AF615">
        <v>21</v>
      </c>
      <c r="AG615" t="s">
        <v>139</v>
      </c>
    </row>
    <row r="616" spans="1:60" x14ac:dyDescent="0.2">
      <c r="A616" s="151"/>
      <c r="B616" s="152" t="s">
        <v>31</v>
      </c>
      <c r="C616" s="183"/>
      <c r="D616" s="153"/>
      <c r="E616" s="154"/>
      <c r="F616" s="154"/>
      <c r="G616" s="178">
        <f>G8+G25+G31+G114+G125+G128+G138+G153+G185+G187+G198+G201+G208+G223+G233+G261+G268+G270+G274+G279+G285+G289+G325+G331+G364+G372+G398+G432+G452+G555+G560+G562+G565+G600+G605</f>
        <v>0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AE616">
        <f>SUMIF(L7:L614,AE615,G7:G614)</f>
        <v>0</v>
      </c>
      <c r="AF616">
        <f>SUMIF(L7:L614,AF615,G7:G614)</f>
        <v>0</v>
      </c>
      <c r="AG616" t="s">
        <v>175</v>
      </c>
    </row>
    <row r="617" spans="1:60" x14ac:dyDescent="0.2">
      <c r="A617" s="3"/>
      <c r="B617" s="4"/>
      <c r="C617" s="182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60" x14ac:dyDescent="0.2">
      <c r="A618" s="3"/>
      <c r="B618" s="4"/>
      <c r="C618" s="182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60" x14ac:dyDescent="0.2">
      <c r="A619" s="269" t="s">
        <v>176</v>
      </c>
      <c r="B619" s="269"/>
      <c r="C619" s="270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60" x14ac:dyDescent="0.2">
      <c r="A620" s="250"/>
      <c r="B620" s="251"/>
      <c r="C620" s="252"/>
      <c r="D620" s="251"/>
      <c r="E620" s="251"/>
      <c r="F620" s="251"/>
      <c r="G620" s="25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AG620" t="s">
        <v>177</v>
      </c>
    </row>
    <row r="621" spans="1:60" x14ac:dyDescent="0.2">
      <c r="A621" s="254"/>
      <c r="B621" s="255"/>
      <c r="C621" s="256"/>
      <c r="D621" s="255"/>
      <c r="E621" s="255"/>
      <c r="F621" s="255"/>
      <c r="G621" s="25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60" x14ac:dyDescent="0.2">
      <c r="A622" s="254"/>
      <c r="B622" s="255"/>
      <c r="C622" s="256"/>
      <c r="D622" s="255"/>
      <c r="E622" s="255"/>
      <c r="F622" s="255"/>
      <c r="G622" s="25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60" x14ac:dyDescent="0.2">
      <c r="A623" s="254"/>
      <c r="B623" s="255"/>
      <c r="C623" s="256"/>
      <c r="D623" s="255"/>
      <c r="E623" s="255"/>
      <c r="F623" s="255"/>
      <c r="G623" s="25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60" x14ac:dyDescent="0.2">
      <c r="A624" s="258"/>
      <c r="B624" s="259"/>
      <c r="C624" s="260"/>
      <c r="D624" s="259"/>
      <c r="E624" s="259"/>
      <c r="F624" s="259"/>
      <c r="G624" s="26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33" x14ac:dyDescent="0.2">
      <c r="A625" s="3"/>
      <c r="B625" s="4"/>
      <c r="C625" s="182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33" x14ac:dyDescent="0.2">
      <c r="C626" s="184"/>
      <c r="D626" s="10"/>
      <c r="AG626" t="s">
        <v>178</v>
      </c>
    </row>
    <row r="627" spans="1:33" x14ac:dyDescent="0.2">
      <c r="D627" s="10"/>
    </row>
    <row r="628" spans="1:33" x14ac:dyDescent="0.2">
      <c r="D628" s="10"/>
    </row>
    <row r="629" spans="1:33" x14ac:dyDescent="0.2">
      <c r="D629" s="10"/>
    </row>
    <row r="630" spans="1:33" x14ac:dyDescent="0.2">
      <c r="D630" s="10"/>
    </row>
    <row r="631" spans="1:33" x14ac:dyDescent="0.2">
      <c r="D631" s="10"/>
    </row>
    <row r="632" spans="1:33" x14ac:dyDescent="0.2">
      <c r="D632" s="10"/>
    </row>
    <row r="633" spans="1:33" x14ac:dyDescent="0.2">
      <c r="D633" s="10"/>
    </row>
    <row r="634" spans="1:33" x14ac:dyDescent="0.2">
      <c r="D634" s="10"/>
    </row>
    <row r="635" spans="1:33" x14ac:dyDescent="0.2">
      <c r="D635" s="10"/>
    </row>
    <row r="636" spans="1:33" x14ac:dyDescent="0.2">
      <c r="D636" s="10"/>
    </row>
    <row r="637" spans="1:33" x14ac:dyDescent="0.2">
      <c r="D637" s="10"/>
    </row>
    <row r="638" spans="1:33" x14ac:dyDescent="0.2">
      <c r="D638" s="10"/>
    </row>
    <row r="639" spans="1:33" x14ac:dyDescent="0.2">
      <c r="D639" s="10"/>
    </row>
    <row r="640" spans="1:33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20:G624"/>
    <mergeCell ref="A1:G1"/>
    <mergeCell ref="C2:G2"/>
    <mergeCell ref="C3:G3"/>
    <mergeCell ref="C4:G4"/>
    <mergeCell ref="A619:C6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Roman Hradil</cp:lastModifiedBy>
  <cp:lastPrinted>2019-03-19T12:27:02Z</cp:lastPrinted>
  <dcterms:created xsi:type="dcterms:W3CDTF">2009-04-08T07:15:50Z</dcterms:created>
  <dcterms:modified xsi:type="dcterms:W3CDTF">2024-01-17T10:34:44Z</dcterms:modified>
</cp:coreProperties>
</file>