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Krnov_8_2023/"/>
    </mc:Choice>
  </mc:AlternateContent>
  <xr:revisionPtr revIDLastSave="0" documentId="8_{AE61F9AB-3A46-4E88-8593-FAEB7017FB7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 D.1.4.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D.1.4.3 Pol'!$A$1:$Y$26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G42" i="1"/>
  <c r="F42" i="1"/>
  <c r="G41" i="1"/>
  <c r="F41" i="1"/>
  <c r="G39" i="1"/>
  <c r="F39" i="1"/>
  <c r="G25" i="12"/>
  <c r="G9" i="12"/>
  <c r="G8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O8" i="12" s="1"/>
  <c r="Q11" i="12"/>
  <c r="V11" i="12"/>
  <c r="G12" i="12"/>
  <c r="M12" i="12" s="1"/>
  <c r="I12" i="12"/>
  <c r="I8" i="12" s="1"/>
  <c r="K12" i="12"/>
  <c r="O12" i="12"/>
  <c r="Q12" i="12"/>
  <c r="Q8" i="12" s="1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K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O20" i="12" s="1"/>
  <c r="Q22" i="12"/>
  <c r="V22" i="12"/>
  <c r="G23" i="12"/>
  <c r="M23" i="12" s="1"/>
  <c r="I23" i="12"/>
  <c r="I20" i="12" s="1"/>
  <c r="K23" i="12"/>
  <c r="O23" i="12"/>
  <c r="Q23" i="12"/>
  <c r="Q20" i="12" s="1"/>
  <c r="V23" i="12"/>
  <c r="AE25" i="12"/>
  <c r="I20" i="1"/>
  <c r="I19" i="1"/>
  <c r="I18" i="1"/>
  <c r="I16" i="1"/>
  <c r="I55" i="1"/>
  <c r="J54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17" i="1" l="1"/>
  <c r="G26" i="1"/>
  <c r="A26" i="1"/>
  <c r="G28" i="1"/>
  <c r="G23" i="1"/>
  <c r="M20" i="12"/>
  <c r="G20" i="12"/>
  <c r="M9" i="12"/>
  <c r="M8" i="12" s="1"/>
  <c r="AF25" i="12"/>
  <c r="I21" i="1"/>
  <c r="J53" i="1"/>
  <c r="J55" i="1" s="1"/>
  <c r="I39" i="1"/>
  <c r="I43" i="1" s="1"/>
  <c r="J42" i="1" s="1"/>
  <c r="J39" i="1" l="1"/>
  <c r="J43" i="1" s="1"/>
  <c r="J41" i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7AB0C476-699D-4897-98E9-9D773D96931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0AD28CA-D446-4BB6-AA16-B12A9F2C53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<sst xmlns="http://schemas.openxmlformats.org/spreadsheetml/2006/main" count="248" uniqueCount="153">
  <si>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</si>
  <si>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</si>
  <si>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</si>
  <si>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</si>
  <si>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</si>
  <si>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</si>
  <si>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</si>
  <si>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</si>
  <si>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</si>
  <si>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</si>
  <si>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</si>
  <si>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</si>
  <si>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</si>
  <si>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</si>
  <si>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</si>
  <si>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</si>
  <si>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</si>
  <si>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</si>
  <si>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</si>
  <si>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</si>
  <si>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</si>
  <si>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</si>
  <si>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</si>
  <si>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</si>
  <si>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</si>
  <si>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</si>
  <si>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</si>
  <si>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</si>
  <si>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</si>
  <si>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</si>
  <si>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</si>
  <si>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</si>
  <si>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</si>
  <si>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</si>
  <si>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</si>
  <si>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</si>
  <si>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</si>
  <si>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</si>
  <si>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</si>
  <si>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</si>
  <si>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</si>
  <si>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</si>
  <si>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</si>
  <si>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D.1.4.3</t>
  </si>
  <si>
    <t>VZT</t>
  </si>
  <si>
    <t>D.1.4</t>
  </si>
  <si>
    <t>Technika prostředí staveb</t>
  </si>
  <si>
    <t>Objekt:</t>
  </si>
  <si>
    <t>Rozpočet:</t>
  </si>
  <si>
    <t>5/2023/Bartek</t>
  </si>
  <si>
    <t>Rozdělení BD, Revoluční 906/26 a F.F.Budiana 908/1 Krnov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</si>
  <si>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</si>
  <si>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</si>
  <si>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</si>
  <si>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</si>
  <si>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</si>
  <si>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</si>
  <si>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</si>
  <si>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</si>
  <si>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</si>
  <si>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</si>
  <si>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</si>
  <si>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</si>
  <si>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Stavební objekt</t>
  </si>
  <si>
    <t>Celkem za stavbu</t>
  </si>
  <si>
    <t>CZK</t>
  </si>
  <si>
    <t>#POPS</t>
  </si>
  <si>
    <t>Popis stavby: 5/2023/Bartek - Rozdělení BD, Revoluční 906/26 a F.F.Budiana 908/1 Krnov</t>
  </si>
  <si>
    <t>#POPO</t>
  </si>
  <si>
    <t>Popis objektu: D.1.4 - Technika prostředí staveb</t>
  </si>
  <si>
    <t>#POPR</t>
  </si>
  <si>
    <t>Popis rozpočtu: D.1.4.3 - VZT</t>
  </si>
  <si>
    <t>Rekapitulace dílů</t>
  </si>
  <si>
    <t>Typ dílu</t>
  </si>
  <si>
    <t>728</t>
  </si>
  <si>
    <t>Vzduchotechnika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</si>
  <si>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</si>
  <si>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</si>
  <si>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</si>
  <si>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</si>
  <si>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</si>
  <si>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</si>
  <si>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</si>
  <si>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</si>
  <si>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</si>
  <si>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</si>
  <si>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</si>
  <si>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</si>
  <si>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</si>
  <si>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</si>
  <si>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</si>
  <si>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</si>
  <si>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</si>
  <si>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</si>
  <si>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</si>
  <si>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</si>
  <si>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</si>
  <si>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</si>
  <si>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</si>
  <si>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</si>
  <si>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</si>
  <si>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</si>
  <si>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</si>
  <si>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</si>
  <si>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</si>
  <si>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</si>
  <si>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</si>
  <si>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</si>
  <si>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</si>
  <si>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728112112V</t>
  </si>
  <si>
    <t>Kruhové VZT pozinkované potrubí SPIRO D125</t>
  </si>
  <si>
    <t>m</t>
  </si>
  <si>
    <t>Vlastní</t>
  </si>
  <si>
    <t>Indiv</t>
  </si>
  <si>
    <t>Práce</t>
  </si>
  <si>
    <t>Běžná</t>
  </si>
  <si>
    <t>POL1_</t>
  </si>
  <si>
    <t>728115111V</t>
  </si>
  <si>
    <t>Ohebné potrubí tuhé, tlumící  D100</t>
  </si>
  <si>
    <t>728314111V</t>
  </si>
  <si>
    <t>Protidešťová stříška s lemem  D125</t>
  </si>
  <si>
    <t>kus</t>
  </si>
  <si>
    <t>728315249V</t>
  </si>
  <si>
    <t>Oboustraná dvřní mříka 300x200</t>
  </si>
  <si>
    <t xml:space="preserve">ks    </t>
  </si>
  <si>
    <t>728315610V</t>
  </si>
  <si>
    <t>Celoletované dno s výpustí do kanalizace přes zápach. uzávěrku - D125</t>
  </si>
  <si>
    <t>728614212V</t>
  </si>
  <si>
    <t>Odtahový ventilátor 230V, 50Hz, 48W, 0,27A, 41,9dB(A) ovládání s osvětlením s doběhem,</t>
  </si>
  <si>
    <t xml:space="preserve"> součástí je zpětná klapka, (PRACOVNÍ BOD 100m3/h, 148a)-montáž do podhledu</t>
  </si>
  <si>
    <t>POP</t>
  </si>
  <si>
    <t>728625337V</t>
  </si>
  <si>
    <t>pronájem lešení-práce ve výškách</t>
  </si>
  <si>
    <t>900      RT5</t>
  </si>
  <si>
    <t>HZS, Práce v tarifní třídě 8 (např. tesař)</t>
  </si>
  <si>
    <t>h</t>
  </si>
  <si>
    <t>Prav.M</t>
  </si>
  <si>
    <t>RTS 23/ I</t>
  </si>
  <si>
    <t>HZS</t>
  </si>
  <si>
    <t>POL10_</t>
  </si>
  <si>
    <t>Seřízení množství vzduchu a uvedení do provozu, zaučení obsluhy : 2</t>
  </si>
  <si>
    <t>VV</t>
  </si>
  <si>
    <t>zkušební provoz : 4</t>
  </si>
  <si>
    <t>799727067V</t>
  </si>
  <si>
    <t>Štítky, polepy, cedulky</t>
  </si>
  <si>
    <t>799728684V</t>
  </si>
  <si>
    <t>Pomocný materiál montážní,spojovací,těsnící,kotvy,závěsy, objímky</t>
  </si>
  <si>
    <t>kg</t>
  </si>
  <si>
    <t>799728981V</t>
  </si>
  <si>
    <t>Stavební výpomoci , průrazy, prostupy přes zeď, zapravení povrchů, odvoz suti, skládkovné</t>
  </si>
  <si>
    <t>soubor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</si>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</sst>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Z4ogzA4Mgn5qGl+u25N6sgtvSWhlIzWlKXbaoOD+vidmsXdqWrg1t4jfz9qdcwtudyCS0dZ7nb1mpb4xeuxvrQ==" saltValue="tvLGWWX1+qfenzq17QLe2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2137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51</v>
      </c>
      <c r="E5" s="88"/>
      <c r="F5" s="88"/>
      <c r="G5" s="88"/>
      <c r="H5" s="18" t="s">
        <v>40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34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7" t="s">
        <v>57</v>
      </c>
      <c r="H8" s="18" t="s">
        <v>40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SUMIF(F53:F54,A16,I53:I54)+SUMIF(F53:F54,"PSU",I53:I54)</f>
        <v>0</v>
      </c>
      <c r="J16" s="82"/>
    </row>
    <row r="17" spans="1:10" ht="23.25" customHeight="1" x14ac:dyDescent="0.2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SUMIF(F53:F54,A17,I53:I54)</f>
        <v>0</v>
      </c>
      <c r="J17" s="82"/>
    </row>
    <row r="18" spans="1:10" ht="23.25" customHeight="1" x14ac:dyDescent="0.2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SUMIF(F53:F54,A18,I53:I54)</f>
        <v>0</v>
      </c>
      <c r="J18" s="82"/>
    </row>
    <row r="19" spans="1:10" ht="23.25" customHeight="1" x14ac:dyDescent="0.2">
      <c r="A19" s="197" t="s">
        <v>78</v>
      </c>
      <c r="B19" s="38" t="s">
        <v>27</v>
      </c>
      <c r="C19" s="59"/>
      <c r="D19" s="60"/>
      <c r="E19" s="80"/>
      <c r="F19" s="81"/>
      <c r="G19" s="80"/>
      <c r="H19" s="81"/>
      <c r="I19" s="80">
        <f>SUMIF(F53:F54,A19,I53:I54)</f>
        <v>0</v>
      </c>
      <c r="J19" s="82"/>
    </row>
    <row r="20" spans="1:10" ht="23.25" customHeight="1" x14ac:dyDescent="0.2">
      <c r="A20" s="197" t="s">
        <v>79</v>
      </c>
      <c r="B20" s="38" t="s">
        <v>28</v>
      </c>
      <c r="C20" s="59"/>
      <c r="D20" s="60"/>
      <c r="E20" s="80"/>
      <c r="F20" s="81"/>
      <c r="G20" s="80"/>
      <c r="H20" s="81"/>
      <c r="I20" s="80">
        <f>SUMIF(F53:F54,A20,I53:I54)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'D.1.4 D.1.4.3 Pol'!AE25</f>
        <v>0</v>
      </c>
      <c r="G39" s="150">
        <f>'D.1.4 D.1.4.3 Pol'!AF25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'D.1.4 D.1.4.3 Pol'!AE25</f>
        <v>0</v>
      </c>
      <c r="G41" s="156">
        <f>'D.1.4 D.1.4.3 Pol'!AF25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'D.1.4 D.1.4.3 Pol'!AE25</f>
        <v>0</v>
      </c>
      <c r="G42" s="151">
        <f>'D.1.4 D.1.4.3 Pol'!AF25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76" t="s">
        <v>72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73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74</v>
      </c>
      <c r="C53" s="185" t="s">
        <v>75</v>
      </c>
      <c r="D53" s="186"/>
      <c r="E53" s="186"/>
      <c r="F53" s="193" t="s">
        <v>25</v>
      </c>
      <c r="G53" s="194"/>
      <c r="H53" s="194"/>
      <c r="I53" s="194">
        <f>'D.1.4 D.1.4.3 Pol'!G8</f>
        <v>0</v>
      </c>
      <c r="J53" s="190" t="str">
        <f>IF(I55=0,"",I53/I55*100)</f>
        <v/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3" t="s">
        <v>25</v>
      </c>
      <c r="G54" s="194"/>
      <c r="H54" s="194"/>
      <c r="I54" s="194">
        <f>'D.1.4 D.1.4.3 Pol'!G20</f>
        <v>0</v>
      </c>
      <c r="J54" s="190" t="str">
        <f>IF(I55=0,"",I54/I55*100)</f>
        <v/>
      </c>
    </row>
    <row r="55" spans="1:10" ht="25.5" customHeight="1" x14ac:dyDescent="0.2">
      <c r="A55" s="180"/>
      <c r="B55" s="187" t="s">
        <v>1</v>
      </c>
      <c r="C55" s="188"/>
      <c r="D55" s="189"/>
      <c r="E55" s="189"/>
      <c r="F55" s="195"/>
      <c r="G55" s="196"/>
      <c r="H55" s="196"/>
      <c r="I55" s="196">
        <f>SUM(I53:I54)</f>
        <v>0</v>
      </c>
      <c r="J55" s="191">
        <f>SUM(J53:J54)</f>
        <v>0</v>
      </c>
    </row>
    <row r="56" spans="1:10" x14ac:dyDescent="0.2">
      <c r="F56" s="136"/>
      <c r="G56" s="136"/>
      <c r="H56" s="136"/>
      <c r="I56" s="136"/>
      <c r="J56" s="192"/>
    </row>
    <row r="57" spans="1:10" x14ac:dyDescent="0.2">
      <c r="F57" s="136"/>
      <c r="G57" s="136"/>
      <c r="H57" s="136"/>
      <c r="I57" s="136"/>
      <c r="J57" s="192"/>
    </row>
    <row r="58" spans="1:10" x14ac:dyDescent="0.2">
      <c r="F58" s="136"/>
      <c r="G58" s="136"/>
      <c r="H58" s="136"/>
      <c r="I58" s="136"/>
      <c r="J58" s="192"/>
    </row>
  </sheetData>
  <sheetProtection algorithmName="SHA-512" hashValue="pZCPj5pxkd4di+XUUKDCPNVlBd59uAK95G5PWMaWf9birT4DTkOXkIBt2qz2O2hrubijwiWC7aLS6CH/oelNOw==" saltValue="iB5pFAQ3lYQAntPBtvLhs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OcIjT/uWh/U1vxowGQ7s8ywOLSzXzmoF9L5/GqLwXQt9b9TDsEQePLSD5Vf4EWUCGTPBUnBg4lsTJKkLRDF5qQ==" saltValue="54Vde1GYhCTGYBhIGL11z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ED8EF-2006-408E-9D52-2EBAF2F90E4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80</v>
      </c>
      <c r="B1" s="198"/>
      <c r="C1" s="198"/>
      <c r="D1" s="198"/>
      <c r="E1" s="198"/>
      <c r="F1" s="198"/>
      <c r="G1" s="198"/>
      <c r="AG1" t="s">
        <v>81</v>
      </c>
    </row>
    <row r="2" spans="1:60" ht="24.95" customHeight="1" x14ac:dyDescent="0.2">
      <c r="A2" s="199" t="s">
        <v>7</v>
      </c>
      <c r="B2" s="49" t="s">
        <v>49</v>
      </c>
      <c r="C2" s="202" t="s">
        <v>50</v>
      </c>
      <c r="D2" s="200"/>
      <c r="E2" s="200"/>
      <c r="F2" s="200"/>
      <c r="G2" s="201"/>
      <c r="AG2" t="s">
        <v>82</v>
      </c>
    </row>
    <row r="3" spans="1:60" ht="24.95" customHeight="1" x14ac:dyDescent="0.2">
      <c r="A3" s="199" t="s">
        <v>8</v>
      </c>
      <c r="B3" s="49" t="s">
        <v>45</v>
      </c>
      <c r="C3" s="202" t="s">
        <v>46</v>
      </c>
      <c r="D3" s="200"/>
      <c r="E3" s="200"/>
      <c r="F3" s="200"/>
      <c r="G3" s="201"/>
      <c r="AC3" s="177" t="s">
        <v>82</v>
      </c>
      <c r="AG3" t="s">
        <v>83</v>
      </c>
    </row>
    <row r="4" spans="1:60" ht="24.95" customHeight="1" x14ac:dyDescent="0.2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84</v>
      </c>
    </row>
    <row r="5" spans="1:60" x14ac:dyDescent="0.2">
      <c r="D5" s="10"/>
    </row>
    <row r="6" spans="1:60" ht="38.25" x14ac:dyDescent="0.2">
      <c r="A6" s="209" t="s">
        <v>85</v>
      </c>
      <c r="B6" s="211" t="s">
        <v>86</v>
      </c>
      <c r="C6" s="211" t="s">
        <v>87</v>
      </c>
      <c r="D6" s="210" t="s">
        <v>88</v>
      </c>
      <c r="E6" s="209" t="s">
        <v>89</v>
      </c>
      <c r="F6" s="208" t="s">
        <v>90</v>
      </c>
      <c r="G6" s="209" t="s">
        <v>29</v>
      </c>
      <c r="H6" s="212" t="s">
        <v>30</v>
      </c>
      <c r="I6" s="212" t="s">
        <v>91</v>
      </c>
      <c r="J6" s="212" t="s">
        <v>31</v>
      </c>
      <c r="K6" s="212" t="s">
        <v>92</v>
      </c>
      <c r="L6" s="212" t="s">
        <v>93</v>
      </c>
      <c r="M6" s="212" t="s">
        <v>94</v>
      </c>
      <c r="N6" s="212" t="s">
        <v>95</v>
      </c>
      <c r="O6" s="212" t="s">
        <v>96</v>
      </c>
      <c r="P6" s="212" t="s">
        <v>97</v>
      </c>
      <c r="Q6" s="212" t="s">
        <v>98</v>
      </c>
      <c r="R6" s="212" t="s">
        <v>99</v>
      </c>
      <c r="S6" s="212" t="s">
        <v>100</v>
      </c>
      <c r="T6" s="212" t="s">
        <v>101</v>
      </c>
      <c r="U6" s="212" t="s">
        <v>102</v>
      </c>
      <c r="V6" s="212" t="s">
        <v>103</v>
      </c>
      <c r="W6" s="212" t="s">
        <v>104</v>
      </c>
      <c r="X6" s="212" t="s">
        <v>105</v>
      </c>
      <c r="Y6" s="212" t="s">
        <v>106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107</v>
      </c>
      <c r="B8" s="228" t="s">
        <v>74</v>
      </c>
      <c r="C8" s="249" t="s">
        <v>75</v>
      </c>
      <c r="D8" s="229"/>
      <c r="E8" s="230"/>
      <c r="F8" s="231"/>
      <c r="G8" s="231">
        <f>SUMIF(AG9:AG19,"&lt;&gt;NOR",G9:G19)</f>
        <v>0</v>
      </c>
      <c r="H8" s="231"/>
      <c r="I8" s="231">
        <f>SUM(I9:I19)</f>
        <v>0</v>
      </c>
      <c r="J8" s="231"/>
      <c r="K8" s="231">
        <f>SUM(K9:K19)</f>
        <v>0</v>
      </c>
      <c r="L8" s="231"/>
      <c r="M8" s="231">
        <f>SUM(M9:M19)</f>
        <v>0</v>
      </c>
      <c r="N8" s="230"/>
      <c r="O8" s="230">
        <f>SUM(O9:O19)</f>
        <v>0</v>
      </c>
      <c r="P8" s="230"/>
      <c r="Q8" s="230">
        <f>SUM(Q9:Q19)</f>
        <v>0</v>
      </c>
      <c r="R8" s="231"/>
      <c r="S8" s="231"/>
      <c r="T8" s="232"/>
      <c r="U8" s="226"/>
      <c r="V8" s="226">
        <f>SUM(V9:V19)</f>
        <v>12.23</v>
      </c>
      <c r="W8" s="226"/>
      <c r="X8" s="226"/>
      <c r="Y8" s="226"/>
      <c r="AG8" t="s">
        <v>108</v>
      </c>
    </row>
    <row r="9" spans="1:60" outlineLevel="1" x14ac:dyDescent="0.2">
      <c r="A9" s="241">
        <v>1</v>
      </c>
      <c r="B9" s="242" t="s">
        <v>109</v>
      </c>
      <c r="C9" s="250" t="s">
        <v>110</v>
      </c>
      <c r="D9" s="243" t="s">
        <v>111</v>
      </c>
      <c r="E9" s="244">
        <v>12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/>
      <c r="S9" s="246" t="s">
        <v>112</v>
      </c>
      <c r="T9" s="247" t="s">
        <v>113</v>
      </c>
      <c r="U9" s="223">
        <v>0.37</v>
      </c>
      <c r="V9" s="223">
        <f>ROUND(E9*U9,2)</f>
        <v>4.4400000000000004</v>
      </c>
      <c r="W9" s="223"/>
      <c r="X9" s="223" t="s">
        <v>114</v>
      </c>
      <c r="Y9" s="223" t="s">
        <v>115</v>
      </c>
      <c r="Z9" s="213"/>
      <c r="AA9" s="213"/>
      <c r="AB9" s="213"/>
      <c r="AC9" s="213"/>
      <c r="AD9" s="213"/>
      <c r="AE9" s="213"/>
      <c r="AF9" s="213"/>
      <c r="AG9" s="213" t="s">
        <v>116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1">
        <v>2</v>
      </c>
      <c r="B10" s="242" t="s">
        <v>117</v>
      </c>
      <c r="C10" s="250" t="s">
        <v>118</v>
      </c>
      <c r="D10" s="243" t="s">
        <v>111</v>
      </c>
      <c r="E10" s="244">
        <v>2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6"/>
      <c r="S10" s="246" t="s">
        <v>112</v>
      </c>
      <c r="T10" s="247" t="s">
        <v>113</v>
      </c>
      <c r="U10" s="223">
        <v>0.28999999999999998</v>
      </c>
      <c r="V10" s="223">
        <f>ROUND(E10*U10,2)</f>
        <v>0.57999999999999996</v>
      </c>
      <c r="W10" s="223"/>
      <c r="X10" s="223" t="s">
        <v>114</v>
      </c>
      <c r="Y10" s="223" t="s">
        <v>115</v>
      </c>
      <c r="Z10" s="213"/>
      <c r="AA10" s="213"/>
      <c r="AB10" s="213"/>
      <c r="AC10" s="213"/>
      <c r="AD10" s="213"/>
      <c r="AE10" s="213"/>
      <c r="AF10" s="213"/>
      <c r="AG10" s="213" t="s">
        <v>116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1">
        <v>3</v>
      </c>
      <c r="B11" s="242" t="s">
        <v>119</v>
      </c>
      <c r="C11" s="250" t="s">
        <v>120</v>
      </c>
      <c r="D11" s="243" t="s">
        <v>121</v>
      </c>
      <c r="E11" s="244">
        <v>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112</v>
      </c>
      <c r="T11" s="247" t="s">
        <v>113</v>
      </c>
      <c r="U11" s="223">
        <v>0.67</v>
      </c>
      <c r="V11" s="223">
        <f>ROUND(E11*U11,2)</f>
        <v>0.67</v>
      </c>
      <c r="W11" s="223"/>
      <c r="X11" s="223" t="s">
        <v>114</v>
      </c>
      <c r="Y11" s="223" t="s">
        <v>115</v>
      </c>
      <c r="Z11" s="213"/>
      <c r="AA11" s="213"/>
      <c r="AB11" s="213"/>
      <c r="AC11" s="213"/>
      <c r="AD11" s="213"/>
      <c r="AE11" s="213"/>
      <c r="AF11" s="213"/>
      <c r="AG11" s="213" t="s">
        <v>116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1">
        <v>4</v>
      </c>
      <c r="B12" s="242" t="s">
        <v>122</v>
      </c>
      <c r="C12" s="250" t="s">
        <v>123</v>
      </c>
      <c r="D12" s="243" t="s">
        <v>124</v>
      </c>
      <c r="E12" s="244">
        <v>2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0</v>
      </c>
      <c r="O12" s="244">
        <f>ROUND(E12*N12,2)</f>
        <v>0</v>
      </c>
      <c r="P12" s="244">
        <v>0</v>
      </c>
      <c r="Q12" s="244">
        <f>ROUND(E12*P12,2)</f>
        <v>0</v>
      </c>
      <c r="R12" s="246"/>
      <c r="S12" s="246" t="s">
        <v>112</v>
      </c>
      <c r="T12" s="247" t="s">
        <v>113</v>
      </c>
      <c r="U12" s="223">
        <v>0</v>
      </c>
      <c r="V12" s="223">
        <f>ROUND(E12*U12,2)</f>
        <v>0</v>
      </c>
      <c r="W12" s="223"/>
      <c r="X12" s="223" t="s">
        <v>114</v>
      </c>
      <c r="Y12" s="223" t="s">
        <v>115</v>
      </c>
      <c r="Z12" s="213"/>
      <c r="AA12" s="213"/>
      <c r="AB12" s="213"/>
      <c r="AC12" s="213"/>
      <c r="AD12" s="213"/>
      <c r="AE12" s="213"/>
      <c r="AF12" s="213"/>
      <c r="AG12" s="213" t="s">
        <v>116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1">
        <v>5</v>
      </c>
      <c r="B13" s="242" t="s">
        <v>125</v>
      </c>
      <c r="C13" s="250" t="s">
        <v>126</v>
      </c>
      <c r="D13" s="243" t="s">
        <v>124</v>
      </c>
      <c r="E13" s="244">
        <v>1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/>
      <c r="S13" s="246" t="s">
        <v>112</v>
      </c>
      <c r="T13" s="247" t="s">
        <v>113</v>
      </c>
      <c r="U13" s="223">
        <v>0</v>
      </c>
      <c r="V13" s="223">
        <f>ROUND(E13*U13,2)</f>
        <v>0</v>
      </c>
      <c r="W13" s="223"/>
      <c r="X13" s="223" t="s">
        <v>114</v>
      </c>
      <c r="Y13" s="223" t="s">
        <v>115</v>
      </c>
      <c r="Z13" s="213"/>
      <c r="AA13" s="213"/>
      <c r="AB13" s="213"/>
      <c r="AC13" s="213"/>
      <c r="AD13" s="213"/>
      <c r="AE13" s="213"/>
      <c r="AF13" s="213"/>
      <c r="AG13" s="213" t="s">
        <v>116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4">
        <v>6</v>
      </c>
      <c r="B14" s="235" t="s">
        <v>127</v>
      </c>
      <c r="C14" s="251" t="s">
        <v>128</v>
      </c>
      <c r="D14" s="236" t="s">
        <v>121</v>
      </c>
      <c r="E14" s="237">
        <v>1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9"/>
      <c r="S14" s="239" t="s">
        <v>112</v>
      </c>
      <c r="T14" s="240" t="s">
        <v>113</v>
      </c>
      <c r="U14" s="223">
        <v>0.54</v>
      </c>
      <c r="V14" s="223">
        <f>ROUND(E14*U14,2)</f>
        <v>0.54</v>
      </c>
      <c r="W14" s="223"/>
      <c r="X14" s="223" t="s">
        <v>114</v>
      </c>
      <c r="Y14" s="223" t="s">
        <v>115</v>
      </c>
      <c r="Z14" s="213"/>
      <c r="AA14" s="213"/>
      <c r="AB14" s="213"/>
      <c r="AC14" s="213"/>
      <c r="AD14" s="213"/>
      <c r="AE14" s="213"/>
      <c r="AF14" s="213"/>
      <c r="AG14" s="213" t="s">
        <v>116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52" t="s">
        <v>129</v>
      </c>
      <c r="D15" s="248"/>
      <c r="E15" s="248"/>
      <c r="F15" s="248"/>
      <c r="G15" s="248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130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1">
        <v>7</v>
      </c>
      <c r="B16" s="242" t="s">
        <v>131</v>
      </c>
      <c r="C16" s="250" t="s">
        <v>132</v>
      </c>
      <c r="D16" s="243" t="s">
        <v>124</v>
      </c>
      <c r="E16" s="244">
        <v>1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6"/>
      <c r="S16" s="246" t="s">
        <v>112</v>
      </c>
      <c r="T16" s="247" t="s">
        <v>113</v>
      </c>
      <c r="U16" s="223">
        <v>0</v>
      </c>
      <c r="V16" s="223">
        <f>ROUND(E16*U16,2)</f>
        <v>0</v>
      </c>
      <c r="W16" s="223"/>
      <c r="X16" s="223" t="s">
        <v>114</v>
      </c>
      <c r="Y16" s="223" t="s">
        <v>115</v>
      </c>
      <c r="Z16" s="213"/>
      <c r="AA16" s="213"/>
      <c r="AB16" s="213"/>
      <c r="AC16" s="213"/>
      <c r="AD16" s="213"/>
      <c r="AE16" s="213"/>
      <c r="AF16" s="213"/>
      <c r="AG16" s="213" t="s">
        <v>116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4">
        <v>8</v>
      </c>
      <c r="B17" s="235" t="s">
        <v>133</v>
      </c>
      <c r="C17" s="251" t="s">
        <v>134</v>
      </c>
      <c r="D17" s="236" t="s">
        <v>135</v>
      </c>
      <c r="E17" s="237">
        <v>6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9" t="s">
        <v>136</v>
      </c>
      <c r="S17" s="239" t="s">
        <v>137</v>
      </c>
      <c r="T17" s="240" t="s">
        <v>137</v>
      </c>
      <c r="U17" s="223">
        <v>1</v>
      </c>
      <c r="V17" s="223">
        <f>ROUND(E17*U17,2)</f>
        <v>6</v>
      </c>
      <c r="W17" s="223"/>
      <c r="X17" s="223" t="s">
        <v>138</v>
      </c>
      <c r="Y17" s="223" t="s">
        <v>115</v>
      </c>
      <c r="Z17" s="213"/>
      <c r="AA17" s="213"/>
      <c r="AB17" s="213"/>
      <c r="AC17" s="213"/>
      <c r="AD17" s="213"/>
      <c r="AE17" s="213"/>
      <c r="AF17" s="213"/>
      <c r="AG17" s="213" t="s">
        <v>139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3" t="s">
        <v>140</v>
      </c>
      <c r="D18" s="224"/>
      <c r="E18" s="225">
        <v>2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141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">
      <c r="A19" s="220"/>
      <c r="B19" s="221"/>
      <c r="C19" s="253" t="s">
        <v>142</v>
      </c>
      <c r="D19" s="224"/>
      <c r="E19" s="225">
        <v>4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141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27" t="s">
        <v>107</v>
      </c>
      <c r="B20" s="228" t="s">
        <v>76</v>
      </c>
      <c r="C20" s="249" t="s">
        <v>77</v>
      </c>
      <c r="D20" s="229"/>
      <c r="E20" s="230"/>
      <c r="F20" s="231"/>
      <c r="G20" s="231">
        <f>SUMIF(AG21:AG23,"&lt;&gt;NOR",G21:G23)</f>
        <v>0</v>
      </c>
      <c r="H20" s="231"/>
      <c r="I20" s="231">
        <f>SUM(I21:I23)</f>
        <v>0</v>
      </c>
      <c r="J20" s="231"/>
      <c r="K20" s="231">
        <f>SUM(K21:K23)</f>
        <v>0</v>
      </c>
      <c r="L20" s="231"/>
      <c r="M20" s="231">
        <f>SUM(M21:M23)</f>
        <v>0</v>
      </c>
      <c r="N20" s="230"/>
      <c r="O20" s="230">
        <f>SUM(O21:O23)</f>
        <v>0</v>
      </c>
      <c r="P20" s="230"/>
      <c r="Q20" s="230">
        <f>SUM(Q21:Q23)</f>
        <v>0</v>
      </c>
      <c r="R20" s="231"/>
      <c r="S20" s="231"/>
      <c r="T20" s="232"/>
      <c r="U20" s="226"/>
      <c r="V20" s="226">
        <f>SUM(V21:V23)</f>
        <v>0</v>
      </c>
      <c r="W20" s="226"/>
      <c r="X20" s="226"/>
      <c r="Y20" s="226"/>
      <c r="AG20" t="s">
        <v>108</v>
      </c>
    </row>
    <row r="21" spans="1:60" outlineLevel="1" x14ac:dyDescent="0.2">
      <c r="A21" s="241">
        <v>9</v>
      </c>
      <c r="B21" s="242" t="s">
        <v>143</v>
      </c>
      <c r="C21" s="250" t="s">
        <v>144</v>
      </c>
      <c r="D21" s="243" t="s">
        <v>124</v>
      </c>
      <c r="E21" s="244">
        <v>1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112</v>
      </c>
      <c r="T21" s="247" t="s">
        <v>113</v>
      </c>
      <c r="U21" s="223">
        <v>0</v>
      </c>
      <c r="V21" s="223">
        <f>ROUND(E21*U21,2)</f>
        <v>0</v>
      </c>
      <c r="W21" s="223"/>
      <c r="X21" s="223" t="s">
        <v>114</v>
      </c>
      <c r="Y21" s="223" t="s">
        <v>115</v>
      </c>
      <c r="Z21" s="213"/>
      <c r="AA21" s="213"/>
      <c r="AB21" s="213"/>
      <c r="AC21" s="213"/>
      <c r="AD21" s="213"/>
      <c r="AE21" s="213"/>
      <c r="AF21" s="213"/>
      <c r="AG21" s="213" t="s">
        <v>116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1">
        <v>10</v>
      </c>
      <c r="B22" s="242" t="s">
        <v>145</v>
      </c>
      <c r="C22" s="250" t="s">
        <v>146</v>
      </c>
      <c r="D22" s="243" t="s">
        <v>147</v>
      </c>
      <c r="E22" s="244">
        <v>6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/>
      <c r="S22" s="246" t="s">
        <v>112</v>
      </c>
      <c r="T22" s="247" t="s">
        <v>113</v>
      </c>
      <c r="U22" s="223">
        <v>0</v>
      </c>
      <c r="V22" s="223">
        <f>ROUND(E22*U22,2)</f>
        <v>0</v>
      </c>
      <c r="W22" s="223"/>
      <c r="X22" s="223" t="s">
        <v>114</v>
      </c>
      <c r="Y22" s="223" t="s">
        <v>115</v>
      </c>
      <c r="Z22" s="213"/>
      <c r="AA22" s="213"/>
      <c r="AB22" s="213"/>
      <c r="AC22" s="213"/>
      <c r="AD22" s="213"/>
      <c r="AE22" s="213"/>
      <c r="AF22" s="213"/>
      <c r="AG22" s="213" t="s">
        <v>116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34">
        <v>11</v>
      </c>
      <c r="B23" s="235" t="s">
        <v>148</v>
      </c>
      <c r="C23" s="251" t="s">
        <v>149</v>
      </c>
      <c r="D23" s="236" t="s">
        <v>150</v>
      </c>
      <c r="E23" s="237">
        <v>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9"/>
      <c r="S23" s="239" t="s">
        <v>112</v>
      </c>
      <c r="T23" s="240" t="s">
        <v>113</v>
      </c>
      <c r="U23" s="223">
        <v>0</v>
      </c>
      <c r="V23" s="223">
        <f>ROUND(E23*U23,2)</f>
        <v>0</v>
      </c>
      <c r="W23" s="223"/>
      <c r="X23" s="223" t="s">
        <v>114</v>
      </c>
      <c r="Y23" s="223" t="s">
        <v>115</v>
      </c>
      <c r="Z23" s="213"/>
      <c r="AA23" s="213"/>
      <c r="AB23" s="213"/>
      <c r="AC23" s="213"/>
      <c r="AD23" s="213"/>
      <c r="AE23" s="213"/>
      <c r="AF23" s="213"/>
      <c r="AG23" s="213" t="s">
        <v>116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3"/>
      <c r="B24" s="4"/>
      <c r="C24" s="254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15</v>
      </c>
      <c r="AF24">
        <v>21</v>
      </c>
      <c r="AG24" t="s">
        <v>93</v>
      </c>
    </row>
    <row r="25" spans="1:60" x14ac:dyDescent="0.2">
      <c r="A25" s="216"/>
      <c r="B25" s="217" t="s">
        <v>29</v>
      </c>
      <c r="C25" s="255"/>
      <c r="D25" s="218"/>
      <c r="E25" s="219"/>
      <c r="F25" s="219"/>
      <c r="G25" s="233">
        <f>G8+G20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151</v>
      </c>
    </row>
    <row r="26" spans="1:60" x14ac:dyDescent="0.2">
      <c r="C26" s="256"/>
      <c r="D26" s="10"/>
      <c r="AG26" t="s">
        <v>152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FB/UqTRxcO9AdXY6zryMz81BX31TKGRDJ8p0Eh64be8FK1Ib8sYKVfcmk/A0+BFsg+Z8Nr0Xv4OgALIegI01A==" saltValue="7gkaFuJGV2POwZ9ApTdqtA==" spinCount="100000" sheet="1" formatRows="0"/>
  <mergeCells count="5">
    <mergeCell ref="A1:G1"/>
    <mergeCell ref="C2:G2"/>
    <mergeCell ref="C3:G3"/>
    <mergeCell ref="C4:G4"/>
    <mergeCell ref="C15:G15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D.1.4.3 Pol'!Názvy_tisku</vt:lpstr>
      <vt:lpstr>oadresa</vt:lpstr>
      <vt:lpstr>Stavba!Objednatel</vt:lpstr>
      <vt:lpstr>Stavba!Objekt</vt:lpstr>
      <vt:lpstr>'D.1.4 D.1.4.3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2023-08-04T10:54:16Z</dcterms:modified>
</cp:coreProperties>
</file>