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CFA1123A-7DE0-44ED-8D7A-2335BB13B56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byt č.1" sheetId="12" r:id="rId4"/>
    <sheet name="VRN" sheetId="13" r:id="rId5"/>
    <sheet name="byt č.11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'byt č.1'!$1:$7</definedName>
    <definedName name="_xlnm.Print_Titles" localSheetId="5">'byt č.11'!$1:$7</definedName>
    <definedName name="_xlnm.Print_Titles" localSheetId="4">VRN!$1:$7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'byt č.1'!$A$1:$X$483</definedName>
    <definedName name="_xlnm.Print_Area" localSheetId="5">'byt č.11'!$A$1:$X$75</definedName>
    <definedName name="_xlnm.Print_Area" localSheetId="1">Stavba!$A$1:$J$79</definedName>
    <definedName name="_xlnm.Print_Area" localSheetId="4">VRN!$A$1:$X$28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4" l="1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2" i="14"/>
  <c r="I12" i="14"/>
  <c r="K12" i="14"/>
  <c r="M12" i="14"/>
  <c r="O12" i="14"/>
  <c r="Q12" i="14"/>
  <c r="V12" i="14"/>
  <c r="G13" i="14"/>
  <c r="O13" i="14"/>
  <c r="G14" i="14"/>
  <c r="M14" i="14" s="1"/>
  <c r="M13" i="14" s="1"/>
  <c r="I14" i="14"/>
  <c r="I13" i="14" s="1"/>
  <c r="K14" i="14"/>
  <c r="K13" i="14" s="1"/>
  <c r="O14" i="14"/>
  <c r="Q14" i="14"/>
  <c r="Q13" i="14" s="1"/>
  <c r="V14" i="14"/>
  <c r="V13" i="14" s="1"/>
  <c r="G16" i="14"/>
  <c r="K16" i="14"/>
  <c r="Q16" i="14"/>
  <c r="V16" i="14"/>
  <c r="G17" i="14"/>
  <c r="I17" i="14"/>
  <c r="I16" i="14" s="1"/>
  <c r="K17" i="14"/>
  <c r="M17" i="14"/>
  <c r="M16" i="14" s="1"/>
  <c r="O17" i="14"/>
  <c r="O16" i="14" s="1"/>
  <c r="Q17" i="14"/>
  <c r="V17" i="14"/>
  <c r="K19" i="14"/>
  <c r="O19" i="14"/>
  <c r="G20" i="14"/>
  <c r="M20" i="14" s="1"/>
  <c r="M19" i="14" s="1"/>
  <c r="I20" i="14"/>
  <c r="I19" i="14" s="1"/>
  <c r="K20" i="14"/>
  <c r="O20" i="14"/>
  <c r="Q20" i="14"/>
  <c r="Q19" i="14" s="1"/>
  <c r="V20" i="14"/>
  <c r="V19" i="14" s="1"/>
  <c r="I21" i="14"/>
  <c r="K21" i="14"/>
  <c r="O21" i="14"/>
  <c r="V21" i="14"/>
  <c r="G22" i="14"/>
  <c r="G21" i="14" s="1"/>
  <c r="I22" i="14"/>
  <c r="K22" i="14"/>
  <c r="O22" i="14"/>
  <c r="Q22" i="14"/>
  <c r="Q21" i="14" s="1"/>
  <c r="V22" i="14"/>
  <c r="O23" i="14"/>
  <c r="G24" i="14"/>
  <c r="M24" i="14" s="1"/>
  <c r="I24" i="14"/>
  <c r="I23" i="14" s="1"/>
  <c r="K24" i="14"/>
  <c r="K23" i="14" s="1"/>
  <c r="O24" i="14"/>
  <c r="Q24" i="14"/>
  <c r="Q23" i="14" s="1"/>
  <c r="V24" i="14"/>
  <c r="G25" i="14"/>
  <c r="M25" i="14" s="1"/>
  <c r="I25" i="14"/>
  <c r="K25" i="14"/>
  <c r="O25" i="14"/>
  <c r="Q25" i="14"/>
  <c r="V25" i="14"/>
  <c r="V23" i="14" s="1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32" i="14"/>
  <c r="M32" i="14" s="1"/>
  <c r="I32" i="14"/>
  <c r="K32" i="14"/>
  <c r="O32" i="14"/>
  <c r="Q32" i="14"/>
  <c r="V32" i="14"/>
  <c r="G34" i="14"/>
  <c r="M34" i="14" s="1"/>
  <c r="I34" i="14"/>
  <c r="I33" i="14" s="1"/>
  <c r="K34" i="14"/>
  <c r="K33" i="14" s="1"/>
  <c r="O34" i="14"/>
  <c r="O33" i="14" s="1"/>
  <c r="Q34" i="14"/>
  <c r="V34" i="14"/>
  <c r="V33" i="14" s="1"/>
  <c r="G36" i="14"/>
  <c r="M36" i="14" s="1"/>
  <c r="I36" i="14"/>
  <c r="K36" i="14"/>
  <c r="O36" i="14"/>
  <c r="Q36" i="14"/>
  <c r="Q33" i="14" s="1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O47" i="14"/>
  <c r="Q47" i="14"/>
  <c r="G48" i="14"/>
  <c r="G47" i="14" s="1"/>
  <c r="I48" i="14"/>
  <c r="I47" i="14" s="1"/>
  <c r="K48" i="14"/>
  <c r="O48" i="14"/>
  <c r="Q48" i="14"/>
  <c r="V48" i="14"/>
  <c r="V47" i="14" s="1"/>
  <c r="G51" i="14"/>
  <c r="M51" i="14" s="1"/>
  <c r="I51" i="14"/>
  <c r="K51" i="14"/>
  <c r="K47" i="14" s="1"/>
  <c r="O51" i="14"/>
  <c r="Q51" i="14"/>
  <c r="V51" i="14"/>
  <c r="G53" i="14"/>
  <c r="M53" i="14" s="1"/>
  <c r="I53" i="14"/>
  <c r="I52" i="14" s="1"/>
  <c r="K53" i="14"/>
  <c r="K52" i="14" s="1"/>
  <c r="O53" i="14"/>
  <c r="O52" i="14" s="1"/>
  <c r="Q53" i="14"/>
  <c r="V53" i="14"/>
  <c r="V52" i="14" s="1"/>
  <c r="G55" i="14"/>
  <c r="M55" i="14" s="1"/>
  <c r="I55" i="14"/>
  <c r="K55" i="14"/>
  <c r="O55" i="14"/>
  <c r="Q55" i="14"/>
  <c r="Q52" i="14" s="1"/>
  <c r="V55" i="14"/>
  <c r="G57" i="14"/>
  <c r="I57" i="14"/>
  <c r="K57" i="14"/>
  <c r="M57" i="14"/>
  <c r="O57" i="14"/>
  <c r="Q57" i="14"/>
  <c r="V57" i="14"/>
  <c r="G59" i="14"/>
  <c r="I59" i="14"/>
  <c r="K59" i="14"/>
  <c r="M59" i="14"/>
  <c r="O59" i="14"/>
  <c r="Q59" i="14"/>
  <c r="V59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AF65" i="14"/>
  <c r="G43" i="1" s="1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G8" i="13" s="1"/>
  <c r="I78" i="1" s="1"/>
  <c r="I20" i="1" s="1"/>
  <c r="I16" i="13"/>
  <c r="K16" i="13"/>
  <c r="O16" i="13"/>
  <c r="Q16" i="13"/>
  <c r="V16" i="13"/>
  <c r="AF18" i="13"/>
  <c r="G42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AE473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O24" i="12"/>
  <c r="Q24" i="12"/>
  <c r="V24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4" i="12"/>
  <c r="I52" i="1" s="1"/>
  <c r="Q34" i="12"/>
  <c r="G35" i="12"/>
  <c r="I35" i="12"/>
  <c r="I34" i="12" s="1"/>
  <c r="K35" i="12"/>
  <c r="M35" i="12"/>
  <c r="M34" i="12" s="1"/>
  <c r="O35" i="12"/>
  <c r="O34" i="12" s="1"/>
  <c r="Q35" i="12"/>
  <c r="V35" i="12"/>
  <c r="V34" i="12" s="1"/>
  <c r="G37" i="12"/>
  <c r="I37" i="12"/>
  <c r="K37" i="12"/>
  <c r="K34" i="12" s="1"/>
  <c r="M37" i="12"/>
  <c r="O37" i="12"/>
  <c r="Q37" i="12"/>
  <c r="V37" i="12"/>
  <c r="G41" i="12"/>
  <c r="M41" i="12" s="1"/>
  <c r="I41" i="12"/>
  <c r="I40" i="12" s="1"/>
  <c r="K41" i="12"/>
  <c r="K40" i="12" s="1"/>
  <c r="O41" i="12"/>
  <c r="O40" i="12" s="1"/>
  <c r="Q41" i="12"/>
  <c r="V41" i="12"/>
  <c r="V40" i="12" s="1"/>
  <c r="G55" i="12"/>
  <c r="M55" i="12" s="1"/>
  <c r="I55" i="12"/>
  <c r="K55" i="12"/>
  <c r="O55" i="12"/>
  <c r="Q55" i="12"/>
  <c r="Q40" i="12" s="1"/>
  <c r="V55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72" i="12"/>
  <c r="I72" i="12"/>
  <c r="K72" i="12"/>
  <c r="M72" i="12"/>
  <c r="O72" i="12"/>
  <c r="Q72" i="12"/>
  <c r="V72" i="12"/>
  <c r="G76" i="12"/>
  <c r="I76" i="12"/>
  <c r="K76" i="12"/>
  <c r="M76" i="12"/>
  <c r="O76" i="12"/>
  <c r="Q76" i="12"/>
  <c r="V76" i="12"/>
  <c r="G88" i="12"/>
  <c r="I88" i="12"/>
  <c r="K88" i="12"/>
  <c r="O88" i="12"/>
  <c r="Q88" i="12"/>
  <c r="V88" i="12"/>
  <c r="I100" i="12"/>
  <c r="G101" i="12"/>
  <c r="G100" i="12" s="1"/>
  <c r="I54" i="1" s="1"/>
  <c r="I101" i="12"/>
  <c r="K101" i="12"/>
  <c r="K100" i="12" s="1"/>
  <c r="O101" i="12"/>
  <c r="Q101" i="12"/>
  <c r="Q100" i="12" s="1"/>
  <c r="V101" i="12"/>
  <c r="G106" i="12"/>
  <c r="I106" i="12"/>
  <c r="K106" i="12"/>
  <c r="M106" i="12"/>
  <c r="O106" i="12"/>
  <c r="Q106" i="12"/>
  <c r="V106" i="12"/>
  <c r="V100" i="12" s="1"/>
  <c r="G111" i="12"/>
  <c r="M111" i="12" s="1"/>
  <c r="I111" i="12"/>
  <c r="K111" i="12"/>
  <c r="O111" i="12"/>
  <c r="O100" i="12" s="1"/>
  <c r="Q111" i="12"/>
  <c r="V111" i="12"/>
  <c r="G116" i="12"/>
  <c r="I55" i="1" s="1"/>
  <c r="O116" i="12"/>
  <c r="Q116" i="12"/>
  <c r="G117" i="12"/>
  <c r="M117" i="12" s="1"/>
  <c r="I117" i="12"/>
  <c r="I116" i="12" s="1"/>
  <c r="K117" i="12"/>
  <c r="K116" i="12" s="1"/>
  <c r="O117" i="12"/>
  <c r="Q117" i="12"/>
  <c r="V117" i="12"/>
  <c r="V116" i="12" s="1"/>
  <c r="G118" i="12"/>
  <c r="M118" i="12" s="1"/>
  <c r="I118" i="12"/>
  <c r="K118" i="12"/>
  <c r="O118" i="12"/>
  <c r="Q118" i="12"/>
  <c r="V118" i="12"/>
  <c r="G119" i="12"/>
  <c r="G120" i="12"/>
  <c r="M120" i="12" s="1"/>
  <c r="M119" i="12" s="1"/>
  <c r="I120" i="12"/>
  <c r="I119" i="12" s="1"/>
  <c r="K120" i="12"/>
  <c r="K119" i="12" s="1"/>
  <c r="O120" i="12"/>
  <c r="O119" i="12" s="1"/>
  <c r="Q120" i="12"/>
  <c r="Q119" i="12" s="1"/>
  <c r="V120" i="12"/>
  <c r="V119" i="12" s="1"/>
  <c r="G126" i="12"/>
  <c r="M126" i="12" s="1"/>
  <c r="I126" i="12"/>
  <c r="K126" i="12"/>
  <c r="O126" i="12"/>
  <c r="Q126" i="12"/>
  <c r="V126" i="12"/>
  <c r="G130" i="12"/>
  <c r="I130" i="12"/>
  <c r="I129" i="12" s="1"/>
  <c r="K130" i="12"/>
  <c r="M130" i="12"/>
  <c r="O130" i="12"/>
  <c r="O129" i="12" s="1"/>
  <c r="Q130" i="12"/>
  <c r="Q129" i="12" s="1"/>
  <c r="V130" i="12"/>
  <c r="G133" i="12"/>
  <c r="I133" i="12"/>
  <c r="K133" i="12"/>
  <c r="O133" i="12"/>
  <c r="Q133" i="12"/>
  <c r="V133" i="12"/>
  <c r="G134" i="12"/>
  <c r="I134" i="12"/>
  <c r="K134" i="12"/>
  <c r="M134" i="12"/>
  <c r="O134" i="12"/>
  <c r="Q134" i="12"/>
  <c r="V134" i="12"/>
  <c r="V129" i="12" s="1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K129" i="12" s="1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50" i="12"/>
  <c r="I150" i="12"/>
  <c r="K150" i="12"/>
  <c r="M150" i="12"/>
  <c r="O150" i="12"/>
  <c r="Q150" i="12"/>
  <c r="V150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1" i="12"/>
  <c r="I161" i="12"/>
  <c r="O161" i="12"/>
  <c r="V161" i="12"/>
  <c r="G162" i="12"/>
  <c r="M162" i="12" s="1"/>
  <c r="M161" i="12" s="1"/>
  <c r="I162" i="12"/>
  <c r="K162" i="12"/>
  <c r="K161" i="12" s="1"/>
  <c r="O162" i="12"/>
  <c r="Q162" i="12"/>
  <c r="Q161" i="12" s="1"/>
  <c r="V162" i="12"/>
  <c r="G164" i="12"/>
  <c r="G163" i="12" s="1"/>
  <c r="I59" i="1" s="1"/>
  <c r="I164" i="12"/>
  <c r="I163" i="12" s="1"/>
  <c r="K164" i="12"/>
  <c r="O164" i="12"/>
  <c r="O163" i="12" s="1"/>
  <c r="Q164" i="12"/>
  <c r="Q163" i="12" s="1"/>
  <c r="V164" i="12"/>
  <c r="G171" i="12"/>
  <c r="M171" i="12" s="1"/>
  <c r="I171" i="12"/>
  <c r="K171" i="12"/>
  <c r="K163" i="12" s="1"/>
  <c r="O171" i="12"/>
  <c r="Q171" i="12"/>
  <c r="V171" i="12"/>
  <c r="G176" i="12"/>
  <c r="M176" i="12" s="1"/>
  <c r="I176" i="12"/>
  <c r="K176" i="12"/>
  <c r="O176" i="12"/>
  <c r="Q176" i="12"/>
  <c r="V176" i="12"/>
  <c r="V163" i="12" s="1"/>
  <c r="K177" i="12"/>
  <c r="O177" i="12"/>
  <c r="V177" i="12"/>
  <c r="G178" i="12"/>
  <c r="G177" i="12" s="1"/>
  <c r="I60" i="1" s="1"/>
  <c r="I178" i="12"/>
  <c r="I177" i="12" s="1"/>
  <c r="K178" i="12"/>
  <c r="O178" i="12"/>
  <c r="Q178" i="12"/>
  <c r="Q177" i="12" s="1"/>
  <c r="V178" i="12"/>
  <c r="I179" i="12"/>
  <c r="G180" i="12"/>
  <c r="M180" i="12" s="1"/>
  <c r="I180" i="12"/>
  <c r="K180" i="12"/>
  <c r="K179" i="12" s="1"/>
  <c r="O180" i="12"/>
  <c r="Q180" i="12"/>
  <c r="Q179" i="12" s="1"/>
  <c r="V180" i="12"/>
  <c r="G181" i="12"/>
  <c r="M181" i="12" s="1"/>
  <c r="I181" i="12"/>
  <c r="K181" i="12"/>
  <c r="O181" i="12"/>
  <c r="O179" i="12" s="1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V179" i="12" s="1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I187" i="12"/>
  <c r="G188" i="12"/>
  <c r="M188" i="12" s="1"/>
  <c r="I188" i="12"/>
  <c r="K188" i="12"/>
  <c r="K187" i="12" s="1"/>
  <c r="O188" i="12"/>
  <c r="Q188" i="12"/>
  <c r="Q187" i="12" s="1"/>
  <c r="V188" i="12"/>
  <c r="G189" i="12"/>
  <c r="M189" i="12" s="1"/>
  <c r="I189" i="12"/>
  <c r="K189" i="12"/>
  <c r="O189" i="12"/>
  <c r="O187" i="12" s="1"/>
  <c r="Q189" i="12"/>
  <c r="V189" i="12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V187" i="12" s="1"/>
  <c r="G193" i="12"/>
  <c r="M193" i="12" s="1"/>
  <c r="I193" i="12"/>
  <c r="K193" i="12"/>
  <c r="O193" i="12"/>
  <c r="Q193" i="12"/>
  <c r="V193" i="12"/>
  <c r="G195" i="12"/>
  <c r="M195" i="12" s="1"/>
  <c r="I195" i="12"/>
  <c r="I194" i="12" s="1"/>
  <c r="K195" i="12"/>
  <c r="K194" i="12" s="1"/>
  <c r="O195" i="12"/>
  <c r="O194" i="12" s="1"/>
  <c r="Q195" i="12"/>
  <c r="V195" i="12"/>
  <c r="V194" i="12" s="1"/>
  <c r="G196" i="12"/>
  <c r="I196" i="12"/>
  <c r="K196" i="12"/>
  <c r="M196" i="12"/>
  <c r="O196" i="12"/>
  <c r="Q196" i="12"/>
  <c r="V196" i="12"/>
  <c r="G197" i="12"/>
  <c r="I197" i="12"/>
  <c r="K197" i="12"/>
  <c r="M197" i="12"/>
  <c r="O197" i="12"/>
  <c r="Q197" i="12"/>
  <c r="V197" i="12"/>
  <c r="G198" i="12"/>
  <c r="I198" i="12"/>
  <c r="K198" i="12"/>
  <c r="M198" i="12"/>
  <c r="O198" i="12"/>
  <c r="Q198" i="12"/>
  <c r="V198" i="12"/>
  <c r="G199" i="12"/>
  <c r="M199" i="12" s="1"/>
  <c r="I199" i="12"/>
  <c r="K199" i="12"/>
  <c r="O199" i="12"/>
  <c r="Q199" i="12"/>
  <c r="Q194" i="12" s="1"/>
  <c r="V199" i="12"/>
  <c r="G200" i="12"/>
  <c r="I200" i="12"/>
  <c r="K200" i="12"/>
  <c r="M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6" i="12"/>
  <c r="I206" i="12"/>
  <c r="I205" i="12" s="1"/>
  <c r="K206" i="12"/>
  <c r="M206" i="12"/>
  <c r="O206" i="12"/>
  <c r="O205" i="12" s="1"/>
  <c r="Q206" i="12"/>
  <c r="Q205" i="12" s="1"/>
  <c r="V206" i="12"/>
  <c r="G207" i="12"/>
  <c r="M207" i="12" s="1"/>
  <c r="I207" i="12"/>
  <c r="K207" i="12"/>
  <c r="O207" i="12"/>
  <c r="Q207" i="12"/>
  <c r="V207" i="12"/>
  <c r="V205" i="12" s="1"/>
  <c r="G208" i="12"/>
  <c r="I208" i="12"/>
  <c r="K208" i="12"/>
  <c r="M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K205" i="12" s="1"/>
  <c r="O212" i="12"/>
  <c r="Q212" i="12"/>
  <c r="V212" i="12"/>
  <c r="G213" i="12"/>
  <c r="I213" i="12"/>
  <c r="K213" i="12"/>
  <c r="M213" i="12"/>
  <c r="O213" i="12"/>
  <c r="Q213" i="12"/>
  <c r="V213" i="12"/>
  <c r="G214" i="12"/>
  <c r="I214" i="12"/>
  <c r="K214" i="12"/>
  <c r="M214" i="12"/>
  <c r="O214" i="12"/>
  <c r="Q214" i="12"/>
  <c r="V214" i="12"/>
  <c r="G215" i="12"/>
  <c r="I215" i="12"/>
  <c r="K215" i="12"/>
  <c r="M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I220" i="12"/>
  <c r="K220" i="12"/>
  <c r="M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I223" i="12"/>
  <c r="K223" i="12"/>
  <c r="M223" i="12"/>
  <c r="O223" i="12"/>
  <c r="Q223" i="12"/>
  <c r="V223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I229" i="12"/>
  <c r="K229" i="12"/>
  <c r="M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I232" i="12"/>
  <c r="K232" i="12"/>
  <c r="M232" i="12"/>
  <c r="O232" i="12"/>
  <c r="Q232" i="12"/>
  <c r="V232" i="12"/>
  <c r="G233" i="12"/>
  <c r="I233" i="12"/>
  <c r="K233" i="12"/>
  <c r="M233" i="12"/>
  <c r="O233" i="12"/>
  <c r="Q233" i="12"/>
  <c r="V233" i="12"/>
  <c r="G234" i="12"/>
  <c r="M234" i="12" s="1"/>
  <c r="I234" i="12"/>
  <c r="K234" i="12"/>
  <c r="O234" i="12"/>
  <c r="Q234" i="12"/>
  <c r="V234" i="12"/>
  <c r="G236" i="12"/>
  <c r="M236" i="12" s="1"/>
  <c r="I236" i="12"/>
  <c r="I235" i="12" s="1"/>
  <c r="K236" i="12"/>
  <c r="K235" i="12" s="1"/>
  <c r="O236" i="12"/>
  <c r="O235" i="12" s="1"/>
  <c r="Q236" i="12"/>
  <c r="V236" i="12"/>
  <c r="V235" i="12" s="1"/>
  <c r="G237" i="12"/>
  <c r="I237" i="12"/>
  <c r="K237" i="12"/>
  <c r="M237" i="12"/>
  <c r="O237" i="12"/>
  <c r="Q237" i="12"/>
  <c r="V237" i="12"/>
  <c r="G238" i="12"/>
  <c r="G235" i="12" s="1"/>
  <c r="I65" i="1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Q235" i="12" s="1"/>
  <c r="V240" i="12"/>
  <c r="G242" i="12"/>
  <c r="I242" i="12"/>
  <c r="K242" i="12"/>
  <c r="M242" i="12"/>
  <c r="O242" i="12"/>
  <c r="Q242" i="12"/>
  <c r="V242" i="12"/>
  <c r="G243" i="12"/>
  <c r="M243" i="12" s="1"/>
  <c r="I243" i="12"/>
  <c r="K243" i="12"/>
  <c r="O243" i="12"/>
  <c r="Q243" i="12"/>
  <c r="V243" i="12"/>
  <c r="G245" i="12"/>
  <c r="M245" i="12" s="1"/>
  <c r="I245" i="12"/>
  <c r="I244" i="12" s="1"/>
  <c r="K245" i="12"/>
  <c r="K244" i="12" s="1"/>
  <c r="O245" i="12"/>
  <c r="O244" i="12" s="1"/>
  <c r="Q245" i="12"/>
  <c r="V245" i="12"/>
  <c r="V244" i="12" s="1"/>
  <c r="G246" i="12"/>
  <c r="M246" i="12" s="1"/>
  <c r="I246" i="12"/>
  <c r="K246" i="12"/>
  <c r="O246" i="12"/>
  <c r="Q246" i="12"/>
  <c r="V246" i="12"/>
  <c r="G247" i="12"/>
  <c r="I247" i="12"/>
  <c r="K247" i="12"/>
  <c r="M247" i="12"/>
  <c r="O247" i="12"/>
  <c r="Q247" i="12"/>
  <c r="V247" i="12"/>
  <c r="G248" i="12"/>
  <c r="I248" i="12"/>
  <c r="K248" i="12"/>
  <c r="M248" i="12"/>
  <c r="O248" i="12"/>
  <c r="Q248" i="12"/>
  <c r="V248" i="12"/>
  <c r="G249" i="12"/>
  <c r="M249" i="12" s="1"/>
  <c r="I249" i="12"/>
  <c r="K249" i="12"/>
  <c r="O249" i="12"/>
  <c r="Q249" i="12"/>
  <c r="Q244" i="12" s="1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G244" i="12" s="1"/>
  <c r="I66" i="1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4" i="12"/>
  <c r="M254" i="12" s="1"/>
  <c r="I254" i="12"/>
  <c r="K254" i="12"/>
  <c r="O254" i="12"/>
  <c r="Q254" i="12"/>
  <c r="V254" i="12"/>
  <c r="G256" i="12"/>
  <c r="M256" i="12" s="1"/>
  <c r="I256" i="12"/>
  <c r="I255" i="12" s="1"/>
  <c r="K256" i="12"/>
  <c r="O256" i="12"/>
  <c r="O255" i="12" s="1"/>
  <c r="Q256" i="12"/>
  <c r="Q255" i="12" s="1"/>
  <c r="V256" i="12"/>
  <c r="V255" i="12" s="1"/>
  <c r="G259" i="12"/>
  <c r="M259" i="12" s="1"/>
  <c r="I259" i="12"/>
  <c r="K259" i="12"/>
  <c r="K255" i="12" s="1"/>
  <c r="O259" i="12"/>
  <c r="Q259" i="12"/>
  <c r="V259" i="12"/>
  <c r="G261" i="12"/>
  <c r="M261" i="12" s="1"/>
  <c r="I261" i="12"/>
  <c r="I260" i="12" s="1"/>
  <c r="K261" i="12"/>
  <c r="K260" i="12" s="1"/>
  <c r="O261" i="12"/>
  <c r="O260" i="12" s="1"/>
  <c r="Q261" i="12"/>
  <c r="V261" i="12"/>
  <c r="G264" i="12"/>
  <c r="I264" i="12"/>
  <c r="K264" i="12"/>
  <c r="O264" i="12"/>
  <c r="Q264" i="12"/>
  <c r="Q260" i="12" s="1"/>
  <c r="V264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I271" i="12"/>
  <c r="K271" i="12"/>
  <c r="M271" i="12"/>
  <c r="O271" i="12"/>
  <c r="Q271" i="12"/>
  <c r="V271" i="12"/>
  <c r="G274" i="12"/>
  <c r="M274" i="12" s="1"/>
  <c r="I274" i="12"/>
  <c r="K274" i="12"/>
  <c r="O274" i="12"/>
  <c r="Q274" i="12"/>
  <c r="V274" i="12"/>
  <c r="G277" i="12"/>
  <c r="M277" i="12" s="1"/>
  <c r="I277" i="12"/>
  <c r="K277" i="12"/>
  <c r="O277" i="12"/>
  <c r="Q277" i="12"/>
  <c r="V277" i="12"/>
  <c r="G280" i="12"/>
  <c r="I280" i="12"/>
  <c r="K280" i="12"/>
  <c r="M280" i="12"/>
  <c r="O280" i="12"/>
  <c r="Q280" i="12"/>
  <c r="V280" i="12"/>
  <c r="V260" i="12" s="1"/>
  <c r="G283" i="12"/>
  <c r="M283" i="12" s="1"/>
  <c r="I283" i="12"/>
  <c r="K283" i="12"/>
  <c r="O283" i="12"/>
  <c r="Q283" i="12"/>
  <c r="V283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K291" i="12" s="1"/>
  <c r="O292" i="12"/>
  <c r="O291" i="12" s="1"/>
  <c r="Q292" i="12"/>
  <c r="Q291" i="12" s="1"/>
  <c r="V292" i="12"/>
  <c r="G294" i="12"/>
  <c r="G291" i="12" s="1"/>
  <c r="I69" i="1" s="1"/>
  <c r="I294" i="12"/>
  <c r="K294" i="12"/>
  <c r="O294" i="12"/>
  <c r="Q294" i="12"/>
  <c r="V294" i="12"/>
  <c r="G296" i="12"/>
  <c r="I296" i="12"/>
  <c r="K296" i="12"/>
  <c r="M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V291" i="12" s="1"/>
  <c r="G302" i="12"/>
  <c r="M302" i="12" s="1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5" i="12"/>
  <c r="M305" i="12" s="1"/>
  <c r="I305" i="12"/>
  <c r="I291" i="12" s="1"/>
  <c r="K305" i="12"/>
  <c r="O305" i="12"/>
  <c r="Q305" i="12"/>
  <c r="V305" i="12"/>
  <c r="G307" i="12"/>
  <c r="I307" i="12"/>
  <c r="K307" i="12"/>
  <c r="M307" i="12"/>
  <c r="O307" i="12"/>
  <c r="Q307" i="12"/>
  <c r="Q306" i="12" s="1"/>
  <c r="V307" i="12"/>
  <c r="V306" i="12" s="1"/>
  <c r="G310" i="12"/>
  <c r="M310" i="12" s="1"/>
  <c r="I310" i="12"/>
  <c r="I306" i="12" s="1"/>
  <c r="K310" i="12"/>
  <c r="O310" i="12"/>
  <c r="O306" i="12" s="1"/>
  <c r="Q310" i="12"/>
  <c r="V310" i="12"/>
  <c r="G315" i="12"/>
  <c r="M315" i="12" s="1"/>
  <c r="I315" i="12"/>
  <c r="K315" i="12"/>
  <c r="O315" i="12"/>
  <c r="Q315" i="12"/>
  <c r="V315" i="12"/>
  <c r="G318" i="12"/>
  <c r="I318" i="12"/>
  <c r="K318" i="12"/>
  <c r="M318" i="12"/>
  <c r="O318" i="12"/>
  <c r="Q318" i="12"/>
  <c r="V318" i="12"/>
  <c r="G323" i="12"/>
  <c r="M323" i="12" s="1"/>
  <c r="I323" i="12"/>
  <c r="K323" i="12"/>
  <c r="O323" i="12"/>
  <c r="Q323" i="12"/>
  <c r="V323" i="12"/>
  <c r="G326" i="12"/>
  <c r="M326" i="12" s="1"/>
  <c r="I326" i="12"/>
  <c r="K326" i="12"/>
  <c r="O326" i="12"/>
  <c r="Q326" i="12"/>
  <c r="V326" i="12"/>
  <c r="G329" i="12"/>
  <c r="M329" i="12" s="1"/>
  <c r="I329" i="12"/>
  <c r="K329" i="12"/>
  <c r="O329" i="12"/>
  <c r="Q329" i="12"/>
  <c r="V329" i="12"/>
  <c r="G335" i="12"/>
  <c r="M335" i="12" s="1"/>
  <c r="I335" i="12"/>
  <c r="K335" i="12"/>
  <c r="K306" i="12" s="1"/>
  <c r="O335" i="12"/>
  <c r="Q335" i="12"/>
  <c r="V335" i="12"/>
  <c r="G336" i="12"/>
  <c r="M336" i="12" s="1"/>
  <c r="I336" i="12"/>
  <c r="K336" i="12"/>
  <c r="O336" i="12"/>
  <c r="Q336" i="12"/>
  <c r="V336" i="12"/>
  <c r="G338" i="12"/>
  <c r="M338" i="12" s="1"/>
  <c r="I338" i="12"/>
  <c r="K338" i="12"/>
  <c r="K337" i="12" s="1"/>
  <c r="O338" i="12"/>
  <c r="Q338" i="12"/>
  <c r="Q337" i="12" s="1"/>
  <c r="V338" i="12"/>
  <c r="V337" i="12" s="1"/>
  <c r="G342" i="12"/>
  <c r="M342" i="12" s="1"/>
  <c r="I342" i="12"/>
  <c r="K342" i="12"/>
  <c r="O342" i="12"/>
  <c r="Q342" i="12"/>
  <c r="V342" i="12"/>
  <c r="G346" i="12"/>
  <c r="I346" i="12"/>
  <c r="K346" i="12"/>
  <c r="M346" i="12"/>
  <c r="O346" i="12"/>
  <c r="Q346" i="12"/>
  <c r="V346" i="12"/>
  <c r="G350" i="12"/>
  <c r="M350" i="12" s="1"/>
  <c r="I350" i="12"/>
  <c r="K350" i="12"/>
  <c r="O350" i="12"/>
  <c r="Q350" i="12"/>
  <c r="V350" i="12"/>
  <c r="G354" i="12"/>
  <c r="M354" i="12" s="1"/>
  <c r="I354" i="12"/>
  <c r="I337" i="12" s="1"/>
  <c r="K354" i="12"/>
  <c r="O354" i="12"/>
  <c r="Q354" i="12"/>
  <c r="V354" i="12"/>
  <c r="G356" i="12"/>
  <c r="M356" i="12" s="1"/>
  <c r="I356" i="12"/>
  <c r="K356" i="12"/>
  <c r="O356" i="12"/>
  <c r="Q356" i="12"/>
  <c r="V356" i="12"/>
  <c r="G363" i="12"/>
  <c r="M363" i="12" s="1"/>
  <c r="I363" i="12"/>
  <c r="K363" i="12"/>
  <c r="O363" i="12"/>
  <c r="Q363" i="12"/>
  <c r="V363" i="12"/>
  <c r="G365" i="12"/>
  <c r="I365" i="12"/>
  <c r="K365" i="12"/>
  <c r="M365" i="12"/>
  <c r="O365" i="12"/>
  <c r="O337" i="12" s="1"/>
  <c r="Q365" i="12"/>
  <c r="V365" i="12"/>
  <c r="I366" i="12"/>
  <c r="K366" i="12"/>
  <c r="Q366" i="12"/>
  <c r="G367" i="12"/>
  <c r="M367" i="12" s="1"/>
  <c r="I367" i="12"/>
  <c r="K367" i="12"/>
  <c r="O367" i="12"/>
  <c r="Q367" i="12"/>
  <c r="V367" i="12"/>
  <c r="V366" i="12" s="1"/>
  <c r="G368" i="12"/>
  <c r="M368" i="12" s="1"/>
  <c r="I368" i="12"/>
  <c r="K368" i="12"/>
  <c r="O368" i="12"/>
  <c r="O366" i="12" s="1"/>
  <c r="Q368" i="12"/>
  <c r="V368" i="12"/>
  <c r="G371" i="12"/>
  <c r="I371" i="12"/>
  <c r="K371" i="12"/>
  <c r="O371" i="12"/>
  <c r="Q371" i="12"/>
  <c r="V371" i="12"/>
  <c r="I372" i="12"/>
  <c r="G373" i="12"/>
  <c r="M373" i="12" s="1"/>
  <c r="I373" i="12"/>
  <c r="K373" i="12"/>
  <c r="K372" i="12" s="1"/>
  <c r="O373" i="12"/>
  <c r="Q373" i="12"/>
  <c r="V373" i="12"/>
  <c r="G384" i="12"/>
  <c r="M384" i="12" s="1"/>
  <c r="I384" i="12"/>
  <c r="K384" i="12"/>
  <c r="O384" i="12"/>
  <c r="Q384" i="12"/>
  <c r="V384" i="12"/>
  <c r="G388" i="12"/>
  <c r="I388" i="12"/>
  <c r="K388" i="12"/>
  <c r="M388" i="12"/>
  <c r="O388" i="12"/>
  <c r="O372" i="12" s="1"/>
  <c r="Q388" i="12"/>
  <c r="V388" i="12"/>
  <c r="G401" i="12"/>
  <c r="M401" i="12" s="1"/>
  <c r="I401" i="12"/>
  <c r="K401" i="12"/>
  <c r="O401" i="12"/>
  <c r="Q401" i="12"/>
  <c r="Q372" i="12" s="1"/>
  <c r="V401" i="12"/>
  <c r="G407" i="12"/>
  <c r="M407" i="12" s="1"/>
  <c r="I407" i="12"/>
  <c r="K407" i="12"/>
  <c r="O407" i="12"/>
  <c r="Q407" i="12"/>
  <c r="V407" i="12"/>
  <c r="V372" i="12" s="1"/>
  <c r="K418" i="12"/>
  <c r="O418" i="12"/>
  <c r="V418" i="12"/>
  <c r="G419" i="12"/>
  <c r="G418" i="12" s="1"/>
  <c r="I74" i="1" s="1"/>
  <c r="I419" i="12"/>
  <c r="I418" i="12" s="1"/>
  <c r="K419" i="12"/>
  <c r="O419" i="12"/>
  <c r="Q419" i="12"/>
  <c r="Q418" i="12" s="1"/>
  <c r="V419" i="12"/>
  <c r="G421" i="12"/>
  <c r="M421" i="12" s="1"/>
  <c r="I421" i="12"/>
  <c r="K421" i="12"/>
  <c r="K420" i="12" s="1"/>
  <c r="O421" i="12"/>
  <c r="Q421" i="12"/>
  <c r="V421" i="12"/>
  <c r="G422" i="12"/>
  <c r="I422" i="12"/>
  <c r="K422" i="12"/>
  <c r="M422" i="12"/>
  <c r="O422" i="12"/>
  <c r="O420" i="12" s="1"/>
  <c r="Q422" i="12"/>
  <c r="V422" i="12"/>
  <c r="G423" i="12"/>
  <c r="I423" i="12"/>
  <c r="K423" i="12"/>
  <c r="M423" i="12"/>
  <c r="O423" i="12"/>
  <c r="Q423" i="12"/>
  <c r="V423" i="12"/>
  <c r="G424" i="12"/>
  <c r="M424" i="12" s="1"/>
  <c r="I424" i="12"/>
  <c r="K424" i="12"/>
  <c r="O424" i="12"/>
  <c r="Q424" i="12"/>
  <c r="Q420" i="12" s="1"/>
  <c r="V424" i="12"/>
  <c r="G425" i="12"/>
  <c r="I425" i="12"/>
  <c r="K425" i="12"/>
  <c r="M425" i="12"/>
  <c r="O425" i="12"/>
  <c r="Q425" i="12"/>
  <c r="V425" i="12"/>
  <c r="V420" i="12" s="1"/>
  <c r="G426" i="12"/>
  <c r="M426" i="12" s="1"/>
  <c r="I426" i="12"/>
  <c r="K426" i="12"/>
  <c r="O426" i="12"/>
  <c r="Q426" i="12"/>
  <c r="V426" i="12"/>
  <c r="G427" i="12"/>
  <c r="M427" i="12" s="1"/>
  <c r="I427" i="12"/>
  <c r="K427" i="12"/>
  <c r="O427" i="12"/>
  <c r="Q427" i="12"/>
  <c r="V427" i="12"/>
  <c r="G428" i="12"/>
  <c r="M428" i="12" s="1"/>
  <c r="I428" i="12"/>
  <c r="I420" i="12" s="1"/>
  <c r="K428" i="12"/>
  <c r="O428" i="12"/>
  <c r="Q428" i="12"/>
  <c r="V428" i="12"/>
  <c r="G429" i="12"/>
  <c r="I429" i="12"/>
  <c r="K429" i="12"/>
  <c r="M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I431" i="12"/>
  <c r="K431" i="12"/>
  <c r="M431" i="12"/>
  <c r="O431" i="12"/>
  <c r="Q431" i="12"/>
  <c r="V431" i="12"/>
  <c r="G432" i="12"/>
  <c r="M432" i="12" s="1"/>
  <c r="I432" i="12"/>
  <c r="K432" i="12"/>
  <c r="O432" i="12"/>
  <c r="Q432" i="12"/>
  <c r="V432" i="12"/>
  <c r="G433" i="12"/>
  <c r="M433" i="12" s="1"/>
  <c r="I433" i="12"/>
  <c r="K433" i="12"/>
  <c r="O433" i="12"/>
  <c r="Q433" i="12"/>
  <c r="V433" i="12"/>
  <c r="G434" i="12"/>
  <c r="I434" i="12"/>
  <c r="K434" i="12"/>
  <c r="M434" i="12"/>
  <c r="O434" i="12"/>
  <c r="Q434" i="12"/>
  <c r="V434" i="12"/>
  <c r="G435" i="12"/>
  <c r="M435" i="12" s="1"/>
  <c r="I435" i="12"/>
  <c r="K435" i="12"/>
  <c r="O435" i="12"/>
  <c r="Q435" i="12"/>
  <c r="V435" i="12"/>
  <c r="G436" i="12"/>
  <c r="M436" i="12" s="1"/>
  <c r="I436" i="12"/>
  <c r="K436" i="12"/>
  <c r="O436" i="12"/>
  <c r="Q436" i="12"/>
  <c r="V436" i="12"/>
  <c r="G437" i="12"/>
  <c r="I437" i="12"/>
  <c r="K437" i="12"/>
  <c r="M437" i="12"/>
  <c r="O437" i="12"/>
  <c r="Q437" i="12"/>
  <c r="V437" i="12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0" i="12"/>
  <c r="I440" i="12"/>
  <c r="K440" i="12"/>
  <c r="M440" i="12"/>
  <c r="O440" i="12"/>
  <c r="Q440" i="12"/>
  <c r="V440" i="12"/>
  <c r="G441" i="12"/>
  <c r="I441" i="12"/>
  <c r="K441" i="12"/>
  <c r="M441" i="12"/>
  <c r="O441" i="12"/>
  <c r="Q441" i="12"/>
  <c r="V441" i="12"/>
  <c r="G442" i="12"/>
  <c r="I442" i="12"/>
  <c r="K442" i="12"/>
  <c r="M442" i="12"/>
  <c r="O442" i="12"/>
  <c r="Q442" i="12"/>
  <c r="V442" i="12"/>
  <c r="G443" i="12"/>
  <c r="M443" i="12" s="1"/>
  <c r="I443" i="12"/>
  <c r="K443" i="12"/>
  <c r="O443" i="12"/>
  <c r="Q443" i="12"/>
  <c r="V443" i="12"/>
  <c r="G444" i="12"/>
  <c r="M444" i="12" s="1"/>
  <c r="I444" i="12"/>
  <c r="K444" i="12"/>
  <c r="O444" i="12"/>
  <c r="Q444" i="12"/>
  <c r="V444" i="12"/>
  <c r="G445" i="12"/>
  <c r="M445" i="12" s="1"/>
  <c r="I445" i="12"/>
  <c r="K445" i="12"/>
  <c r="O445" i="12"/>
  <c r="Q445" i="12"/>
  <c r="V445" i="12"/>
  <c r="G446" i="12"/>
  <c r="I446" i="12"/>
  <c r="K446" i="12"/>
  <c r="M446" i="12"/>
  <c r="O446" i="12"/>
  <c r="Q446" i="12"/>
  <c r="V446" i="12"/>
  <c r="G447" i="12"/>
  <c r="I447" i="12"/>
  <c r="K447" i="12"/>
  <c r="M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I450" i="12"/>
  <c r="K450" i="12"/>
  <c r="M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K452" i="12"/>
  <c r="O452" i="12"/>
  <c r="Q452" i="12"/>
  <c r="V452" i="12"/>
  <c r="G453" i="12"/>
  <c r="M453" i="12" s="1"/>
  <c r="I453" i="12"/>
  <c r="K453" i="12"/>
  <c r="O453" i="12"/>
  <c r="Q453" i="12"/>
  <c r="V453" i="12"/>
  <c r="G454" i="12"/>
  <c r="M454" i="12" s="1"/>
  <c r="I454" i="12"/>
  <c r="K454" i="12"/>
  <c r="O454" i="12"/>
  <c r="Q454" i="12"/>
  <c r="V454" i="12"/>
  <c r="G455" i="12"/>
  <c r="I455" i="12"/>
  <c r="K455" i="12"/>
  <c r="M455" i="12"/>
  <c r="O455" i="12"/>
  <c r="Q455" i="12"/>
  <c r="V455" i="12"/>
  <c r="G456" i="12"/>
  <c r="M456" i="12" s="1"/>
  <c r="I456" i="12"/>
  <c r="K456" i="12"/>
  <c r="O456" i="12"/>
  <c r="Q456" i="12"/>
  <c r="V456" i="12"/>
  <c r="G457" i="12"/>
  <c r="M457" i="12" s="1"/>
  <c r="I457" i="12"/>
  <c r="K457" i="12"/>
  <c r="O457" i="12"/>
  <c r="Q457" i="12"/>
  <c r="V457" i="12"/>
  <c r="G458" i="12"/>
  <c r="I458" i="12"/>
  <c r="K458" i="12"/>
  <c r="M458" i="12"/>
  <c r="O458" i="12"/>
  <c r="Q458" i="12"/>
  <c r="V458" i="12"/>
  <c r="Q459" i="12"/>
  <c r="G460" i="12"/>
  <c r="M460" i="12" s="1"/>
  <c r="I460" i="12"/>
  <c r="I459" i="12" s="1"/>
  <c r="K460" i="12"/>
  <c r="K459" i="12" s="1"/>
  <c r="O460" i="12"/>
  <c r="Q460" i="12"/>
  <c r="V460" i="12"/>
  <c r="V459" i="12" s="1"/>
  <c r="G461" i="12"/>
  <c r="M461" i="12" s="1"/>
  <c r="I461" i="12"/>
  <c r="K461" i="12"/>
  <c r="O461" i="12"/>
  <c r="Q461" i="12"/>
  <c r="V461" i="12"/>
  <c r="G462" i="12"/>
  <c r="I462" i="12"/>
  <c r="K462" i="12"/>
  <c r="M462" i="12"/>
  <c r="O462" i="12"/>
  <c r="Q462" i="12"/>
  <c r="V462" i="12"/>
  <c r="G463" i="12"/>
  <c r="M463" i="12" s="1"/>
  <c r="I463" i="12"/>
  <c r="K463" i="12"/>
  <c r="O463" i="12"/>
  <c r="O459" i="12" s="1"/>
  <c r="Q463" i="12"/>
  <c r="V463" i="12"/>
  <c r="Q464" i="12"/>
  <c r="G465" i="12"/>
  <c r="M465" i="12" s="1"/>
  <c r="I465" i="12"/>
  <c r="I464" i="12" s="1"/>
  <c r="K465" i="12"/>
  <c r="O465" i="12"/>
  <c r="Q465" i="12"/>
  <c r="V465" i="12"/>
  <c r="V464" i="12" s="1"/>
  <c r="G466" i="12"/>
  <c r="I466" i="12"/>
  <c r="K466" i="12"/>
  <c r="M466" i="12"/>
  <c r="O466" i="12"/>
  <c r="O464" i="12" s="1"/>
  <c r="Q466" i="12"/>
  <c r="V466" i="12"/>
  <c r="G467" i="12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M469" i="12" s="1"/>
  <c r="I469" i="12"/>
  <c r="K469" i="12"/>
  <c r="K464" i="12" s="1"/>
  <c r="O469" i="12"/>
  <c r="Q469" i="12"/>
  <c r="V469" i="12"/>
  <c r="G470" i="12"/>
  <c r="M470" i="12" s="1"/>
  <c r="I470" i="12"/>
  <c r="K470" i="12"/>
  <c r="O470" i="12"/>
  <c r="Q470" i="12"/>
  <c r="V470" i="12"/>
  <c r="G471" i="12"/>
  <c r="I471" i="12"/>
  <c r="K471" i="12"/>
  <c r="M471" i="12"/>
  <c r="O471" i="12"/>
  <c r="Q471" i="12"/>
  <c r="V471" i="12"/>
  <c r="AF473" i="12"/>
  <c r="G41" i="1" s="1"/>
  <c r="I19" i="1"/>
  <c r="J28" i="1"/>
  <c r="J26" i="1"/>
  <c r="G38" i="1"/>
  <c r="F38" i="1"/>
  <c r="J23" i="1"/>
  <c r="J24" i="1"/>
  <c r="J25" i="1"/>
  <c r="J27" i="1"/>
  <c r="E24" i="1"/>
  <c r="E26" i="1"/>
  <c r="M48" i="14" l="1"/>
  <c r="M47" i="14" s="1"/>
  <c r="I56" i="1"/>
  <c r="M22" i="14"/>
  <c r="M21" i="14" s="1"/>
  <c r="G19" i="14"/>
  <c r="I58" i="1" s="1"/>
  <c r="M52" i="14"/>
  <c r="M23" i="14"/>
  <c r="G52" i="14"/>
  <c r="G18" i="13"/>
  <c r="F41" i="1"/>
  <c r="H41" i="1" s="1"/>
  <c r="I41" i="1" s="1"/>
  <c r="G260" i="12"/>
  <c r="I68" i="1" s="1"/>
  <c r="G194" i="12"/>
  <c r="I63" i="1" s="1"/>
  <c r="G187" i="12"/>
  <c r="G459" i="12"/>
  <c r="I76" i="1" s="1"/>
  <c r="G420" i="12"/>
  <c r="I75" i="1" s="1"/>
  <c r="I18" i="1" s="1"/>
  <c r="G366" i="12"/>
  <c r="I72" i="1" s="1"/>
  <c r="M164" i="12"/>
  <c r="M101" i="12"/>
  <c r="M100" i="12" s="1"/>
  <c r="M372" i="12"/>
  <c r="G306" i="12"/>
  <c r="I70" i="1" s="1"/>
  <c r="G8" i="12"/>
  <c r="G39" i="1"/>
  <c r="G44" i="1" s="1"/>
  <c r="G25" i="1" s="1"/>
  <c r="A25" i="1" s="1"/>
  <c r="G26" i="1" s="1"/>
  <c r="M238" i="12"/>
  <c r="M235" i="12" s="1"/>
  <c r="G129" i="12"/>
  <c r="I57" i="1" s="1"/>
  <c r="G372" i="12"/>
  <c r="I73" i="1" s="1"/>
  <c r="M294" i="12"/>
  <c r="M255" i="12"/>
  <c r="G255" i="12"/>
  <c r="I67" i="1" s="1"/>
  <c r="M116" i="12"/>
  <c r="G40" i="12"/>
  <c r="I53" i="1" s="1"/>
  <c r="M20" i="12"/>
  <c r="M8" i="12" s="1"/>
  <c r="G40" i="1"/>
  <c r="M163" i="12"/>
  <c r="G464" i="12"/>
  <c r="I77" i="1" s="1"/>
  <c r="M33" i="14"/>
  <c r="M8" i="14"/>
  <c r="AE65" i="14"/>
  <c r="F43" i="1" s="1"/>
  <c r="H43" i="1" s="1"/>
  <c r="I43" i="1" s="1"/>
  <c r="G33" i="14"/>
  <c r="G23" i="14"/>
  <c r="G65" i="14" s="1"/>
  <c r="AE18" i="13"/>
  <c r="F42" i="1" s="1"/>
  <c r="H42" i="1" s="1"/>
  <c r="I42" i="1" s="1"/>
  <c r="M16" i="13"/>
  <c r="M8" i="13" s="1"/>
  <c r="M187" i="12"/>
  <c r="M179" i="12"/>
  <c r="M291" i="12"/>
  <c r="M420" i="12"/>
  <c r="M337" i="12"/>
  <c r="M205" i="12"/>
  <c r="M459" i="12"/>
  <c r="M306" i="12"/>
  <c r="G179" i="12"/>
  <c r="I61" i="1" s="1"/>
  <c r="M133" i="12"/>
  <c r="M129" i="12" s="1"/>
  <c r="G205" i="12"/>
  <c r="G337" i="12"/>
  <c r="I71" i="1" s="1"/>
  <c r="M467" i="12"/>
  <c r="M464" i="12" s="1"/>
  <c r="M419" i="12"/>
  <c r="M418" i="12" s="1"/>
  <c r="M371" i="12"/>
  <c r="M366" i="12" s="1"/>
  <c r="M264" i="12"/>
  <c r="M260" i="12" s="1"/>
  <c r="M252" i="12"/>
  <c r="M244" i="12" s="1"/>
  <c r="M202" i="12"/>
  <c r="M194" i="12" s="1"/>
  <c r="M178" i="12"/>
  <c r="M177" i="12" s="1"/>
  <c r="M88" i="12"/>
  <c r="M40" i="12" s="1"/>
  <c r="M24" i="12"/>
  <c r="I62" i="1" l="1"/>
  <c r="I17" i="1"/>
  <c r="I64" i="1"/>
  <c r="A26" i="1"/>
  <c r="F40" i="1"/>
  <c r="F39" i="1"/>
  <c r="F44" i="1" s="1"/>
  <c r="I51" i="1"/>
  <c r="G473" i="12"/>
  <c r="H39" i="1"/>
  <c r="H40" i="1"/>
  <c r="I40" i="1" s="1"/>
  <c r="G23" i="1" l="1"/>
  <c r="A23" i="1" s="1"/>
  <c r="A24" i="1" s="1"/>
  <c r="G28" i="1"/>
  <c r="I79" i="1"/>
  <c r="I16" i="1"/>
  <c r="I21" i="1" s="1"/>
  <c r="I39" i="1"/>
  <c r="I44" i="1" s="1"/>
  <c r="H44" i="1"/>
  <c r="G24" i="1" l="1"/>
  <c r="A27" i="1" s="1"/>
  <c r="A29" i="1" s="1"/>
  <c r="J41" i="1"/>
  <c r="J42" i="1"/>
  <c r="J43" i="1"/>
  <c r="J40" i="1"/>
  <c r="J39" i="1"/>
  <c r="J44" i="1" s="1"/>
  <c r="J78" i="1"/>
  <c r="J62" i="1"/>
  <c r="J51" i="1"/>
  <c r="J64" i="1"/>
  <c r="J57" i="1"/>
  <c r="J67" i="1"/>
  <c r="J65" i="1"/>
  <c r="J63" i="1"/>
  <c r="J60" i="1"/>
  <c r="J72" i="1"/>
  <c r="J73" i="1"/>
  <c r="J77" i="1"/>
  <c r="J58" i="1"/>
  <c r="J69" i="1"/>
  <c r="J56" i="1"/>
  <c r="J53" i="1"/>
  <c r="J70" i="1"/>
  <c r="J52" i="1"/>
  <c r="J66" i="1"/>
  <c r="J61" i="1"/>
  <c r="J75" i="1"/>
  <c r="J74" i="1"/>
  <c r="J55" i="1"/>
  <c r="J54" i="1"/>
  <c r="J71" i="1"/>
  <c r="J76" i="1"/>
  <c r="J68" i="1"/>
  <c r="J59" i="1"/>
  <c r="G29" i="1"/>
  <c r="G27" i="1" s="1"/>
  <c r="J7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5FE1B149-1628-4F41-B48B-7184E0D8F3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3223728-5FD2-4565-AC71-2B0E6031AD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5C115BF8-F098-4FFA-9AFF-8E17016279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D7811B-30BD-491C-AB9D-17ECDA9478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5D76AE13-8045-4F9E-9C58-FB5A83B25F3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0058427-3B04-4650-855D-0107CCCB1D9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<sst xmlns="http://schemas.openxmlformats.org/spreadsheetml/2006/main" count="2700" uniqueCount="748">
  <si>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</si>
  <si>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</si>
  <si>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</si>
  <si>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</si>
  <si>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</si>
  <si>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</si>
  <si>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</si>
  <si>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</si>
  <si>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</si>
  <si>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</si>
  <si>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</si>
  <si>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</si>
  <si>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</si>
  <si>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</si>
  <si>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</si>
  <si>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</si>
  <si>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</si>
  <si>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</si>
  <si>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</si>
  <si>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</si>
  <si>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</si>
  <si>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</si>
  <si>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</si>
  <si>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</si>
  <si>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</si>
  <si>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</si>
  <si>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</si>
  <si>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</si>
  <si>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</si>
  <si>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</si>
  <si>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</si>
  <si>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</si>
  <si>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</si>
  <si>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</si>
  <si>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</si>
  <si>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</si>
  <si>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</si>
  <si>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</si>
  <si>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</si>
  <si>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</si>
  <si>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</si>
  <si>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</si>
  <si>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</si>
  <si>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</si>
  <si>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</si>
  <si>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</si>
  <si>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</si>
  <si>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Albrechtická 100D byt č.1</t>
  </si>
  <si>
    <t>Rekonstrukce bytu - vedlejší a ostatní náklady</t>
  </si>
  <si>
    <t>Výměna vany - Albrechtická 100D byt č.11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</si>
  <si>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</si>
  <si>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</si>
  <si>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</si>
  <si>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</si>
  <si>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</si>
  <si>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</si>
  <si>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</si>
  <si>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</si>
  <si>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</si>
  <si>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</si>
  <si>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</si>
  <si>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</si>
  <si>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</si>
  <si>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</si>
  <si>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</si>
  <si>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</si>
  <si>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</si>
  <si>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</si>
  <si>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</si>
  <si>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</si>
  <si>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</si>
  <si>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</si>
  <si>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</si>
  <si>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</si>
  <si>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</si>
  <si>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</si>
  <si>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</si>
  <si>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</si>
  <si>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</si>
  <si>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</si>
  <si>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</si>
  <si>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</si>
  <si>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</si>
  <si>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</si>
  <si>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</si>
  <si>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</si>
  <si>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</si>
  <si>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</si>
  <si>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</si>
  <si>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</si>
  <si>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</si>
  <si>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</si>
  <si>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</si>
  <si>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</si>
  <si>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</si>
  <si>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</si>
  <si>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</si>
  <si>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</si>
  <si>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</si>
  <si>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</si>
  <si>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</si>
  <si>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</si>
  <si>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</si>
  <si>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</si>
  <si>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</si>
  <si>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</si>
  <si>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</si>
  <si>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</si>
  <si>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</si>
  <si>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</si>
  <si>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</si>
  <si>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</si>
  <si>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</si>
  <si>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</si>
  <si>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</si>
  <si>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</si>
  <si>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</si>
  <si>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</si>
  <si>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</si>
  <si>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</si>
  <si>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</si>
  <si>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</si>
  <si>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</si>
  <si>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</si>
  <si>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</si>
  <si>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</si>
  <si>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</si>
  <si>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</si>
  <si>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</si>
  <si>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</si>
  <si>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</si>
  <si>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</si>
  <si>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</si>
  <si>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</si>
  <si>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</si>
  <si>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</si>
  <si>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</si>
  <si>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</si>
  <si>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</si>
  <si>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</si>
  <si>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</si>
  <si>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</si>
  <si>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Indiv</t>
  </si>
  <si>
    <t>Práce</t>
  </si>
  <si>
    <t>POL1_</t>
  </si>
  <si>
    <t>1x nový otvor kuchyně-obývací pokoj : 1,1*3,06*2/1000*8</t>
  </si>
  <si>
    <t>VV</t>
  </si>
  <si>
    <t xml:space="preserve">1x posunutí dveří chodba-obývací pokoj : </t>
  </si>
  <si>
    <t xml:space="preserve">2x překlad do nové příčky : 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</si>
  <si>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</si>
  <si>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</si>
  <si>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</si>
  <si>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</si>
  <si>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</si>
  <si>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</si>
  <si>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</si>
  <si>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</si>
  <si>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(3,3*2+1,6)*2,6</t>
  </si>
  <si>
    <t>-(0,6*1,97)*2</t>
  </si>
  <si>
    <t>342948111</t>
  </si>
  <si>
    <t>Ukotvení příček k cihel.konstr. kotvami na hmožd.</t>
  </si>
  <si>
    <t>m</t>
  </si>
  <si>
    <t>2,6*4</t>
  </si>
  <si>
    <t>346244313</t>
  </si>
  <si>
    <t>Obezdívky van a WC nádržek z desek Ytong tl.100 mm</t>
  </si>
  <si>
    <t>(1,6*2+0,5*2)*0,5</t>
  </si>
  <si>
    <t>346275113</t>
  </si>
  <si>
    <t>Přizdívky z desek Ytong tl. 100 mm</t>
  </si>
  <si>
    <t>0,2*2,0</t>
  </si>
  <si>
    <t>342264098</t>
  </si>
  <si>
    <t>Příplatek k podhledu sádrokart. za plochu do 10 m2</t>
  </si>
  <si>
    <t>Chodba : 3,3*1,2</t>
  </si>
  <si>
    <t>Koupelna : 2,4*1,6</t>
  </si>
  <si>
    <t>WC : 1,2*0,8</t>
  </si>
  <si>
    <t>Revizní dvířka 60x40 bílá - plast</t>
  </si>
  <si>
    <t>ks</t>
  </si>
  <si>
    <t>Vlastní</t>
  </si>
  <si>
    <t>Specifikace</t>
  </si>
  <si>
    <t>POL3_</t>
  </si>
  <si>
    <t>15411740</t>
  </si>
  <si>
    <t>Profil L rovnoramenný S235  50x50x4 mm</t>
  </si>
  <si>
    <t>SPCM</t>
  </si>
  <si>
    <t>1,1*3,06*2/1000*8</t>
  </si>
  <si>
    <t>28349052</t>
  </si>
  <si>
    <t>Dvířka vanová 300 x 300 mm bílá - plast</t>
  </si>
  <si>
    <t>347013111RZ1</t>
  </si>
  <si>
    <t>Předstěna SDK,tl.75mm,1xoc.kce CD,1xRBI 12,5mm,izol bez dodávky izolace</t>
  </si>
  <si>
    <t>R-položka</t>
  </si>
  <si>
    <t>POL12_1</t>
  </si>
  <si>
    <t>WC : 0,8*2,6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</si>
  <si>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</si>
  <si>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</si>
  <si>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</si>
  <si>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</si>
  <si>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</si>
  <si>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</si>
  <si>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RTS 20/ II</t>
  </si>
  <si>
    <t>Chodba : 3,3*2,6</t>
  </si>
  <si>
    <t>-0,6*1,97*2</t>
  </si>
  <si>
    <t>WC : (0,8+1,2)*2,6</t>
  </si>
  <si>
    <t>-0,6*1,97</t>
  </si>
  <si>
    <t>Koupelna : (2,4*2+1,6*2)*(2,6-2,1)</t>
  </si>
  <si>
    <t>Kuchyň : 3,3*2,6</t>
  </si>
  <si>
    <t>Posunutí dveří chodba-obývací pokoj : 1,6*2,4*2</t>
  </si>
  <si>
    <t>-0,8*1,97*2</t>
  </si>
  <si>
    <t>Nové dveře kuchyň - obývací pokoj : 1,6*2,4*2</t>
  </si>
  <si>
    <t xml:space="preserve">Oprava omítek po odsekání keramického soklu : </t>
  </si>
  <si>
    <t>Chodba : (1,2+3,3+1,2+1,6+1,6+2,4-0,8*2-0,6*2)*0,15</t>
  </si>
  <si>
    <t>Kuchyň : (2,6*2+3,3*2-0,8)*0,15</t>
  </si>
  <si>
    <t>610991111</t>
  </si>
  <si>
    <t>Zakrývání výplní vnitřních otvorů, oken</t>
  </si>
  <si>
    <t>1,5*1,6</t>
  </si>
  <si>
    <t>2,4*1,6</t>
  </si>
  <si>
    <t>611421231</t>
  </si>
  <si>
    <t>Oprava váp.omítek stropů do 10% plochy - štukových po provedení rozvodů elektro</t>
  </si>
  <si>
    <t>Obývák : 5,5*3,9</t>
  </si>
  <si>
    <t>Kuchyň : 3,3*2,5</t>
  </si>
  <si>
    <t>612421637</t>
  </si>
  <si>
    <t>Omítka vnitřní zdiva, MVC, štuková</t>
  </si>
  <si>
    <t>Kuchyň : 1,8*1,75</t>
  </si>
  <si>
    <t>612421231</t>
  </si>
  <si>
    <t>Oprava vápen.omítek stěn do 10 % pl. - štukových po provedení rozvodů elektro</t>
  </si>
  <si>
    <t>Chodba : (1,2+3,3+1,2)*2,6</t>
  </si>
  <si>
    <t>Obývák : (5,5*2+3,9*2)*2,6</t>
  </si>
  <si>
    <t>-0,8*1,97</t>
  </si>
  <si>
    <t>-2,4*1,6</t>
  </si>
  <si>
    <t>Kuchyň : (3,3+2,5*2)*2,6</t>
  </si>
  <si>
    <t>-1,5*1,6</t>
  </si>
  <si>
    <t>WC : 1,2*2,6</t>
  </si>
  <si>
    <t>612423531</t>
  </si>
  <si>
    <t>Omítka rýh stěn vápenná šířky do 15 cm, štuková</t>
  </si>
  <si>
    <t>1,5*0,07</t>
  </si>
  <si>
    <t>1,0*0,15</t>
  </si>
  <si>
    <t>30,0*0,03</t>
  </si>
  <si>
    <t>612481211</t>
  </si>
  <si>
    <t>Montáž výztužné sítě(perlinky)do stěrky-vnit.stěny včetně výztužné sítě a stěrkového tmelu</t>
  </si>
  <si>
    <t>Koupelna : (2,4*2+1,6*2)*2,6</t>
  </si>
  <si>
    <t>Posunutí dveří chodba-obývací pokoj : 1,4*2,2*2</t>
  </si>
  <si>
    <t>Nové dveře kuchyň-obývací pokoj : 1,4*2,2*2</t>
  </si>
  <si>
    <t>632411904</t>
  </si>
  <si>
    <t>Penetrace savých podkladů 0,25 l/m2</t>
  </si>
  <si>
    <t>WC : 0,8*1,2</t>
  </si>
  <si>
    <t>632421120</t>
  </si>
  <si>
    <t>Potěr samonivelační ,ručně zpracovaný,tl. do 10 mm</t>
  </si>
  <si>
    <t>637101101R00</t>
  </si>
  <si>
    <t>Příprava podkladu - vysávání podlah prům.vysavačem</t>
  </si>
  <si>
    <t>642942111</t>
  </si>
  <si>
    <t>Osazení zárubní dveřních ocelových, pl. do 2,5 m2 včetně dodávky zárubně  60 x 197 x 11 cm</t>
  </si>
  <si>
    <t>Osazení zárubní dveřních ocelových, pl. do 2,5 m2 včetně dodávky zárubně  80 x 197 x 11 cm</t>
  </si>
  <si>
    <t>952901111</t>
  </si>
  <si>
    <t>Vyčištění budov o výšce podlaží do 4 m</t>
  </si>
  <si>
    <t>Pokoj : 3,9*5,5</t>
  </si>
  <si>
    <t>952901110</t>
  </si>
  <si>
    <t>Čištění mytím ploch oken a dveří</t>
  </si>
  <si>
    <t>965081702</t>
  </si>
  <si>
    <t xml:space="preserve">Bourání soklíků z dlažeb keramických </t>
  </si>
  <si>
    <t>Chodba : 1,2+3,3+1,2+1,6+1,6+2,4-0,8*2-0,6*2</t>
  </si>
  <si>
    <t>Kuchyň : 2,6*2+3,3*2-0,8</t>
  </si>
  <si>
    <t>968061125</t>
  </si>
  <si>
    <t>Vyvěšení dřevěných dveřních křídel pl. do 2 m2</t>
  </si>
  <si>
    <t>968072455</t>
  </si>
  <si>
    <t>Vybourání kovových dveřních zárubní pl. do 2 m2</t>
  </si>
  <si>
    <t>0,8*2,0</t>
  </si>
  <si>
    <t>0,6*2,0*2</t>
  </si>
  <si>
    <t>970231100</t>
  </si>
  <si>
    <t>Řezání cihelného zdiva hl. řezu 100 mm</t>
  </si>
  <si>
    <t>Posunutí dveří chodba-obývací pokoj, nový otvor kuchyň - obývací pokoj : 2,0*3+0,8+0,2</t>
  </si>
  <si>
    <t>971033631</t>
  </si>
  <si>
    <t>Vybourání otv. zeď cihel. pl.4 m2, tl.15 cm, MVC</t>
  </si>
  <si>
    <t>0,9*2,0</t>
  </si>
  <si>
    <t>974031132</t>
  </si>
  <si>
    <t>Vysekání rýh ve zdi cihelné 5 x 7 cm</t>
  </si>
  <si>
    <t>1,5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</si>
  <si>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</si>
  <si>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</si>
  <si>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</si>
  <si>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</si>
  <si>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</si>
  <si>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</si>
  <si>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</si>
  <si>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</si>
  <si>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</si>
  <si>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</si>
  <si>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</si>
  <si>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</si>
  <si>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</si>
  <si>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</si>
  <si>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999281148</t>
  </si>
  <si>
    <t>Přesun hmot pro opravy a údržbu do v. 12 m,nošením</t>
  </si>
  <si>
    <t>Přesun hmot</t>
  </si>
  <si>
    <t>POL7_</t>
  </si>
  <si>
    <t>711212002</t>
  </si>
  <si>
    <t>Hydroizolační povlak - nátěr nebo stěrka</t>
  </si>
  <si>
    <t>(1,2*2+0,8*2-0,6)*0,1</t>
  </si>
  <si>
    <t>Koupelna : 1,6*2,4</t>
  </si>
  <si>
    <t>(1,6*2+2,4*2-0,6)*0,1</t>
  </si>
  <si>
    <t>(1,7+0,7)*0,5</t>
  </si>
  <si>
    <t>(1,0+1,8)*1,9</t>
  </si>
  <si>
    <t>711212601</t>
  </si>
  <si>
    <t>Těsnicí pás do spoje podlaha - stěna</t>
  </si>
  <si>
    <t>WC : (1,2*2+0,8*2-0,6)</t>
  </si>
  <si>
    <t>Koupelna : (1,6*2+2,4*2-0,6)</t>
  </si>
  <si>
    <t>(1,7+0,7)</t>
  </si>
  <si>
    <t>(2+0,4)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</si>
  <si>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</si>
  <si>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</si>
  <si>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</si>
  <si>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</si>
  <si>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</si>
  <si>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</si>
  <si>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</si>
  <si>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</si>
  <si>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</si>
  <si>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</si>
  <si>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</si>
  <si>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</si>
  <si>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</si>
  <si>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</si>
  <si>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</si>
  <si>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</si>
  <si>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</si>
  <si>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</si>
  <si>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</si>
  <si>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</si>
  <si>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</si>
  <si>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</si>
  <si>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</si>
  <si>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</si>
  <si>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</si>
  <si>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</si>
  <si>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</si>
  <si>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</si>
  <si>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</si>
  <si>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</si>
  <si>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</si>
  <si>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</si>
  <si>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</si>
  <si>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</si>
  <si>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</si>
  <si>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</si>
  <si>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</si>
  <si>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</si>
  <si>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</si>
  <si>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</si>
  <si>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</si>
  <si>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</si>
  <si>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</si>
  <si>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</si>
  <si>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</si>
  <si>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</si>
  <si>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</si>
  <si>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HERZ DN 20</t>
  </si>
  <si>
    <t>733110806</t>
  </si>
  <si>
    <t>Demontáž potrubí ocelového závitového do DN 15-32 včetně vyústění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</si>
  <si>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</si>
  <si>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</si>
  <si>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</si>
  <si>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</si>
  <si>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</si>
  <si>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</si>
  <si>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</si>
  <si>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</si>
  <si>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</si>
  <si>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</si>
  <si>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</si>
  <si>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</si>
  <si>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</si>
  <si>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</si>
  <si>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</si>
  <si>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</si>
  <si>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</si>
  <si>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</si>
  <si>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</si>
  <si>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</si>
  <si>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</si>
  <si>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</si>
  <si>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</si>
  <si>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</si>
  <si>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</si>
  <si>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</si>
  <si>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</si>
  <si>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</si>
  <si>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</si>
  <si>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</si>
  <si>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</si>
  <si>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</si>
  <si>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</si>
  <si>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</si>
  <si>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</si>
  <si>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</si>
  <si>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</si>
  <si>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</si>
  <si>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</si>
  <si>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</si>
  <si>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</si>
  <si>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</si>
  <si>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</si>
  <si>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</si>
  <si>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</si>
  <si>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</si>
  <si>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</si>
  <si>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</si>
  <si>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</si>
  <si>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</si>
  <si>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</si>
  <si>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160x70x41 cm 140l</t>
  </si>
  <si>
    <t>63465124</t>
  </si>
  <si>
    <t>Zrcadlo nemontované čiré tl. 4 mm 40x60cm</t>
  </si>
  <si>
    <t>725110811R00</t>
  </si>
  <si>
    <t xml:space="preserve">Demontáž klozetů splachovacích </t>
  </si>
  <si>
    <t>725210821R00</t>
  </si>
  <si>
    <t>Demontáž umyvadel bez výtokových armatur</t>
  </si>
  <si>
    <t>725619101R00</t>
  </si>
  <si>
    <t>Montáž plynových sporáků stávajících včetně vyčištění</t>
  </si>
  <si>
    <t>998725202</t>
  </si>
  <si>
    <t>Přesun hmot pro zařizovací předměty, výšky do 12 m</t>
  </si>
  <si>
    <t>728414861</t>
  </si>
  <si>
    <t xml:space="preserve">Demontáž digestoře </t>
  </si>
  <si>
    <t>728414611</t>
  </si>
  <si>
    <t xml:space="preserve">Montáž digestoře </t>
  </si>
  <si>
    <t>728415112</t>
  </si>
  <si>
    <t>Montáž mřížky větrací nebo ventilační do 0,10 m2</t>
  </si>
  <si>
    <t xml:space="preserve">909      </t>
  </si>
  <si>
    <t>Demontáž stávajících mřížek, úprava otvoru, kontrola funkčnosti odvětrání</t>
  </si>
  <si>
    <t>h</t>
  </si>
  <si>
    <t>728771211R00</t>
  </si>
  <si>
    <t>Zprovoznění ventilátoru v kuchyni a koupelně</t>
  </si>
  <si>
    <t>Přesunutí časového spínače pro centrální ventilátor z kuchyně na chodbu a zprovoznění pro odvětrání koupelny, v kuchyni se zaslepí odvětrání a bude jen rekuperační digestoř : 4</t>
  </si>
  <si>
    <t>429724811R</t>
  </si>
  <si>
    <t>Větrací mřížka 300x200mm plast bílá se žaluzii</t>
  </si>
  <si>
    <t>998728202</t>
  </si>
  <si>
    <t>Přesun hmot pro vzduchotechniku, výšky do 12 m</t>
  </si>
  <si>
    <t>766661112</t>
  </si>
  <si>
    <t>Montáž dveří do zárubně,otevíravých 1kř.do 0,8 m</t>
  </si>
  <si>
    <t>766812115</t>
  </si>
  <si>
    <t>Montáž kuchyňských linek dřevěných linek š.do 2,4m stávajících - včetně vyčištění a seřízení doplnění madla na dvířka</t>
  </si>
  <si>
    <t>766812840</t>
  </si>
  <si>
    <t>Demontáž kuchyňských linek do 2,1 m - pro opětovné použití</t>
  </si>
  <si>
    <t>766825821</t>
  </si>
  <si>
    <t xml:space="preserve">Demontáž vestavěných skříní </t>
  </si>
  <si>
    <t>766772840R00</t>
  </si>
  <si>
    <t xml:space="preserve">D+M šatní skříně - DTD, TL. 18mm,ABS HRANA. BARVA DEKOR DŘEVO - sonoma šatní tyč kovová včetně madel rozměr 1,5*0,4*2,4m 4dveřová, uchytky nerez, 5x vnitřní police </t>
  </si>
  <si>
    <t>61160101Rwc</t>
  </si>
  <si>
    <t>Dveře vnitřní hladké plné 1kř. 60x197 bílé včetně kování WC</t>
  </si>
  <si>
    <t>61260603R</t>
  </si>
  <si>
    <t xml:space="preserve">Dveře vnitřní hladké 2/3 sklo 1kř. 80x197 bílé včetně kování </t>
  </si>
  <si>
    <t>7665488</t>
  </si>
  <si>
    <t>Vystěhování bytu -skříň špajz, skříň , dem. garnýží včetně odvozu a poplatku za skládku</t>
  </si>
  <si>
    <t>766877115R00</t>
  </si>
  <si>
    <t>D+M obkladový panel šedý (bez rohové lišty) /transparentní tmel</t>
  </si>
  <si>
    <t>998766202</t>
  </si>
  <si>
    <t>Přesun hmot pro truhlářské konstr., výšky do 12 m</t>
  </si>
  <si>
    <t>767137803R00</t>
  </si>
  <si>
    <t>Demontáž příček umakartových, desek do suti</t>
  </si>
  <si>
    <t>(2,4+1,6+2,4+1,6+1,2+0,8)*2,6</t>
  </si>
  <si>
    <t>998767202</t>
  </si>
  <si>
    <t>Přesun hmot pro zámečnické konstr., výšky do 12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</si>
  <si>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</si>
  <si>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</si>
  <si>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</si>
  <si>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</si>
  <si>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</si>
  <si>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</si>
  <si>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771479001</t>
  </si>
  <si>
    <t>Řezání dlaždic keramických pro soklíky</t>
  </si>
  <si>
    <t>771575113</t>
  </si>
  <si>
    <t>Montáž podlah keram.,hladké, tmel, 30x60 cm</t>
  </si>
  <si>
    <t>771578011</t>
  </si>
  <si>
    <t>Spára podlaha - stěna, silikonem</t>
  </si>
  <si>
    <t>Koupelna : (2,4*2+1,6*2-0,6)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</si>
  <si>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</si>
  <si>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</si>
  <si>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</si>
  <si>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</si>
  <si>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</si>
  <si>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30x60 - předpoklad ceny 450Kč/m2</t>
  </si>
  <si>
    <t>Začátek provozního součtu</t>
  </si>
  <si>
    <t xml:space="preserve">  WC : 1,2*0,8</t>
  </si>
  <si>
    <t xml:space="preserve">  Koupelna : 1,6*2,4</t>
  </si>
  <si>
    <t>Konec provozního součtu</t>
  </si>
  <si>
    <t>4,8*1,15</t>
  </si>
  <si>
    <t>3,4*0,1*1,15</t>
  </si>
  <si>
    <t>998771202</t>
  </si>
  <si>
    <t>Přesun hmot pro podlahy z dlaždic, výšky do 12 m</t>
  </si>
  <si>
    <t>775101101</t>
  </si>
  <si>
    <t>Vysávání podlah prům.vysavačem,podlahy vlys,parket</t>
  </si>
  <si>
    <t>Obývací pokoj : 3,9*5,5</t>
  </si>
  <si>
    <t>775413040</t>
  </si>
  <si>
    <t xml:space="preserve">Montáž podlahové lišty lepením </t>
  </si>
  <si>
    <t>Obývací pokoj : 3,9*2+5,5*2-0,8*2</t>
  </si>
  <si>
    <t>775541400</t>
  </si>
  <si>
    <t>Položení podlah lamelových se zámkovým spojem</t>
  </si>
  <si>
    <t>775542022</t>
  </si>
  <si>
    <t>Podložka Mirelon 3 mm pod lamelové podlahy</t>
  </si>
  <si>
    <t>775561805</t>
  </si>
  <si>
    <t>Demontáž podlah lamelových se zámk.spojem vč. lišt</t>
  </si>
  <si>
    <t>61194231</t>
  </si>
  <si>
    <t>Laminátová podlaha 8mm - dub , třída zátěže 33, otěruvzdornost AC5</t>
  </si>
  <si>
    <t>Obývací pokoj : 3,9*5,5*1,05</t>
  </si>
  <si>
    <t>6141720R</t>
  </si>
  <si>
    <t xml:space="preserve">Lišta PVC obvodová v dekoru podlahy </t>
  </si>
  <si>
    <t>998775202</t>
  </si>
  <si>
    <t>Přesun hmot pro podlahy vlysové, výšky do 12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</si>
  <si>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</si>
  <si>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</si>
  <si>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</si>
  <si>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</si>
  <si>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Koupelna : 1,6*2+1,6*2-0,6</t>
  </si>
  <si>
    <t>WC : 0,8*2+1,2*2-0,6</t>
  </si>
  <si>
    <t>776421100</t>
  </si>
  <si>
    <t>Lepení podlahových soklíků z PVC a vinylu včetně dodávky soklíku PVC</t>
  </si>
  <si>
    <t>Chodba : (3,3*2+1,2*2-0,6*2-0,8*2)</t>
  </si>
  <si>
    <t>Kuchyň : (3,3*2+2,6*2-0,8)</t>
  </si>
  <si>
    <t>776511820</t>
  </si>
  <si>
    <t>Odstranění PVC a koberců lepených s podložkou</t>
  </si>
  <si>
    <t>Chodba : 1,2*3,3+0,8*1,6</t>
  </si>
  <si>
    <t>Koupelna : 1,6*1,6</t>
  </si>
  <si>
    <t>776521100</t>
  </si>
  <si>
    <t>Lepení povlak.podlah z pásů PVC na Chemopren včetně podlahoviny s nášlapnou vrstvou 0,6mm (dekor dřeva)</t>
  </si>
  <si>
    <t>776981101</t>
  </si>
  <si>
    <t xml:space="preserve">Montáž přechodové, podlahové lišty samolepicí </t>
  </si>
  <si>
    <t>0,8*2</t>
  </si>
  <si>
    <t>0,6*2</t>
  </si>
  <si>
    <t>776994111</t>
  </si>
  <si>
    <t>Svařování povlakových podlah z pásů nebo čtverců včetně svařovací šňůry PVC 1179</t>
  </si>
  <si>
    <t xml:space="preserve">  Chodba : 3,3*1,2</t>
  </si>
  <si>
    <t xml:space="preserve">  Kuchyň : 3,3*2,6</t>
  </si>
  <si>
    <t>12,54*0,5</t>
  </si>
  <si>
    <t>5537000111</t>
  </si>
  <si>
    <t>Lišta přechodová Al 30/A lepicí l=93 cm stříbro š 30 mm</t>
  </si>
  <si>
    <t>998776202</t>
  </si>
  <si>
    <t>Přesun hmot pro podlahy povlakové, výšky do 12 m</t>
  </si>
  <si>
    <t>781101210</t>
  </si>
  <si>
    <t>Penetrace podkladu pod obklady</t>
  </si>
  <si>
    <t>Koupelna : (2,4*2+1,6*2)*2,1</t>
  </si>
  <si>
    <t>-0,6*2,0</t>
  </si>
  <si>
    <t>Kuchyň : (0,6+1,0)*1,75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</si>
  <si>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</si>
  <si>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</si>
  <si>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</si>
  <si>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</si>
  <si>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</si>
  <si>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</si>
  <si>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</si>
  <si>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</si>
  <si>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1,7+0,7+0,6</t>
  </si>
  <si>
    <t>03</t>
  </si>
  <si>
    <t>Keramický obklad 30x60 - předpoklad ceny 400Kč/m2</t>
  </si>
  <si>
    <t xml:space="preserve">  Koupelna : (2,4*2+1,6*2)*2,1</t>
  </si>
  <si>
    <t xml:space="preserve">  -0,6*2,0</t>
  </si>
  <si>
    <t xml:space="preserve">  Kuchyň : (0,6+1,0)*1,75</t>
  </si>
  <si>
    <t>18,4*1,1</t>
  </si>
  <si>
    <t>59760720.AR</t>
  </si>
  <si>
    <t>Lišta obkl/dlažba plast</t>
  </si>
  <si>
    <t>998781202</t>
  </si>
  <si>
    <t>Přesun hmot pro obklady keramické, výšky do 12 m</t>
  </si>
  <si>
    <t>783424340</t>
  </si>
  <si>
    <t>Nátěr syntet. potrubí do DN 50 mm  Z+2x +1x email</t>
  </si>
  <si>
    <t>783225400</t>
  </si>
  <si>
    <t>Nátěr syntetický kov. konstr. 2x + 1x email + tmel</t>
  </si>
  <si>
    <t>(0,6+2*2,1)*(0,15+0,05*2)*2</t>
  </si>
  <si>
    <t>(0,8+2*2,1)*(0,15+0,05*2)*3</t>
  </si>
  <si>
    <t>783903772R00</t>
  </si>
  <si>
    <t>Odmaštění saponáty - očištění stávajících otopných těles</t>
  </si>
  <si>
    <t>784403801</t>
  </si>
  <si>
    <t>Odstranění maleb omytím v místnosti H do 3,8 m</t>
  </si>
  <si>
    <t xml:space="preserve">Stropy : </t>
  </si>
  <si>
    <t>Chodba : (1,2+3,3+1,2+1,6)*2,6</t>
  </si>
  <si>
    <t>784191101</t>
  </si>
  <si>
    <t>Penetrace podkladu univerzální Primalex 1x</t>
  </si>
  <si>
    <t>SDK stropy : 8,76</t>
  </si>
  <si>
    <t>SDK předstěna : 2,08</t>
  </si>
  <si>
    <t>Nové omítky : 31,78</t>
  </si>
  <si>
    <t>784195112</t>
  </si>
  <si>
    <t>Malba Primalex Standard, bílá, bez penetrace, 2x</t>
  </si>
  <si>
    <t xml:space="preserve">Stěny : </t>
  </si>
  <si>
    <t>Chodba : (3,3*2+1,2*2)*2,6</t>
  </si>
  <si>
    <t>WC : (0,8*2+1,2*2)*2,6</t>
  </si>
  <si>
    <t>Pokoj : (3,9*2+5,5*2)*2,6</t>
  </si>
  <si>
    <t>Kuchyň : (3,3*2+2,6*2)*2,6</t>
  </si>
  <si>
    <t>784011222</t>
  </si>
  <si>
    <t>Zakrytí podlah včetně papírové lepenky</t>
  </si>
  <si>
    <t>784403800</t>
  </si>
  <si>
    <t>Penetrace stěn hloubkovou penetrací pro zpevnění podkladu</t>
  </si>
  <si>
    <t>786611811</t>
  </si>
  <si>
    <t>Dmtž předokenních rolet s viditelným boxem - garnýž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</si>
  <si>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</si>
  <si>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</si>
  <si>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</si>
  <si>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</si>
  <si>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</si>
  <si>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</si>
  <si>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</si>
  <si>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</si>
  <si>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</si>
  <si>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</si>
  <si>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</si>
  <si>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</si>
  <si>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</si>
  <si>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</si>
  <si>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</si>
  <si>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</si>
  <si>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210201518</t>
  </si>
  <si>
    <t>Svítidlo LED podlinkové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</si>
  <si>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</si>
  <si>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</si>
  <si>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</si>
  <si>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</si>
  <si>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</si>
  <si>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</si>
  <si>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</si>
  <si>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</si>
  <si>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</si>
  <si>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</si>
  <si>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</si>
  <si>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</si>
  <si>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</si>
  <si>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</si>
  <si>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</si>
  <si>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</si>
  <si>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</si>
  <si>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</si>
  <si>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</si>
  <si>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</si>
  <si>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</si>
  <si>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</si>
  <si>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</si>
  <si>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</si>
  <si>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</si>
  <si>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</si>
  <si>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</si>
  <si>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</si>
  <si>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</si>
  <si>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</si>
  <si>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</si>
  <si>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</si>
  <si>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</si>
  <si>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</si>
  <si>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</si>
  <si>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</si>
  <si>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</si>
  <si>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</si>
  <si>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</si>
  <si>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</si>
  <si>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348241702</t>
  </si>
  <si>
    <t>LED Podlinkové svítidlo LED/12W/230V 4000K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</si>
  <si>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</si>
  <si>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</si>
  <si>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</si>
  <si>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</si>
  <si>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</si>
  <si>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</si>
  <si>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</si>
  <si>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</si>
  <si>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</si>
  <si>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</si>
  <si>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</si>
  <si>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</si>
  <si>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</si>
  <si>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</si>
  <si>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</si>
  <si>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</si>
  <si>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</si>
  <si>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</si>
  <si>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</si>
  <si>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</si>
  <si>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</si>
  <si>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</si>
  <si>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</si>
  <si>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</si>
  <si>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</si>
  <si>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</si>
  <si>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</si>
  <si>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</si>
  <si>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</si>
  <si>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</si>
  <si>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</si>
  <si>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</si>
  <si>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</si>
  <si>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</si>
  <si>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</si>
  <si>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</si>
  <si>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</si>
  <si>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</si>
  <si>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</si>
  <si>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</si>
  <si>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</si>
  <si>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</si>
  <si>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</si>
  <si>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SUM</t>
  </si>
  <si>
    <t>Poznámky uchazeče k zadání</t>
  </si>
  <si>
    <t>POPUZIV</t>
  </si>
  <si>
    <t>END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</si>
  <si>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</si>
  <si>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</si>
  <si>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</si>
  <si>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</si>
  <si>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</si>
  <si>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</si>
  <si>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</si>
  <si>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</si>
  <si>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</si>
  <si>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</si>
  <si>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</si>
  <si>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</si>
  <si>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</si>
  <si>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</si>
  <si>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</si>
  <si>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</si>
  <si>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</si>
  <si>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</si>
  <si>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</si>
  <si>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 xml:space="preserve">Montáž výztužné sítě(perlinky)do stěrky-vnit.stěny včetně výztužné sítě a stěrkového tmelu </t>
  </si>
  <si>
    <t>1,6*0,6</t>
  </si>
  <si>
    <t>10,0</t>
  </si>
  <si>
    <t>999281111</t>
  </si>
  <si>
    <t>Přesun hmot pro opravy a údržbu do výšky 25 m</t>
  </si>
  <si>
    <t>Práce spojené s napojením kanalizace</t>
  </si>
  <si>
    <t xml:space="preserve">900      </t>
  </si>
  <si>
    <t>HZS Práce v tarifní třídě 4</t>
  </si>
  <si>
    <t>Úprava rozvodu vody pro baterii : 10</t>
  </si>
  <si>
    <t xml:space="preserve">- demontáž přívodu pro 1 kus baterie : </t>
  </si>
  <si>
    <t xml:space="preserve">- zřízení přívodu pro 2ks baterie : </t>
  </si>
  <si>
    <t>998722203</t>
  </si>
  <si>
    <t>Přesun hmot pro vnitřní vodovod, výšky do 24 m</t>
  </si>
  <si>
    <t>725219521</t>
  </si>
  <si>
    <t>Montáž umyvadel se závěsnou skříňkou</t>
  </si>
  <si>
    <t>Umyvadlo se skříňkou dodá nájemce : 1</t>
  </si>
  <si>
    <t>Vana akrylátová Klasik bílá 160x70 cm</t>
  </si>
  <si>
    <t>998725203</t>
  </si>
  <si>
    <t>Přesun hmot pro zařizovací předměty, výšky do 24 m</t>
  </si>
  <si>
    <t>Spára podlaha - stěna, silikonem - oprava silikonu</t>
  </si>
  <si>
    <t>0,6+1,6+0,5</t>
  </si>
  <si>
    <t>1,5*2+0,6*2</t>
  </si>
  <si>
    <t>998771203</t>
  </si>
  <si>
    <t>Přesun hmot pro podlahy z dlaždic, výšky do 24 m</t>
  </si>
  <si>
    <t>Koupelna : 1,6*0,6</t>
  </si>
  <si>
    <t>Obklad vnitřní stěn keramický, do tmele, do 30x60 cm</t>
  </si>
  <si>
    <t>Keramický obklad 20x40 - předpoklad ceny 400Kč/m2</t>
  </si>
  <si>
    <t>Koupelna : 1,6*0,6*1,05</t>
  </si>
  <si>
    <t>998781203</t>
  </si>
  <si>
    <t>Přesun hmot pro obklady keramické, výšky do 24 m</t>
  </si>
  <si>
    <t xml:space="preserve">Stavební práce - Albrechtická 100D </t>
  </si>
  <si>
    <t>Rekonstrukce bytu - Albrechtická 100D byt č.1 a výměna vany byt č.11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</si>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</sst>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F17" sqref="F17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abSelected="1" topLeftCell="B1" zoomScaleNormal="100" zoomScaleSheetLayoutView="75" workbookViewId="0">
      <selection activeCell="E15" sqref="E15:F1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7" t="s">
        <v>24</v>
      </c>
      <c r="C2" s="108"/>
      <c r="D2" s="109"/>
      <c r="E2" s="110" t="s">
        <v>742</v>
      </c>
      <c r="F2" s="111"/>
      <c r="G2" s="111"/>
      <c r="H2" s="111"/>
      <c r="I2" s="111"/>
      <c r="J2" s="112"/>
      <c r="O2" s="1"/>
    </row>
    <row r="3" spans="1:15" ht="27" hidden="1" customHeight="1" x14ac:dyDescent="0.25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5">
      <c r="A4" s="2"/>
      <c r="B4" s="118"/>
      <c r="C4" s="119"/>
      <c r="D4" s="120"/>
      <c r="E4" s="121" t="s">
        <v>743</v>
      </c>
      <c r="F4" s="121"/>
      <c r="G4" s="121"/>
      <c r="H4" s="121"/>
      <c r="I4" s="121"/>
      <c r="J4" s="122"/>
    </row>
    <row r="5" spans="1:15" ht="24" customHeight="1" x14ac:dyDescent="0.25">
      <c r="A5" s="2"/>
      <c r="B5" s="31" t="s">
        <v>23</v>
      </c>
      <c r="D5" s="60" t="s">
        <v>744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264" t="s">
        <v>745</v>
      </c>
      <c r="E6" s="77"/>
      <c r="F6" s="77"/>
      <c r="G6" s="77"/>
      <c r="H6" s="18" t="s">
        <v>36</v>
      </c>
      <c r="I6" s="22" t="s">
        <v>747</v>
      </c>
      <c r="J6" s="8"/>
    </row>
    <row r="7" spans="1:15" ht="15.75" customHeight="1" x14ac:dyDescent="0.25">
      <c r="A7" s="2"/>
      <c r="B7" s="29"/>
      <c r="C7" s="56"/>
      <c r="D7" s="53">
        <v>79401</v>
      </c>
      <c r="E7" s="23" t="s">
        <v>746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3"/>
      <c r="E11" s="123"/>
      <c r="F11" s="123"/>
      <c r="G11" s="123"/>
      <c r="H11" s="18" t="s">
        <v>42</v>
      </c>
      <c r="I11" s="128"/>
      <c r="J11" s="8"/>
    </row>
    <row r="12" spans="1:15" ht="15.75" customHeight="1" x14ac:dyDescent="0.25">
      <c r="A12" s="2"/>
      <c r="B12" s="28"/>
      <c r="C12" s="55"/>
      <c r="D12" s="124"/>
      <c r="E12" s="124"/>
      <c r="F12" s="124"/>
      <c r="G12" s="124"/>
      <c r="H12" s="18" t="s">
        <v>36</v>
      </c>
      <c r="I12" s="128"/>
      <c r="J12" s="8"/>
    </row>
    <row r="13" spans="1:15" ht="15.75" customHeight="1" x14ac:dyDescent="0.25">
      <c r="A13" s="2"/>
      <c r="B13" s="29"/>
      <c r="C13" s="56"/>
      <c r="D13" s="127"/>
      <c r="E13" s="125"/>
      <c r="F13" s="126"/>
      <c r="G13" s="12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0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SUMIF(F51:F78,A16,I51:I78)+SUMIF(F51:F78,"PSU",I51:I78)</f>
        <v>0</v>
      </c>
      <c r="J16" s="87"/>
    </row>
    <row r="17" spans="1:10" ht="23.25" customHeight="1" x14ac:dyDescent="0.25">
      <c r="A17" s="190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SUMIF(F51:F78,A17,I51:I78)</f>
        <v>0</v>
      </c>
      <c r="J17" s="87"/>
    </row>
    <row r="18" spans="1:10" ht="23.25" customHeight="1" x14ac:dyDescent="0.25">
      <c r="A18" s="190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SUMIF(F51:F78,A18,I51:I78)</f>
        <v>0</v>
      </c>
      <c r="J18" s="87"/>
    </row>
    <row r="19" spans="1:10" ht="23.25" customHeight="1" x14ac:dyDescent="0.25">
      <c r="A19" s="190" t="s">
        <v>110</v>
      </c>
      <c r="B19" s="38" t="s">
        <v>29</v>
      </c>
      <c r="C19" s="62"/>
      <c r="D19" s="63"/>
      <c r="E19" s="85"/>
      <c r="F19" s="86"/>
      <c r="G19" s="85"/>
      <c r="H19" s="86"/>
      <c r="I19" s="85">
        <f>SUMIF(F51:F78,A19,I51:I78)</f>
        <v>0</v>
      </c>
      <c r="J19" s="87"/>
    </row>
    <row r="20" spans="1:10" ht="23.25" customHeight="1" x14ac:dyDescent="0.25">
      <c r="A20" s="190" t="s">
        <v>109</v>
      </c>
      <c r="B20" s="38" t="s">
        <v>30</v>
      </c>
      <c r="C20" s="62"/>
      <c r="D20" s="63"/>
      <c r="E20" s="85"/>
      <c r="F20" s="86"/>
      <c r="G20" s="85"/>
      <c r="H20" s="86"/>
      <c r="I20" s="85">
        <f>SUMIF(F51:F78,A20,I51:I78)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0" t="s">
        <v>37</v>
      </c>
      <c r="C29" s="167"/>
      <c r="D29" s="167"/>
      <c r="E29" s="167"/>
      <c r="F29" s="168"/>
      <c r="G29" s="164">
        <f>A27</f>
        <v>0</v>
      </c>
      <c r="H29" s="164"/>
      <c r="I29" s="164"/>
      <c r="J29" s="169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2" t="s">
        <v>17</v>
      </c>
      <c r="C37" s="133"/>
      <c r="D37" s="133"/>
      <c r="E37" s="133"/>
      <c r="F37" s="134"/>
      <c r="G37" s="134"/>
      <c r="H37" s="134"/>
      <c r="I37" s="134"/>
      <c r="J37" s="135"/>
    </row>
    <row r="38" spans="1:10" ht="25.5" customHeight="1" x14ac:dyDescent="0.25">
      <c r="A38" s="131" t="s">
        <v>39</v>
      </c>
      <c r="B38" s="136" t="s">
        <v>18</v>
      </c>
      <c r="C38" s="137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5">
      <c r="A39" s="131">
        <v>1</v>
      </c>
      <c r="B39" s="141" t="s">
        <v>43</v>
      </c>
      <c r="C39" s="142"/>
      <c r="D39" s="142"/>
      <c r="E39" s="142"/>
      <c r="F39" s="143">
        <f>'byt č.1'!AE473+VRN!AE18+'byt č.11'!AE65</f>
        <v>0</v>
      </c>
      <c r="G39" s="144">
        <f>'byt č.1'!AF473+VRN!AF18+'byt č.11'!AF65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5">
      <c r="A40" s="131">
        <v>2</v>
      </c>
      <c r="B40" s="147" t="s">
        <v>44</v>
      </c>
      <c r="C40" s="148" t="s">
        <v>45</v>
      </c>
      <c r="D40" s="148"/>
      <c r="E40" s="148"/>
      <c r="F40" s="149">
        <f>'byt č.1'!AE473+VRN!AE18+'byt č.11'!AE65</f>
        <v>0</v>
      </c>
      <c r="G40" s="150">
        <f>'byt č.1'!AF473+VRN!AF18+'byt č.11'!AF65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5">
      <c r="A41" s="131">
        <v>3</v>
      </c>
      <c r="B41" s="152" t="s">
        <v>46</v>
      </c>
      <c r="C41" s="142" t="s">
        <v>47</v>
      </c>
      <c r="D41" s="142"/>
      <c r="E41" s="142"/>
      <c r="F41" s="153">
        <f>'byt č.1'!AE473</f>
        <v>0</v>
      </c>
      <c r="G41" s="145">
        <f>'byt č.1'!AF473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5">
      <c r="A42" s="131">
        <v>3</v>
      </c>
      <c r="B42" s="152" t="s">
        <v>46</v>
      </c>
      <c r="C42" s="142" t="s">
        <v>48</v>
      </c>
      <c r="D42" s="142"/>
      <c r="E42" s="142"/>
      <c r="F42" s="153">
        <f>VRN!AE18</f>
        <v>0</v>
      </c>
      <c r="G42" s="145">
        <f>VRN!AF18</f>
        <v>0</v>
      </c>
      <c r="H42" s="145">
        <f>(F42*SazbaDPH1/100)+(G42*SazbaDPH2/100)</f>
        <v>0</v>
      </c>
      <c r="I42" s="145">
        <f>F42+G42+H42</f>
        <v>0</v>
      </c>
      <c r="J42" s="146" t="str">
        <f>IF(CenaCelkemVypocet=0,"",I42/CenaCelkemVypocet*100)</f>
        <v/>
      </c>
    </row>
    <row r="43" spans="1:10" ht="25.5" customHeight="1" x14ac:dyDescent="0.25">
      <c r="A43" s="131">
        <v>3</v>
      </c>
      <c r="B43" s="152" t="s">
        <v>46</v>
      </c>
      <c r="C43" s="142" t="s">
        <v>49</v>
      </c>
      <c r="D43" s="142"/>
      <c r="E43" s="142"/>
      <c r="F43" s="153">
        <f>'byt č.11'!AE65</f>
        <v>0</v>
      </c>
      <c r="G43" s="145">
        <f>'byt č.11'!AF65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5">
      <c r="A44" s="131"/>
      <c r="B44" s="154" t="s">
        <v>50</v>
      </c>
      <c r="C44" s="155"/>
      <c r="D44" s="155"/>
      <c r="E44" s="156"/>
      <c r="F44" s="157">
        <f>SUMIF(A39:A43,"=1",F39:F43)</f>
        <v>0</v>
      </c>
      <c r="G44" s="158">
        <f>SUMIF(A39:A43,"=1",G39:G43)</f>
        <v>0</v>
      </c>
      <c r="H44" s="158">
        <f>SUMIF(A39:A43,"=1",H39:H43)</f>
        <v>0</v>
      </c>
      <c r="I44" s="158">
        <f>SUMIF(A39:A43,"=1",I39:I43)</f>
        <v>0</v>
      </c>
      <c r="J44" s="159">
        <f>SUMIF(A39:A43,"=1",J39:J43)</f>
        <v>0</v>
      </c>
    </row>
    <row r="48" spans="1:10" ht="15.6" x14ac:dyDescent="0.3">
      <c r="B48" s="170" t="s">
        <v>52</v>
      </c>
    </row>
    <row r="50" spans="1:10" ht="25.5" customHeight="1" x14ac:dyDescent="0.25">
      <c r="A50" s="172"/>
      <c r="B50" s="175" t="s">
        <v>18</v>
      </c>
      <c r="C50" s="175" t="s">
        <v>6</v>
      </c>
      <c r="D50" s="176"/>
      <c r="E50" s="176"/>
      <c r="F50" s="177" t="s">
        <v>53</v>
      </c>
      <c r="G50" s="177"/>
      <c r="H50" s="177"/>
      <c r="I50" s="177" t="s">
        <v>31</v>
      </c>
      <c r="J50" s="177" t="s">
        <v>0</v>
      </c>
    </row>
    <row r="51" spans="1:10" ht="36.75" customHeight="1" x14ac:dyDescent="0.25">
      <c r="A51" s="173"/>
      <c r="B51" s="178" t="s">
        <v>54</v>
      </c>
      <c r="C51" s="179" t="s">
        <v>55</v>
      </c>
      <c r="D51" s="180"/>
      <c r="E51" s="180"/>
      <c r="F51" s="188" t="s">
        <v>26</v>
      </c>
      <c r="G51" s="181"/>
      <c r="H51" s="181"/>
      <c r="I51" s="181">
        <f>'byt č.1'!G8+'byt č.11'!G8</f>
        <v>0</v>
      </c>
      <c r="J51" s="186" t="str">
        <f>IF(I79=0,"",I51/I79*100)</f>
        <v/>
      </c>
    </row>
    <row r="52" spans="1:10" ht="36.75" customHeight="1" x14ac:dyDescent="0.25">
      <c r="A52" s="173"/>
      <c r="B52" s="178" t="s">
        <v>56</v>
      </c>
      <c r="C52" s="179" t="s">
        <v>57</v>
      </c>
      <c r="D52" s="180"/>
      <c r="E52" s="180"/>
      <c r="F52" s="188" t="s">
        <v>26</v>
      </c>
      <c r="G52" s="181"/>
      <c r="H52" s="181"/>
      <c r="I52" s="181">
        <f>'byt č.1'!G34</f>
        <v>0</v>
      </c>
      <c r="J52" s="186" t="str">
        <f>IF(I79=0,"",I52/I79*100)</f>
        <v/>
      </c>
    </row>
    <row r="53" spans="1:10" ht="36.75" customHeight="1" x14ac:dyDescent="0.25">
      <c r="A53" s="173"/>
      <c r="B53" s="178" t="s">
        <v>58</v>
      </c>
      <c r="C53" s="179" t="s">
        <v>59</v>
      </c>
      <c r="D53" s="180"/>
      <c r="E53" s="180"/>
      <c r="F53" s="188" t="s">
        <v>26</v>
      </c>
      <c r="G53" s="181"/>
      <c r="H53" s="181"/>
      <c r="I53" s="181">
        <f>'byt č.1'!G40+'byt č.11'!G13</f>
        <v>0</v>
      </c>
      <c r="J53" s="186" t="str">
        <f>IF(I79=0,"",I53/I79*100)</f>
        <v/>
      </c>
    </row>
    <row r="54" spans="1:10" ht="36.75" customHeight="1" x14ac:dyDescent="0.25">
      <c r="A54" s="173"/>
      <c r="B54" s="178" t="s">
        <v>60</v>
      </c>
      <c r="C54" s="179" t="s">
        <v>61</v>
      </c>
      <c r="D54" s="180"/>
      <c r="E54" s="180"/>
      <c r="F54" s="188" t="s">
        <v>26</v>
      </c>
      <c r="G54" s="181"/>
      <c r="H54" s="181"/>
      <c r="I54" s="181">
        <f>'byt č.1'!G100</f>
        <v>0</v>
      </c>
      <c r="J54" s="186" t="str">
        <f>IF(I79=0,"",I54/I79*100)</f>
        <v/>
      </c>
    </row>
    <row r="55" spans="1:10" ht="36.75" customHeight="1" x14ac:dyDescent="0.25">
      <c r="A55" s="173"/>
      <c r="B55" s="178" t="s">
        <v>62</v>
      </c>
      <c r="C55" s="179" t="s">
        <v>63</v>
      </c>
      <c r="D55" s="180"/>
      <c r="E55" s="180"/>
      <c r="F55" s="188" t="s">
        <v>26</v>
      </c>
      <c r="G55" s="181"/>
      <c r="H55" s="181"/>
      <c r="I55" s="181">
        <f>'byt č.1'!G116</f>
        <v>0</v>
      </c>
      <c r="J55" s="186" t="str">
        <f>IF(I79=0,"",I55/I79*100)</f>
        <v/>
      </c>
    </row>
    <row r="56" spans="1:10" ht="36.75" customHeight="1" x14ac:dyDescent="0.25">
      <c r="A56" s="173"/>
      <c r="B56" s="178" t="s">
        <v>64</v>
      </c>
      <c r="C56" s="179" t="s">
        <v>65</v>
      </c>
      <c r="D56" s="180"/>
      <c r="E56" s="180"/>
      <c r="F56" s="188" t="s">
        <v>26</v>
      </c>
      <c r="G56" s="181"/>
      <c r="H56" s="181"/>
      <c r="I56" s="181">
        <f>'byt č.1'!G119+'byt č.11'!G16</f>
        <v>0</v>
      </c>
      <c r="J56" s="186" t="str">
        <f>IF(I79=0,"",I56/I79*100)</f>
        <v/>
      </c>
    </row>
    <row r="57" spans="1:10" ht="36.75" customHeight="1" x14ac:dyDescent="0.25">
      <c r="A57" s="173"/>
      <c r="B57" s="178" t="s">
        <v>66</v>
      </c>
      <c r="C57" s="179" t="s">
        <v>67</v>
      </c>
      <c r="D57" s="180"/>
      <c r="E57" s="180"/>
      <c r="F57" s="188" t="s">
        <v>26</v>
      </c>
      <c r="G57" s="181"/>
      <c r="H57" s="181"/>
      <c r="I57" s="181">
        <f>'byt č.1'!G129</f>
        <v>0</v>
      </c>
      <c r="J57" s="186" t="str">
        <f>IF(I79=0,"",I57/I79*100)</f>
        <v/>
      </c>
    </row>
    <row r="58" spans="1:10" ht="36.75" customHeight="1" x14ac:dyDescent="0.25">
      <c r="A58" s="173"/>
      <c r="B58" s="178" t="s">
        <v>68</v>
      </c>
      <c r="C58" s="179" t="s">
        <v>69</v>
      </c>
      <c r="D58" s="180"/>
      <c r="E58" s="180"/>
      <c r="F58" s="188" t="s">
        <v>26</v>
      </c>
      <c r="G58" s="181"/>
      <c r="H58" s="181"/>
      <c r="I58" s="181">
        <f>'byt č.1'!G161+'byt č.11'!G19</f>
        <v>0</v>
      </c>
      <c r="J58" s="186" t="str">
        <f>IF(I79=0,"",I58/I79*100)</f>
        <v/>
      </c>
    </row>
    <row r="59" spans="1:10" ht="36.75" customHeight="1" x14ac:dyDescent="0.25">
      <c r="A59" s="173"/>
      <c r="B59" s="178" t="s">
        <v>70</v>
      </c>
      <c r="C59" s="179" t="s">
        <v>71</v>
      </c>
      <c r="D59" s="180"/>
      <c r="E59" s="180"/>
      <c r="F59" s="188" t="s">
        <v>27</v>
      </c>
      <c r="G59" s="181"/>
      <c r="H59" s="181"/>
      <c r="I59" s="181">
        <f>'byt č.1'!G163</f>
        <v>0</v>
      </c>
      <c r="J59" s="186" t="str">
        <f>IF(I79=0,"",I59/I79*100)</f>
        <v/>
      </c>
    </row>
    <row r="60" spans="1:10" ht="36.75" customHeight="1" x14ac:dyDescent="0.25">
      <c r="A60" s="173"/>
      <c r="B60" s="178" t="s">
        <v>72</v>
      </c>
      <c r="C60" s="179" t="s">
        <v>73</v>
      </c>
      <c r="D60" s="180"/>
      <c r="E60" s="180"/>
      <c r="F60" s="188" t="s">
        <v>27</v>
      </c>
      <c r="G60" s="181"/>
      <c r="H60" s="181"/>
      <c r="I60" s="181">
        <f>'byt č.1'!G177</f>
        <v>0</v>
      </c>
      <c r="J60" s="186" t="str">
        <f>IF(I79=0,"",I60/I79*100)</f>
        <v/>
      </c>
    </row>
    <row r="61" spans="1:10" ht="36.75" customHeight="1" x14ac:dyDescent="0.25">
      <c r="A61" s="173"/>
      <c r="B61" s="178" t="s">
        <v>74</v>
      </c>
      <c r="C61" s="179" t="s">
        <v>75</v>
      </c>
      <c r="D61" s="180"/>
      <c r="E61" s="180"/>
      <c r="F61" s="188" t="s">
        <v>27</v>
      </c>
      <c r="G61" s="181"/>
      <c r="H61" s="181"/>
      <c r="I61" s="181">
        <f>'byt č.1'!G179+'byt č.11'!G21</f>
        <v>0</v>
      </c>
      <c r="J61" s="186" t="str">
        <f>IF(I79=0,"",I61/I79*100)</f>
        <v/>
      </c>
    </row>
    <row r="62" spans="1:10" ht="36.75" customHeight="1" x14ac:dyDescent="0.25">
      <c r="A62" s="173"/>
      <c r="B62" s="178" t="s">
        <v>76</v>
      </c>
      <c r="C62" s="179" t="s">
        <v>77</v>
      </c>
      <c r="D62" s="180"/>
      <c r="E62" s="180"/>
      <c r="F62" s="188" t="s">
        <v>27</v>
      </c>
      <c r="G62" s="181"/>
      <c r="H62" s="181"/>
      <c r="I62" s="181">
        <f>'byt č.1'!G187+'byt č.11'!G23</f>
        <v>0</v>
      </c>
      <c r="J62" s="186" t="str">
        <f>IF(I79=0,"",I62/I79*100)</f>
        <v/>
      </c>
    </row>
    <row r="63" spans="1:10" ht="36.75" customHeight="1" x14ac:dyDescent="0.25">
      <c r="A63" s="173"/>
      <c r="B63" s="178" t="s">
        <v>78</v>
      </c>
      <c r="C63" s="179" t="s">
        <v>79</v>
      </c>
      <c r="D63" s="180"/>
      <c r="E63" s="180"/>
      <c r="F63" s="188" t="s">
        <v>27</v>
      </c>
      <c r="G63" s="181"/>
      <c r="H63" s="181"/>
      <c r="I63" s="181">
        <f>'byt č.1'!G194</f>
        <v>0</v>
      </c>
      <c r="J63" s="186" t="str">
        <f>IF(I79=0,"",I63/I79*100)</f>
        <v/>
      </c>
    </row>
    <row r="64" spans="1:10" ht="36.75" customHeight="1" x14ac:dyDescent="0.25">
      <c r="A64" s="173"/>
      <c r="B64" s="178" t="s">
        <v>80</v>
      </c>
      <c r="C64" s="179" t="s">
        <v>81</v>
      </c>
      <c r="D64" s="180"/>
      <c r="E64" s="180"/>
      <c r="F64" s="188" t="s">
        <v>27</v>
      </c>
      <c r="G64" s="181"/>
      <c r="H64" s="181"/>
      <c r="I64" s="181">
        <f>'byt č.1'!G205+'byt č.11'!G33</f>
        <v>0</v>
      </c>
      <c r="J64" s="186" t="str">
        <f>IF(I79=0,"",I64/I79*100)</f>
        <v/>
      </c>
    </row>
    <row r="65" spans="1:10" ht="36.75" customHeight="1" x14ac:dyDescent="0.25">
      <c r="A65" s="173"/>
      <c r="B65" s="178" t="s">
        <v>82</v>
      </c>
      <c r="C65" s="179" t="s">
        <v>83</v>
      </c>
      <c r="D65" s="180"/>
      <c r="E65" s="180"/>
      <c r="F65" s="188" t="s">
        <v>27</v>
      </c>
      <c r="G65" s="181"/>
      <c r="H65" s="181"/>
      <c r="I65" s="181">
        <f>'byt č.1'!G235</f>
        <v>0</v>
      </c>
      <c r="J65" s="186" t="str">
        <f>IF(I79=0,"",I65/I79*100)</f>
        <v/>
      </c>
    </row>
    <row r="66" spans="1:10" ht="36.75" customHeight="1" x14ac:dyDescent="0.25">
      <c r="A66" s="173"/>
      <c r="B66" s="178" t="s">
        <v>84</v>
      </c>
      <c r="C66" s="179" t="s">
        <v>85</v>
      </c>
      <c r="D66" s="180"/>
      <c r="E66" s="180"/>
      <c r="F66" s="188" t="s">
        <v>27</v>
      </c>
      <c r="G66" s="181"/>
      <c r="H66" s="181"/>
      <c r="I66" s="181">
        <f>'byt č.1'!G244</f>
        <v>0</v>
      </c>
      <c r="J66" s="186" t="str">
        <f>IF(I79=0,"",I66/I79*100)</f>
        <v/>
      </c>
    </row>
    <row r="67" spans="1:10" ht="36.75" customHeight="1" x14ac:dyDescent="0.25">
      <c r="A67" s="173"/>
      <c r="B67" s="178" t="s">
        <v>86</v>
      </c>
      <c r="C67" s="179" t="s">
        <v>87</v>
      </c>
      <c r="D67" s="180"/>
      <c r="E67" s="180"/>
      <c r="F67" s="188" t="s">
        <v>27</v>
      </c>
      <c r="G67" s="181"/>
      <c r="H67" s="181"/>
      <c r="I67" s="181">
        <f>'byt č.1'!G255</f>
        <v>0</v>
      </c>
      <c r="J67" s="186" t="str">
        <f>IF(I79=0,"",I67/I79*100)</f>
        <v/>
      </c>
    </row>
    <row r="68" spans="1:10" ht="36.75" customHeight="1" x14ac:dyDescent="0.25">
      <c r="A68" s="173"/>
      <c r="B68" s="178" t="s">
        <v>88</v>
      </c>
      <c r="C68" s="179" t="s">
        <v>89</v>
      </c>
      <c r="D68" s="180"/>
      <c r="E68" s="180"/>
      <c r="F68" s="188" t="s">
        <v>27</v>
      </c>
      <c r="G68" s="181"/>
      <c r="H68" s="181"/>
      <c r="I68" s="181">
        <f>'byt č.1'!G260+'byt č.11'!G47</f>
        <v>0</v>
      </c>
      <c r="J68" s="186" t="str">
        <f>IF(I79=0,"",I68/I79*100)</f>
        <v/>
      </c>
    </row>
    <row r="69" spans="1:10" ht="36.75" customHeight="1" x14ac:dyDescent="0.25">
      <c r="A69" s="173"/>
      <c r="B69" s="178" t="s">
        <v>90</v>
      </c>
      <c r="C69" s="179" t="s">
        <v>91</v>
      </c>
      <c r="D69" s="180"/>
      <c r="E69" s="180"/>
      <c r="F69" s="188" t="s">
        <v>27</v>
      </c>
      <c r="G69" s="181"/>
      <c r="H69" s="181"/>
      <c r="I69" s="181">
        <f>'byt č.1'!G291</f>
        <v>0</v>
      </c>
      <c r="J69" s="186" t="str">
        <f>IF(I79=0,"",I69/I79*100)</f>
        <v/>
      </c>
    </row>
    <row r="70" spans="1:10" ht="36.75" customHeight="1" x14ac:dyDescent="0.25">
      <c r="A70" s="173"/>
      <c r="B70" s="178" t="s">
        <v>92</v>
      </c>
      <c r="C70" s="179" t="s">
        <v>93</v>
      </c>
      <c r="D70" s="180"/>
      <c r="E70" s="180"/>
      <c r="F70" s="188" t="s">
        <v>27</v>
      </c>
      <c r="G70" s="181"/>
      <c r="H70" s="181"/>
      <c r="I70" s="181">
        <f>'byt č.1'!G306</f>
        <v>0</v>
      </c>
      <c r="J70" s="186" t="str">
        <f>IF(I79=0,"",I70/I79*100)</f>
        <v/>
      </c>
    </row>
    <row r="71" spans="1:10" ht="36.75" customHeight="1" x14ac:dyDescent="0.25">
      <c r="A71" s="173"/>
      <c r="B71" s="178" t="s">
        <v>94</v>
      </c>
      <c r="C71" s="179" t="s">
        <v>95</v>
      </c>
      <c r="D71" s="180"/>
      <c r="E71" s="180"/>
      <c r="F71" s="188" t="s">
        <v>27</v>
      </c>
      <c r="G71" s="181"/>
      <c r="H71" s="181"/>
      <c r="I71" s="181">
        <f>'byt č.1'!G337+'byt č.11'!G52</f>
        <v>0</v>
      </c>
      <c r="J71" s="186" t="str">
        <f>IF(I79=0,"",I71/I79*100)</f>
        <v/>
      </c>
    </row>
    <row r="72" spans="1:10" ht="36.75" customHeight="1" x14ac:dyDescent="0.25">
      <c r="A72" s="173"/>
      <c r="B72" s="178" t="s">
        <v>96</v>
      </c>
      <c r="C72" s="179" t="s">
        <v>97</v>
      </c>
      <c r="D72" s="180"/>
      <c r="E72" s="180"/>
      <c r="F72" s="188" t="s">
        <v>27</v>
      </c>
      <c r="G72" s="181"/>
      <c r="H72" s="181"/>
      <c r="I72" s="181">
        <f>'byt č.1'!G366</f>
        <v>0</v>
      </c>
      <c r="J72" s="186" t="str">
        <f>IF(I79=0,"",I72/I79*100)</f>
        <v/>
      </c>
    </row>
    <row r="73" spans="1:10" ht="36.75" customHeight="1" x14ac:dyDescent="0.25">
      <c r="A73" s="173"/>
      <c r="B73" s="178" t="s">
        <v>98</v>
      </c>
      <c r="C73" s="179" t="s">
        <v>99</v>
      </c>
      <c r="D73" s="180"/>
      <c r="E73" s="180"/>
      <c r="F73" s="188" t="s">
        <v>27</v>
      </c>
      <c r="G73" s="181"/>
      <c r="H73" s="181"/>
      <c r="I73" s="181">
        <f>'byt č.1'!G372</f>
        <v>0</v>
      </c>
      <c r="J73" s="186" t="str">
        <f>IF(I79=0,"",I73/I79*100)</f>
        <v/>
      </c>
    </row>
    <row r="74" spans="1:10" ht="36.75" customHeight="1" x14ac:dyDescent="0.25">
      <c r="A74" s="173"/>
      <c r="B74" s="178" t="s">
        <v>100</v>
      </c>
      <c r="C74" s="179" t="s">
        <v>101</v>
      </c>
      <c r="D74" s="180"/>
      <c r="E74" s="180"/>
      <c r="F74" s="188" t="s">
        <v>27</v>
      </c>
      <c r="G74" s="181"/>
      <c r="H74" s="181"/>
      <c r="I74" s="181">
        <f>'byt č.1'!G418</f>
        <v>0</v>
      </c>
      <c r="J74" s="186" t="str">
        <f>IF(I79=0,"",I74/I79*100)</f>
        <v/>
      </c>
    </row>
    <row r="75" spans="1:10" ht="36.75" customHeight="1" x14ac:dyDescent="0.25">
      <c r="A75" s="173"/>
      <c r="B75" s="178" t="s">
        <v>102</v>
      </c>
      <c r="C75" s="179" t="s">
        <v>103</v>
      </c>
      <c r="D75" s="180"/>
      <c r="E75" s="180"/>
      <c r="F75" s="188" t="s">
        <v>28</v>
      </c>
      <c r="G75" s="181"/>
      <c r="H75" s="181"/>
      <c r="I75" s="181">
        <f>'byt č.1'!G420</f>
        <v>0</v>
      </c>
      <c r="J75" s="186" t="str">
        <f>IF(I79=0,"",I75/I79*100)</f>
        <v/>
      </c>
    </row>
    <row r="76" spans="1:10" ht="36.75" customHeight="1" x14ac:dyDescent="0.25">
      <c r="A76" s="173"/>
      <c r="B76" s="178" t="s">
        <v>104</v>
      </c>
      <c r="C76" s="179" t="s">
        <v>105</v>
      </c>
      <c r="D76" s="180"/>
      <c r="E76" s="180"/>
      <c r="F76" s="188" t="s">
        <v>28</v>
      </c>
      <c r="G76" s="181"/>
      <c r="H76" s="181"/>
      <c r="I76" s="181">
        <f>'byt č.1'!G459</f>
        <v>0</v>
      </c>
      <c r="J76" s="186" t="str">
        <f>IF(I79=0,"",I76/I79*100)</f>
        <v/>
      </c>
    </row>
    <row r="77" spans="1:10" ht="36.75" customHeight="1" x14ac:dyDescent="0.25">
      <c r="A77" s="173"/>
      <c r="B77" s="178" t="s">
        <v>106</v>
      </c>
      <c r="C77" s="179" t="s">
        <v>107</v>
      </c>
      <c r="D77" s="180"/>
      <c r="E77" s="180"/>
      <c r="F77" s="188" t="s">
        <v>108</v>
      </c>
      <c r="G77" s="181"/>
      <c r="H77" s="181"/>
      <c r="I77" s="181">
        <f>'byt č.1'!G464</f>
        <v>0</v>
      </c>
      <c r="J77" s="186" t="str">
        <f>IF(I79=0,"",I77/I79*100)</f>
        <v/>
      </c>
    </row>
    <row r="78" spans="1:10" ht="36.75" customHeight="1" x14ac:dyDescent="0.25">
      <c r="A78" s="173"/>
      <c r="B78" s="178" t="s">
        <v>109</v>
      </c>
      <c r="C78" s="179" t="s">
        <v>30</v>
      </c>
      <c r="D78" s="180"/>
      <c r="E78" s="180"/>
      <c r="F78" s="188" t="s">
        <v>109</v>
      </c>
      <c r="G78" s="181"/>
      <c r="H78" s="181"/>
      <c r="I78" s="181">
        <f>VRN!G8</f>
        <v>0</v>
      </c>
      <c r="J78" s="186" t="str">
        <f>IF(I79=0,"",I78/I79*100)</f>
        <v/>
      </c>
    </row>
    <row r="79" spans="1:10" ht="25.5" customHeight="1" x14ac:dyDescent="0.25">
      <c r="A79" s="174"/>
      <c r="B79" s="182" t="s">
        <v>1</v>
      </c>
      <c r="C79" s="183"/>
      <c r="D79" s="184"/>
      <c r="E79" s="184"/>
      <c r="F79" s="189"/>
      <c r="G79" s="185"/>
      <c r="H79" s="185"/>
      <c r="I79" s="185">
        <f>SUM(I51:I78)</f>
        <v>0</v>
      </c>
      <c r="J79" s="187">
        <f>SUM(J51:J78)</f>
        <v>0</v>
      </c>
    </row>
    <row r="80" spans="1:10" x14ac:dyDescent="0.25">
      <c r="F80" s="129"/>
      <c r="G80" s="129"/>
      <c r="H80" s="129"/>
      <c r="I80" s="129"/>
      <c r="J80" s="130"/>
    </row>
    <row r="81" spans="6:10" x14ac:dyDescent="0.25">
      <c r="F81" s="129"/>
      <c r="G81" s="129"/>
      <c r="H81" s="129"/>
      <c r="I81" s="129"/>
      <c r="J81" s="130"/>
    </row>
    <row r="82" spans="6:10" x14ac:dyDescent="0.25">
      <c r="F82" s="129"/>
      <c r="G82" s="129"/>
      <c r="H82" s="129"/>
      <c r="I82" s="129"/>
      <c r="J82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5:E75"/>
    <mergeCell ref="C76:E76"/>
    <mergeCell ref="C77:E77"/>
    <mergeCell ref="C78:E78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2973-2759-464E-AE1C-C6ED5C8EF047}">
  <sheetPr>
    <outlinePr summaryBelow="0"/>
  </sheetPr>
  <dimension ref="A1:BH5000"/>
  <sheetViews>
    <sheetView workbookViewId="0">
      <pane ySplit="7" topLeftCell="A8" activePane="bottomLeft" state="frozen"/>
      <selection pane="bottomLeft" activeCell="G465" sqref="G465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111</v>
      </c>
    </row>
    <row r="2" spans="1:60" ht="25.05" customHeight="1" x14ac:dyDescent="0.25">
      <c r="A2" s="192" t="s">
        <v>8</v>
      </c>
      <c r="B2" s="49"/>
      <c r="C2" s="195" t="s">
        <v>742</v>
      </c>
      <c r="D2" s="193"/>
      <c r="E2" s="193"/>
      <c r="F2" s="193"/>
      <c r="G2" s="194"/>
      <c r="AG2" t="s">
        <v>112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112</v>
      </c>
      <c r="AG3" t="s">
        <v>113</v>
      </c>
    </row>
    <row r="4" spans="1:60" ht="25.05" customHeight="1" x14ac:dyDescent="0.25">
      <c r="A4" s="196" t="s">
        <v>10</v>
      </c>
      <c r="B4" s="197"/>
      <c r="C4" s="198" t="s">
        <v>47</v>
      </c>
      <c r="D4" s="199"/>
      <c r="E4" s="199"/>
      <c r="F4" s="199"/>
      <c r="G4" s="200"/>
      <c r="AG4" t="s">
        <v>114</v>
      </c>
    </row>
    <row r="5" spans="1:60" x14ac:dyDescent="0.25">
      <c r="D5" s="10"/>
    </row>
    <row r="6" spans="1:60" ht="39.6" x14ac:dyDescent="0.25">
      <c r="A6" s="202" t="s">
        <v>115</v>
      </c>
      <c r="B6" s="204" t="s">
        <v>116</v>
      </c>
      <c r="C6" s="204" t="s">
        <v>117</v>
      </c>
      <c r="D6" s="203" t="s">
        <v>118</v>
      </c>
      <c r="E6" s="202" t="s">
        <v>119</v>
      </c>
      <c r="F6" s="201" t="s">
        <v>120</v>
      </c>
      <c r="G6" s="202" t="s">
        <v>31</v>
      </c>
      <c r="H6" s="205" t="s">
        <v>32</v>
      </c>
      <c r="I6" s="205" t="s">
        <v>121</v>
      </c>
      <c r="J6" s="205" t="s">
        <v>33</v>
      </c>
      <c r="K6" s="205" t="s">
        <v>122</v>
      </c>
      <c r="L6" s="205" t="s">
        <v>123</v>
      </c>
      <c r="M6" s="205" t="s">
        <v>124</v>
      </c>
      <c r="N6" s="205" t="s">
        <v>125</v>
      </c>
      <c r="O6" s="205" t="s">
        <v>126</v>
      </c>
      <c r="P6" s="205" t="s">
        <v>127</v>
      </c>
      <c r="Q6" s="205" t="s">
        <v>128</v>
      </c>
      <c r="R6" s="205" t="s">
        <v>129</v>
      </c>
      <c r="S6" s="205" t="s">
        <v>130</v>
      </c>
      <c r="T6" s="205" t="s">
        <v>131</v>
      </c>
      <c r="U6" s="205" t="s">
        <v>132</v>
      </c>
      <c r="V6" s="205" t="s">
        <v>133</v>
      </c>
      <c r="W6" s="205" t="s">
        <v>134</v>
      </c>
      <c r="X6" s="205" t="s">
        <v>135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32" t="s">
        <v>136</v>
      </c>
      <c r="B8" s="233" t="s">
        <v>54</v>
      </c>
      <c r="C8" s="251" t="s">
        <v>55</v>
      </c>
      <c r="D8" s="234"/>
      <c r="E8" s="235"/>
      <c r="F8" s="236"/>
      <c r="G8" s="237">
        <f>SUMIF(AG9:AG33,"&lt;&gt;NOR",G9:G33)</f>
        <v>0</v>
      </c>
      <c r="H8" s="231"/>
      <c r="I8" s="231">
        <f>SUM(I9:I33)</f>
        <v>18467.57</v>
      </c>
      <c r="J8" s="231"/>
      <c r="K8" s="231">
        <f>SUM(K9:K33)</f>
        <v>13772.649999999998</v>
      </c>
      <c r="L8" s="231"/>
      <c r="M8" s="231">
        <f>SUM(M9:M33)</f>
        <v>0</v>
      </c>
      <c r="N8" s="231"/>
      <c r="O8" s="231">
        <f>SUM(O9:O33)</f>
        <v>1.77</v>
      </c>
      <c r="P8" s="231"/>
      <c r="Q8" s="231">
        <f>SUM(Q9:Q33)</f>
        <v>0</v>
      </c>
      <c r="R8" s="231"/>
      <c r="S8" s="231"/>
      <c r="T8" s="231"/>
      <c r="U8" s="231"/>
      <c r="V8" s="231">
        <f>SUM(V9:V33)</f>
        <v>22.42</v>
      </c>
      <c r="W8" s="231"/>
      <c r="X8" s="231"/>
      <c r="AG8" t="s">
        <v>137</v>
      </c>
    </row>
    <row r="9" spans="1:60" outlineLevel="1" x14ac:dyDescent="0.25">
      <c r="A9" s="238">
        <v>1</v>
      </c>
      <c r="B9" s="239" t="s">
        <v>138</v>
      </c>
      <c r="C9" s="252" t="s">
        <v>139</v>
      </c>
      <c r="D9" s="240" t="s">
        <v>140</v>
      </c>
      <c r="E9" s="241">
        <v>5.3859999999999998E-2</v>
      </c>
      <c r="F9" s="242"/>
      <c r="G9" s="243">
        <f>ROUND(E9*F9,2)</f>
        <v>0</v>
      </c>
      <c r="H9" s="226">
        <v>47266.02</v>
      </c>
      <c r="I9" s="225">
        <f>ROUND(E9*H9,2)</f>
        <v>2545.75</v>
      </c>
      <c r="J9" s="226">
        <v>10671.88</v>
      </c>
      <c r="K9" s="225">
        <f>ROUND(E9*J9,2)</f>
        <v>574.79</v>
      </c>
      <c r="L9" s="225">
        <v>15</v>
      </c>
      <c r="M9" s="225">
        <f>G9*(1+L9/100)</f>
        <v>0</v>
      </c>
      <c r="N9" s="225">
        <v>1.0900000000000001</v>
      </c>
      <c r="O9" s="225">
        <f>ROUND(E9*N9,2)</f>
        <v>0.06</v>
      </c>
      <c r="P9" s="225">
        <v>0</v>
      </c>
      <c r="Q9" s="225">
        <f>ROUND(E9*P9,2)</f>
        <v>0</v>
      </c>
      <c r="R9" s="225"/>
      <c r="S9" s="225" t="s">
        <v>141</v>
      </c>
      <c r="T9" s="225" t="s">
        <v>142</v>
      </c>
      <c r="U9" s="225">
        <v>20.6</v>
      </c>
      <c r="V9" s="225">
        <f>ROUND(E9*U9,2)</f>
        <v>1.1100000000000001</v>
      </c>
      <c r="W9" s="225"/>
      <c r="X9" s="225" t="s">
        <v>143</v>
      </c>
      <c r="Y9" s="206"/>
      <c r="Z9" s="206"/>
      <c r="AA9" s="206"/>
      <c r="AB9" s="206"/>
      <c r="AC9" s="206"/>
      <c r="AD9" s="206"/>
      <c r="AE9" s="206"/>
      <c r="AF9" s="206"/>
      <c r="AG9" s="206" t="s">
        <v>144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3" t="s">
        <v>145</v>
      </c>
      <c r="D10" s="227"/>
      <c r="E10" s="228">
        <v>5.3859999999999998E-2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146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23"/>
      <c r="B11" s="224"/>
      <c r="C11" s="253" t="s">
        <v>147</v>
      </c>
      <c r="D11" s="227"/>
      <c r="E11" s="228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06"/>
      <c r="Z11" s="206"/>
      <c r="AA11" s="206"/>
      <c r="AB11" s="206"/>
      <c r="AC11" s="206"/>
      <c r="AD11" s="206"/>
      <c r="AE11" s="206"/>
      <c r="AF11" s="206"/>
      <c r="AG11" s="206" t="s">
        <v>146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53" t="s">
        <v>148</v>
      </c>
      <c r="D12" s="227"/>
      <c r="E12" s="228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06"/>
      <c r="Z12" s="206"/>
      <c r="AA12" s="206"/>
      <c r="AB12" s="206"/>
      <c r="AC12" s="206"/>
      <c r="AD12" s="206"/>
      <c r="AE12" s="206"/>
      <c r="AF12" s="206"/>
      <c r="AG12" s="206" t="s">
        <v>146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4">
        <v>2</v>
      </c>
      <c r="B13" s="245" t="s">
        <v>149</v>
      </c>
      <c r="C13" s="254" t="s">
        <v>150</v>
      </c>
      <c r="D13" s="246" t="s">
        <v>151</v>
      </c>
      <c r="E13" s="247">
        <v>1</v>
      </c>
      <c r="F13" s="248"/>
      <c r="G13" s="249">
        <f>ROUND(E13*F13,2)</f>
        <v>0</v>
      </c>
      <c r="H13" s="226">
        <v>6.28</v>
      </c>
      <c r="I13" s="225">
        <f>ROUND(E13*H13,2)</f>
        <v>6.28</v>
      </c>
      <c r="J13" s="226">
        <v>527.32000000000005</v>
      </c>
      <c r="K13" s="225">
        <f>ROUND(E13*J13,2)</f>
        <v>527.32000000000005</v>
      </c>
      <c r="L13" s="225">
        <v>15</v>
      </c>
      <c r="M13" s="225">
        <f>G13*(1+L13/100)</f>
        <v>0</v>
      </c>
      <c r="N13" s="225">
        <v>1.6000000000000001E-4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141</v>
      </c>
      <c r="T13" s="225" t="s">
        <v>142</v>
      </c>
      <c r="U13" s="225">
        <v>0.94</v>
      </c>
      <c r="V13" s="225">
        <f>ROUND(E13*U13,2)</f>
        <v>0.94</v>
      </c>
      <c r="W13" s="225"/>
      <c r="X13" s="225" t="s">
        <v>143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144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4">
        <v>3</v>
      </c>
      <c r="B14" s="245" t="s">
        <v>152</v>
      </c>
      <c r="C14" s="254" t="s">
        <v>153</v>
      </c>
      <c r="D14" s="246" t="s">
        <v>151</v>
      </c>
      <c r="E14" s="247">
        <v>1</v>
      </c>
      <c r="F14" s="248"/>
      <c r="G14" s="249">
        <f>ROUND(E14*F14,2)</f>
        <v>0</v>
      </c>
      <c r="H14" s="226">
        <v>9.44</v>
      </c>
      <c r="I14" s="225">
        <f>ROUND(E14*H14,2)</f>
        <v>9.44</v>
      </c>
      <c r="J14" s="226">
        <v>584.55999999999995</v>
      </c>
      <c r="K14" s="225">
        <f>ROUND(E14*J14,2)</f>
        <v>584.55999999999995</v>
      </c>
      <c r="L14" s="225">
        <v>15</v>
      </c>
      <c r="M14" s="225">
        <f>G14*(1+L14/100)</f>
        <v>0</v>
      </c>
      <c r="N14" s="225">
        <v>2.4000000000000001E-4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141</v>
      </c>
      <c r="T14" s="225" t="s">
        <v>142</v>
      </c>
      <c r="U14" s="225">
        <v>1.04</v>
      </c>
      <c r="V14" s="225">
        <f>ROUND(E14*U14,2)</f>
        <v>1.04</v>
      </c>
      <c r="W14" s="225"/>
      <c r="X14" s="225" t="s">
        <v>143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144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20.399999999999999" outlineLevel="1" x14ac:dyDescent="0.25">
      <c r="A15" s="238">
        <v>4</v>
      </c>
      <c r="B15" s="239" t="s">
        <v>154</v>
      </c>
      <c r="C15" s="252" t="s">
        <v>155</v>
      </c>
      <c r="D15" s="240" t="s">
        <v>156</v>
      </c>
      <c r="E15" s="241">
        <v>18.956</v>
      </c>
      <c r="F15" s="242"/>
      <c r="G15" s="243">
        <f>ROUND(E15*F15,2)</f>
        <v>0</v>
      </c>
      <c r="H15" s="226">
        <v>544.28</v>
      </c>
      <c r="I15" s="225">
        <f>ROUND(E15*H15,2)</f>
        <v>10317.370000000001</v>
      </c>
      <c r="J15" s="226">
        <v>283.62</v>
      </c>
      <c r="K15" s="225">
        <f>ROUND(E15*J15,2)</f>
        <v>5376.3</v>
      </c>
      <c r="L15" s="225">
        <v>15</v>
      </c>
      <c r="M15" s="225">
        <f>G15*(1+L15/100)</f>
        <v>0</v>
      </c>
      <c r="N15" s="225">
        <v>7.4709999999999999E-2</v>
      </c>
      <c r="O15" s="225">
        <f>ROUND(E15*N15,2)</f>
        <v>1.42</v>
      </c>
      <c r="P15" s="225">
        <v>0</v>
      </c>
      <c r="Q15" s="225">
        <f>ROUND(E15*P15,2)</f>
        <v>0</v>
      </c>
      <c r="R15" s="225"/>
      <c r="S15" s="225" t="s">
        <v>141</v>
      </c>
      <c r="T15" s="225" t="s">
        <v>142</v>
      </c>
      <c r="U15" s="225">
        <v>0.52915000000000001</v>
      </c>
      <c r="V15" s="225">
        <f>ROUND(E15*U15,2)</f>
        <v>10.029999999999999</v>
      </c>
      <c r="W15" s="225"/>
      <c r="X15" s="225" t="s">
        <v>143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144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53" t="s">
        <v>157</v>
      </c>
      <c r="D16" s="227"/>
      <c r="E16" s="228">
        <v>21.32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146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53" t="s">
        <v>158</v>
      </c>
      <c r="D17" s="227"/>
      <c r="E17" s="228">
        <v>-2.3639999999999999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06"/>
      <c r="Z17" s="206"/>
      <c r="AA17" s="206"/>
      <c r="AB17" s="206"/>
      <c r="AC17" s="206"/>
      <c r="AD17" s="206"/>
      <c r="AE17" s="206"/>
      <c r="AF17" s="206"/>
      <c r="AG17" s="206" t="s">
        <v>146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38">
        <v>5</v>
      </c>
      <c r="B18" s="239" t="s">
        <v>159</v>
      </c>
      <c r="C18" s="252" t="s">
        <v>160</v>
      </c>
      <c r="D18" s="240" t="s">
        <v>161</v>
      </c>
      <c r="E18" s="241">
        <v>10.4</v>
      </c>
      <c r="F18" s="242"/>
      <c r="G18" s="243">
        <f>ROUND(E18*F18,2)</f>
        <v>0</v>
      </c>
      <c r="H18" s="226">
        <v>24.96</v>
      </c>
      <c r="I18" s="225">
        <f>ROUND(E18*H18,2)</f>
        <v>259.58</v>
      </c>
      <c r="J18" s="226">
        <v>122.94</v>
      </c>
      <c r="K18" s="225">
        <f>ROUND(E18*J18,2)</f>
        <v>1278.58</v>
      </c>
      <c r="L18" s="225">
        <v>15</v>
      </c>
      <c r="M18" s="225">
        <f>G18*(1+L18/100)</f>
        <v>0</v>
      </c>
      <c r="N18" s="225">
        <v>1.0200000000000001E-3</v>
      </c>
      <c r="O18" s="225">
        <f>ROUND(E18*N18,2)</f>
        <v>0.01</v>
      </c>
      <c r="P18" s="225">
        <v>0</v>
      </c>
      <c r="Q18" s="225">
        <f>ROUND(E18*P18,2)</f>
        <v>0</v>
      </c>
      <c r="R18" s="225"/>
      <c r="S18" s="225" t="s">
        <v>141</v>
      </c>
      <c r="T18" s="225" t="s">
        <v>142</v>
      </c>
      <c r="U18" s="225">
        <v>0.223</v>
      </c>
      <c r="V18" s="225">
        <f>ROUND(E18*U18,2)</f>
        <v>2.3199999999999998</v>
      </c>
      <c r="W18" s="225"/>
      <c r="X18" s="225" t="s">
        <v>143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144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53" t="s">
        <v>162</v>
      </c>
      <c r="D19" s="227"/>
      <c r="E19" s="228">
        <v>10.4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06"/>
      <c r="Z19" s="206"/>
      <c r="AA19" s="206"/>
      <c r="AB19" s="206"/>
      <c r="AC19" s="206"/>
      <c r="AD19" s="206"/>
      <c r="AE19" s="206"/>
      <c r="AF19" s="206"/>
      <c r="AG19" s="206" t="s">
        <v>146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38">
        <v>6</v>
      </c>
      <c r="B20" s="239" t="s">
        <v>163</v>
      </c>
      <c r="C20" s="252" t="s">
        <v>164</v>
      </c>
      <c r="D20" s="240" t="s">
        <v>156</v>
      </c>
      <c r="E20" s="241">
        <v>2.1</v>
      </c>
      <c r="F20" s="242"/>
      <c r="G20" s="243">
        <f>ROUND(E20*F20,2)</f>
        <v>0</v>
      </c>
      <c r="H20" s="226">
        <v>521.54999999999995</v>
      </c>
      <c r="I20" s="225">
        <f>ROUND(E20*H20,2)</f>
        <v>1095.26</v>
      </c>
      <c r="J20" s="226">
        <v>414.95</v>
      </c>
      <c r="K20" s="225">
        <f>ROUND(E20*J20,2)</f>
        <v>871.4</v>
      </c>
      <c r="L20" s="225">
        <v>15</v>
      </c>
      <c r="M20" s="225">
        <f>G20*(1+L20/100)</f>
        <v>0</v>
      </c>
      <c r="N20" s="225">
        <v>7.392E-2</v>
      </c>
      <c r="O20" s="225">
        <f>ROUND(E20*N20,2)</f>
        <v>0.16</v>
      </c>
      <c r="P20" s="225">
        <v>0</v>
      </c>
      <c r="Q20" s="225">
        <f>ROUND(E20*P20,2)</f>
        <v>0</v>
      </c>
      <c r="R20" s="225"/>
      <c r="S20" s="225" t="s">
        <v>141</v>
      </c>
      <c r="T20" s="225" t="s">
        <v>142</v>
      </c>
      <c r="U20" s="225">
        <v>0.77700000000000002</v>
      </c>
      <c r="V20" s="225">
        <f>ROUND(E20*U20,2)</f>
        <v>1.63</v>
      </c>
      <c r="W20" s="225"/>
      <c r="X20" s="225" t="s">
        <v>143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144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53" t="s">
        <v>165</v>
      </c>
      <c r="D21" s="227"/>
      <c r="E21" s="228">
        <v>2.1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146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38">
        <v>7</v>
      </c>
      <c r="B22" s="239" t="s">
        <v>166</v>
      </c>
      <c r="C22" s="252" t="s">
        <v>167</v>
      </c>
      <c r="D22" s="240" t="s">
        <v>156</v>
      </c>
      <c r="E22" s="241">
        <v>0.4</v>
      </c>
      <c r="F22" s="242"/>
      <c r="G22" s="243">
        <f>ROUND(E22*F22,2)</f>
        <v>0</v>
      </c>
      <c r="H22" s="226">
        <v>550.6</v>
      </c>
      <c r="I22" s="225">
        <f>ROUND(E22*H22,2)</f>
        <v>220.24</v>
      </c>
      <c r="J22" s="226">
        <v>311.39999999999998</v>
      </c>
      <c r="K22" s="225">
        <f>ROUND(E22*J22,2)</f>
        <v>124.56</v>
      </c>
      <c r="L22" s="225">
        <v>15</v>
      </c>
      <c r="M22" s="225">
        <f>G22*(1+L22/100)</f>
        <v>0</v>
      </c>
      <c r="N22" s="225">
        <v>0.12182999999999999</v>
      </c>
      <c r="O22" s="225">
        <f>ROUND(E22*N22,2)</f>
        <v>0.05</v>
      </c>
      <c r="P22" s="225">
        <v>0</v>
      </c>
      <c r="Q22" s="225">
        <f>ROUND(E22*P22,2)</f>
        <v>0</v>
      </c>
      <c r="R22" s="225"/>
      <c r="S22" s="225" t="s">
        <v>141</v>
      </c>
      <c r="T22" s="225" t="s">
        <v>141</v>
      </c>
      <c r="U22" s="225">
        <v>0.67400000000000004</v>
      </c>
      <c r="V22" s="225">
        <f>ROUND(E22*U22,2)</f>
        <v>0.27</v>
      </c>
      <c r="W22" s="225"/>
      <c r="X22" s="225" t="s">
        <v>143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144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53" t="s">
        <v>168</v>
      </c>
      <c r="D23" s="227"/>
      <c r="E23" s="228">
        <v>0.4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146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38">
        <v>8</v>
      </c>
      <c r="B24" s="239" t="s">
        <v>169</v>
      </c>
      <c r="C24" s="252" t="s">
        <v>170</v>
      </c>
      <c r="D24" s="240" t="s">
        <v>156</v>
      </c>
      <c r="E24" s="241">
        <v>8.76</v>
      </c>
      <c r="F24" s="242"/>
      <c r="G24" s="243">
        <f>ROUND(E24*F24,2)</f>
        <v>0</v>
      </c>
      <c r="H24" s="226">
        <v>0</v>
      </c>
      <c r="I24" s="225">
        <f>ROUND(E24*H24,2)</f>
        <v>0</v>
      </c>
      <c r="J24" s="226">
        <v>324.2</v>
      </c>
      <c r="K24" s="225">
        <f>ROUND(E24*J24,2)</f>
        <v>2839.99</v>
      </c>
      <c r="L24" s="225">
        <v>15</v>
      </c>
      <c r="M24" s="225">
        <f>G24*(1+L24/100)</f>
        <v>0</v>
      </c>
      <c r="N24" s="225">
        <v>0</v>
      </c>
      <c r="O24" s="225">
        <f>ROUND(E24*N24,2)</f>
        <v>0</v>
      </c>
      <c r="P24" s="225">
        <v>0</v>
      </c>
      <c r="Q24" s="225">
        <f>ROUND(E24*P24,2)</f>
        <v>0</v>
      </c>
      <c r="R24" s="225"/>
      <c r="S24" s="225" t="s">
        <v>141</v>
      </c>
      <c r="T24" s="225" t="s">
        <v>142</v>
      </c>
      <c r="U24" s="225">
        <v>0.57999999999999996</v>
      </c>
      <c r="V24" s="225">
        <f>ROUND(E24*U24,2)</f>
        <v>5.08</v>
      </c>
      <c r="W24" s="225"/>
      <c r="X24" s="225" t="s">
        <v>143</v>
      </c>
      <c r="Y24" s="206"/>
      <c r="Z24" s="206"/>
      <c r="AA24" s="206"/>
      <c r="AB24" s="206"/>
      <c r="AC24" s="206"/>
      <c r="AD24" s="206"/>
      <c r="AE24" s="206"/>
      <c r="AF24" s="206"/>
      <c r="AG24" s="206" t="s">
        <v>144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53" t="s">
        <v>171</v>
      </c>
      <c r="D25" s="227"/>
      <c r="E25" s="228">
        <v>3.96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146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53" t="s">
        <v>172</v>
      </c>
      <c r="D26" s="227"/>
      <c r="E26" s="228">
        <v>3.84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146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3" t="s">
        <v>173</v>
      </c>
      <c r="D27" s="227"/>
      <c r="E27" s="228">
        <v>0.96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146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44">
        <v>9</v>
      </c>
      <c r="B28" s="245" t="s">
        <v>46</v>
      </c>
      <c r="C28" s="254" t="s">
        <v>174</v>
      </c>
      <c r="D28" s="246" t="s">
        <v>175</v>
      </c>
      <c r="E28" s="247">
        <v>1</v>
      </c>
      <c r="F28" s="248"/>
      <c r="G28" s="249">
        <f>ROUND(E28*F28,2)</f>
        <v>0</v>
      </c>
      <c r="H28" s="226">
        <v>1491.7</v>
      </c>
      <c r="I28" s="225">
        <f>ROUND(E28*H28,2)</f>
        <v>1491.7</v>
      </c>
      <c r="J28" s="226">
        <v>0</v>
      </c>
      <c r="K28" s="225">
        <f>ROUND(E28*J28,2)</f>
        <v>0</v>
      </c>
      <c r="L28" s="225">
        <v>15</v>
      </c>
      <c r="M28" s="225">
        <f>G28*(1+L28/100)</f>
        <v>0</v>
      </c>
      <c r="N28" s="225">
        <v>0</v>
      </c>
      <c r="O28" s="225">
        <f>ROUND(E28*N28,2)</f>
        <v>0</v>
      </c>
      <c r="P28" s="225">
        <v>0</v>
      </c>
      <c r="Q28" s="225">
        <f>ROUND(E28*P28,2)</f>
        <v>0</v>
      </c>
      <c r="R28" s="225"/>
      <c r="S28" s="225" t="s">
        <v>176</v>
      </c>
      <c r="T28" s="225" t="s">
        <v>142</v>
      </c>
      <c r="U28" s="225">
        <v>0</v>
      </c>
      <c r="V28" s="225">
        <f>ROUND(E28*U28,2)</f>
        <v>0</v>
      </c>
      <c r="W28" s="225"/>
      <c r="X28" s="225" t="s">
        <v>177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178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38">
        <v>10</v>
      </c>
      <c r="B29" s="239" t="s">
        <v>179</v>
      </c>
      <c r="C29" s="252" t="s">
        <v>180</v>
      </c>
      <c r="D29" s="240" t="s">
        <v>140</v>
      </c>
      <c r="E29" s="241">
        <v>5.3859999999999998E-2</v>
      </c>
      <c r="F29" s="242"/>
      <c r="G29" s="243">
        <f>ROUND(E29*F29,2)</f>
        <v>0</v>
      </c>
      <c r="H29" s="226">
        <v>44683.5</v>
      </c>
      <c r="I29" s="225">
        <f>ROUND(E29*H29,2)</f>
        <v>2406.65</v>
      </c>
      <c r="J29" s="226">
        <v>0</v>
      </c>
      <c r="K29" s="225">
        <f>ROUND(E29*J29,2)</f>
        <v>0</v>
      </c>
      <c r="L29" s="225">
        <v>15</v>
      </c>
      <c r="M29" s="225">
        <f>G29*(1+L29/100)</f>
        <v>0</v>
      </c>
      <c r="N29" s="225">
        <v>1</v>
      </c>
      <c r="O29" s="225">
        <f>ROUND(E29*N29,2)</f>
        <v>0.05</v>
      </c>
      <c r="P29" s="225">
        <v>0</v>
      </c>
      <c r="Q29" s="225">
        <f>ROUND(E29*P29,2)</f>
        <v>0</v>
      </c>
      <c r="R29" s="225" t="s">
        <v>181</v>
      </c>
      <c r="S29" s="225" t="s">
        <v>141</v>
      </c>
      <c r="T29" s="225" t="s">
        <v>142</v>
      </c>
      <c r="U29" s="225">
        <v>0</v>
      </c>
      <c r="V29" s="225">
        <f>ROUND(E29*U29,2)</f>
        <v>0</v>
      </c>
      <c r="W29" s="225"/>
      <c r="X29" s="225" t="s">
        <v>177</v>
      </c>
      <c r="Y29" s="206"/>
      <c r="Z29" s="206"/>
      <c r="AA29" s="206"/>
      <c r="AB29" s="206"/>
      <c r="AC29" s="206"/>
      <c r="AD29" s="206"/>
      <c r="AE29" s="206"/>
      <c r="AF29" s="206"/>
      <c r="AG29" s="206" t="s">
        <v>178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53" t="s">
        <v>182</v>
      </c>
      <c r="D30" s="227"/>
      <c r="E30" s="228">
        <v>5.3859999999999998E-2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146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44">
        <v>11</v>
      </c>
      <c r="B31" s="245" t="s">
        <v>183</v>
      </c>
      <c r="C31" s="254" t="s">
        <v>184</v>
      </c>
      <c r="D31" s="246" t="s">
        <v>151</v>
      </c>
      <c r="E31" s="247">
        <v>1</v>
      </c>
      <c r="F31" s="248"/>
      <c r="G31" s="249">
        <f>ROUND(E31*F31,2)</f>
        <v>0</v>
      </c>
      <c r="H31" s="226">
        <v>115.3</v>
      </c>
      <c r="I31" s="225">
        <f>ROUND(E31*H31,2)</f>
        <v>115.3</v>
      </c>
      <c r="J31" s="226">
        <v>0</v>
      </c>
      <c r="K31" s="225">
        <f>ROUND(E31*J31,2)</f>
        <v>0</v>
      </c>
      <c r="L31" s="225">
        <v>15</v>
      </c>
      <c r="M31" s="225">
        <f>G31*(1+L31/100)</f>
        <v>0</v>
      </c>
      <c r="N31" s="225">
        <v>5.9999999999999995E-4</v>
      </c>
      <c r="O31" s="225">
        <f>ROUND(E31*N31,2)</f>
        <v>0</v>
      </c>
      <c r="P31" s="225">
        <v>0</v>
      </c>
      <c r="Q31" s="225">
        <f>ROUND(E31*P31,2)</f>
        <v>0</v>
      </c>
      <c r="R31" s="225" t="s">
        <v>181</v>
      </c>
      <c r="S31" s="225" t="s">
        <v>141</v>
      </c>
      <c r="T31" s="225" t="s">
        <v>142</v>
      </c>
      <c r="U31" s="225">
        <v>0</v>
      </c>
      <c r="V31" s="225">
        <f>ROUND(E31*U31,2)</f>
        <v>0</v>
      </c>
      <c r="W31" s="225"/>
      <c r="X31" s="225" t="s">
        <v>177</v>
      </c>
      <c r="Y31" s="206"/>
      <c r="Z31" s="206"/>
      <c r="AA31" s="206"/>
      <c r="AB31" s="206"/>
      <c r="AC31" s="206"/>
      <c r="AD31" s="206"/>
      <c r="AE31" s="206"/>
      <c r="AF31" s="206"/>
      <c r="AG31" s="206" t="s">
        <v>178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ht="20.399999999999999" outlineLevel="1" x14ac:dyDescent="0.25">
      <c r="A32" s="238">
        <v>12</v>
      </c>
      <c r="B32" s="239" t="s">
        <v>185</v>
      </c>
      <c r="C32" s="252" t="s">
        <v>186</v>
      </c>
      <c r="D32" s="240" t="s">
        <v>156</v>
      </c>
      <c r="E32" s="241">
        <v>2.08</v>
      </c>
      <c r="F32" s="242"/>
      <c r="G32" s="243">
        <f>ROUND(E32*F32,2)</f>
        <v>0</v>
      </c>
      <c r="H32" s="226">
        <v>0</v>
      </c>
      <c r="I32" s="225">
        <f>ROUND(E32*H32,2)</f>
        <v>0</v>
      </c>
      <c r="J32" s="226">
        <v>766.9</v>
      </c>
      <c r="K32" s="225">
        <f>ROUND(E32*J32,2)</f>
        <v>1595.15</v>
      </c>
      <c r="L32" s="225">
        <v>15</v>
      </c>
      <c r="M32" s="225">
        <f>G32*(1+L32/100)</f>
        <v>0</v>
      </c>
      <c r="N32" s="225">
        <v>1.1469999999999999E-2</v>
      </c>
      <c r="O32" s="225">
        <f>ROUND(E32*N32,2)</f>
        <v>0.02</v>
      </c>
      <c r="P32" s="225">
        <v>0</v>
      </c>
      <c r="Q32" s="225">
        <f>ROUND(E32*P32,2)</f>
        <v>0</v>
      </c>
      <c r="R32" s="225"/>
      <c r="S32" s="225" t="s">
        <v>141</v>
      </c>
      <c r="T32" s="225" t="s">
        <v>142</v>
      </c>
      <c r="U32" s="225">
        <v>0</v>
      </c>
      <c r="V32" s="225">
        <f>ROUND(E32*U32,2)</f>
        <v>0</v>
      </c>
      <c r="W32" s="225"/>
      <c r="X32" s="225" t="s">
        <v>187</v>
      </c>
      <c r="Y32" s="206"/>
      <c r="Z32" s="206"/>
      <c r="AA32" s="206"/>
      <c r="AB32" s="206"/>
      <c r="AC32" s="206"/>
      <c r="AD32" s="206"/>
      <c r="AE32" s="206"/>
      <c r="AF32" s="206"/>
      <c r="AG32" s="206" t="s">
        <v>188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53" t="s">
        <v>189</v>
      </c>
      <c r="D33" s="227"/>
      <c r="E33" s="228">
        <v>2.08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146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x14ac:dyDescent="0.25">
      <c r="A34" s="232" t="s">
        <v>136</v>
      </c>
      <c r="B34" s="233" t="s">
        <v>56</v>
      </c>
      <c r="C34" s="251" t="s">
        <v>57</v>
      </c>
      <c r="D34" s="234"/>
      <c r="E34" s="235"/>
      <c r="F34" s="236"/>
      <c r="G34" s="237">
        <f>SUMIF(AG35:AG39,"&lt;&gt;NOR",G35:G39)</f>
        <v>0</v>
      </c>
      <c r="H34" s="231"/>
      <c r="I34" s="231">
        <f>SUM(I35:I39)</f>
        <v>2620.5699999999997</v>
      </c>
      <c r="J34" s="231"/>
      <c r="K34" s="231">
        <f>SUM(K35:K39)</f>
        <v>5465.43</v>
      </c>
      <c r="L34" s="231"/>
      <c r="M34" s="231">
        <f>SUM(M35:M39)</f>
        <v>0</v>
      </c>
      <c r="N34" s="231"/>
      <c r="O34" s="231">
        <f>SUM(O35:O39)</f>
        <v>0.11</v>
      </c>
      <c r="P34" s="231"/>
      <c r="Q34" s="231">
        <f>SUM(Q35:Q39)</f>
        <v>0</v>
      </c>
      <c r="R34" s="231"/>
      <c r="S34" s="231"/>
      <c r="T34" s="231"/>
      <c r="U34" s="231"/>
      <c r="V34" s="231">
        <f>SUM(V35:V39)</f>
        <v>8.32</v>
      </c>
      <c r="W34" s="231"/>
      <c r="X34" s="231"/>
      <c r="AG34" t="s">
        <v>137</v>
      </c>
    </row>
    <row r="35" spans="1:60" outlineLevel="1" x14ac:dyDescent="0.25">
      <c r="A35" s="238">
        <v>13</v>
      </c>
      <c r="B35" s="239" t="s">
        <v>190</v>
      </c>
      <c r="C35" s="252" t="s">
        <v>191</v>
      </c>
      <c r="D35" s="240" t="s">
        <v>156</v>
      </c>
      <c r="E35" s="241">
        <v>3.96</v>
      </c>
      <c r="F35" s="242"/>
      <c r="G35" s="243">
        <f>ROUND(E35*F35,2)</f>
        <v>0</v>
      </c>
      <c r="H35" s="226">
        <v>265.24</v>
      </c>
      <c r="I35" s="225">
        <f>ROUND(E35*H35,2)</f>
        <v>1050.3499999999999</v>
      </c>
      <c r="J35" s="226">
        <v>626.86</v>
      </c>
      <c r="K35" s="225">
        <f>ROUND(E35*J35,2)</f>
        <v>2482.37</v>
      </c>
      <c r="L35" s="225">
        <v>15</v>
      </c>
      <c r="M35" s="225">
        <f>G35*(1+L35/100)</f>
        <v>0</v>
      </c>
      <c r="N35" s="225">
        <v>1.1900000000000001E-2</v>
      </c>
      <c r="O35" s="225">
        <f>ROUND(E35*N35,2)</f>
        <v>0.05</v>
      </c>
      <c r="P35" s="225">
        <v>0</v>
      </c>
      <c r="Q35" s="225">
        <f>ROUND(E35*P35,2)</f>
        <v>0</v>
      </c>
      <c r="R35" s="225"/>
      <c r="S35" s="225" t="s">
        <v>141</v>
      </c>
      <c r="T35" s="225" t="s">
        <v>142</v>
      </c>
      <c r="U35" s="225">
        <v>0.95</v>
      </c>
      <c r="V35" s="225">
        <f>ROUND(E35*U35,2)</f>
        <v>3.76</v>
      </c>
      <c r="W35" s="225"/>
      <c r="X35" s="225" t="s">
        <v>143</v>
      </c>
      <c r="Y35" s="206"/>
      <c r="Z35" s="206"/>
      <c r="AA35" s="206"/>
      <c r="AB35" s="206"/>
      <c r="AC35" s="206"/>
      <c r="AD35" s="206"/>
      <c r="AE35" s="206"/>
      <c r="AF35" s="206"/>
      <c r="AG35" s="206" t="s">
        <v>144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53" t="s">
        <v>171</v>
      </c>
      <c r="D36" s="227"/>
      <c r="E36" s="228">
        <v>3.96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146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38">
        <v>14</v>
      </c>
      <c r="B37" s="239" t="s">
        <v>192</v>
      </c>
      <c r="C37" s="252" t="s">
        <v>193</v>
      </c>
      <c r="D37" s="240" t="s">
        <v>156</v>
      </c>
      <c r="E37" s="241">
        <v>4.8</v>
      </c>
      <c r="F37" s="242"/>
      <c r="G37" s="243">
        <f>ROUND(E37*F37,2)</f>
        <v>0</v>
      </c>
      <c r="H37" s="226">
        <v>327.13</v>
      </c>
      <c r="I37" s="225">
        <f>ROUND(E37*H37,2)</f>
        <v>1570.22</v>
      </c>
      <c r="J37" s="226">
        <v>621.47</v>
      </c>
      <c r="K37" s="225">
        <f>ROUND(E37*J37,2)</f>
        <v>2983.06</v>
      </c>
      <c r="L37" s="225">
        <v>15</v>
      </c>
      <c r="M37" s="225">
        <f>G37*(1+L37/100)</f>
        <v>0</v>
      </c>
      <c r="N37" s="225">
        <v>1.201E-2</v>
      </c>
      <c r="O37" s="225">
        <f>ROUND(E37*N37,2)</f>
        <v>0.06</v>
      </c>
      <c r="P37" s="225">
        <v>0</v>
      </c>
      <c r="Q37" s="225">
        <f>ROUND(E37*P37,2)</f>
        <v>0</v>
      </c>
      <c r="R37" s="225"/>
      <c r="S37" s="225" t="s">
        <v>141</v>
      </c>
      <c r="T37" s="225" t="s">
        <v>142</v>
      </c>
      <c r="U37" s="225">
        <v>0.95</v>
      </c>
      <c r="V37" s="225">
        <f>ROUND(E37*U37,2)</f>
        <v>4.5599999999999996</v>
      </c>
      <c r="W37" s="225"/>
      <c r="X37" s="225" t="s">
        <v>143</v>
      </c>
      <c r="Y37" s="206"/>
      <c r="Z37" s="206"/>
      <c r="AA37" s="206"/>
      <c r="AB37" s="206"/>
      <c r="AC37" s="206"/>
      <c r="AD37" s="206"/>
      <c r="AE37" s="206"/>
      <c r="AF37" s="206"/>
      <c r="AG37" s="206" t="s">
        <v>144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53" t="s">
        <v>172</v>
      </c>
      <c r="D38" s="227"/>
      <c r="E38" s="228">
        <v>3.84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146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53" t="s">
        <v>173</v>
      </c>
      <c r="D39" s="227"/>
      <c r="E39" s="228">
        <v>0.96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146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x14ac:dyDescent="0.25">
      <c r="A40" s="232" t="s">
        <v>136</v>
      </c>
      <c r="B40" s="233" t="s">
        <v>58</v>
      </c>
      <c r="C40" s="251" t="s">
        <v>59</v>
      </c>
      <c r="D40" s="234"/>
      <c r="E40" s="235"/>
      <c r="F40" s="236"/>
      <c r="G40" s="237">
        <f>SUMIF(AG41:AG99,"&lt;&gt;NOR",G41:G99)</f>
        <v>0</v>
      </c>
      <c r="H40" s="231"/>
      <c r="I40" s="231">
        <f>SUM(I41:I99)</f>
        <v>8455.3799999999992</v>
      </c>
      <c r="J40" s="231"/>
      <c r="K40" s="231">
        <f>SUM(K41:K99)</f>
        <v>27717.309999999998</v>
      </c>
      <c r="L40" s="231"/>
      <c r="M40" s="231">
        <f>SUM(M41:M99)</f>
        <v>0</v>
      </c>
      <c r="N40" s="231"/>
      <c r="O40" s="231">
        <f>SUM(O41:O99)</f>
        <v>1.1599999999999999</v>
      </c>
      <c r="P40" s="231"/>
      <c r="Q40" s="231">
        <f>SUM(Q41:Q99)</f>
        <v>0</v>
      </c>
      <c r="R40" s="231"/>
      <c r="S40" s="231"/>
      <c r="T40" s="231"/>
      <c r="U40" s="231"/>
      <c r="V40" s="231">
        <f>SUM(V41:V99)</f>
        <v>52.930000000000007</v>
      </c>
      <c r="W40" s="231"/>
      <c r="X40" s="231"/>
      <c r="AG40" t="s">
        <v>137</v>
      </c>
    </row>
    <row r="41" spans="1:60" outlineLevel="1" x14ac:dyDescent="0.25">
      <c r="A41" s="238">
        <v>15</v>
      </c>
      <c r="B41" s="239" t="s">
        <v>194</v>
      </c>
      <c r="C41" s="252" t="s">
        <v>195</v>
      </c>
      <c r="D41" s="240" t="s">
        <v>156</v>
      </c>
      <c r="E41" s="241">
        <v>34.795000000000002</v>
      </c>
      <c r="F41" s="242"/>
      <c r="G41" s="243">
        <f>ROUND(E41*F41,2)</f>
        <v>0</v>
      </c>
      <c r="H41" s="226">
        <v>24.78</v>
      </c>
      <c r="I41" s="225">
        <f>ROUND(E41*H41,2)</f>
        <v>862.22</v>
      </c>
      <c r="J41" s="226">
        <v>115.22</v>
      </c>
      <c r="K41" s="225">
        <f>ROUND(E41*J41,2)</f>
        <v>4009.08</v>
      </c>
      <c r="L41" s="225">
        <v>15</v>
      </c>
      <c r="M41" s="225">
        <f>G41*(1+L41/100)</f>
        <v>0</v>
      </c>
      <c r="N41" s="225">
        <v>4.8999999999999998E-3</v>
      </c>
      <c r="O41" s="225">
        <f>ROUND(E41*N41,2)</f>
        <v>0.17</v>
      </c>
      <c r="P41" s="225">
        <v>0</v>
      </c>
      <c r="Q41" s="225">
        <f>ROUND(E41*P41,2)</f>
        <v>0</v>
      </c>
      <c r="R41" s="225"/>
      <c r="S41" s="225" t="s">
        <v>141</v>
      </c>
      <c r="T41" s="225" t="s">
        <v>196</v>
      </c>
      <c r="U41" s="225">
        <v>0.25</v>
      </c>
      <c r="V41" s="225">
        <f>ROUND(E41*U41,2)</f>
        <v>8.6999999999999993</v>
      </c>
      <c r="W41" s="225"/>
      <c r="X41" s="225" t="s">
        <v>143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144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53" t="s">
        <v>197</v>
      </c>
      <c r="D42" s="227"/>
      <c r="E42" s="228">
        <v>8.58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146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53" t="s">
        <v>198</v>
      </c>
      <c r="D43" s="227"/>
      <c r="E43" s="228">
        <v>-2.3639999999999999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146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3" t="s">
        <v>199</v>
      </c>
      <c r="D44" s="227"/>
      <c r="E44" s="228">
        <v>5.2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146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53" t="s">
        <v>200</v>
      </c>
      <c r="D45" s="227"/>
      <c r="E45" s="228">
        <v>-1.1819999999999999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146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53" t="s">
        <v>201</v>
      </c>
      <c r="D46" s="227"/>
      <c r="E46" s="228">
        <v>4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146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53" t="s">
        <v>202</v>
      </c>
      <c r="D47" s="227"/>
      <c r="E47" s="228">
        <v>8.58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146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53" t="s">
        <v>203</v>
      </c>
      <c r="D48" s="227"/>
      <c r="E48" s="228">
        <v>7.68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146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53" t="s">
        <v>204</v>
      </c>
      <c r="D49" s="227"/>
      <c r="E49" s="228">
        <v>-3.1520000000000001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146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53" t="s">
        <v>205</v>
      </c>
      <c r="D50" s="227"/>
      <c r="E50" s="228">
        <v>7.68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146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53" t="s">
        <v>204</v>
      </c>
      <c r="D51" s="227"/>
      <c r="E51" s="228">
        <v>-3.1520000000000001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146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53" t="s">
        <v>206</v>
      </c>
      <c r="D52" s="227"/>
      <c r="E52" s="228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146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53" t="s">
        <v>207</v>
      </c>
      <c r="D53" s="227"/>
      <c r="E53" s="228">
        <v>1.2749999999999999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146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53" t="s">
        <v>208</v>
      </c>
      <c r="D54" s="227"/>
      <c r="E54" s="228">
        <v>1.65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146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38">
        <v>16</v>
      </c>
      <c r="B55" s="239" t="s">
        <v>209</v>
      </c>
      <c r="C55" s="252" t="s">
        <v>210</v>
      </c>
      <c r="D55" s="240" t="s">
        <v>156</v>
      </c>
      <c r="E55" s="241">
        <v>6.24</v>
      </c>
      <c r="F55" s="242"/>
      <c r="G55" s="243">
        <f>ROUND(E55*F55,2)</f>
        <v>0</v>
      </c>
      <c r="H55" s="226">
        <v>15.23</v>
      </c>
      <c r="I55" s="225">
        <f>ROUND(E55*H55,2)</f>
        <v>95.04</v>
      </c>
      <c r="J55" s="226">
        <v>38.97</v>
      </c>
      <c r="K55" s="225">
        <f>ROUND(E55*J55,2)</f>
        <v>243.17</v>
      </c>
      <c r="L55" s="225">
        <v>15</v>
      </c>
      <c r="M55" s="225">
        <f>G55*(1+L55/100)</f>
        <v>0</v>
      </c>
      <c r="N55" s="225">
        <v>4.0000000000000003E-5</v>
      </c>
      <c r="O55" s="225">
        <f>ROUND(E55*N55,2)</f>
        <v>0</v>
      </c>
      <c r="P55" s="225">
        <v>0</v>
      </c>
      <c r="Q55" s="225">
        <f>ROUND(E55*P55,2)</f>
        <v>0</v>
      </c>
      <c r="R55" s="225"/>
      <c r="S55" s="225" t="s">
        <v>141</v>
      </c>
      <c r="T55" s="225" t="s">
        <v>142</v>
      </c>
      <c r="U55" s="225">
        <v>7.8E-2</v>
      </c>
      <c r="V55" s="225">
        <f>ROUND(E55*U55,2)</f>
        <v>0.49</v>
      </c>
      <c r="W55" s="225"/>
      <c r="X55" s="225" t="s">
        <v>143</v>
      </c>
      <c r="Y55" s="206"/>
      <c r="Z55" s="206"/>
      <c r="AA55" s="206"/>
      <c r="AB55" s="206"/>
      <c r="AC55" s="206"/>
      <c r="AD55" s="206"/>
      <c r="AE55" s="206"/>
      <c r="AF55" s="206"/>
      <c r="AG55" s="206" t="s">
        <v>144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53" t="s">
        <v>211</v>
      </c>
      <c r="D56" s="227"/>
      <c r="E56" s="228">
        <v>2.4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146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23"/>
      <c r="B57" s="224"/>
      <c r="C57" s="253" t="s">
        <v>212</v>
      </c>
      <c r="D57" s="227"/>
      <c r="E57" s="228">
        <v>3.84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06"/>
      <c r="Z57" s="206"/>
      <c r="AA57" s="206"/>
      <c r="AB57" s="206"/>
      <c r="AC57" s="206"/>
      <c r="AD57" s="206"/>
      <c r="AE57" s="206"/>
      <c r="AF57" s="206"/>
      <c r="AG57" s="206" t="s">
        <v>146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ht="20.399999999999999" outlineLevel="1" x14ac:dyDescent="0.25">
      <c r="A58" s="238">
        <v>17</v>
      </c>
      <c r="B58" s="239" t="s">
        <v>213</v>
      </c>
      <c r="C58" s="252" t="s">
        <v>214</v>
      </c>
      <c r="D58" s="240" t="s">
        <v>156</v>
      </c>
      <c r="E58" s="241">
        <v>29.7</v>
      </c>
      <c r="F58" s="242"/>
      <c r="G58" s="243">
        <f>ROUND(E58*F58,2)</f>
        <v>0</v>
      </c>
      <c r="H58" s="226">
        <v>16.05</v>
      </c>
      <c r="I58" s="225">
        <f>ROUND(E58*H58,2)</f>
        <v>476.69</v>
      </c>
      <c r="J58" s="226">
        <v>96.45</v>
      </c>
      <c r="K58" s="225">
        <f>ROUND(E58*J58,2)</f>
        <v>2864.57</v>
      </c>
      <c r="L58" s="225">
        <v>15</v>
      </c>
      <c r="M58" s="225">
        <f>G58*(1+L58/100)</f>
        <v>0</v>
      </c>
      <c r="N58" s="225">
        <v>6.0899999999999999E-3</v>
      </c>
      <c r="O58" s="225">
        <f>ROUND(E58*N58,2)</f>
        <v>0.18</v>
      </c>
      <c r="P58" s="225">
        <v>0</v>
      </c>
      <c r="Q58" s="225">
        <f>ROUND(E58*P58,2)</f>
        <v>0</v>
      </c>
      <c r="R58" s="225"/>
      <c r="S58" s="225" t="s">
        <v>141</v>
      </c>
      <c r="T58" s="225" t="s">
        <v>141</v>
      </c>
      <c r="U58" s="225">
        <v>0.19273999999999999</v>
      </c>
      <c r="V58" s="225">
        <f>ROUND(E58*U58,2)</f>
        <v>5.72</v>
      </c>
      <c r="W58" s="225"/>
      <c r="X58" s="225" t="s">
        <v>143</v>
      </c>
      <c r="Y58" s="206"/>
      <c r="Z58" s="206"/>
      <c r="AA58" s="206"/>
      <c r="AB58" s="206"/>
      <c r="AC58" s="206"/>
      <c r="AD58" s="206"/>
      <c r="AE58" s="206"/>
      <c r="AF58" s="206"/>
      <c r="AG58" s="206" t="s">
        <v>144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53" t="s">
        <v>215</v>
      </c>
      <c r="D59" s="227"/>
      <c r="E59" s="228">
        <v>21.45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146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53" t="s">
        <v>216</v>
      </c>
      <c r="D60" s="227"/>
      <c r="E60" s="228">
        <v>8.25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146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38">
        <v>18</v>
      </c>
      <c r="B61" s="239" t="s">
        <v>217</v>
      </c>
      <c r="C61" s="252" t="s">
        <v>218</v>
      </c>
      <c r="D61" s="240" t="s">
        <v>156</v>
      </c>
      <c r="E61" s="241">
        <v>3.15</v>
      </c>
      <c r="F61" s="242"/>
      <c r="G61" s="243">
        <f>ROUND(E61*F61,2)</f>
        <v>0</v>
      </c>
      <c r="H61" s="226">
        <v>46.97</v>
      </c>
      <c r="I61" s="225">
        <f>ROUND(E61*H61,2)</f>
        <v>147.96</v>
      </c>
      <c r="J61" s="226">
        <v>405.53</v>
      </c>
      <c r="K61" s="225">
        <f>ROUND(E61*J61,2)</f>
        <v>1277.42</v>
      </c>
      <c r="L61" s="225">
        <v>15</v>
      </c>
      <c r="M61" s="225">
        <f>G61*(1+L61/100)</f>
        <v>0</v>
      </c>
      <c r="N61" s="225">
        <v>4.7660000000000001E-2</v>
      </c>
      <c r="O61" s="225">
        <f>ROUND(E61*N61,2)</f>
        <v>0.15</v>
      </c>
      <c r="P61" s="225">
        <v>0</v>
      </c>
      <c r="Q61" s="225">
        <f>ROUND(E61*P61,2)</f>
        <v>0</v>
      </c>
      <c r="R61" s="225"/>
      <c r="S61" s="225" t="s">
        <v>141</v>
      </c>
      <c r="T61" s="225" t="s">
        <v>141</v>
      </c>
      <c r="U61" s="225">
        <v>0.84</v>
      </c>
      <c r="V61" s="225">
        <f>ROUND(E61*U61,2)</f>
        <v>2.65</v>
      </c>
      <c r="W61" s="225"/>
      <c r="X61" s="225" t="s">
        <v>143</v>
      </c>
      <c r="Y61" s="206"/>
      <c r="Z61" s="206"/>
      <c r="AA61" s="206"/>
      <c r="AB61" s="206"/>
      <c r="AC61" s="206"/>
      <c r="AD61" s="206"/>
      <c r="AE61" s="206"/>
      <c r="AF61" s="206"/>
      <c r="AG61" s="206" t="s">
        <v>144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53" t="s">
        <v>219</v>
      </c>
      <c r="D62" s="227"/>
      <c r="E62" s="228">
        <v>3.15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146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ht="20.399999999999999" outlineLevel="1" x14ac:dyDescent="0.25">
      <c r="A63" s="238">
        <v>19</v>
      </c>
      <c r="B63" s="239" t="s">
        <v>220</v>
      </c>
      <c r="C63" s="252" t="s">
        <v>221</v>
      </c>
      <c r="D63" s="240" t="s">
        <v>156</v>
      </c>
      <c r="E63" s="241">
        <v>77.432000000000002</v>
      </c>
      <c r="F63" s="242"/>
      <c r="G63" s="243">
        <f>ROUND(E63*F63,2)</f>
        <v>0</v>
      </c>
      <c r="H63" s="226">
        <v>5.25</v>
      </c>
      <c r="I63" s="225">
        <f>ROUND(E63*H63,2)</f>
        <v>406.52</v>
      </c>
      <c r="J63" s="226">
        <v>87.05</v>
      </c>
      <c r="K63" s="225">
        <f>ROUND(E63*J63,2)</f>
        <v>6740.46</v>
      </c>
      <c r="L63" s="225">
        <v>15</v>
      </c>
      <c r="M63" s="225">
        <f>G63*(1+L63/100)</f>
        <v>0</v>
      </c>
      <c r="N63" s="225">
        <v>5.4299999999999999E-3</v>
      </c>
      <c r="O63" s="225">
        <f>ROUND(E63*N63,2)</f>
        <v>0.42</v>
      </c>
      <c r="P63" s="225">
        <v>0</v>
      </c>
      <c r="Q63" s="225">
        <f>ROUND(E63*P63,2)</f>
        <v>0</v>
      </c>
      <c r="R63" s="225"/>
      <c r="S63" s="225" t="s">
        <v>141</v>
      </c>
      <c r="T63" s="225" t="s">
        <v>141</v>
      </c>
      <c r="U63" s="225">
        <v>0.16941999999999999</v>
      </c>
      <c r="V63" s="225">
        <f>ROUND(E63*U63,2)</f>
        <v>13.12</v>
      </c>
      <c r="W63" s="225"/>
      <c r="X63" s="225" t="s">
        <v>143</v>
      </c>
      <c r="Y63" s="206"/>
      <c r="Z63" s="206"/>
      <c r="AA63" s="206"/>
      <c r="AB63" s="206"/>
      <c r="AC63" s="206"/>
      <c r="AD63" s="206"/>
      <c r="AE63" s="206"/>
      <c r="AF63" s="206"/>
      <c r="AG63" s="206" t="s">
        <v>144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53" t="s">
        <v>222</v>
      </c>
      <c r="D64" s="227"/>
      <c r="E64" s="228">
        <v>14.82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06"/>
      <c r="Z64" s="206"/>
      <c r="AA64" s="206"/>
      <c r="AB64" s="206"/>
      <c r="AC64" s="206"/>
      <c r="AD64" s="206"/>
      <c r="AE64" s="206"/>
      <c r="AF64" s="206"/>
      <c r="AG64" s="206" t="s">
        <v>146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53" t="s">
        <v>204</v>
      </c>
      <c r="D65" s="227"/>
      <c r="E65" s="228">
        <v>-3.1520000000000001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146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53" t="s">
        <v>223</v>
      </c>
      <c r="D66" s="227"/>
      <c r="E66" s="228">
        <v>48.88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146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53" t="s">
        <v>224</v>
      </c>
      <c r="D67" s="227"/>
      <c r="E67" s="228">
        <v>-1.5760000000000001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146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53" t="s">
        <v>225</v>
      </c>
      <c r="D68" s="227"/>
      <c r="E68" s="228">
        <v>-3.84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146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53" t="s">
        <v>226</v>
      </c>
      <c r="D69" s="227"/>
      <c r="E69" s="228">
        <v>21.58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146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53" t="s">
        <v>227</v>
      </c>
      <c r="D70" s="227"/>
      <c r="E70" s="228">
        <v>-2.4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06"/>
      <c r="Z70" s="206"/>
      <c r="AA70" s="206"/>
      <c r="AB70" s="206"/>
      <c r="AC70" s="206"/>
      <c r="AD70" s="206"/>
      <c r="AE70" s="206"/>
      <c r="AF70" s="206"/>
      <c r="AG70" s="206" t="s">
        <v>146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53" t="s">
        <v>228</v>
      </c>
      <c r="D71" s="227"/>
      <c r="E71" s="228">
        <v>3.12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146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38">
        <v>20</v>
      </c>
      <c r="B72" s="239" t="s">
        <v>229</v>
      </c>
      <c r="C72" s="252" t="s">
        <v>230</v>
      </c>
      <c r="D72" s="240" t="s">
        <v>156</v>
      </c>
      <c r="E72" s="241">
        <v>1.155</v>
      </c>
      <c r="F72" s="242"/>
      <c r="G72" s="243">
        <f>ROUND(E72*F72,2)</f>
        <v>0</v>
      </c>
      <c r="H72" s="226">
        <v>147.57</v>
      </c>
      <c r="I72" s="225">
        <f>ROUND(E72*H72,2)</f>
        <v>170.44</v>
      </c>
      <c r="J72" s="226">
        <v>898.43</v>
      </c>
      <c r="K72" s="225">
        <f>ROUND(E72*J72,2)</f>
        <v>1037.69</v>
      </c>
      <c r="L72" s="225">
        <v>15</v>
      </c>
      <c r="M72" s="225">
        <f>G72*(1+L72/100)</f>
        <v>0</v>
      </c>
      <c r="N72" s="225">
        <v>5.8500000000000003E-2</v>
      </c>
      <c r="O72" s="225">
        <f>ROUND(E72*N72,2)</f>
        <v>7.0000000000000007E-2</v>
      </c>
      <c r="P72" s="225">
        <v>0</v>
      </c>
      <c r="Q72" s="225">
        <f>ROUND(E72*P72,2)</f>
        <v>0</v>
      </c>
      <c r="R72" s="225"/>
      <c r="S72" s="225" t="s">
        <v>141</v>
      </c>
      <c r="T72" s="225" t="s">
        <v>196</v>
      </c>
      <c r="U72" s="225">
        <v>1.86904</v>
      </c>
      <c r="V72" s="225">
        <f>ROUND(E72*U72,2)</f>
        <v>2.16</v>
      </c>
      <c r="W72" s="225"/>
      <c r="X72" s="225" t="s">
        <v>143</v>
      </c>
      <c r="Y72" s="206"/>
      <c r="Z72" s="206"/>
      <c r="AA72" s="206"/>
      <c r="AB72" s="206"/>
      <c r="AC72" s="206"/>
      <c r="AD72" s="206"/>
      <c r="AE72" s="206"/>
      <c r="AF72" s="206"/>
      <c r="AG72" s="206" t="s">
        <v>144</v>
      </c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53" t="s">
        <v>231</v>
      </c>
      <c r="D73" s="227"/>
      <c r="E73" s="228">
        <v>0.105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146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53" t="s">
        <v>232</v>
      </c>
      <c r="D74" s="227"/>
      <c r="E74" s="228">
        <v>0.15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146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53" t="s">
        <v>233</v>
      </c>
      <c r="D75" s="227"/>
      <c r="E75" s="228">
        <v>0.9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146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ht="20.399999999999999" outlineLevel="1" x14ac:dyDescent="0.25">
      <c r="A76" s="238">
        <v>21</v>
      </c>
      <c r="B76" s="239" t="s">
        <v>234</v>
      </c>
      <c r="C76" s="252" t="s">
        <v>235</v>
      </c>
      <c r="D76" s="240" t="s">
        <v>156</v>
      </c>
      <c r="E76" s="241">
        <v>44.448</v>
      </c>
      <c r="F76" s="242"/>
      <c r="G76" s="243">
        <f>ROUND(E76*F76,2)</f>
        <v>0</v>
      </c>
      <c r="H76" s="226">
        <v>96.98</v>
      </c>
      <c r="I76" s="225">
        <f>ROUND(E76*H76,2)</f>
        <v>4310.57</v>
      </c>
      <c r="J76" s="226">
        <v>212.22</v>
      </c>
      <c r="K76" s="225">
        <f>ROUND(E76*J76,2)</f>
        <v>9432.75</v>
      </c>
      <c r="L76" s="225">
        <v>15</v>
      </c>
      <c r="M76" s="225">
        <f>G76*(1+L76/100)</f>
        <v>0</v>
      </c>
      <c r="N76" s="225">
        <v>3.6099999999999999E-3</v>
      </c>
      <c r="O76" s="225">
        <f>ROUND(E76*N76,2)</f>
        <v>0.16</v>
      </c>
      <c r="P76" s="225">
        <v>0</v>
      </c>
      <c r="Q76" s="225">
        <f>ROUND(E76*P76,2)</f>
        <v>0</v>
      </c>
      <c r="R76" s="225"/>
      <c r="S76" s="225" t="s">
        <v>141</v>
      </c>
      <c r="T76" s="225" t="s">
        <v>142</v>
      </c>
      <c r="U76" s="225">
        <v>0.36199999999999999</v>
      </c>
      <c r="V76" s="225">
        <f>ROUND(E76*U76,2)</f>
        <v>16.09</v>
      </c>
      <c r="W76" s="225"/>
      <c r="X76" s="225" t="s">
        <v>143</v>
      </c>
      <c r="Y76" s="206"/>
      <c r="Z76" s="206"/>
      <c r="AA76" s="206"/>
      <c r="AB76" s="206"/>
      <c r="AC76" s="206"/>
      <c r="AD76" s="206"/>
      <c r="AE76" s="206"/>
      <c r="AF76" s="206"/>
      <c r="AG76" s="206" t="s">
        <v>144</v>
      </c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53" t="s">
        <v>197</v>
      </c>
      <c r="D77" s="227"/>
      <c r="E77" s="228">
        <v>8.58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06"/>
      <c r="Z77" s="206"/>
      <c r="AA77" s="206"/>
      <c r="AB77" s="206"/>
      <c r="AC77" s="206"/>
      <c r="AD77" s="206"/>
      <c r="AE77" s="206"/>
      <c r="AF77" s="206"/>
      <c r="AG77" s="206" t="s">
        <v>146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53" t="s">
        <v>198</v>
      </c>
      <c r="D78" s="227"/>
      <c r="E78" s="228">
        <v>-2.3639999999999999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06"/>
      <c r="Z78" s="206"/>
      <c r="AA78" s="206"/>
      <c r="AB78" s="206"/>
      <c r="AC78" s="206"/>
      <c r="AD78" s="206"/>
      <c r="AE78" s="206"/>
      <c r="AF78" s="206"/>
      <c r="AG78" s="206" t="s">
        <v>146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53" t="s">
        <v>199</v>
      </c>
      <c r="D79" s="227"/>
      <c r="E79" s="228">
        <v>5.2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06"/>
      <c r="Z79" s="206"/>
      <c r="AA79" s="206"/>
      <c r="AB79" s="206"/>
      <c r="AC79" s="206"/>
      <c r="AD79" s="206"/>
      <c r="AE79" s="206"/>
      <c r="AF79" s="206"/>
      <c r="AG79" s="206" t="s">
        <v>146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53" t="s">
        <v>200</v>
      </c>
      <c r="D80" s="227"/>
      <c r="E80" s="228">
        <v>-1.1819999999999999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146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53" t="s">
        <v>236</v>
      </c>
      <c r="D81" s="227"/>
      <c r="E81" s="228">
        <v>20.8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146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53" t="s">
        <v>200</v>
      </c>
      <c r="D82" s="227"/>
      <c r="E82" s="228">
        <v>-1.1819999999999999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146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53" t="s">
        <v>202</v>
      </c>
      <c r="D83" s="227"/>
      <c r="E83" s="228">
        <v>8.58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146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53" t="s">
        <v>237</v>
      </c>
      <c r="D84" s="227"/>
      <c r="E84" s="228">
        <v>6.16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146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53" t="s">
        <v>204</v>
      </c>
      <c r="D85" s="227"/>
      <c r="E85" s="228">
        <v>-3.1520000000000001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06"/>
      <c r="Z85" s="206"/>
      <c r="AA85" s="206"/>
      <c r="AB85" s="206"/>
      <c r="AC85" s="206"/>
      <c r="AD85" s="206"/>
      <c r="AE85" s="206"/>
      <c r="AF85" s="206"/>
      <c r="AG85" s="206" t="s">
        <v>146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23"/>
      <c r="B86" s="224"/>
      <c r="C86" s="253" t="s">
        <v>238</v>
      </c>
      <c r="D86" s="227"/>
      <c r="E86" s="228">
        <v>6.16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146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53" t="s">
        <v>204</v>
      </c>
      <c r="D87" s="227"/>
      <c r="E87" s="228">
        <v>-3.1520000000000001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146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38">
        <v>22</v>
      </c>
      <c r="B88" s="239" t="s">
        <v>239</v>
      </c>
      <c r="C88" s="252" t="s">
        <v>240</v>
      </c>
      <c r="D88" s="240" t="s">
        <v>156</v>
      </c>
      <c r="E88" s="241">
        <v>44.448</v>
      </c>
      <c r="F88" s="242"/>
      <c r="G88" s="243">
        <f>ROUND(E88*F88,2)</f>
        <v>0</v>
      </c>
      <c r="H88" s="226">
        <v>44.68</v>
      </c>
      <c r="I88" s="225">
        <f>ROUND(E88*H88,2)</f>
        <v>1985.94</v>
      </c>
      <c r="J88" s="226">
        <v>47.52</v>
      </c>
      <c r="K88" s="225">
        <f>ROUND(E88*J88,2)</f>
        <v>2112.17</v>
      </c>
      <c r="L88" s="225">
        <v>15</v>
      </c>
      <c r="M88" s="225">
        <f>G88*(1+L88/100)</f>
        <v>0</v>
      </c>
      <c r="N88" s="225">
        <v>2.5999999999999998E-4</v>
      </c>
      <c r="O88" s="225">
        <f>ROUND(E88*N88,2)</f>
        <v>0.01</v>
      </c>
      <c r="P88" s="225">
        <v>0</v>
      </c>
      <c r="Q88" s="225">
        <f>ROUND(E88*P88,2)</f>
        <v>0</v>
      </c>
      <c r="R88" s="225"/>
      <c r="S88" s="225" t="s">
        <v>141</v>
      </c>
      <c r="T88" s="225" t="s">
        <v>142</v>
      </c>
      <c r="U88" s="225">
        <v>0.09</v>
      </c>
      <c r="V88" s="225">
        <f>ROUND(E88*U88,2)</f>
        <v>4</v>
      </c>
      <c r="W88" s="225"/>
      <c r="X88" s="225" t="s">
        <v>143</v>
      </c>
      <c r="Y88" s="206"/>
      <c r="Z88" s="206"/>
      <c r="AA88" s="206"/>
      <c r="AB88" s="206"/>
      <c r="AC88" s="206"/>
      <c r="AD88" s="206"/>
      <c r="AE88" s="206"/>
      <c r="AF88" s="206"/>
      <c r="AG88" s="206" t="s">
        <v>144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53" t="s">
        <v>197</v>
      </c>
      <c r="D89" s="227"/>
      <c r="E89" s="228">
        <v>8.58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06"/>
      <c r="Z89" s="206"/>
      <c r="AA89" s="206"/>
      <c r="AB89" s="206"/>
      <c r="AC89" s="206"/>
      <c r="AD89" s="206"/>
      <c r="AE89" s="206"/>
      <c r="AF89" s="206"/>
      <c r="AG89" s="206" t="s">
        <v>146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53" t="s">
        <v>198</v>
      </c>
      <c r="D90" s="227"/>
      <c r="E90" s="228">
        <v>-2.3639999999999999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06"/>
      <c r="Z90" s="206"/>
      <c r="AA90" s="206"/>
      <c r="AB90" s="206"/>
      <c r="AC90" s="206"/>
      <c r="AD90" s="206"/>
      <c r="AE90" s="206"/>
      <c r="AF90" s="206"/>
      <c r="AG90" s="206" t="s">
        <v>146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53" t="s">
        <v>199</v>
      </c>
      <c r="D91" s="227"/>
      <c r="E91" s="228">
        <v>5.2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06"/>
      <c r="Z91" s="206"/>
      <c r="AA91" s="206"/>
      <c r="AB91" s="206"/>
      <c r="AC91" s="206"/>
      <c r="AD91" s="206"/>
      <c r="AE91" s="206"/>
      <c r="AF91" s="206"/>
      <c r="AG91" s="206" t="s">
        <v>146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53" t="s">
        <v>200</v>
      </c>
      <c r="D92" s="227"/>
      <c r="E92" s="228">
        <v>-1.1819999999999999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146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53" t="s">
        <v>236</v>
      </c>
      <c r="D93" s="227"/>
      <c r="E93" s="228">
        <v>20.8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146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53" t="s">
        <v>200</v>
      </c>
      <c r="D94" s="227"/>
      <c r="E94" s="228">
        <v>-1.1819999999999999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06"/>
      <c r="Z94" s="206"/>
      <c r="AA94" s="206"/>
      <c r="AB94" s="206"/>
      <c r="AC94" s="206"/>
      <c r="AD94" s="206"/>
      <c r="AE94" s="206"/>
      <c r="AF94" s="206"/>
      <c r="AG94" s="206" t="s">
        <v>146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53" t="s">
        <v>202</v>
      </c>
      <c r="D95" s="227"/>
      <c r="E95" s="228">
        <v>8.58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146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53" t="s">
        <v>237</v>
      </c>
      <c r="D96" s="227"/>
      <c r="E96" s="228">
        <v>6.16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06"/>
      <c r="Z96" s="206"/>
      <c r="AA96" s="206"/>
      <c r="AB96" s="206"/>
      <c r="AC96" s="206"/>
      <c r="AD96" s="206"/>
      <c r="AE96" s="206"/>
      <c r="AF96" s="206"/>
      <c r="AG96" s="206" t="s">
        <v>146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53" t="s">
        <v>204</v>
      </c>
      <c r="D97" s="227"/>
      <c r="E97" s="228">
        <v>-3.1520000000000001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146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53" t="s">
        <v>238</v>
      </c>
      <c r="D98" s="227"/>
      <c r="E98" s="228">
        <v>6.16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146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53" t="s">
        <v>204</v>
      </c>
      <c r="D99" s="227"/>
      <c r="E99" s="228">
        <v>-3.1520000000000001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146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x14ac:dyDescent="0.25">
      <c r="A100" s="232" t="s">
        <v>136</v>
      </c>
      <c r="B100" s="233" t="s">
        <v>60</v>
      </c>
      <c r="C100" s="251" t="s">
        <v>61</v>
      </c>
      <c r="D100" s="234"/>
      <c r="E100" s="235"/>
      <c r="F100" s="236"/>
      <c r="G100" s="237">
        <f>SUMIF(AG101:AG115,"&lt;&gt;NOR",G101:G115)</f>
        <v>0</v>
      </c>
      <c r="H100" s="231"/>
      <c r="I100" s="231">
        <f>SUM(I101:I115)</f>
        <v>6707.28</v>
      </c>
      <c r="J100" s="231"/>
      <c r="K100" s="231">
        <f>SUM(K101:K115)</f>
        <v>4416.33</v>
      </c>
      <c r="L100" s="231"/>
      <c r="M100" s="231">
        <f>SUM(M101:M115)</f>
        <v>0</v>
      </c>
      <c r="N100" s="231"/>
      <c r="O100" s="231">
        <f>SUM(O101:O115)</f>
        <v>0.31</v>
      </c>
      <c r="P100" s="231"/>
      <c r="Q100" s="231">
        <f>SUM(Q101:Q115)</f>
        <v>0</v>
      </c>
      <c r="R100" s="231"/>
      <c r="S100" s="231"/>
      <c r="T100" s="231"/>
      <c r="U100" s="231"/>
      <c r="V100" s="231">
        <f>SUM(V101:V115)</f>
        <v>8.2899999999999991</v>
      </c>
      <c r="W100" s="231"/>
      <c r="X100" s="231"/>
      <c r="AG100" t="s">
        <v>137</v>
      </c>
    </row>
    <row r="101" spans="1:60" outlineLevel="1" x14ac:dyDescent="0.25">
      <c r="A101" s="238">
        <v>23</v>
      </c>
      <c r="B101" s="239" t="s">
        <v>239</v>
      </c>
      <c r="C101" s="252" t="s">
        <v>240</v>
      </c>
      <c r="D101" s="240" t="s">
        <v>156</v>
      </c>
      <c r="E101" s="241">
        <v>17.34</v>
      </c>
      <c r="F101" s="242"/>
      <c r="G101" s="243">
        <f>ROUND(E101*F101,2)</f>
        <v>0</v>
      </c>
      <c r="H101" s="226">
        <v>44.68</v>
      </c>
      <c r="I101" s="225">
        <f>ROUND(E101*H101,2)</f>
        <v>774.75</v>
      </c>
      <c r="J101" s="226">
        <v>47.52</v>
      </c>
      <c r="K101" s="225">
        <f>ROUND(E101*J101,2)</f>
        <v>824</v>
      </c>
      <c r="L101" s="225">
        <v>15</v>
      </c>
      <c r="M101" s="225">
        <f>G101*(1+L101/100)</f>
        <v>0</v>
      </c>
      <c r="N101" s="225">
        <v>2.5999999999999998E-4</v>
      </c>
      <c r="O101" s="225">
        <f>ROUND(E101*N101,2)</f>
        <v>0</v>
      </c>
      <c r="P101" s="225">
        <v>0</v>
      </c>
      <c r="Q101" s="225">
        <f>ROUND(E101*P101,2)</f>
        <v>0</v>
      </c>
      <c r="R101" s="225"/>
      <c r="S101" s="225" t="s">
        <v>141</v>
      </c>
      <c r="T101" s="225" t="s">
        <v>142</v>
      </c>
      <c r="U101" s="225">
        <v>0.09</v>
      </c>
      <c r="V101" s="225">
        <f>ROUND(E101*U101,2)</f>
        <v>1.56</v>
      </c>
      <c r="W101" s="225"/>
      <c r="X101" s="225" t="s">
        <v>143</v>
      </c>
      <c r="Y101" s="206"/>
      <c r="Z101" s="206"/>
      <c r="AA101" s="206"/>
      <c r="AB101" s="206"/>
      <c r="AC101" s="206"/>
      <c r="AD101" s="206"/>
      <c r="AE101" s="206"/>
      <c r="AF101" s="206"/>
      <c r="AG101" s="206" t="s">
        <v>144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53" t="s">
        <v>171</v>
      </c>
      <c r="D102" s="227"/>
      <c r="E102" s="228">
        <v>3.96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146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53" t="s">
        <v>241</v>
      </c>
      <c r="D103" s="227"/>
      <c r="E103" s="228">
        <v>0.96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146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53" t="s">
        <v>172</v>
      </c>
      <c r="D104" s="227"/>
      <c r="E104" s="228">
        <v>3.84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146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53" t="s">
        <v>202</v>
      </c>
      <c r="D105" s="227"/>
      <c r="E105" s="228">
        <v>8.58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146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38">
        <v>24</v>
      </c>
      <c r="B106" s="239" t="s">
        <v>242</v>
      </c>
      <c r="C106" s="252" t="s">
        <v>243</v>
      </c>
      <c r="D106" s="240" t="s">
        <v>156</v>
      </c>
      <c r="E106" s="241">
        <v>17.34</v>
      </c>
      <c r="F106" s="242"/>
      <c r="G106" s="243">
        <f>ROUND(E106*F106,2)</f>
        <v>0</v>
      </c>
      <c r="H106" s="226">
        <v>342.13</v>
      </c>
      <c r="I106" s="225">
        <f>ROUND(E106*H106,2)</f>
        <v>5932.53</v>
      </c>
      <c r="J106" s="226">
        <v>199.27</v>
      </c>
      <c r="K106" s="225">
        <f>ROUND(E106*J106,2)</f>
        <v>3455.34</v>
      </c>
      <c r="L106" s="225">
        <v>15</v>
      </c>
      <c r="M106" s="225">
        <f>G106*(1+L106/100)</f>
        <v>0</v>
      </c>
      <c r="N106" s="225">
        <v>1.806E-2</v>
      </c>
      <c r="O106" s="225">
        <f>ROUND(E106*N106,2)</f>
        <v>0.31</v>
      </c>
      <c r="P106" s="225">
        <v>0</v>
      </c>
      <c r="Q106" s="225">
        <f>ROUND(E106*P106,2)</f>
        <v>0</v>
      </c>
      <c r="R106" s="225"/>
      <c r="S106" s="225" t="s">
        <v>141</v>
      </c>
      <c r="T106" s="225" t="s">
        <v>142</v>
      </c>
      <c r="U106" s="225">
        <v>0.372</v>
      </c>
      <c r="V106" s="225">
        <f>ROUND(E106*U106,2)</f>
        <v>6.45</v>
      </c>
      <c r="W106" s="225"/>
      <c r="X106" s="225" t="s">
        <v>143</v>
      </c>
      <c r="Y106" s="206"/>
      <c r="Z106" s="206"/>
      <c r="AA106" s="206"/>
      <c r="AB106" s="206"/>
      <c r="AC106" s="206"/>
      <c r="AD106" s="206"/>
      <c r="AE106" s="206"/>
      <c r="AF106" s="206"/>
      <c r="AG106" s="206" t="s">
        <v>144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53" t="s">
        <v>171</v>
      </c>
      <c r="D107" s="227"/>
      <c r="E107" s="228">
        <v>3.96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146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53" t="s">
        <v>241</v>
      </c>
      <c r="D108" s="227"/>
      <c r="E108" s="228">
        <v>0.96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146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53" t="s">
        <v>172</v>
      </c>
      <c r="D109" s="227"/>
      <c r="E109" s="228">
        <v>3.84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146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53" t="s">
        <v>202</v>
      </c>
      <c r="D110" s="227"/>
      <c r="E110" s="228">
        <v>8.58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146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38">
        <v>25</v>
      </c>
      <c r="B111" s="239" t="s">
        <v>244</v>
      </c>
      <c r="C111" s="252" t="s">
        <v>245</v>
      </c>
      <c r="D111" s="240" t="s">
        <v>156</v>
      </c>
      <c r="E111" s="241">
        <v>17.34</v>
      </c>
      <c r="F111" s="242"/>
      <c r="G111" s="243">
        <f>ROUND(E111*F111,2)</f>
        <v>0</v>
      </c>
      <c r="H111" s="226">
        <v>0</v>
      </c>
      <c r="I111" s="225">
        <f>ROUND(E111*H111,2)</f>
        <v>0</v>
      </c>
      <c r="J111" s="226">
        <v>7.9</v>
      </c>
      <c r="K111" s="225">
        <f>ROUND(E111*J111,2)</f>
        <v>136.99</v>
      </c>
      <c r="L111" s="225">
        <v>15</v>
      </c>
      <c r="M111" s="225">
        <f>G111*(1+L111/100)</f>
        <v>0</v>
      </c>
      <c r="N111" s="225">
        <v>0</v>
      </c>
      <c r="O111" s="225">
        <f>ROUND(E111*N111,2)</f>
        <v>0</v>
      </c>
      <c r="P111" s="225">
        <v>0</v>
      </c>
      <c r="Q111" s="225">
        <f>ROUND(E111*P111,2)</f>
        <v>0</v>
      </c>
      <c r="R111" s="225"/>
      <c r="S111" s="225" t="s">
        <v>176</v>
      </c>
      <c r="T111" s="225" t="s">
        <v>142</v>
      </c>
      <c r="U111" s="225">
        <v>1.6E-2</v>
      </c>
      <c r="V111" s="225">
        <f>ROUND(E111*U111,2)</f>
        <v>0.28000000000000003</v>
      </c>
      <c r="W111" s="225"/>
      <c r="X111" s="225" t="s">
        <v>143</v>
      </c>
      <c r="Y111" s="206"/>
      <c r="Z111" s="206"/>
      <c r="AA111" s="206"/>
      <c r="AB111" s="206"/>
      <c r="AC111" s="206"/>
      <c r="AD111" s="206"/>
      <c r="AE111" s="206"/>
      <c r="AF111" s="206"/>
      <c r="AG111" s="206" t="s">
        <v>144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23"/>
      <c r="B112" s="224"/>
      <c r="C112" s="253" t="s">
        <v>171</v>
      </c>
      <c r="D112" s="227"/>
      <c r="E112" s="228">
        <v>3.96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146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53" t="s">
        <v>241</v>
      </c>
      <c r="D113" s="227"/>
      <c r="E113" s="228">
        <v>0.96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146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53" t="s">
        <v>172</v>
      </c>
      <c r="D114" s="227"/>
      <c r="E114" s="228">
        <v>3.84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146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53" t="s">
        <v>202</v>
      </c>
      <c r="D115" s="227"/>
      <c r="E115" s="228">
        <v>8.58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146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x14ac:dyDescent="0.25">
      <c r="A116" s="232" t="s">
        <v>136</v>
      </c>
      <c r="B116" s="233" t="s">
        <v>62</v>
      </c>
      <c r="C116" s="251" t="s">
        <v>63</v>
      </c>
      <c r="D116" s="234"/>
      <c r="E116" s="235"/>
      <c r="F116" s="236"/>
      <c r="G116" s="237">
        <f>SUMIF(AG117:AG118,"&lt;&gt;NOR",G117:G118)</f>
        <v>0</v>
      </c>
      <c r="H116" s="231"/>
      <c r="I116" s="231">
        <f>SUM(I117:I118)</f>
        <v>4696.76</v>
      </c>
      <c r="J116" s="231"/>
      <c r="K116" s="231">
        <f>SUM(K117:K118)</f>
        <v>3613.24</v>
      </c>
      <c r="L116" s="231"/>
      <c r="M116" s="231">
        <f>SUM(M117:M118)</f>
        <v>0</v>
      </c>
      <c r="N116" s="231"/>
      <c r="O116" s="231">
        <f>SUM(O117:O118)</f>
        <v>0.12</v>
      </c>
      <c r="P116" s="231"/>
      <c r="Q116" s="231">
        <f>SUM(Q117:Q118)</f>
        <v>0</v>
      </c>
      <c r="R116" s="231"/>
      <c r="S116" s="231"/>
      <c r="T116" s="231"/>
      <c r="U116" s="231"/>
      <c r="V116" s="231">
        <f>SUM(V117:V118)</f>
        <v>7.44</v>
      </c>
      <c r="W116" s="231"/>
      <c r="X116" s="231"/>
      <c r="AG116" t="s">
        <v>137</v>
      </c>
    </row>
    <row r="117" spans="1:60" ht="20.399999999999999" outlineLevel="1" x14ac:dyDescent="0.25">
      <c r="A117" s="244">
        <v>26</v>
      </c>
      <c r="B117" s="245" t="s">
        <v>246</v>
      </c>
      <c r="C117" s="254" t="s">
        <v>247</v>
      </c>
      <c r="D117" s="246" t="s">
        <v>151</v>
      </c>
      <c r="E117" s="247">
        <v>2</v>
      </c>
      <c r="F117" s="248"/>
      <c r="G117" s="249">
        <f>ROUND(E117*F117,2)</f>
        <v>0</v>
      </c>
      <c r="H117" s="226">
        <v>1151.69</v>
      </c>
      <c r="I117" s="225">
        <f>ROUND(E117*H117,2)</f>
        <v>2303.38</v>
      </c>
      <c r="J117" s="226">
        <v>903.31</v>
      </c>
      <c r="K117" s="225">
        <f>ROUND(E117*J117,2)</f>
        <v>1806.62</v>
      </c>
      <c r="L117" s="225">
        <v>15</v>
      </c>
      <c r="M117" s="225">
        <f>G117*(1+L117/100)</f>
        <v>0</v>
      </c>
      <c r="N117" s="225">
        <v>2.9170000000000001E-2</v>
      </c>
      <c r="O117" s="225">
        <f>ROUND(E117*N117,2)</f>
        <v>0.06</v>
      </c>
      <c r="P117" s="225">
        <v>0</v>
      </c>
      <c r="Q117" s="225">
        <f>ROUND(E117*P117,2)</f>
        <v>0</v>
      </c>
      <c r="R117" s="225"/>
      <c r="S117" s="225" t="s">
        <v>141</v>
      </c>
      <c r="T117" s="225" t="s">
        <v>141</v>
      </c>
      <c r="U117" s="225">
        <v>1.86</v>
      </c>
      <c r="V117" s="225">
        <f>ROUND(E117*U117,2)</f>
        <v>3.72</v>
      </c>
      <c r="W117" s="225"/>
      <c r="X117" s="225" t="s">
        <v>143</v>
      </c>
      <c r="Y117" s="206"/>
      <c r="Z117" s="206"/>
      <c r="AA117" s="206"/>
      <c r="AB117" s="206"/>
      <c r="AC117" s="206"/>
      <c r="AD117" s="206"/>
      <c r="AE117" s="206"/>
      <c r="AF117" s="206"/>
      <c r="AG117" s="206" t="s">
        <v>144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ht="20.399999999999999" outlineLevel="1" x14ac:dyDescent="0.25">
      <c r="A118" s="244">
        <v>27</v>
      </c>
      <c r="B118" s="245" t="s">
        <v>246</v>
      </c>
      <c r="C118" s="254" t="s">
        <v>248</v>
      </c>
      <c r="D118" s="246" t="s">
        <v>151</v>
      </c>
      <c r="E118" s="247">
        <v>2</v>
      </c>
      <c r="F118" s="248"/>
      <c r="G118" s="249">
        <f>ROUND(E118*F118,2)</f>
        <v>0</v>
      </c>
      <c r="H118" s="226">
        <v>1196.69</v>
      </c>
      <c r="I118" s="225">
        <f>ROUND(E118*H118,2)</f>
        <v>2393.38</v>
      </c>
      <c r="J118" s="226">
        <v>903.31</v>
      </c>
      <c r="K118" s="225">
        <f>ROUND(E118*J118,2)</f>
        <v>1806.62</v>
      </c>
      <c r="L118" s="225">
        <v>15</v>
      </c>
      <c r="M118" s="225">
        <f>G118*(1+L118/100)</f>
        <v>0</v>
      </c>
      <c r="N118" s="225">
        <v>2.9569999999999999E-2</v>
      </c>
      <c r="O118" s="225">
        <f>ROUND(E118*N118,2)</f>
        <v>0.06</v>
      </c>
      <c r="P118" s="225">
        <v>0</v>
      </c>
      <c r="Q118" s="225">
        <f>ROUND(E118*P118,2)</f>
        <v>0</v>
      </c>
      <c r="R118" s="225"/>
      <c r="S118" s="225" t="s">
        <v>141</v>
      </c>
      <c r="T118" s="225" t="s">
        <v>141</v>
      </c>
      <c r="U118" s="225">
        <v>1.86</v>
      </c>
      <c r="V118" s="225">
        <f>ROUND(E118*U118,2)</f>
        <v>3.72</v>
      </c>
      <c r="W118" s="225"/>
      <c r="X118" s="225" t="s">
        <v>143</v>
      </c>
      <c r="Y118" s="206"/>
      <c r="Z118" s="206"/>
      <c r="AA118" s="206"/>
      <c r="AB118" s="206"/>
      <c r="AC118" s="206"/>
      <c r="AD118" s="206"/>
      <c r="AE118" s="206"/>
      <c r="AF118" s="206"/>
      <c r="AG118" s="206" t="s">
        <v>144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ht="26.4" x14ac:dyDescent="0.25">
      <c r="A119" s="232" t="s">
        <v>136</v>
      </c>
      <c r="B119" s="233" t="s">
        <v>64</v>
      </c>
      <c r="C119" s="251" t="s">
        <v>65</v>
      </c>
      <c r="D119" s="234"/>
      <c r="E119" s="235"/>
      <c r="F119" s="236"/>
      <c r="G119" s="237">
        <f>SUMIF(AG120:AG128,"&lt;&gt;NOR",G120:G128)</f>
        <v>0</v>
      </c>
      <c r="H119" s="231"/>
      <c r="I119" s="231">
        <f>SUM(I120:I128)</f>
        <v>68.42</v>
      </c>
      <c r="J119" s="231"/>
      <c r="K119" s="231">
        <f>SUM(K120:K128)</f>
        <v>5605.1</v>
      </c>
      <c r="L119" s="231"/>
      <c r="M119" s="231">
        <f>SUM(M120:M128)</f>
        <v>0</v>
      </c>
      <c r="N119" s="231"/>
      <c r="O119" s="231">
        <f>SUM(O120:O128)</f>
        <v>0</v>
      </c>
      <c r="P119" s="231"/>
      <c r="Q119" s="231">
        <f>SUM(Q120:Q128)</f>
        <v>0</v>
      </c>
      <c r="R119" s="231"/>
      <c r="S119" s="231"/>
      <c r="T119" s="231"/>
      <c r="U119" s="231"/>
      <c r="V119" s="231">
        <f>SUM(V120:V128)</f>
        <v>12.76</v>
      </c>
      <c r="W119" s="231"/>
      <c r="X119" s="231"/>
      <c r="AG119" t="s">
        <v>137</v>
      </c>
    </row>
    <row r="120" spans="1:60" outlineLevel="1" x14ac:dyDescent="0.25">
      <c r="A120" s="238">
        <v>28</v>
      </c>
      <c r="B120" s="239" t="s">
        <v>249</v>
      </c>
      <c r="C120" s="252" t="s">
        <v>250</v>
      </c>
      <c r="D120" s="240" t="s">
        <v>156</v>
      </c>
      <c r="E120" s="241">
        <v>38.79</v>
      </c>
      <c r="F120" s="242"/>
      <c r="G120" s="243">
        <f>ROUND(E120*F120,2)</f>
        <v>0</v>
      </c>
      <c r="H120" s="226">
        <v>1.59</v>
      </c>
      <c r="I120" s="225">
        <f>ROUND(E120*H120,2)</f>
        <v>61.68</v>
      </c>
      <c r="J120" s="226">
        <v>135.31</v>
      </c>
      <c r="K120" s="225">
        <f>ROUND(E120*J120,2)</f>
        <v>5248.67</v>
      </c>
      <c r="L120" s="225">
        <v>15</v>
      </c>
      <c r="M120" s="225">
        <f>G120*(1+L120/100)</f>
        <v>0</v>
      </c>
      <c r="N120" s="225">
        <v>4.0000000000000003E-5</v>
      </c>
      <c r="O120" s="225">
        <f>ROUND(E120*N120,2)</f>
        <v>0</v>
      </c>
      <c r="P120" s="225">
        <v>0</v>
      </c>
      <c r="Q120" s="225">
        <f>ROUND(E120*P120,2)</f>
        <v>0</v>
      </c>
      <c r="R120" s="225"/>
      <c r="S120" s="225" t="s">
        <v>141</v>
      </c>
      <c r="T120" s="225" t="s">
        <v>142</v>
      </c>
      <c r="U120" s="225">
        <v>0.308</v>
      </c>
      <c r="V120" s="225">
        <f>ROUND(E120*U120,2)</f>
        <v>11.95</v>
      </c>
      <c r="W120" s="225"/>
      <c r="X120" s="225" t="s">
        <v>143</v>
      </c>
      <c r="Y120" s="206"/>
      <c r="Z120" s="206"/>
      <c r="AA120" s="206"/>
      <c r="AB120" s="206"/>
      <c r="AC120" s="206"/>
      <c r="AD120" s="206"/>
      <c r="AE120" s="206"/>
      <c r="AF120" s="206"/>
      <c r="AG120" s="206" t="s">
        <v>144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23"/>
      <c r="B121" s="224"/>
      <c r="C121" s="253" t="s">
        <v>171</v>
      </c>
      <c r="D121" s="227"/>
      <c r="E121" s="228">
        <v>3.96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146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23"/>
      <c r="B122" s="224"/>
      <c r="C122" s="253" t="s">
        <v>241</v>
      </c>
      <c r="D122" s="227"/>
      <c r="E122" s="228">
        <v>0.96</v>
      </c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06"/>
      <c r="Z122" s="206"/>
      <c r="AA122" s="206"/>
      <c r="AB122" s="206"/>
      <c r="AC122" s="206"/>
      <c r="AD122" s="206"/>
      <c r="AE122" s="206"/>
      <c r="AF122" s="206"/>
      <c r="AG122" s="206" t="s">
        <v>146</v>
      </c>
      <c r="AH122" s="206">
        <v>0</v>
      </c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53" t="s">
        <v>172</v>
      </c>
      <c r="D123" s="227"/>
      <c r="E123" s="228">
        <v>3.84</v>
      </c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146</v>
      </c>
      <c r="AH123" s="206">
        <v>0</v>
      </c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23"/>
      <c r="B124" s="224"/>
      <c r="C124" s="253" t="s">
        <v>251</v>
      </c>
      <c r="D124" s="227"/>
      <c r="E124" s="228">
        <v>21.45</v>
      </c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146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53" t="s">
        <v>202</v>
      </c>
      <c r="D125" s="227"/>
      <c r="E125" s="228">
        <v>8.58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146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38">
        <v>29</v>
      </c>
      <c r="B126" s="239" t="s">
        <v>252</v>
      </c>
      <c r="C126" s="252" t="s">
        <v>253</v>
      </c>
      <c r="D126" s="240" t="s">
        <v>156</v>
      </c>
      <c r="E126" s="241">
        <v>6.24</v>
      </c>
      <c r="F126" s="242"/>
      <c r="G126" s="243">
        <f>ROUND(E126*F126,2)</f>
        <v>0</v>
      </c>
      <c r="H126" s="226">
        <v>1.08</v>
      </c>
      <c r="I126" s="225">
        <f>ROUND(E126*H126,2)</f>
        <v>6.74</v>
      </c>
      <c r="J126" s="226">
        <v>57.12</v>
      </c>
      <c r="K126" s="225">
        <f>ROUND(E126*J126,2)</f>
        <v>356.43</v>
      </c>
      <c r="L126" s="225">
        <v>15</v>
      </c>
      <c r="M126" s="225">
        <f>G126*(1+L126/100)</f>
        <v>0</v>
      </c>
      <c r="N126" s="225">
        <v>1.0000000000000001E-5</v>
      </c>
      <c r="O126" s="225">
        <f>ROUND(E126*N126,2)</f>
        <v>0</v>
      </c>
      <c r="P126" s="225">
        <v>0</v>
      </c>
      <c r="Q126" s="225">
        <f>ROUND(E126*P126,2)</f>
        <v>0</v>
      </c>
      <c r="R126" s="225"/>
      <c r="S126" s="225" t="s">
        <v>141</v>
      </c>
      <c r="T126" s="225" t="s">
        <v>142</v>
      </c>
      <c r="U126" s="225">
        <v>0.13</v>
      </c>
      <c r="V126" s="225">
        <f>ROUND(E126*U126,2)</f>
        <v>0.81</v>
      </c>
      <c r="W126" s="225"/>
      <c r="X126" s="225" t="s">
        <v>143</v>
      </c>
      <c r="Y126" s="206"/>
      <c r="Z126" s="206"/>
      <c r="AA126" s="206"/>
      <c r="AB126" s="206"/>
      <c r="AC126" s="206"/>
      <c r="AD126" s="206"/>
      <c r="AE126" s="206"/>
      <c r="AF126" s="206"/>
      <c r="AG126" s="206" t="s">
        <v>144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53" t="s">
        <v>211</v>
      </c>
      <c r="D127" s="227"/>
      <c r="E127" s="228">
        <v>2.4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146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3"/>
      <c r="B128" s="224"/>
      <c r="C128" s="253" t="s">
        <v>212</v>
      </c>
      <c r="D128" s="227"/>
      <c r="E128" s="228">
        <v>3.84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146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x14ac:dyDescent="0.25">
      <c r="A129" s="232" t="s">
        <v>136</v>
      </c>
      <c r="B129" s="233" t="s">
        <v>66</v>
      </c>
      <c r="C129" s="251" t="s">
        <v>67</v>
      </c>
      <c r="D129" s="234"/>
      <c r="E129" s="235"/>
      <c r="F129" s="236"/>
      <c r="G129" s="237">
        <f>SUMIF(AG130:AG160,"&lt;&gt;NOR",G130:G160)</f>
        <v>0</v>
      </c>
      <c r="H129" s="231"/>
      <c r="I129" s="231">
        <f>SUM(I130:I160)</f>
        <v>1082.96</v>
      </c>
      <c r="J129" s="231"/>
      <c r="K129" s="231">
        <f>SUM(K130:K160)</f>
        <v>11637.110000000002</v>
      </c>
      <c r="L129" s="231"/>
      <c r="M129" s="231">
        <f>SUM(M130:M160)</f>
        <v>0</v>
      </c>
      <c r="N129" s="231"/>
      <c r="O129" s="231">
        <f>SUM(O130:O160)</f>
        <v>0.01</v>
      </c>
      <c r="P129" s="231"/>
      <c r="Q129" s="231">
        <f>SUM(Q130:Q160)</f>
        <v>1.61</v>
      </c>
      <c r="R129" s="231"/>
      <c r="S129" s="231"/>
      <c r="T129" s="231"/>
      <c r="U129" s="231"/>
      <c r="V129" s="231">
        <f>SUM(V130:V160)</f>
        <v>24.77</v>
      </c>
      <c r="W129" s="231"/>
      <c r="X129" s="231"/>
      <c r="AG129" t="s">
        <v>137</v>
      </c>
    </row>
    <row r="130" spans="1:60" outlineLevel="1" x14ac:dyDescent="0.25">
      <c r="A130" s="238">
        <v>30</v>
      </c>
      <c r="B130" s="239" t="s">
        <v>254</v>
      </c>
      <c r="C130" s="252" t="s">
        <v>255</v>
      </c>
      <c r="D130" s="240" t="s">
        <v>161</v>
      </c>
      <c r="E130" s="241">
        <v>19.5</v>
      </c>
      <c r="F130" s="242"/>
      <c r="G130" s="243">
        <f>ROUND(E130*F130,2)</f>
        <v>0</v>
      </c>
      <c r="H130" s="226">
        <v>0</v>
      </c>
      <c r="I130" s="225">
        <f>ROUND(E130*H130,2)</f>
        <v>0</v>
      </c>
      <c r="J130" s="226">
        <v>27</v>
      </c>
      <c r="K130" s="225">
        <f>ROUND(E130*J130,2)</f>
        <v>526.5</v>
      </c>
      <c r="L130" s="225">
        <v>15</v>
      </c>
      <c r="M130" s="225">
        <f>G130*(1+L130/100)</f>
        <v>0</v>
      </c>
      <c r="N130" s="225">
        <v>0</v>
      </c>
      <c r="O130" s="225">
        <f>ROUND(E130*N130,2)</f>
        <v>0</v>
      </c>
      <c r="P130" s="225">
        <v>4.0000000000000002E-4</v>
      </c>
      <c r="Q130" s="225">
        <f>ROUND(E130*P130,2)</f>
        <v>0.01</v>
      </c>
      <c r="R130" s="225"/>
      <c r="S130" s="225" t="s">
        <v>141</v>
      </c>
      <c r="T130" s="225" t="s">
        <v>141</v>
      </c>
      <c r="U130" s="225">
        <v>7.0000000000000007E-2</v>
      </c>
      <c r="V130" s="225">
        <f>ROUND(E130*U130,2)</f>
        <v>1.37</v>
      </c>
      <c r="W130" s="225"/>
      <c r="X130" s="225" t="s">
        <v>143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144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53" t="s">
        <v>256</v>
      </c>
      <c r="D131" s="227"/>
      <c r="E131" s="228">
        <v>8.5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146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23"/>
      <c r="B132" s="224"/>
      <c r="C132" s="253" t="s">
        <v>257</v>
      </c>
      <c r="D132" s="227"/>
      <c r="E132" s="228">
        <v>11</v>
      </c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06"/>
      <c r="Z132" s="206"/>
      <c r="AA132" s="206"/>
      <c r="AB132" s="206"/>
      <c r="AC132" s="206"/>
      <c r="AD132" s="206"/>
      <c r="AE132" s="206"/>
      <c r="AF132" s="206"/>
      <c r="AG132" s="206" t="s">
        <v>146</v>
      </c>
      <c r="AH132" s="206">
        <v>0</v>
      </c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44">
        <v>31</v>
      </c>
      <c r="B133" s="245" t="s">
        <v>258</v>
      </c>
      <c r="C133" s="254" t="s">
        <v>259</v>
      </c>
      <c r="D133" s="246" t="s">
        <v>151</v>
      </c>
      <c r="E133" s="247">
        <v>3</v>
      </c>
      <c r="F133" s="248"/>
      <c r="G133" s="249">
        <f>ROUND(E133*F133,2)</f>
        <v>0</v>
      </c>
      <c r="H133" s="226">
        <v>0</v>
      </c>
      <c r="I133" s="225">
        <f>ROUND(E133*H133,2)</f>
        <v>0</v>
      </c>
      <c r="J133" s="226">
        <v>19.5</v>
      </c>
      <c r="K133" s="225">
        <f>ROUND(E133*J133,2)</f>
        <v>58.5</v>
      </c>
      <c r="L133" s="225">
        <v>15</v>
      </c>
      <c r="M133" s="225">
        <f>G133*(1+L133/100)</f>
        <v>0</v>
      </c>
      <c r="N133" s="225">
        <v>0</v>
      </c>
      <c r="O133" s="225">
        <f>ROUND(E133*N133,2)</f>
        <v>0</v>
      </c>
      <c r="P133" s="225">
        <v>0</v>
      </c>
      <c r="Q133" s="225">
        <f>ROUND(E133*P133,2)</f>
        <v>0</v>
      </c>
      <c r="R133" s="225"/>
      <c r="S133" s="225" t="s">
        <v>141</v>
      </c>
      <c r="T133" s="225" t="s">
        <v>142</v>
      </c>
      <c r="U133" s="225">
        <v>0.05</v>
      </c>
      <c r="V133" s="225">
        <f>ROUND(E133*U133,2)</f>
        <v>0.15</v>
      </c>
      <c r="W133" s="225"/>
      <c r="X133" s="225" t="s">
        <v>143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144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38">
        <v>32</v>
      </c>
      <c r="B134" s="239" t="s">
        <v>260</v>
      </c>
      <c r="C134" s="252" t="s">
        <v>261</v>
      </c>
      <c r="D134" s="240" t="s">
        <v>156</v>
      </c>
      <c r="E134" s="241">
        <v>4</v>
      </c>
      <c r="F134" s="242"/>
      <c r="G134" s="243">
        <f>ROUND(E134*F134,2)</f>
        <v>0</v>
      </c>
      <c r="H134" s="226">
        <v>31.09</v>
      </c>
      <c r="I134" s="225">
        <f>ROUND(E134*H134,2)</f>
        <v>124.36</v>
      </c>
      <c r="J134" s="226">
        <v>367.41</v>
      </c>
      <c r="K134" s="225">
        <f>ROUND(E134*J134,2)</f>
        <v>1469.64</v>
      </c>
      <c r="L134" s="225">
        <v>15</v>
      </c>
      <c r="M134" s="225">
        <f>G134*(1+L134/100)</f>
        <v>0</v>
      </c>
      <c r="N134" s="225">
        <v>1.17E-3</v>
      </c>
      <c r="O134" s="225">
        <f>ROUND(E134*N134,2)</f>
        <v>0</v>
      </c>
      <c r="P134" s="225">
        <v>7.5999999999999998E-2</v>
      </c>
      <c r="Q134" s="225">
        <f>ROUND(E134*P134,2)</f>
        <v>0.3</v>
      </c>
      <c r="R134" s="225"/>
      <c r="S134" s="225" t="s">
        <v>141</v>
      </c>
      <c r="T134" s="225" t="s">
        <v>141</v>
      </c>
      <c r="U134" s="225">
        <v>0.93899999999999995</v>
      </c>
      <c r="V134" s="225">
        <f>ROUND(E134*U134,2)</f>
        <v>3.76</v>
      </c>
      <c r="W134" s="225"/>
      <c r="X134" s="225" t="s">
        <v>143</v>
      </c>
      <c r="Y134" s="206"/>
      <c r="Z134" s="206"/>
      <c r="AA134" s="206"/>
      <c r="AB134" s="206"/>
      <c r="AC134" s="206"/>
      <c r="AD134" s="206"/>
      <c r="AE134" s="206"/>
      <c r="AF134" s="206"/>
      <c r="AG134" s="206" t="s">
        <v>144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23"/>
      <c r="B135" s="224"/>
      <c r="C135" s="253" t="s">
        <v>262</v>
      </c>
      <c r="D135" s="227"/>
      <c r="E135" s="228">
        <v>1.6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146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23"/>
      <c r="B136" s="224"/>
      <c r="C136" s="253" t="s">
        <v>263</v>
      </c>
      <c r="D136" s="227"/>
      <c r="E136" s="228">
        <v>2.4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146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38">
        <v>33</v>
      </c>
      <c r="B137" s="239" t="s">
        <v>264</v>
      </c>
      <c r="C137" s="252" t="s">
        <v>265</v>
      </c>
      <c r="D137" s="240" t="s">
        <v>161</v>
      </c>
      <c r="E137" s="241">
        <v>7</v>
      </c>
      <c r="F137" s="242"/>
      <c r="G137" s="243">
        <f>ROUND(E137*F137,2)</f>
        <v>0</v>
      </c>
      <c r="H137" s="226">
        <v>66.38</v>
      </c>
      <c r="I137" s="225">
        <f>ROUND(E137*H137,2)</f>
        <v>464.66</v>
      </c>
      <c r="J137" s="226">
        <v>436.62</v>
      </c>
      <c r="K137" s="225">
        <f>ROUND(E137*J137,2)</f>
        <v>3056.34</v>
      </c>
      <c r="L137" s="225">
        <v>15</v>
      </c>
      <c r="M137" s="225">
        <f>G137*(1+L137/100)</f>
        <v>0</v>
      </c>
      <c r="N137" s="225">
        <v>0</v>
      </c>
      <c r="O137" s="225">
        <f>ROUND(E137*N137,2)</f>
        <v>0</v>
      </c>
      <c r="P137" s="225">
        <v>4.6000000000000001E-4</v>
      </c>
      <c r="Q137" s="225">
        <f>ROUND(E137*P137,2)</f>
        <v>0</v>
      </c>
      <c r="R137" s="225"/>
      <c r="S137" s="225" t="s">
        <v>141</v>
      </c>
      <c r="T137" s="225" t="s">
        <v>141</v>
      </c>
      <c r="U137" s="225">
        <v>0.81</v>
      </c>
      <c r="V137" s="225">
        <f>ROUND(E137*U137,2)</f>
        <v>5.67</v>
      </c>
      <c r="W137" s="225"/>
      <c r="X137" s="225" t="s">
        <v>143</v>
      </c>
      <c r="Y137" s="206"/>
      <c r="Z137" s="206"/>
      <c r="AA137" s="206"/>
      <c r="AB137" s="206"/>
      <c r="AC137" s="206"/>
      <c r="AD137" s="206"/>
      <c r="AE137" s="206"/>
      <c r="AF137" s="206"/>
      <c r="AG137" s="206" t="s">
        <v>144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ht="20.399999999999999" outlineLevel="1" x14ac:dyDescent="0.25">
      <c r="A138" s="223"/>
      <c r="B138" s="224"/>
      <c r="C138" s="253" t="s">
        <v>266</v>
      </c>
      <c r="D138" s="227"/>
      <c r="E138" s="228">
        <v>7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146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38">
        <v>34</v>
      </c>
      <c r="B139" s="239" t="s">
        <v>267</v>
      </c>
      <c r="C139" s="252" t="s">
        <v>268</v>
      </c>
      <c r="D139" s="240" t="s">
        <v>156</v>
      </c>
      <c r="E139" s="241">
        <v>2.2000000000000002</v>
      </c>
      <c r="F139" s="242"/>
      <c r="G139" s="243">
        <f>ROUND(E139*F139,2)</f>
        <v>0</v>
      </c>
      <c r="H139" s="226">
        <v>14.37</v>
      </c>
      <c r="I139" s="225">
        <f>ROUND(E139*H139,2)</f>
        <v>31.61</v>
      </c>
      <c r="J139" s="226">
        <v>168.13</v>
      </c>
      <c r="K139" s="225">
        <f>ROUND(E139*J139,2)</f>
        <v>369.89</v>
      </c>
      <c r="L139" s="225">
        <v>15</v>
      </c>
      <c r="M139" s="225">
        <f>G139*(1+L139/100)</f>
        <v>0</v>
      </c>
      <c r="N139" s="225">
        <v>5.4000000000000001E-4</v>
      </c>
      <c r="O139" s="225">
        <f>ROUND(E139*N139,2)</f>
        <v>0</v>
      </c>
      <c r="P139" s="225">
        <v>0.27</v>
      </c>
      <c r="Q139" s="225">
        <f>ROUND(E139*P139,2)</f>
        <v>0.59</v>
      </c>
      <c r="R139" s="225"/>
      <c r="S139" s="225" t="s">
        <v>141</v>
      </c>
      <c r="T139" s="225" t="s">
        <v>141</v>
      </c>
      <c r="U139" s="225">
        <v>0.43</v>
      </c>
      <c r="V139" s="225">
        <f>ROUND(E139*U139,2)</f>
        <v>0.95</v>
      </c>
      <c r="W139" s="225"/>
      <c r="X139" s="225" t="s">
        <v>143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144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53" t="s">
        <v>269</v>
      </c>
      <c r="D140" s="227"/>
      <c r="E140" s="228">
        <v>1.8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146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53" t="s">
        <v>168</v>
      </c>
      <c r="D141" s="227"/>
      <c r="E141" s="228">
        <v>0.4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146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38">
        <v>35</v>
      </c>
      <c r="B142" s="239" t="s">
        <v>270</v>
      </c>
      <c r="C142" s="252" t="s">
        <v>271</v>
      </c>
      <c r="D142" s="240" t="s">
        <v>161</v>
      </c>
      <c r="E142" s="241">
        <v>1.5</v>
      </c>
      <c r="F142" s="242"/>
      <c r="G142" s="243">
        <f>ROUND(E142*F142,2)</f>
        <v>0</v>
      </c>
      <c r="H142" s="226">
        <v>12.38</v>
      </c>
      <c r="I142" s="225">
        <f>ROUND(E142*H142,2)</f>
        <v>18.57</v>
      </c>
      <c r="J142" s="226">
        <v>112.82</v>
      </c>
      <c r="K142" s="225">
        <f>ROUND(E142*J142,2)</f>
        <v>169.23</v>
      </c>
      <c r="L142" s="225">
        <v>15</v>
      </c>
      <c r="M142" s="225">
        <f>G142*(1+L142/100)</f>
        <v>0</v>
      </c>
      <c r="N142" s="225">
        <v>4.8999999999999998E-4</v>
      </c>
      <c r="O142" s="225">
        <f>ROUND(E142*N142,2)</f>
        <v>0</v>
      </c>
      <c r="P142" s="225">
        <v>6.0000000000000001E-3</v>
      </c>
      <c r="Q142" s="225">
        <f>ROUND(E142*P142,2)</f>
        <v>0.01</v>
      </c>
      <c r="R142" s="225"/>
      <c r="S142" s="225" t="s">
        <v>141</v>
      </c>
      <c r="T142" s="225" t="s">
        <v>142</v>
      </c>
      <c r="U142" s="225">
        <v>0.27400000000000002</v>
      </c>
      <c r="V142" s="225">
        <f>ROUND(E142*U142,2)</f>
        <v>0.41</v>
      </c>
      <c r="W142" s="225"/>
      <c r="X142" s="225" t="s">
        <v>143</v>
      </c>
      <c r="Y142" s="206"/>
      <c r="Z142" s="206"/>
      <c r="AA142" s="206"/>
      <c r="AB142" s="206"/>
      <c r="AC142" s="206"/>
      <c r="AD142" s="206"/>
      <c r="AE142" s="206"/>
      <c r="AF142" s="206"/>
      <c r="AG142" s="206" t="s">
        <v>144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23"/>
      <c r="B143" s="224"/>
      <c r="C143" s="253" t="s">
        <v>272</v>
      </c>
      <c r="D143" s="227"/>
      <c r="E143" s="228">
        <v>1.5</v>
      </c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06"/>
      <c r="Z143" s="206"/>
      <c r="AA143" s="206"/>
      <c r="AB143" s="206"/>
      <c r="AC143" s="206"/>
      <c r="AD143" s="206"/>
      <c r="AE143" s="206"/>
      <c r="AF143" s="206"/>
      <c r="AG143" s="206" t="s">
        <v>146</v>
      </c>
      <c r="AH143" s="206">
        <v>0</v>
      </c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44">
        <v>36</v>
      </c>
      <c r="B144" s="245" t="s">
        <v>273</v>
      </c>
      <c r="C144" s="254" t="s">
        <v>274</v>
      </c>
      <c r="D144" s="246" t="s">
        <v>161</v>
      </c>
      <c r="E144" s="247">
        <v>1</v>
      </c>
      <c r="F144" s="248"/>
      <c r="G144" s="249">
        <f>ROUND(E144*F144,2)</f>
        <v>0</v>
      </c>
      <c r="H144" s="226">
        <v>12.31</v>
      </c>
      <c r="I144" s="225">
        <f>ROUND(E144*H144,2)</f>
        <v>12.31</v>
      </c>
      <c r="J144" s="226">
        <v>170.59</v>
      </c>
      <c r="K144" s="225">
        <f>ROUND(E144*J144,2)</f>
        <v>170.59</v>
      </c>
      <c r="L144" s="225">
        <v>15</v>
      </c>
      <c r="M144" s="225">
        <f>G144*(1+L144/100)</f>
        <v>0</v>
      </c>
      <c r="N144" s="225">
        <v>4.8999999999999998E-4</v>
      </c>
      <c r="O144" s="225">
        <f>ROUND(E144*N144,2)</f>
        <v>0</v>
      </c>
      <c r="P144" s="225">
        <v>2.7E-2</v>
      </c>
      <c r="Q144" s="225">
        <f>ROUND(E144*P144,2)</f>
        <v>0.03</v>
      </c>
      <c r="R144" s="225"/>
      <c r="S144" s="225" t="s">
        <v>141</v>
      </c>
      <c r="T144" s="225" t="s">
        <v>142</v>
      </c>
      <c r="U144" s="225">
        <v>0.42199999999999999</v>
      </c>
      <c r="V144" s="225">
        <f>ROUND(E144*U144,2)</f>
        <v>0.42</v>
      </c>
      <c r="W144" s="225"/>
      <c r="X144" s="225" t="s">
        <v>143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144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44">
        <v>37</v>
      </c>
      <c r="B145" s="245" t="s">
        <v>275</v>
      </c>
      <c r="C145" s="254" t="s">
        <v>276</v>
      </c>
      <c r="D145" s="246" t="s">
        <v>161</v>
      </c>
      <c r="E145" s="247">
        <v>25</v>
      </c>
      <c r="F145" s="248"/>
      <c r="G145" s="249">
        <f>ROUND(E145*F145,2)</f>
        <v>0</v>
      </c>
      <c r="H145" s="226">
        <v>14.04</v>
      </c>
      <c r="I145" s="225">
        <f>ROUND(E145*H145,2)</f>
        <v>351</v>
      </c>
      <c r="J145" s="226">
        <v>113.96</v>
      </c>
      <c r="K145" s="225">
        <f>ROUND(E145*J145,2)</f>
        <v>2849</v>
      </c>
      <c r="L145" s="225">
        <v>15</v>
      </c>
      <c r="M145" s="225">
        <f>G145*(1+L145/100)</f>
        <v>0</v>
      </c>
      <c r="N145" s="225">
        <v>0</v>
      </c>
      <c r="O145" s="225">
        <f>ROUND(E145*N145,2)</f>
        <v>0</v>
      </c>
      <c r="P145" s="225">
        <v>2.16E-3</v>
      </c>
      <c r="Q145" s="225">
        <f>ROUND(E145*P145,2)</f>
        <v>0.05</v>
      </c>
      <c r="R145" s="225"/>
      <c r="S145" s="225" t="s">
        <v>141</v>
      </c>
      <c r="T145" s="225" t="s">
        <v>142</v>
      </c>
      <c r="U145" s="225">
        <v>0.26500000000000001</v>
      </c>
      <c r="V145" s="225">
        <f>ROUND(E145*U145,2)</f>
        <v>6.63</v>
      </c>
      <c r="W145" s="225"/>
      <c r="X145" s="225" t="s">
        <v>143</v>
      </c>
      <c r="Y145" s="206"/>
      <c r="Z145" s="206"/>
      <c r="AA145" s="206"/>
      <c r="AB145" s="206"/>
      <c r="AC145" s="206"/>
      <c r="AD145" s="206"/>
      <c r="AE145" s="206"/>
      <c r="AF145" s="206"/>
      <c r="AG145" s="206" t="s">
        <v>144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44">
        <v>38</v>
      </c>
      <c r="B146" s="245" t="s">
        <v>277</v>
      </c>
      <c r="C146" s="254" t="s">
        <v>278</v>
      </c>
      <c r="D146" s="246" t="s">
        <v>161</v>
      </c>
      <c r="E146" s="247">
        <v>5</v>
      </c>
      <c r="F146" s="248"/>
      <c r="G146" s="249">
        <f>ROUND(E146*F146,2)</f>
        <v>0</v>
      </c>
      <c r="H146" s="226">
        <v>12.61</v>
      </c>
      <c r="I146" s="225">
        <f>ROUND(E146*H146,2)</f>
        <v>63.05</v>
      </c>
      <c r="J146" s="226">
        <v>48.99</v>
      </c>
      <c r="K146" s="225">
        <f>ROUND(E146*J146,2)</f>
        <v>244.95</v>
      </c>
      <c r="L146" s="225">
        <v>15</v>
      </c>
      <c r="M146" s="225">
        <f>G146*(1+L146/100)</f>
        <v>0</v>
      </c>
      <c r="N146" s="225">
        <v>4.8999999999999998E-4</v>
      </c>
      <c r="O146" s="225">
        <f>ROUND(E146*N146,2)</f>
        <v>0</v>
      </c>
      <c r="P146" s="225">
        <v>1E-3</v>
      </c>
      <c r="Q146" s="225">
        <f>ROUND(E146*P146,2)</f>
        <v>0.01</v>
      </c>
      <c r="R146" s="225"/>
      <c r="S146" s="225" t="s">
        <v>141</v>
      </c>
      <c r="T146" s="225" t="s">
        <v>142</v>
      </c>
      <c r="U146" s="225">
        <v>0.111</v>
      </c>
      <c r="V146" s="225">
        <f>ROUND(E146*U146,2)</f>
        <v>0.56000000000000005</v>
      </c>
      <c r="W146" s="225"/>
      <c r="X146" s="225" t="s">
        <v>143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144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38">
        <v>39</v>
      </c>
      <c r="B147" s="239" t="s">
        <v>279</v>
      </c>
      <c r="C147" s="252" t="s">
        <v>280</v>
      </c>
      <c r="D147" s="240" t="s">
        <v>156</v>
      </c>
      <c r="E147" s="241">
        <v>29.7</v>
      </c>
      <c r="F147" s="242"/>
      <c r="G147" s="243">
        <f>ROUND(E147*F147,2)</f>
        <v>0</v>
      </c>
      <c r="H147" s="226">
        <v>0</v>
      </c>
      <c r="I147" s="225">
        <f>ROUND(E147*H147,2)</f>
        <v>0</v>
      </c>
      <c r="J147" s="226">
        <v>10</v>
      </c>
      <c r="K147" s="225">
        <f>ROUND(E147*J147,2)</f>
        <v>297</v>
      </c>
      <c r="L147" s="225">
        <v>15</v>
      </c>
      <c r="M147" s="225">
        <f>G147*(1+L147/100)</f>
        <v>0</v>
      </c>
      <c r="N147" s="225">
        <v>0</v>
      </c>
      <c r="O147" s="225">
        <f>ROUND(E147*N147,2)</f>
        <v>0</v>
      </c>
      <c r="P147" s="225">
        <v>4.0000000000000001E-3</v>
      </c>
      <c r="Q147" s="225">
        <f>ROUND(E147*P147,2)</f>
        <v>0.12</v>
      </c>
      <c r="R147" s="225"/>
      <c r="S147" s="225" t="s">
        <v>141</v>
      </c>
      <c r="T147" s="225" t="s">
        <v>196</v>
      </c>
      <c r="U147" s="225">
        <v>0.03</v>
      </c>
      <c r="V147" s="225">
        <f>ROUND(E147*U147,2)</f>
        <v>0.89</v>
      </c>
      <c r="W147" s="225"/>
      <c r="X147" s="225" t="s">
        <v>143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144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23"/>
      <c r="B148" s="224"/>
      <c r="C148" s="253" t="s">
        <v>215</v>
      </c>
      <c r="D148" s="227"/>
      <c r="E148" s="228">
        <v>21.45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146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23"/>
      <c r="B149" s="224"/>
      <c r="C149" s="253" t="s">
        <v>216</v>
      </c>
      <c r="D149" s="227"/>
      <c r="E149" s="228">
        <v>8.25</v>
      </c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06"/>
      <c r="Z149" s="206"/>
      <c r="AA149" s="206"/>
      <c r="AB149" s="206"/>
      <c r="AC149" s="206"/>
      <c r="AD149" s="206"/>
      <c r="AE149" s="206"/>
      <c r="AF149" s="206"/>
      <c r="AG149" s="206" t="s">
        <v>146</v>
      </c>
      <c r="AH149" s="206">
        <v>0</v>
      </c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38">
        <v>40</v>
      </c>
      <c r="B150" s="239" t="s">
        <v>281</v>
      </c>
      <c r="C150" s="252" t="s">
        <v>282</v>
      </c>
      <c r="D150" s="240" t="s">
        <v>156</v>
      </c>
      <c r="E150" s="241">
        <v>74.311999999999998</v>
      </c>
      <c r="F150" s="242"/>
      <c r="G150" s="243">
        <f>ROUND(E150*F150,2)</f>
        <v>0</v>
      </c>
      <c r="H150" s="226">
        <v>0</v>
      </c>
      <c r="I150" s="225">
        <f>ROUND(E150*H150,2)</f>
        <v>0</v>
      </c>
      <c r="J150" s="226">
        <v>10</v>
      </c>
      <c r="K150" s="225">
        <f>ROUND(E150*J150,2)</f>
        <v>743.12</v>
      </c>
      <c r="L150" s="225">
        <v>15</v>
      </c>
      <c r="M150" s="225">
        <f>G150*(1+L150/100)</f>
        <v>0</v>
      </c>
      <c r="N150" s="225">
        <v>0</v>
      </c>
      <c r="O150" s="225">
        <f>ROUND(E150*N150,2)</f>
        <v>0</v>
      </c>
      <c r="P150" s="225">
        <v>4.0000000000000001E-3</v>
      </c>
      <c r="Q150" s="225">
        <f>ROUND(E150*P150,2)</f>
        <v>0.3</v>
      </c>
      <c r="R150" s="225"/>
      <c r="S150" s="225" t="s">
        <v>141</v>
      </c>
      <c r="T150" s="225" t="s">
        <v>196</v>
      </c>
      <c r="U150" s="225">
        <v>0.03</v>
      </c>
      <c r="V150" s="225">
        <f>ROUND(E150*U150,2)</f>
        <v>2.23</v>
      </c>
      <c r="W150" s="225"/>
      <c r="X150" s="225" t="s">
        <v>143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144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23"/>
      <c r="B151" s="224"/>
      <c r="C151" s="253" t="s">
        <v>222</v>
      </c>
      <c r="D151" s="227"/>
      <c r="E151" s="228">
        <v>14.82</v>
      </c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06"/>
      <c r="Z151" s="206"/>
      <c r="AA151" s="206"/>
      <c r="AB151" s="206"/>
      <c r="AC151" s="206"/>
      <c r="AD151" s="206"/>
      <c r="AE151" s="206"/>
      <c r="AF151" s="206"/>
      <c r="AG151" s="206" t="s">
        <v>146</v>
      </c>
      <c r="AH151" s="206">
        <v>0</v>
      </c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23"/>
      <c r="B152" s="224"/>
      <c r="C152" s="253" t="s">
        <v>204</v>
      </c>
      <c r="D152" s="227"/>
      <c r="E152" s="228">
        <v>-3.1520000000000001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06"/>
      <c r="Z152" s="206"/>
      <c r="AA152" s="206"/>
      <c r="AB152" s="206"/>
      <c r="AC152" s="206"/>
      <c r="AD152" s="206"/>
      <c r="AE152" s="206"/>
      <c r="AF152" s="206"/>
      <c r="AG152" s="206" t="s">
        <v>146</v>
      </c>
      <c r="AH152" s="206">
        <v>0</v>
      </c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23"/>
      <c r="B153" s="224"/>
      <c r="C153" s="253" t="s">
        <v>223</v>
      </c>
      <c r="D153" s="227"/>
      <c r="E153" s="228">
        <v>48.88</v>
      </c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06"/>
      <c r="Z153" s="206"/>
      <c r="AA153" s="206"/>
      <c r="AB153" s="206"/>
      <c r="AC153" s="206"/>
      <c r="AD153" s="206"/>
      <c r="AE153" s="206"/>
      <c r="AF153" s="206"/>
      <c r="AG153" s="206" t="s">
        <v>146</v>
      </c>
      <c r="AH153" s="206">
        <v>0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23"/>
      <c r="B154" s="224"/>
      <c r="C154" s="253" t="s">
        <v>224</v>
      </c>
      <c r="D154" s="227"/>
      <c r="E154" s="228">
        <v>-1.5760000000000001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146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23"/>
      <c r="B155" s="224"/>
      <c r="C155" s="253" t="s">
        <v>225</v>
      </c>
      <c r="D155" s="227"/>
      <c r="E155" s="228">
        <v>-3.84</v>
      </c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06"/>
      <c r="Z155" s="206"/>
      <c r="AA155" s="206"/>
      <c r="AB155" s="206"/>
      <c r="AC155" s="206"/>
      <c r="AD155" s="206"/>
      <c r="AE155" s="206"/>
      <c r="AF155" s="206"/>
      <c r="AG155" s="206" t="s">
        <v>146</v>
      </c>
      <c r="AH155" s="206">
        <v>0</v>
      </c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23"/>
      <c r="B156" s="224"/>
      <c r="C156" s="253" t="s">
        <v>226</v>
      </c>
      <c r="D156" s="227"/>
      <c r="E156" s="228">
        <v>21.58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06"/>
      <c r="Z156" s="206"/>
      <c r="AA156" s="206"/>
      <c r="AB156" s="206"/>
      <c r="AC156" s="206"/>
      <c r="AD156" s="206"/>
      <c r="AE156" s="206"/>
      <c r="AF156" s="206"/>
      <c r="AG156" s="206" t="s">
        <v>146</v>
      </c>
      <c r="AH156" s="206">
        <v>0</v>
      </c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23"/>
      <c r="B157" s="224"/>
      <c r="C157" s="253" t="s">
        <v>227</v>
      </c>
      <c r="D157" s="227"/>
      <c r="E157" s="228">
        <v>-2.4</v>
      </c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06"/>
      <c r="Z157" s="206"/>
      <c r="AA157" s="206"/>
      <c r="AB157" s="206"/>
      <c r="AC157" s="206"/>
      <c r="AD157" s="206"/>
      <c r="AE157" s="206"/>
      <c r="AF157" s="206"/>
      <c r="AG157" s="206" t="s">
        <v>146</v>
      </c>
      <c r="AH157" s="206">
        <v>0</v>
      </c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ht="20.399999999999999" outlineLevel="1" x14ac:dyDescent="0.25">
      <c r="A158" s="244">
        <v>41</v>
      </c>
      <c r="B158" s="245" t="s">
        <v>283</v>
      </c>
      <c r="C158" s="254" t="s">
        <v>284</v>
      </c>
      <c r="D158" s="246" t="s">
        <v>151</v>
      </c>
      <c r="E158" s="247">
        <v>4</v>
      </c>
      <c r="F158" s="248"/>
      <c r="G158" s="249">
        <f>ROUND(E158*F158,2)</f>
        <v>0</v>
      </c>
      <c r="H158" s="226">
        <v>4.3499999999999996</v>
      </c>
      <c r="I158" s="225">
        <f>ROUND(E158*H158,2)</f>
        <v>17.399999999999999</v>
      </c>
      <c r="J158" s="226">
        <v>215.05</v>
      </c>
      <c r="K158" s="225">
        <f>ROUND(E158*J158,2)</f>
        <v>860.2</v>
      </c>
      <c r="L158" s="225">
        <v>15</v>
      </c>
      <c r="M158" s="225">
        <f>G158*(1+L158/100)</f>
        <v>0</v>
      </c>
      <c r="N158" s="225">
        <v>3.6700000000000001E-3</v>
      </c>
      <c r="O158" s="225">
        <f>ROUND(E158*N158,2)</f>
        <v>0.01</v>
      </c>
      <c r="P158" s="225">
        <v>0</v>
      </c>
      <c r="Q158" s="225">
        <f>ROUND(E158*P158,2)</f>
        <v>0</v>
      </c>
      <c r="R158" s="225"/>
      <c r="S158" s="225" t="s">
        <v>141</v>
      </c>
      <c r="T158" s="225" t="s">
        <v>142</v>
      </c>
      <c r="U158" s="225">
        <v>0.433</v>
      </c>
      <c r="V158" s="225">
        <f>ROUND(E158*U158,2)</f>
        <v>1.73</v>
      </c>
      <c r="W158" s="225"/>
      <c r="X158" s="225" t="s">
        <v>143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144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ht="20.399999999999999" outlineLevel="1" x14ac:dyDescent="0.25">
      <c r="A159" s="238">
        <v>42</v>
      </c>
      <c r="B159" s="239" t="s">
        <v>285</v>
      </c>
      <c r="C159" s="252" t="s">
        <v>286</v>
      </c>
      <c r="D159" s="240" t="s">
        <v>156</v>
      </c>
      <c r="E159" s="241">
        <v>3.15</v>
      </c>
      <c r="F159" s="242"/>
      <c r="G159" s="243">
        <f>ROUND(E159*F159,2)</f>
        <v>0</v>
      </c>
      <c r="H159" s="226">
        <v>0</v>
      </c>
      <c r="I159" s="225">
        <f>ROUND(E159*H159,2)</f>
        <v>0</v>
      </c>
      <c r="J159" s="226">
        <v>261</v>
      </c>
      <c r="K159" s="225">
        <f>ROUND(E159*J159,2)</f>
        <v>822.15</v>
      </c>
      <c r="L159" s="225">
        <v>15</v>
      </c>
      <c r="M159" s="225">
        <f>G159*(1+L159/100)</f>
        <v>0</v>
      </c>
      <c r="N159" s="225">
        <v>0</v>
      </c>
      <c r="O159" s="225">
        <f>ROUND(E159*N159,2)</f>
        <v>0</v>
      </c>
      <c r="P159" s="225">
        <v>6.0999999999999999E-2</v>
      </c>
      <c r="Q159" s="225">
        <f>ROUND(E159*P159,2)</f>
        <v>0.19</v>
      </c>
      <c r="R159" s="225"/>
      <c r="S159" s="225" t="s">
        <v>141</v>
      </c>
      <c r="T159" s="225" t="s">
        <v>142</v>
      </c>
      <c r="U159" s="225">
        <v>0</v>
      </c>
      <c r="V159" s="225">
        <f>ROUND(E159*U159,2)</f>
        <v>0</v>
      </c>
      <c r="W159" s="225"/>
      <c r="X159" s="225" t="s">
        <v>187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188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23"/>
      <c r="B160" s="224"/>
      <c r="C160" s="253" t="s">
        <v>219</v>
      </c>
      <c r="D160" s="227"/>
      <c r="E160" s="228">
        <v>3.15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06"/>
      <c r="Z160" s="206"/>
      <c r="AA160" s="206"/>
      <c r="AB160" s="206"/>
      <c r="AC160" s="206"/>
      <c r="AD160" s="206"/>
      <c r="AE160" s="206"/>
      <c r="AF160" s="206"/>
      <c r="AG160" s="206" t="s">
        <v>146</v>
      </c>
      <c r="AH160" s="206">
        <v>0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x14ac:dyDescent="0.25">
      <c r="A161" s="232" t="s">
        <v>136</v>
      </c>
      <c r="B161" s="233" t="s">
        <v>68</v>
      </c>
      <c r="C161" s="251" t="s">
        <v>69</v>
      </c>
      <c r="D161" s="234"/>
      <c r="E161" s="235"/>
      <c r="F161" s="236"/>
      <c r="G161" s="237">
        <f>SUMIF(AG162:AG162,"&lt;&gt;NOR",G162:G162)</f>
        <v>0</v>
      </c>
      <c r="H161" s="231"/>
      <c r="I161" s="231">
        <f>SUM(I162:I162)</f>
        <v>0</v>
      </c>
      <c r="J161" s="231"/>
      <c r="K161" s="231">
        <f>SUM(K162:K162)</f>
        <v>5144.68</v>
      </c>
      <c r="L161" s="231"/>
      <c r="M161" s="231">
        <f>SUM(M162:M162)</f>
        <v>0</v>
      </c>
      <c r="N161" s="231"/>
      <c r="O161" s="231">
        <f>SUM(O162:O162)</f>
        <v>0</v>
      </c>
      <c r="P161" s="231"/>
      <c r="Q161" s="231">
        <f>SUM(Q162:Q162)</f>
        <v>0</v>
      </c>
      <c r="R161" s="231"/>
      <c r="S161" s="231"/>
      <c r="T161" s="231"/>
      <c r="U161" s="231"/>
      <c r="V161" s="231">
        <f>SUM(V162:V162)</f>
        <v>11.01</v>
      </c>
      <c r="W161" s="231"/>
      <c r="X161" s="231"/>
      <c r="AG161" t="s">
        <v>137</v>
      </c>
    </row>
    <row r="162" spans="1:60" outlineLevel="1" x14ac:dyDescent="0.25">
      <c r="A162" s="244">
        <v>43</v>
      </c>
      <c r="B162" s="245" t="s">
        <v>287</v>
      </c>
      <c r="C162" s="254" t="s">
        <v>288</v>
      </c>
      <c r="D162" s="246" t="s">
        <v>140</v>
      </c>
      <c r="E162" s="247">
        <v>3.4957400000000001</v>
      </c>
      <c r="F162" s="248"/>
      <c r="G162" s="249">
        <f>ROUND(E162*F162,2)</f>
        <v>0</v>
      </c>
      <c r="H162" s="226">
        <v>0</v>
      </c>
      <c r="I162" s="225">
        <f>ROUND(E162*H162,2)</f>
        <v>0</v>
      </c>
      <c r="J162" s="226">
        <v>1471.7</v>
      </c>
      <c r="K162" s="225">
        <f>ROUND(E162*J162,2)</f>
        <v>5144.68</v>
      </c>
      <c r="L162" s="225">
        <v>15</v>
      </c>
      <c r="M162" s="225">
        <f>G162*(1+L162/100)</f>
        <v>0</v>
      </c>
      <c r="N162" s="225">
        <v>0</v>
      </c>
      <c r="O162" s="225">
        <f>ROUND(E162*N162,2)</f>
        <v>0</v>
      </c>
      <c r="P162" s="225">
        <v>0</v>
      </c>
      <c r="Q162" s="225">
        <f>ROUND(E162*P162,2)</f>
        <v>0</v>
      </c>
      <c r="R162" s="225"/>
      <c r="S162" s="225" t="s">
        <v>141</v>
      </c>
      <c r="T162" s="225" t="s">
        <v>142</v>
      </c>
      <c r="U162" s="225">
        <v>3.15</v>
      </c>
      <c r="V162" s="225">
        <f>ROUND(E162*U162,2)</f>
        <v>11.01</v>
      </c>
      <c r="W162" s="225"/>
      <c r="X162" s="225" t="s">
        <v>289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290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x14ac:dyDescent="0.25">
      <c r="A163" s="232" t="s">
        <v>136</v>
      </c>
      <c r="B163" s="233" t="s">
        <v>70</v>
      </c>
      <c r="C163" s="251" t="s">
        <v>71</v>
      </c>
      <c r="D163" s="234"/>
      <c r="E163" s="235"/>
      <c r="F163" s="236"/>
      <c r="G163" s="237">
        <f>SUMIF(AG164:AG176,"&lt;&gt;NOR",G164:G176)</f>
        <v>0</v>
      </c>
      <c r="H163" s="231"/>
      <c r="I163" s="231">
        <f>SUM(I164:I176)</f>
        <v>5769.68</v>
      </c>
      <c r="J163" s="231"/>
      <c r="K163" s="231">
        <f>SUM(K164:K176)</f>
        <v>4236.0200000000004</v>
      </c>
      <c r="L163" s="231"/>
      <c r="M163" s="231">
        <f>SUM(M164:M176)</f>
        <v>0</v>
      </c>
      <c r="N163" s="231"/>
      <c r="O163" s="231">
        <f>SUM(O164:O176)</f>
        <v>0.05</v>
      </c>
      <c r="P163" s="231"/>
      <c r="Q163" s="231">
        <f>SUM(Q164:Q176)</f>
        <v>0</v>
      </c>
      <c r="R163" s="231"/>
      <c r="S163" s="231"/>
      <c r="T163" s="231"/>
      <c r="U163" s="231"/>
      <c r="V163" s="231">
        <f>SUM(V164:V176)</f>
        <v>6.4899999999999993</v>
      </c>
      <c r="W163" s="231"/>
      <c r="X163" s="231"/>
      <c r="AG163" t="s">
        <v>137</v>
      </c>
    </row>
    <row r="164" spans="1:60" outlineLevel="1" x14ac:dyDescent="0.25">
      <c r="A164" s="238">
        <v>44</v>
      </c>
      <c r="B164" s="239" t="s">
        <v>291</v>
      </c>
      <c r="C164" s="252" t="s">
        <v>292</v>
      </c>
      <c r="D164" s="240" t="s">
        <v>156</v>
      </c>
      <c r="E164" s="241">
        <v>12.4</v>
      </c>
      <c r="F164" s="242"/>
      <c r="G164" s="243">
        <f>ROUND(E164*F164,2)</f>
        <v>0</v>
      </c>
      <c r="H164" s="226">
        <v>343.34</v>
      </c>
      <c r="I164" s="225">
        <f>ROUND(E164*H164,2)</f>
        <v>4257.42</v>
      </c>
      <c r="J164" s="226">
        <v>225.16</v>
      </c>
      <c r="K164" s="225">
        <f>ROUND(E164*J164,2)</f>
        <v>2791.98</v>
      </c>
      <c r="L164" s="225">
        <v>15</v>
      </c>
      <c r="M164" s="225">
        <f>G164*(1+L164/100)</f>
        <v>0</v>
      </c>
      <c r="N164" s="225">
        <v>3.6800000000000001E-3</v>
      </c>
      <c r="O164" s="225">
        <f>ROUND(E164*N164,2)</f>
        <v>0.05</v>
      </c>
      <c r="P164" s="225">
        <v>0</v>
      </c>
      <c r="Q164" s="225">
        <f>ROUND(E164*P164,2)</f>
        <v>0</v>
      </c>
      <c r="R164" s="225"/>
      <c r="S164" s="225" t="s">
        <v>141</v>
      </c>
      <c r="T164" s="225" t="s">
        <v>142</v>
      </c>
      <c r="U164" s="225">
        <v>0.38500000000000001</v>
      </c>
      <c r="V164" s="225">
        <f>ROUND(E164*U164,2)</f>
        <v>4.7699999999999996</v>
      </c>
      <c r="W164" s="225"/>
      <c r="X164" s="225" t="s">
        <v>143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144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23"/>
      <c r="B165" s="224"/>
      <c r="C165" s="253" t="s">
        <v>173</v>
      </c>
      <c r="D165" s="227"/>
      <c r="E165" s="228">
        <v>0.96</v>
      </c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06"/>
      <c r="Z165" s="206"/>
      <c r="AA165" s="206"/>
      <c r="AB165" s="206"/>
      <c r="AC165" s="206"/>
      <c r="AD165" s="206"/>
      <c r="AE165" s="206"/>
      <c r="AF165" s="206"/>
      <c r="AG165" s="206" t="s">
        <v>146</v>
      </c>
      <c r="AH165" s="206">
        <v>0</v>
      </c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23"/>
      <c r="B166" s="224"/>
      <c r="C166" s="253" t="s">
        <v>293</v>
      </c>
      <c r="D166" s="227"/>
      <c r="E166" s="228">
        <v>0.34</v>
      </c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06"/>
      <c r="Z166" s="206"/>
      <c r="AA166" s="206"/>
      <c r="AB166" s="206"/>
      <c r="AC166" s="206"/>
      <c r="AD166" s="206"/>
      <c r="AE166" s="206"/>
      <c r="AF166" s="206"/>
      <c r="AG166" s="206" t="s">
        <v>146</v>
      </c>
      <c r="AH166" s="206">
        <v>0</v>
      </c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23"/>
      <c r="B167" s="224"/>
      <c r="C167" s="253" t="s">
        <v>294</v>
      </c>
      <c r="D167" s="227"/>
      <c r="E167" s="228">
        <v>3.84</v>
      </c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06"/>
      <c r="Z167" s="206"/>
      <c r="AA167" s="206"/>
      <c r="AB167" s="206"/>
      <c r="AC167" s="206"/>
      <c r="AD167" s="206"/>
      <c r="AE167" s="206"/>
      <c r="AF167" s="206"/>
      <c r="AG167" s="206" t="s">
        <v>146</v>
      </c>
      <c r="AH167" s="206">
        <v>0</v>
      </c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23"/>
      <c r="B168" s="224"/>
      <c r="C168" s="253" t="s">
        <v>295</v>
      </c>
      <c r="D168" s="227"/>
      <c r="E168" s="228">
        <v>0.74</v>
      </c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06"/>
      <c r="Z168" s="206"/>
      <c r="AA168" s="206"/>
      <c r="AB168" s="206"/>
      <c r="AC168" s="206"/>
      <c r="AD168" s="206"/>
      <c r="AE168" s="206"/>
      <c r="AF168" s="206"/>
      <c r="AG168" s="206" t="s">
        <v>146</v>
      </c>
      <c r="AH168" s="206">
        <v>0</v>
      </c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23"/>
      <c r="B169" s="224"/>
      <c r="C169" s="253" t="s">
        <v>296</v>
      </c>
      <c r="D169" s="227"/>
      <c r="E169" s="228">
        <v>1.2</v>
      </c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06"/>
      <c r="Z169" s="206"/>
      <c r="AA169" s="206"/>
      <c r="AB169" s="206"/>
      <c r="AC169" s="206"/>
      <c r="AD169" s="206"/>
      <c r="AE169" s="206"/>
      <c r="AF169" s="206"/>
      <c r="AG169" s="206" t="s">
        <v>146</v>
      </c>
      <c r="AH169" s="206">
        <v>0</v>
      </c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23"/>
      <c r="B170" s="224"/>
      <c r="C170" s="253" t="s">
        <v>297</v>
      </c>
      <c r="D170" s="227"/>
      <c r="E170" s="228">
        <v>5.32</v>
      </c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06"/>
      <c r="Z170" s="206"/>
      <c r="AA170" s="206"/>
      <c r="AB170" s="206"/>
      <c r="AC170" s="206"/>
      <c r="AD170" s="206"/>
      <c r="AE170" s="206"/>
      <c r="AF170" s="206"/>
      <c r="AG170" s="206" t="s">
        <v>146</v>
      </c>
      <c r="AH170" s="206">
        <v>0</v>
      </c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38">
        <v>45</v>
      </c>
      <c r="B171" s="239" t="s">
        <v>298</v>
      </c>
      <c r="C171" s="252" t="s">
        <v>299</v>
      </c>
      <c r="D171" s="240" t="s">
        <v>161</v>
      </c>
      <c r="E171" s="241">
        <v>15.6</v>
      </c>
      <c r="F171" s="242"/>
      <c r="G171" s="243">
        <f>ROUND(E171*F171,2)</f>
        <v>0</v>
      </c>
      <c r="H171" s="226">
        <v>96.94</v>
      </c>
      <c r="I171" s="225">
        <f>ROUND(E171*H171,2)</f>
        <v>1512.26</v>
      </c>
      <c r="J171" s="226">
        <v>64.36</v>
      </c>
      <c r="K171" s="225">
        <f>ROUND(E171*J171,2)</f>
        <v>1004.02</v>
      </c>
      <c r="L171" s="225">
        <v>15</v>
      </c>
      <c r="M171" s="225">
        <f>G171*(1+L171/100)</f>
        <v>0</v>
      </c>
      <c r="N171" s="225">
        <v>3.2000000000000003E-4</v>
      </c>
      <c r="O171" s="225">
        <f>ROUND(E171*N171,2)</f>
        <v>0</v>
      </c>
      <c r="P171" s="225">
        <v>0</v>
      </c>
      <c r="Q171" s="225">
        <f>ROUND(E171*P171,2)</f>
        <v>0</v>
      </c>
      <c r="R171" s="225"/>
      <c r="S171" s="225" t="s">
        <v>141</v>
      </c>
      <c r="T171" s="225" t="s">
        <v>142</v>
      </c>
      <c r="U171" s="225">
        <v>0.11</v>
      </c>
      <c r="V171" s="225">
        <f>ROUND(E171*U171,2)</f>
        <v>1.72</v>
      </c>
      <c r="W171" s="225"/>
      <c r="X171" s="225" t="s">
        <v>143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144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23"/>
      <c r="B172" s="224"/>
      <c r="C172" s="253" t="s">
        <v>300</v>
      </c>
      <c r="D172" s="227"/>
      <c r="E172" s="228">
        <v>3.4</v>
      </c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06"/>
      <c r="Z172" s="206"/>
      <c r="AA172" s="206"/>
      <c r="AB172" s="206"/>
      <c r="AC172" s="206"/>
      <c r="AD172" s="206"/>
      <c r="AE172" s="206"/>
      <c r="AF172" s="206"/>
      <c r="AG172" s="206" t="s">
        <v>146</v>
      </c>
      <c r="AH172" s="206">
        <v>0</v>
      </c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23"/>
      <c r="B173" s="224"/>
      <c r="C173" s="253" t="s">
        <v>301</v>
      </c>
      <c r="D173" s="227"/>
      <c r="E173" s="228">
        <v>7.4</v>
      </c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06"/>
      <c r="Z173" s="206"/>
      <c r="AA173" s="206"/>
      <c r="AB173" s="206"/>
      <c r="AC173" s="206"/>
      <c r="AD173" s="206"/>
      <c r="AE173" s="206"/>
      <c r="AF173" s="206"/>
      <c r="AG173" s="206" t="s">
        <v>146</v>
      </c>
      <c r="AH173" s="206">
        <v>0</v>
      </c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23"/>
      <c r="B174" s="224"/>
      <c r="C174" s="253" t="s">
        <v>302</v>
      </c>
      <c r="D174" s="227"/>
      <c r="E174" s="228">
        <v>2.4</v>
      </c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06"/>
      <c r="Z174" s="206"/>
      <c r="AA174" s="206"/>
      <c r="AB174" s="206"/>
      <c r="AC174" s="206"/>
      <c r="AD174" s="206"/>
      <c r="AE174" s="206"/>
      <c r="AF174" s="206"/>
      <c r="AG174" s="206" t="s">
        <v>146</v>
      </c>
      <c r="AH174" s="206">
        <v>0</v>
      </c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23"/>
      <c r="B175" s="224"/>
      <c r="C175" s="253" t="s">
        <v>303</v>
      </c>
      <c r="D175" s="227"/>
      <c r="E175" s="228">
        <v>2.4</v>
      </c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06"/>
      <c r="Z175" s="206"/>
      <c r="AA175" s="206"/>
      <c r="AB175" s="206"/>
      <c r="AC175" s="206"/>
      <c r="AD175" s="206"/>
      <c r="AE175" s="206"/>
      <c r="AF175" s="206"/>
      <c r="AG175" s="206" t="s">
        <v>146</v>
      </c>
      <c r="AH175" s="206">
        <v>0</v>
      </c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44">
        <v>46</v>
      </c>
      <c r="B176" s="245" t="s">
        <v>304</v>
      </c>
      <c r="C176" s="254" t="s">
        <v>305</v>
      </c>
      <c r="D176" s="246" t="s">
        <v>0</v>
      </c>
      <c r="E176" s="247">
        <v>95.656800000000004</v>
      </c>
      <c r="F176" s="248"/>
      <c r="G176" s="249">
        <f>ROUND(E176*F176,2)</f>
        <v>0</v>
      </c>
      <c r="H176" s="226">
        <v>0</v>
      </c>
      <c r="I176" s="225">
        <f>ROUND(E176*H176,2)</f>
        <v>0</v>
      </c>
      <c r="J176" s="226">
        <v>4.5999999999999996</v>
      </c>
      <c r="K176" s="225">
        <f>ROUND(E176*J176,2)</f>
        <v>440.02</v>
      </c>
      <c r="L176" s="225">
        <v>15</v>
      </c>
      <c r="M176" s="225">
        <f>G176*(1+L176/100)</f>
        <v>0</v>
      </c>
      <c r="N176" s="225">
        <v>0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141</v>
      </c>
      <c r="T176" s="225" t="s">
        <v>142</v>
      </c>
      <c r="U176" s="225">
        <v>0</v>
      </c>
      <c r="V176" s="225">
        <f>ROUND(E176*U176,2)</f>
        <v>0</v>
      </c>
      <c r="W176" s="225"/>
      <c r="X176" s="225" t="s">
        <v>289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290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x14ac:dyDescent="0.25">
      <c r="A177" s="232" t="s">
        <v>136</v>
      </c>
      <c r="B177" s="233" t="s">
        <v>72</v>
      </c>
      <c r="C177" s="251" t="s">
        <v>73</v>
      </c>
      <c r="D177" s="234"/>
      <c r="E177" s="235"/>
      <c r="F177" s="236"/>
      <c r="G177" s="237">
        <f>SUMIF(AG178:AG178,"&lt;&gt;NOR",G178:G178)</f>
        <v>0</v>
      </c>
      <c r="H177" s="231"/>
      <c r="I177" s="231">
        <f>SUM(I178:I178)</f>
        <v>0</v>
      </c>
      <c r="J177" s="231"/>
      <c r="K177" s="231">
        <f>SUM(K178:K178)</f>
        <v>1108.2</v>
      </c>
      <c r="L177" s="231"/>
      <c r="M177" s="231">
        <f>SUM(M178:M178)</f>
        <v>0</v>
      </c>
      <c r="N177" s="231"/>
      <c r="O177" s="231">
        <f>SUM(O178:O178)</f>
        <v>0</v>
      </c>
      <c r="P177" s="231"/>
      <c r="Q177" s="231">
        <f>SUM(Q178:Q178)</f>
        <v>0</v>
      </c>
      <c r="R177" s="231"/>
      <c r="S177" s="231"/>
      <c r="T177" s="231"/>
      <c r="U177" s="231"/>
      <c r="V177" s="231">
        <f>SUM(V178:V178)</f>
        <v>0.16</v>
      </c>
      <c r="W177" s="231"/>
      <c r="X177" s="231"/>
      <c r="AG177" t="s">
        <v>137</v>
      </c>
    </row>
    <row r="178" spans="1:60" outlineLevel="1" x14ac:dyDescent="0.25">
      <c r="A178" s="244">
        <v>47</v>
      </c>
      <c r="B178" s="245" t="s">
        <v>306</v>
      </c>
      <c r="C178" s="254" t="s">
        <v>307</v>
      </c>
      <c r="D178" s="246" t="s">
        <v>308</v>
      </c>
      <c r="E178" s="247">
        <v>1</v>
      </c>
      <c r="F178" s="248"/>
      <c r="G178" s="249">
        <f>ROUND(E178*F178,2)</f>
        <v>0</v>
      </c>
      <c r="H178" s="226">
        <v>0</v>
      </c>
      <c r="I178" s="225">
        <f>ROUND(E178*H178,2)</f>
        <v>0</v>
      </c>
      <c r="J178" s="226">
        <v>1108.2</v>
      </c>
      <c r="K178" s="225">
        <f>ROUND(E178*J178,2)</f>
        <v>1108.2</v>
      </c>
      <c r="L178" s="225">
        <v>15</v>
      </c>
      <c r="M178" s="225">
        <f>G178*(1+L178/100)</f>
        <v>0</v>
      </c>
      <c r="N178" s="225">
        <v>0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176</v>
      </c>
      <c r="T178" s="225" t="s">
        <v>142</v>
      </c>
      <c r="U178" s="225">
        <v>0.157</v>
      </c>
      <c r="V178" s="225">
        <f>ROUND(E178*U178,2)</f>
        <v>0.16</v>
      </c>
      <c r="W178" s="225"/>
      <c r="X178" s="225" t="s">
        <v>143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144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x14ac:dyDescent="0.25">
      <c r="A179" s="232" t="s">
        <v>136</v>
      </c>
      <c r="B179" s="233" t="s">
        <v>74</v>
      </c>
      <c r="C179" s="251" t="s">
        <v>75</v>
      </c>
      <c r="D179" s="234"/>
      <c r="E179" s="235"/>
      <c r="F179" s="236"/>
      <c r="G179" s="237">
        <f>SUMIF(AG180:AG186,"&lt;&gt;NOR",G180:G186)</f>
        <v>0</v>
      </c>
      <c r="H179" s="231"/>
      <c r="I179" s="231">
        <f>SUM(I180:I186)</f>
        <v>1145.1600000000001</v>
      </c>
      <c r="J179" s="231"/>
      <c r="K179" s="231">
        <f>SUM(K180:K186)</f>
        <v>3738.6899999999996</v>
      </c>
      <c r="L179" s="231"/>
      <c r="M179" s="231">
        <f>SUM(M180:M186)</f>
        <v>0</v>
      </c>
      <c r="N179" s="231"/>
      <c r="O179" s="231">
        <f>SUM(O180:O186)</f>
        <v>0</v>
      </c>
      <c r="P179" s="231"/>
      <c r="Q179" s="231">
        <f>SUM(Q180:Q186)</f>
        <v>0</v>
      </c>
      <c r="R179" s="231"/>
      <c r="S179" s="231"/>
      <c r="T179" s="231"/>
      <c r="U179" s="231"/>
      <c r="V179" s="231">
        <f>SUM(V180:V186)</f>
        <v>4.54</v>
      </c>
      <c r="W179" s="231"/>
      <c r="X179" s="231"/>
      <c r="AG179" t="s">
        <v>137</v>
      </c>
    </row>
    <row r="180" spans="1:60" outlineLevel="1" x14ac:dyDescent="0.25">
      <c r="A180" s="244">
        <v>48</v>
      </c>
      <c r="B180" s="245" t="s">
        <v>309</v>
      </c>
      <c r="C180" s="254" t="s">
        <v>310</v>
      </c>
      <c r="D180" s="246" t="s">
        <v>161</v>
      </c>
      <c r="E180" s="247">
        <v>6</v>
      </c>
      <c r="F180" s="248"/>
      <c r="G180" s="249">
        <f>ROUND(E180*F180,2)</f>
        <v>0</v>
      </c>
      <c r="H180" s="226">
        <v>190.86</v>
      </c>
      <c r="I180" s="225">
        <f>ROUND(E180*H180,2)</f>
        <v>1145.1600000000001</v>
      </c>
      <c r="J180" s="226">
        <v>308.94</v>
      </c>
      <c r="K180" s="225">
        <f>ROUND(E180*J180,2)</f>
        <v>1853.64</v>
      </c>
      <c r="L180" s="225">
        <v>15</v>
      </c>
      <c r="M180" s="225">
        <f>G180*(1+L180/100)</f>
        <v>0</v>
      </c>
      <c r="N180" s="225">
        <v>5.1999999999999995E-4</v>
      </c>
      <c r="O180" s="225">
        <f>ROUND(E180*N180,2)</f>
        <v>0</v>
      </c>
      <c r="P180" s="225">
        <v>0</v>
      </c>
      <c r="Q180" s="225">
        <f>ROUND(E180*P180,2)</f>
        <v>0</v>
      </c>
      <c r="R180" s="225"/>
      <c r="S180" s="225" t="s">
        <v>141</v>
      </c>
      <c r="T180" s="225" t="s">
        <v>142</v>
      </c>
      <c r="U180" s="225">
        <v>0.52900000000000003</v>
      </c>
      <c r="V180" s="225">
        <f>ROUND(E180*U180,2)</f>
        <v>3.17</v>
      </c>
      <c r="W180" s="225"/>
      <c r="X180" s="225" t="s">
        <v>143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144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44">
        <v>49</v>
      </c>
      <c r="B181" s="245" t="s">
        <v>311</v>
      </c>
      <c r="C181" s="254" t="s">
        <v>312</v>
      </c>
      <c r="D181" s="246" t="s">
        <v>151</v>
      </c>
      <c r="E181" s="247">
        <v>2</v>
      </c>
      <c r="F181" s="248"/>
      <c r="G181" s="249">
        <f>ROUND(E181*F181,2)</f>
        <v>0</v>
      </c>
      <c r="H181" s="226">
        <v>0</v>
      </c>
      <c r="I181" s="225">
        <f>ROUND(E181*H181,2)</f>
        <v>0</v>
      </c>
      <c r="J181" s="226">
        <v>87.8</v>
      </c>
      <c r="K181" s="225">
        <f>ROUND(E181*J181,2)</f>
        <v>175.6</v>
      </c>
      <c r="L181" s="225">
        <v>15</v>
      </c>
      <c r="M181" s="225">
        <f>G181*(1+L181/100)</f>
        <v>0</v>
      </c>
      <c r="N181" s="225">
        <v>0</v>
      </c>
      <c r="O181" s="225">
        <f>ROUND(E181*N181,2)</f>
        <v>0</v>
      </c>
      <c r="P181" s="225">
        <v>0</v>
      </c>
      <c r="Q181" s="225">
        <f>ROUND(E181*P181,2)</f>
        <v>0</v>
      </c>
      <c r="R181" s="225"/>
      <c r="S181" s="225" t="s">
        <v>141</v>
      </c>
      <c r="T181" s="225" t="s">
        <v>142</v>
      </c>
      <c r="U181" s="225">
        <v>0.157</v>
      </c>
      <c r="V181" s="225">
        <f>ROUND(E181*U181,2)</f>
        <v>0.31</v>
      </c>
      <c r="W181" s="225"/>
      <c r="X181" s="225" t="s">
        <v>143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144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44">
        <v>50</v>
      </c>
      <c r="B182" s="245" t="s">
        <v>313</v>
      </c>
      <c r="C182" s="254" t="s">
        <v>314</v>
      </c>
      <c r="D182" s="246" t="s">
        <v>151</v>
      </c>
      <c r="E182" s="247">
        <v>2</v>
      </c>
      <c r="F182" s="248"/>
      <c r="G182" s="249">
        <f>ROUND(E182*F182,2)</f>
        <v>0</v>
      </c>
      <c r="H182" s="226">
        <v>0</v>
      </c>
      <c r="I182" s="225">
        <f>ROUND(E182*H182,2)</f>
        <v>0</v>
      </c>
      <c r="J182" s="226">
        <v>97.2</v>
      </c>
      <c r="K182" s="225">
        <f>ROUND(E182*J182,2)</f>
        <v>194.4</v>
      </c>
      <c r="L182" s="225">
        <v>15</v>
      </c>
      <c r="M182" s="225">
        <f>G182*(1+L182/100)</f>
        <v>0</v>
      </c>
      <c r="N182" s="225">
        <v>0</v>
      </c>
      <c r="O182" s="225">
        <f>ROUND(E182*N182,2)</f>
        <v>0</v>
      </c>
      <c r="P182" s="225">
        <v>0</v>
      </c>
      <c r="Q182" s="225">
        <f>ROUND(E182*P182,2)</f>
        <v>0</v>
      </c>
      <c r="R182" s="225"/>
      <c r="S182" s="225" t="s">
        <v>141</v>
      </c>
      <c r="T182" s="225" t="s">
        <v>142</v>
      </c>
      <c r="U182" s="225">
        <v>0.17399999999999999</v>
      </c>
      <c r="V182" s="225">
        <f>ROUND(E182*U182,2)</f>
        <v>0.35</v>
      </c>
      <c r="W182" s="225"/>
      <c r="X182" s="225" t="s">
        <v>143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144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44">
        <v>51</v>
      </c>
      <c r="B183" s="245" t="s">
        <v>315</v>
      </c>
      <c r="C183" s="254" t="s">
        <v>316</v>
      </c>
      <c r="D183" s="246" t="s">
        <v>151</v>
      </c>
      <c r="E183" s="247">
        <v>1</v>
      </c>
      <c r="F183" s="248"/>
      <c r="G183" s="249">
        <f>ROUND(E183*F183,2)</f>
        <v>0</v>
      </c>
      <c r="H183" s="226">
        <v>0</v>
      </c>
      <c r="I183" s="225">
        <f>ROUND(E183*H183,2)</f>
        <v>0</v>
      </c>
      <c r="J183" s="226">
        <v>144.6</v>
      </c>
      <c r="K183" s="225">
        <f>ROUND(E183*J183,2)</f>
        <v>144.6</v>
      </c>
      <c r="L183" s="225">
        <v>15</v>
      </c>
      <c r="M183" s="225">
        <f>G183*(1+L183/100)</f>
        <v>0</v>
      </c>
      <c r="N183" s="225">
        <v>0</v>
      </c>
      <c r="O183" s="225">
        <f>ROUND(E183*N183,2)</f>
        <v>0</v>
      </c>
      <c r="P183" s="225">
        <v>0</v>
      </c>
      <c r="Q183" s="225">
        <f>ROUND(E183*P183,2)</f>
        <v>0</v>
      </c>
      <c r="R183" s="225"/>
      <c r="S183" s="225" t="s">
        <v>141</v>
      </c>
      <c r="T183" s="225" t="s">
        <v>142</v>
      </c>
      <c r="U183" s="225">
        <v>0.25900000000000001</v>
      </c>
      <c r="V183" s="225">
        <f>ROUND(E183*U183,2)</f>
        <v>0.26</v>
      </c>
      <c r="W183" s="225"/>
      <c r="X183" s="225" t="s">
        <v>143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144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4">
        <v>52</v>
      </c>
      <c r="B184" s="245" t="s">
        <v>317</v>
      </c>
      <c r="C184" s="254" t="s">
        <v>318</v>
      </c>
      <c r="D184" s="246" t="s">
        <v>151</v>
      </c>
      <c r="E184" s="247">
        <v>1</v>
      </c>
      <c r="F184" s="248"/>
      <c r="G184" s="249">
        <f>ROUND(E184*F184,2)</f>
        <v>0</v>
      </c>
      <c r="H184" s="226">
        <v>0</v>
      </c>
      <c r="I184" s="225">
        <f>ROUND(E184*H184,2)</f>
        <v>0</v>
      </c>
      <c r="J184" s="226">
        <v>272.60000000000002</v>
      </c>
      <c r="K184" s="225">
        <f>ROUND(E184*J184,2)</f>
        <v>272.60000000000002</v>
      </c>
      <c r="L184" s="225">
        <v>15</v>
      </c>
      <c r="M184" s="225">
        <f>G184*(1+L184/100)</f>
        <v>0</v>
      </c>
      <c r="N184" s="225">
        <v>0</v>
      </c>
      <c r="O184" s="225">
        <f>ROUND(E184*N184,2)</f>
        <v>0</v>
      </c>
      <c r="P184" s="225">
        <v>0</v>
      </c>
      <c r="Q184" s="225">
        <f>ROUND(E184*P184,2)</f>
        <v>0</v>
      </c>
      <c r="R184" s="225"/>
      <c r="S184" s="225" t="s">
        <v>141</v>
      </c>
      <c r="T184" s="225" t="s">
        <v>142</v>
      </c>
      <c r="U184" s="225">
        <v>0.45</v>
      </c>
      <c r="V184" s="225">
        <f>ROUND(E184*U184,2)</f>
        <v>0.45</v>
      </c>
      <c r="W184" s="225"/>
      <c r="X184" s="225" t="s">
        <v>143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144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44">
        <v>53</v>
      </c>
      <c r="B185" s="245" t="s">
        <v>319</v>
      </c>
      <c r="C185" s="254" t="s">
        <v>320</v>
      </c>
      <c r="D185" s="246" t="s">
        <v>321</v>
      </c>
      <c r="E185" s="247">
        <v>2</v>
      </c>
      <c r="F185" s="248"/>
      <c r="G185" s="249">
        <f>ROUND(E185*F185,2)</f>
        <v>0</v>
      </c>
      <c r="H185" s="226">
        <v>0</v>
      </c>
      <c r="I185" s="225">
        <f>ROUND(E185*H185,2)</f>
        <v>0</v>
      </c>
      <c r="J185" s="226">
        <v>498.7</v>
      </c>
      <c r="K185" s="225">
        <f>ROUND(E185*J185,2)</f>
        <v>997.4</v>
      </c>
      <c r="L185" s="225">
        <v>15</v>
      </c>
      <c r="M185" s="225">
        <f>G185*(1+L185/100)</f>
        <v>0</v>
      </c>
      <c r="N185" s="225">
        <v>0</v>
      </c>
      <c r="O185" s="225">
        <f>ROUND(E185*N185,2)</f>
        <v>0</v>
      </c>
      <c r="P185" s="225">
        <v>0</v>
      </c>
      <c r="Q185" s="225">
        <f>ROUND(E185*P185,2)</f>
        <v>0</v>
      </c>
      <c r="R185" s="225"/>
      <c r="S185" s="225" t="s">
        <v>176</v>
      </c>
      <c r="T185" s="225" t="s">
        <v>142</v>
      </c>
      <c r="U185" s="225">
        <v>0</v>
      </c>
      <c r="V185" s="225">
        <f>ROUND(E185*U185,2)</f>
        <v>0</v>
      </c>
      <c r="W185" s="225"/>
      <c r="X185" s="225" t="s">
        <v>143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144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44">
        <v>54</v>
      </c>
      <c r="B186" s="245" t="s">
        <v>322</v>
      </c>
      <c r="C186" s="254" t="s">
        <v>323</v>
      </c>
      <c r="D186" s="246" t="s">
        <v>0</v>
      </c>
      <c r="E186" s="247">
        <v>47.834000000000003</v>
      </c>
      <c r="F186" s="248"/>
      <c r="G186" s="249">
        <f>ROUND(E186*F186,2)</f>
        <v>0</v>
      </c>
      <c r="H186" s="226">
        <v>0</v>
      </c>
      <c r="I186" s="225">
        <f>ROUND(E186*H186,2)</f>
        <v>0</v>
      </c>
      <c r="J186" s="226">
        <v>2.1</v>
      </c>
      <c r="K186" s="225">
        <f>ROUND(E186*J186,2)</f>
        <v>100.45</v>
      </c>
      <c r="L186" s="225">
        <v>15</v>
      </c>
      <c r="M186" s="225">
        <f>G186*(1+L186/100)</f>
        <v>0</v>
      </c>
      <c r="N186" s="225">
        <v>0</v>
      </c>
      <c r="O186" s="225">
        <f>ROUND(E186*N186,2)</f>
        <v>0</v>
      </c>
      <c r="P186" s="225">
        <v>0</v>
      </c>
      <c r="Q186" s="225">
        <f>ROUND(E186*P186,2)</f>
        <v>0</v>
      </c>
      <c r="R186" s="225"/>
      <c r="S186" s="225" t="s">
        <v>141</v>
      </c>
      <c r="T186" s="225" t="s">
        <v>142</v>
      </c>
      <c r="U186" s="225">
        <v>0</v>
      </c>
      <c r="V186" s="225">
        <f>ROUND(E186*U186,2)</f>
        <v>0</v>
      </c>
      <c r="W186" s="225"/>
      <c r="X186" s="225" t="s">
        <v>289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290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x14ac:dyDescent="0.25">
      <c r="A187" s="232" t="s">
        <v>136</v>
      </c>
      <c r="B187" s="233" t="s">
        <v>76</v>
      </c>
      <c r="C187" s="251" t="s">
        <v>77</v>
      </c>
      <c r="D187" s="234"/>
      <c r="E187" s="235"/>
      <c r="F187" s="236"/>
      <c r="G187" s="237">
        <f>SUMIF(AG188:AG193,"&lt;&gt;NOR",G188:G193)</f>
        <v>0</v>
      </c>
      <c r="H187" s="231"/>
      <c r="I187" s="231">
        <f>SUM(I188:I193)</f>
        <v>2637.84</v>
      </c>
      <c r="J187" s="231"/>
      <c r="K187" s="231">
        <f>SUM(K188:K193)</f>
        <v>6532.8799999999992</v>
      </c>
      <c r="L187" s="231"/>
      <c r="M187" s="231">
        <f>SUM(M188:M193)</f>
        <v>0</v>
      </c>
      <c r="N187" s="231"/>
      <c r="O187" s="231">
        <f>SUM(O188:O193)</f>
        <v>0.06</v>
      </c>
      <c r="P187" s="231"/>
      <c r="Q187" s="231">
        <f>SUM(Q188:Q193)</f>
        <v>0</v>
      </c>
      <c r="R187" s="231"/>
      <c r="S187" s="231"/>
      <c r="T187" s="231"/>
      <c r="U187" s="231"/>
      <c r="V187" s="231">
        <f>SUM(V188:V193)</f>
        <v>12.14</v>
      </c>
      <c r="W187" s="231"/>
      <c r="X187" s="231"/>
      <c r="AG187" t="s">
        <v>137</v>
      </c>
    </row>
    <row r="188" spans="1:60" outlineLevel="1" x14ac:dyDescent="0.25">
      <c r="A188" s="244">
        <v>55</v>
      </c>
      <c r="B188" s="245" t="s">
        <v>324</v>
      </c>
      <c r="C188" s="254" t="s">
        <v>325</v>
      </c>
      <c r="D188" s="246" t="s">
        <v>161</v>
      </c>
      <c r="E188" s="247">
        <v>14</v>
      </c>
      <c r="F188" s="248"/>
      <c r="G188" s="249">
        <f>ROUND(E188*F188,2)</f>
        <v>0</v>
      </c>
      <c r="H188" s="226">
        <v>77.489999999999995</v>
      </c>
      <c r="I188" s="225">
        <f>ROUND(E188*H188,2)</f>
        <v>1084.8599999999999</v>
      </c>
      <c r="J188" s="226">
        <v>294.91000000000003</v>
      </c>
      <c r="K188" s="225">
        <f>ROUND(E188*J188,2)</f>
        <v>4128.74</v>
      </c>
      <c r="L188" s="225">
        <v>15</v>
      </c>
      <c r="M188" s="225">
        <f>G188*(1+L188/100)</f>
        <v>0</v>
      </c>
      <c r="N188" s="225">
        <v>3.9899999999999996E-3</v>
      </c>
      <c r="O188" s="225">
        <f>ROUND(E188*N188,2)</f>
        <v>0.06</v>
      </c>
      <c r="P188" s="225">
        <v>0</v>
      </c>
      <c r="Q188" s="225">
        <f>ROUND(E188*P188,2)</f>
        <v>0</v>
      </c>
      <c r="R188" s="225"/>
      <c r="S188" s="225" t="s">
        <v>141</v>
      </c>
      <c r="T188" s="225" t="s">
        <v>142</v>
      </c>
      <c r="U188" s="225">
        <v>0.54290000000000005</v>
      </c>
      <c r="V188" s="225">
        <f>ROUND(E188*U188,2)</f>
        <v>7.6</v>
      </c>
      <c r="W188" s="225"/>
      <c r="X188" s="225" t="s">
        <v>143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144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ht="20.399999999999999" outlineLevel="1" x14ac:dyDescent="0.25">
      <c r="A189" s="244">
        <v>56</v>
      </c>
      <c r="B189" s="245" t="s">
        <v>326</v>
      </c>
      <c r="C189" s="254" t="s">
        <v>327</v>
      </c>
      <c r="D189" s="246" t="s">
        <v>161</v>
      </c>
      <c r="E189" s="247">
        <v>14</v>
      </c>
      <c r="F189" s="248"/>
      <c r="G189" s="249">
        <f>ROUND(E189*F189,2)</f>
        <v>0</v>
      </c>
      <c r="H189" s="226">
        <v>29.94</v>
      </c>
      <c r="I189" s="225">
        <f>ROUND(E189*H189,2)</f>
        <v>419.16</v>
      </c>
      <c r="J189" s="226">
        <v>66.16</v>
      </c>
      <c r="K189" s="225">
        <f>ROUND(E189*J189,2)</f>
        <v>926.24</v>
      </c>
      <c r="L189" s="225">
        <v>15</v>
      </c>
      <c r="M189" s="225">
        <f>G189*(1+L189/100)</f>
        <v>0</v>
      </c>
      <c r="N189" s="225">
        <v>4.0000000000000003E-5</v>
      </c>
      <c r="O189" s="225">
        <f>ROUND(E189*N189,2)</f>
        <v>0</v>
      </c>
      <c r="P189" s="225">
        <v>0</v>
      </c>
      <c r="Q189" s="225">
        <f>ROUND(E189*P189,2)</f>
        <v>0</v>
      </c>
      <c r="R189" s="225"/>
      <c r="S189" s="225" t="s">
        <v>141</v>
      </c>
      <c r="T189" s="225" t="s">
        <v>142</v>
      </c>
      <c r="U189" s="225">
        <v>0.129</v>
      </c>
      <c r="V189" s="225">
        <f>ROUND(E189*U189,2)</f>
        <v>1.81</v>
      </c>
      <c r="W189" s="225"/>
      <c r="X189" s="225" t="s">
        <v>143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144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44">
        <v>57</v>
      </c>
      <c r="B190" s="245" t="s">
        <v>328</v>
      </c>
      <c r="C190" s="254" t="s">
        <v>329</v>
      </c>
      <c r="D190" s="246" t="s">
        <v>151</v>
      </c>
      <c r="E190" s="247">
        <v>3</v>
      </c>
      <c r="F190" s="248"/>
      <c r="G190" s="249">
        <f>ROUND(E190*F190,2)</f>
        <v>0</v>
      </c>
      <c r="H190" s="226">
        <v>123.72</v>
      </c>
      <c r="I190" s="225">
        <f>ROUND(E190*H190,2)</f>
        <v>371.16</v>
      </c>
      <c r="J190" s="226">
        <v>132.28</v>
      </c>
      <c r="K190" s="225">
        <f>ROUND(E190*J190,2)</f>
        <v>396.84</v>
      </c>
      <c r="L190" s="225">
        <v>15</v>
      </c>
      <c r="M190" s="225">
        <f>G190*(1+L190/100)</f>
        <v>0</v>
      </c>
      <c r="N190" s="225">
        <v>6.3000000000000003E-4</v>
      </c>
      <c r="O190" s="225">
        <f>ROUND(E190*N190,2)</f>
        <v>0</v>
      </c>
      <c r="P190" s="225">
        <v>0</v>
      </c>
      <c r="Q190" s="225">
        <f>ROUND(E190*P190,2)</f>
        <v>0</v>
      </c>
      <c r="R190" s="225"/>
      <c r="S190" s="225" t="s">
        <v>141</v>
      </c>
      <c r="T190" s="225" t="s">
        <v>142</v>
      </c>
      <c r="U190" s="225">
        <v>0.27200000000000002</v>
      </c>
      <c r="V190" s="225">
        <f>ROUND(E190*U190,2)</f>
        <v>0.82</v>
      </c>
      <c r="W190" s="225"/>
      <c r="X190" s="225" t="s">
        <v>143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144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44">
        <v>58</v>
      </c>
      <c r="B191" s="245" t="s">
        <v>330</v>
      </c>
      <c r="C191" s="254" t="s">
        <v>331</v>
      </c>
      <c r="D191" s="246" t="s">
        <v>332</v>
      </c>
      <c r="E191" s="247">
        <v>3</v>
      </c>
      <c r="F191" s="248"/>
      <c r="G191" s="249">
        <f>ROUND(E191*F191,2)</f>
        <v>0</v>
      </c>
      <c r="H191" s="226">
        <v>252.96</v>
      </c>
      <c r="I191" s="225">
        <f>ROUND(E191*H191,2)</f>
        <v>758.88</v>
      </c>
      <c r="J191" s="226">
        <v>262.94</v>
      </c>
      <c r="K191" s="225">
        <f>ROUND(E191*J191,2)</f>
        <v>788.82</v>
      </c>
      <c r="L191" s="225">
        <v>15</v>
      </c>
      <c r="M191" s="225">
        <f>G191*(1+L191/100)</f>
        <v>0</v>
      </c>
      <c r="N191" s="225">
        <v>1.48E-3</v>
      </c>
      <c r="O191" s="225">
        <f>ROUND(E191*N191,2)</f>
        <v>0</v>
      </c>
      <c r="P191" s="225">
        <v>0</v>
      </c>
      <c r="Q191" s="225">
        <f>ROUND(E191*P191,2)</f>
        <v>0</v>
      </c>
      <c r="R191" s="225"/>
      <c r="S191" s="225" t="s">
        <v>141</v>
      </c>
      <c r="T191" s="225" t="s">
        <v>142</v>
      </c>
      <c r="U191" s="225">
        <v>0.54</v>
      </c>
      <c r="V191" s="225">
        <f>ROUND(E191*U191,2)</f>
        <v>1.62</v>
      </c>
      <c r="W191" s="225"/>
      <c r="X191" s="225" t="s">
        <v>143</v>
      </c>
      <c r="Y191" s="206"/>
      <c r="Z191" s="206"/>
      <c r="AA191" s="206"/>
      <c r="AB191" s="206"/>
      <c r="AC191" s="206"/>
      <c r="AD191" s="206"/>
      <c r="AE191" s="206"/>
      <c r="AF191" s="206"/>
      <c r="AG191" s="206" t="s">
        <v>144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44">
        <v>59</v>
      </c>
      <c r="B192" s="245" t="s">
        <v>333</v>
      </c>
      <c r="C192" s="254" t="s">
        <v>334</v>
      </c>
      <c r="D192" s="246" t="s">
        <v>161</v>
      </c>
      <c r="E192" s="247">
        <v>14</v>
      </c>
      <c r="F192" s="248"/>
      <c r="G192" s="249">
        <f>ROUND(E192*F192,2)</f>
        <v>0</v>
      </c>
      <c r="H192" s="226">
        <v>0.27</v>
      </c>
      <c r="I192" s="225">
        <f>ROUND(E192*H192,2)</f>
        <v>3.78</v>
      </c>
      <c r="J192" s="226">
        <v>11.83</v>
      </c>
      <c r="K192" s="225">
        <f>ROUND(E192*J192,2)</f>
        <v>165.62</v>
      </c>
      <c r="L192" s="225">
        <v>15</v>
      </c>
      <c r="M192" s="225">
        <f>G192*(1+L192/100)</f>
        <v>0</v>
      </c>
      <c r="N192" s="225">
        <v>0</v>
      </c>
      <c r="O192" s="225">
        <f>ROUND(E192*N192,2)</f>
        <v>0</v>
      </c>
      <c r="P192" s="225">
        <v>0</v>
      </c>
      <c r="Q192" s="225">
        <f>ROUND(E192*P192,2)</f>
        <v>0</v>
      </c>
      <c r="R192" s="225"/>
      <c r="S192" s="225" t="s">
        <v>141</v>
      </c>
      <c r="T192" s="225" t="s">
        <v>142</v>
      </c>
      <c r="U192" s="225">
        <v>2.1000000000000001E-2</v>
      </c>
      <c r="V192" s="225">
        <f>ROUND(E192*U192,2)</f>
        <v>0.28999999999999998</v>
      </c>
      <c r="W192" s="225"/>
      <c r="X192" s="225" t="s">
        <v>143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144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44">
        <v>60</v>
      </c>
      <c r="B193" s="245" t="s">
        <v>335</v>
      </c>
      <c r="C193" s="254" t="s">
        <v>336</v>
      </c>
      <c r="D193" s="246" t="s">
        <v>0</v>
      </c>
      <c r="E193" s="247">
        <v>90.441000000000003</v>
      </c>
      <c r="F193" s="248"/>
      <c r="G193" s="249">
        <f>ROUND(E193*F193,2)</f>
        <v>0</v>
      </c>
      <c r="H193" s="226">
        <v>0</v>
      </c>
      <c r="I193" s="225">
        <f>ROUND(E193*H193,2)</f>
        <v>0</v>
      </c>
      <c r="J193" s="226">
        <v>1.4</v>
      </c>
      <c r="K193" s="225">
        <f>ROUND(E193*J193,2)</f>
        <v>126.62</v>
      </c>
      <c r="L193" s="225">
        <v>15</v>
      </c>
      <c r="M193" s="225">
        <f>G193*(1+L193/100)</f>
        <v>0</v>
      </c>
      <c r="N193" s="225">
        <v>0</v>
      </c>
      <c r="O193" s="225">
        <f>ROUND(E193*N193,2)</f>
        <v>0</v>
      </c>
      <c r="P193" s="225">
        <v>0</v>
      </c>
      <c r="Q193" s="225">
        <f>ROUND(E193*P193,2)</f>
        <v>0</v>
      </c>
      <c r="R193" s="225"/>
      <c r="S193" s="225" t="s">
        <v>141</v>
      </c>
      <c r="T193" s="225" t="s">
        <v>142</v>
      </c>
      <c r="U193" s="225">
        <v>0</v>
      </c>
      <c r="V193" s="225">
        <f>ROUND(E193*U193,2)</f>
        <v>0</v>
      </c>
      <c r="W193" s="225"/>
      <c r="X193" s="225" t="s">
        <v>289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290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x14ac:dyDescent="0.25">
      <c r="A194" s="232" t="s">
        <v>136</v>
      </c>
      <c r="B194" s="233" t="s">
        <v>78</v>
      </c>
      <c r="C194" s="251" t="s">
        <v>79</v>
      </c>
      <c r="D194" s="234"/>
      <c r="E194" s="235"/>
      <c r="F194" s="236"/>
      <c r="G194" s="237">
        <f>SUMIF(AG195:AG204,"&lt;&gt;NOR",G195:G204)</f>
        <v>0</v>
      </c>
      <c r="H194" s="231"/>
      <c r="I194" s="231">
        <f>SUM(I195:I204)</f>
        <v>4508.0600000000004</v>
      </c>
      <c r="J194" s="231"/>
      <c r="K194" s="231">
        <f>SUM(K195:K204)</f>
        <v>5516.3099999999995</v>
      </c>
      <c r="L194" s="231"/>
      <c r="M194" s="231">
        <f>SUM(M195:M204)</f>
        <v>0</v>
      </c>
      <c r="N194" s="231"/>
      <c r="O194" s="231">
        <f>SUM(O195:O204)</f>
        <v>0</v>
      </c>
      <c r="P194" s="231"/>
      <c r="Q194" s="231">
        <f>SUM(Q195:Q204)</f>
        <v>0.01</v>
      </c>
      <c r="R194" s="231"/>
      <c r="S194" s="231"/>
      <c r="T194" s="231"/>
      <c r="U194" s="231"/>
      <c r="V194" s="231">
        <f>SUM(V195:V204)</f>
        <v>4.3000000000000007</v>
      </c>
      <c r="W194" s="231"/>
      <c r="X194" s="231"/>
      <c r="AG194" t="s">
        <v>137</v>
      </c>
    </row>
    <row r="195" spans="1:60" ht="20.399999999999999" outlineLevel="1" x14ac:dyDescent="0.25">
      <c r="A195" s="244">
        <v>61</v>
      </c>
      <c r="B195" s="245" t="s">
        <v>337</v>
      </c>
      <c r="C195" s="254" t="s">
        <v>338</v>
      </c>
      <c r="D195" s="246" t="s">
        <v>339</v>
      </c>
      <c r="E195" s="247">
        <v>1</v>
      </c>
      <c r="F195" s="248"/>
      <c r="G195" s="249">
        <f>ROUND(E195*F195,2)</f>
        <v>0</v>
      </c>
      <c r="H195" s="226">
        <v>983.29</v>
      </c>
      <c r="I195" s="225">
        <f>ROUND(E195*H195,2)</f>
        <v>983.29</v>
      </c>
      <c r="J195" s="226">
        <v>1066.71</v>
      </c>
      <c r="K195" s="225">
        <f>ROUND(E195*J195,2)</f>
        <v>1066.71</v>
      </c>
      <c r="L195" s="225">
        <v>15</v>
      </c>
      <c r="M195" s="225">
        <f>G195*(1+L195/100)</f>
        <v>0</v>
      </c>
      <c r="N195" s="225">
        <v>3.2499999999999999E-3</v>
      </c>
      <c r="O195" s="225">
        <f>ROUND(E195*N195,2)</f>
        <v>0</v>
      </c>
      <c r="P195" s="225">
        <v>0</v>
      </c>
      <c r="Q195" s="225">
        <f>ROUND(E195*P195,2)</f>
        <v>0</v>
      </c>
      <c r="R195" s="225"/>
      <c r="S195" s="225" t="s">
        <v>141</v>
      </c>
      <c r="T195" s="225" t="s">
        <v>142</v>
      </c>
      <c r="U195" s="225">
        <v>1.78</v>
      </c>
      <c r="V195" s="225">
        <f>ROUND(E195*U195,2)</f>
        <v>1.78</v>
      </c>
      <c r="W195" s="225"/>
      <c r="X195" s="225" t="s">
        <v>143</v>
      </c>
      <c r="Y195" s="206"/>
      <c r="Z195" s="206"/>
      <c r="AA195" s="206"/>
      <c r="AB195" s="206"/>
      <c r="AC195" s="206"/>
      <c r="AD195" s="206"/>
      <c r="AE195" s="206"/>
      <c r="AF195" s="206"/>
      <c r="AG195" s="206" t="s">
        <v>144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44">
        <v>62</v>
      </c>
      <c r="B196" s="245" t="s">
        <v>340</v>
      </c>
      <c r="C196" s="254" t="s">
        <v>341</v>
      </c>
      <c r="D196" s="246" t="s">
        <v>339</v>
      </c>
      <c r="E196" s="247">
        <v>1</v>
      </c>
      <c r="F196" s="248"/>
      <c r="G196" s="249">
        <f>ROUND(E196*F196,2)</f>
        <v>0</v>
      </c>
      <c r="H196" s="226">
        <v>32.549999999999997</v>
      </c>
      <c r="I196" s="225">
        <f>ROUND(E196*H196,2)</f>
        <v>32.549999999999997</v>
      </c>
      <c r="J196" s="226">
        <v>431.45</v>
      </c>
      <c r="K196" s="225">
        <f>ROUND(E196*J196,2)</f>
        <v>431.45</v>
      </c>
      <c r="L196" s="225">
        <v>15</v>
      </c>
      <c r="M196" s="225">
        <f>G196*(1+L196/100)</f>
        <v>0</v>
      </c>
      <c r="N196" s="225">
        <v>1.8000000000000001E-4</v>
      </c>
      <c r="O196" s="225">
        <f>ROUND(E196*N196,2)</f>
        <v>0</v>
      </c>
      <c r="P196" s="225">
        <v>0</v>
      </c>
      <c r="Q196" s="225">
        <f>ROUND(E196*P196,2)</f>
        <v>0</v>
      </c>
      <c r="R196" s="225"/>
      <c r="S196" s="225" t="s">
        <v>141</v>
      </c>
      <c r="T196" s="225" t="s">
        <v>141</v>
      </c>
      <c r="U196" s="225">
        <v>0.83799999999999997</v>
      </c>
      <c r="V196" s="225">
        <f>ROUND(E196*U196,2)</f>
        <v>0.84</v>
      </c>
      <c r="W196" s="225"/>
      <c r="X196" s="225" t="s">
        <v>143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144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44">
        <v>63</v>
      </c>
      <c r="B197" s="245" t="s">
        <v>342</v>
      </c>
      <c r="C197" s="254" t="s">
        <v>343</v>
      </c>
      <c r="D197" s="246" t="s">
        <v>161</v>
      </c>
      <c r="E197" s="247">
        <v>2</v>
      </c>
      <c r="F197" s="248"/>
      <c r="G197" s="249">
        <f>ROUND(E197*F197,2)</f>
        <v>0</v>
      </c>
      <c r="H197" s="226">
        <v>265.29000000000002</v>
      </c>
      <c r="I197" s="225">
        <f>ROUND(E197*H197,2)</f>
        <v>530.58000000000004</v>
      </c>
      <c r="J197" s="226">
        <v>166.71</v>
      </c>
      <c r="K197" s="225">
        <f>ROUND(E197*J197,2)</f>
        <v>333.42</v>
      </c>
      <c r="L197" s="225">
        <v>15</v>
      </c>
      <c r="M197" s="225">
        <f>G197*(1+L197/100)</f>
        <v>0</v>
      </c>
      <c r="N197" s="225">
        <v>7.9000000000000001E-4</v>
      </c>
      <c r="O197" s="225">
        <f>ROUND(E197*N197,2)</f>
        <v>0</v>
      </c>
      <c r="P197" s="225">
        <v>0</v>
      </c>
      <c r="Q197" s="225">
        <f>ROUND(E197*P197,2)</f>
        <v>0</v>
      </c>
      <c r="R197" s="225"/>
      <c r="S197" s="225" t="s">
        <v>141</v>
      </c>
      <c r="T197" s="225" t="s">
        <v>141</v>
      </c>
      <c r="U197" s="225">
        <v>0.30869000000000002</v>
      </c>
      <c r="V197" s="225">
        <f>ROUND(E197*U197,2)</f>
        <v>0.62</v>
      </c>
      <c r="W197" s="225"/>
      <c r="X197" s="225" t="s">
        <v>143</v>
      </c>
      <c r="Y197" s="206"/>
      <c r="Z197" s="206"/>
      <c r="AA197" s="206"/>
      <c r="AB197" s="206"/>
      <c r="AC197" s="206"/>
      <c r="AD197" s="206"/>
      <c r="AE197" s="206"/>
      <c r="AF197" s="206"/>
      <c r="AG197" s="206" t="s">
        <v>144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44">
        <v>64</v>
      </c>
      <c r="B198" s="245" t="s">
        <v>344</v>
      </c>
      <c r="C198" s="254" t="s">
        <v>345</v>
      </c>
      <c r="D198" s="246" t="s">
        <v>151</v>
      </c>
      <c r="E198" s="247">
        <v>1</v>
      </c>
      <c r="F198" s="248"/>
      <c r="G198" s="249">
        <f>ROUND(E198*F198,2)</f>
        <v>0</v>
      </c>
      <c r="H198" s="226">
        <v>126.47</v>
      </c>
      <c r="I198" s="225">
        <f>ROUND(E198*H198,2)</f>
        <v>126.47</v>
      </c>
      <c r="J198" s="226">
        <v>234.03</v>
      </c>
      <c r="K198" s="225">
        <f>ROUND(E198*J198,2)</f>
        <v>234.03</v>
      </c>
      <c r="L198" s="225">
        <v>15</v>
      </c>
      <c r="M198" s="225">
        <f>G198*(1+L198/100)</f>
        <v>0</v>
      </c>
      <c r="N198" s="225">
        <v>9.3000000000000005E-4</v>
      </c>
      <c r="O198" s="225">
        <f>ROUND(E198*N198,2)</f>
        <v>0</v>
      </c>
      <c r="P198" s="225">
        <v>0</v>
      </c>
      <c r="Q198" s="225">
        <f>ROUND(E198*P198,2)</f>
        <v>0</v>
      </c>
      <c r="R198" s="225"/>
      <c r="S198" s="225" t="s">
        <v>141</v>
      </c>
      <c r="T198" s="225" t="s">
        <v>141</v>
      </c>
      <c r="U198" s="225">
        <v>0.42399999999999999</v>
      </c>
      <c r="V198" s="225">
        <f>ROUND(E198*U198,2)</f>
        <v>0.42</v>
      </c>
      <c r="W198" s="225"/>
      <c r="X198" s="225" t="s">
        <v>143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144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44">
        <v>65</v>
      </c>
      <c r="B199" s="245" t="s">
        <v>346</v>
      </c>
      <c r="C199" s="254" t="s">
        <v>347</v>
      </c>
      <c r="D199" s="246" t="s">
        <v>339</v>
      </c>
      <c r="E199" s="247">
        <v>1</v>
      </c>
      <c r="F199" s="248"/>
      <c r="G199" s="249">
        <f>ROUND(E199*F199,2)</f>
        <v>0</v>
      </c>
      <c r="H199" s="226">
        <v>1802.76</v>
      </c>
      <c r="I199" s="225">
        <f>ROUND(E199*H199,2)</f>
        <v>1802.76</v>
      </c>
      <c r="J199" s="226">
        <v>79.239999999999995</v>
      </c>
      <c r="K199" s="225">
        <f>ROUND(E199*J199,2)</f>
        <v>79.239999999999995</v>
      </c>
      <c r="L199" s="225">
        <v>15</v>
      </c>
      <c r="M199" s="225">
        <f>G199*(1+L199/100)</f>
        <v>0</v>
      </c>
      <c r="N199" s="225">
        <v>1E-3</v>
      </c>
      <c r="O199" s="225">
        <f>ROUND(E199*N199,2)</f>
        <v>0</v>
      </c>
      <c r="P199" s="225">
        <v>0</v>
      </c>
      <c r="Q199" s="225">
        <f>ROUND(E199*P199,2)</f>
        <v>0</v>
      </c>
      <c r="R199" s="225"/>
      <c r="S199" s="225" t="s">
        <v>141</v>
      </c>
      <c r="T199" s="225" t="s">
        <v>141</v>
      </c>
      <c r="U199" s="225">
        <v>0.14499999999999999</v>
      </c>
      <c r="V199" s="225">
        <f>ROUND(E199*U199,2)</f>
        <v>0.15</v>
      </c>
      <c r="W199" s="225"/>
      <c r="X199" s="225" t="s">
        <v>143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144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44">
        <v>66</v>
      </c>
      <c r="B200" s="245" t="s">
        <v>348</v>
      </c>
      <c r="C200" s="254" t="s">
        <v>349</v>
      </c>
      <c r="D200" s="246" t="s">
        <v>339</v>
      </c>
      <c r="E200" s="247">
        <v>1</v>
      </c>
      <c r="F200" s="248"/>
      <c r="G200" s="249">
        <f>ROUND(E200*F200,2)</f>
        <v>0</v>
      </c>
      <c r="H200" s="226">
        <v>740.83</v>
      </c>
      <c r="I200" s="225">
        <f>ROUND(E200*H200,2)</f>
        <v>740.83</v>
      </c>
      <c r="J200" s="226">
        <v>90.17</v>
      </c>
      <c r="K200" s="225">
        <f>ROUND(E200*J200,2)</f>
        <v>90.17</v>
      </c>
      <c r="L200" s="225">
        <v>15</v>
      </c>
      <c r="M200" s="225">
        <f>G200*(1+L200/100)</f>
        <v>0</v>
      </c>
      <c r="N200" s="225">
        <v>5.0000000000000001E-4</v>
      </c>
      <c r="O200" s="225">
        <f>ROUND(E200*N200,2)</f>
        <v>0</v>
      </c>
      <c r="P200" s="225">
        <v>0</v>
      </c>
      <c r="Q200" s="225">
        <f>ROUND(E200*P200,2)</f>
        <v>0</v>
      </c>
      <c r="R200" s="225"/>
      <c r="S200" s="225" t="s">
        <v>141</v>
      </c>
      <c r="T200" s="225" t="s">
        <v>141</v>
      </c>
      <c r="U200" s="225">
        <v>0.16500000000000001</v>
      </c>
      <c r="V200" s="225">
        <f>ROUND(E200*U200,2)</f>
        <v>0.17</v>
      </c>
      <c r="W200" s="225"/>
      <c r="X200" s="225" t="s">
        <v>143</v>
      </c>
      <c r="Y200" s="206"/>
      <c r="Z200" s="206"/>
      <c r="AA200" s="206"/>
      <c r="AB200" s="206"/>
      <c r="AC200" s="206"/>
      <c r="AD200" s="206"/>
      <c r="AE200" s="206"/>
      <c r="AF200" s="206"/>
      <c r="AG200" s="206" t="s">
        <v>144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44">
        <v>67</v>
      </c>
      <c r="B201" s="245" t="s">
        <v>350</v>
      </c>
      <c r="C201" s="254" t="s">
        <v>351</v>
      </c>
      <c r="D201" s="246" t="s">
        <v>151</v>
      </c>
      <c r="E201" s="247">
        <v>1</v>
      </c>
      <c r="F201" s="248"/>
      <c r="G201" s="249">
        <f>ROUND(E201*F201,2)</f>
        <v>0</v>
      </c>
      <c r="H201" s="226">
        <v>282.27999999999997</v>
      </c>
      <c r="I201" s="225">
        <f>ROUND(E201*H201,2)</f>
        <v>282.27999999999997</v>
      </c>
      <c r="J201" s="226">
        <v>113.72</v>
      </c>
      <c r="K201" s="225">
        <f>ROUND(E201*J201,2)</f>
        <v>113.72</v>
      </c>
      <c r="L201" s="225">
        <v>15</v>
      </c>
      <c r="M201" s="225">
        <f>G201*(1+L201/100)</f>
        <v>0</v>
      </c>
      <c r="N201" s="225">
        <v>2.5000000000000001E-4</v>
      </c>
      <c r="O201" s="225">
        <f>ROUND(E201*N201,2)</f>
        <v>0</v>
      </c>
      <c r="P201" s="225">
        <v>0</v>
      </c>
      <c r="Q201" s="225">
        <f>ROUND(E201*P201,2)</f>
        <v>0</v>
      </c>
      <c r="R201" s="225"/>
      <c r="S201" s="225" t="s">
        <v>141</v>
      </c>
      <c r="T201" s="225" t="s">
        <v>141</v>
      </c>
      <c r="U201" s="225">
        <v>0.20599999999999999</v>
      </c>
      <c r="V201" s="225">
        <f>ROUND(E201*U201,2)</f>
        <v>0.21</v>
      </c>
      <c r="W201" s="225"/>
      <c r="X201" s="225" t="s">
        <v>143</v>
      </c>
      <c r="Y201" s="206"/>
      <c r="Z201" s="206"/>
      <c r="AA201" s="206"/>
      <c r="AB201" s="206"/>
      <c r="AC201" s="206"/>
      <c r="AD201" s="206"/>
      <c r="AE201" s="206"/>
      <c r="AF201" s="206"/>
      <c r="AG201" s="206" t="s">
        <v>144</v>
      </c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ht="20.399999999999999" outlineLevel="1" x14ac:dyDescent="0.25">
      <c r="A202" s="244">
        <v>68</v>
      </c>
      <c r="B202" s="245" t="s">
        <v>352</v>
      </c>
      <c r="C202" s="254" t="s">
        <v>353</v>
      </c>
      <c r="D202" s="246" t="s">
        <v>161</v>
      </c>
      <c r="E202" s="247">
        <v>2</v>
      </c>
      <c r="F202" s="248"/>
      <c r="G202" s="249">
        <f>ROUND(E202*F202,2)</f>
        <v>0</v>
      </c>
      <c r="H202" s="226">
        <v>4.6500000000000004</v>
      </c>
      <c r="I202" s="225">
        <f>ROUND(E202*H202,2)</f>
        <v>9.3000000000000007</v>
      </c>
      <c r="J202" s="226">
        <v>24.35</v>
      </c>
      <c r="K202" s="225">
        <f>ROUND(E202*J202,2)</f>
        <v>48.7</v>
      </c>
      <c r="L202" s="225">
        <v>15</v>
      </c>
      <c r="M202" s="225">
        <f>G202*(1+L202/100)</f>
        <v>0</v>
      </c>
      <c r="N202" s="225">
        <v>2.0000000000000002E-5</v>
      </c>
      <c r="O202" s="225">
        <f>ROUND(E202*N202,2)</f>
        <v>0</v>
      </c>
      <c r="P202" s="225">
        <v>3.2000000000000002E-3</v>
      </c>
      <c r="Q202" s="225">
        <f>ROUND(E202*P202,2)</f>
        <v>0.01</v>
      </c>
      <c r="R202" s="225"/>
      <c r="S202" s="225" t="s">
        <v>141</v>
      </c>
      <c r="T202" s="225" t="s">
        <v>141</v>
      </c>
      <c r="U202" s="225">
        <v>5.2999999999999999E-2</v>
      </c>
      <c r="V202" s="225">
        <f>ROUND(E202*U202,2)</f>
        <v>0.11</v>
      </c>
      <c r="W202" s="225"/>
      <c r="X202" s="225" t="s">
        <v>143</v>
      </c>
      <c r="Y202" s="206"/>
      <c r="Z202" s="206"/>
      <c r="AA202" s="206"/>
      <c r="AB202" s="206"/>
      <c r="AC202" s="206"/>
      <c r="AD202" s="206"/>
      <c r="AE202" s="206"/>
      <c r="AF202" s="206"/>
      <c r="AG202" s="206" t="s">
        <v>144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44">
        <v>69</v>
      </c>
      <c r="B203" s="245" t="s">
        <v>354</v>
      </c>
      <c r="C203" s="254" t="s">
        <v>355</v>
      </c>
      <c r="D203" s="246" t="s">
        <v>308</v>
      </c>
      <c r="E203" s="247">
        <v>1</v>
      </c>
      <c r="F203" s="248"/>
      <c r="G203" s="249">
        <f>ROUND(E203*F203,2)</f>
        <v>0</v>
      </c>
      <c r="H203" s="226">
        <v>0</v>
      </c>
      <c r="I203" s="225">
        <f>ROUND(E203*H203,2)</f>
        <v>0</v>
      </c>
      <c r="J203" s="226">
        <v>3000</v>
      </c>
      <c r="K203" s="225">
        <f>ROUND(E203*J203,2)</f>
        <v>3000</v>
      </c>
      <c r="L203" s="225">
        <v>15</v>
      </c>
      <c r="M203" s="225">
        <f>G203*(1+L203/100)</f>
        <v>0</v>
      </c>
      <c r="N203" s="225">
        <v>0</v>
      </c>
      <c r="O203" s="225">
        <f>ROUND(E203*N203,2)</f>
        <v>0</v>
      </c>
      <c r="P203" s="225">
        <v>0</v>
      </c>
      <c r="Q203" s="225">
        <f>ROUND(E203*P203,2)</f>
        <v>0</v>
      </c>
      <c r="R203" s="225"/>
      <c r="S203" s="225" t="s">
        <v>176</v>
      </c>
      <c r="T203" s="225" t="s">
        <v>142</v>
      </c>
      <c r="U203" s="225">
        <v>0</v>
      </c>
      <c r="V203" s="225">
        <f>ROUND(E203*U203,2)</f>
        <v>0</v>
      </c>
      <c r="W203" s="225"/>
      <c r="X203" s="225" t="s">
        <v>143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144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5">
      <c r="A204" s="244">
        <v>70</v>
      </c>
      <c r="B204" s="245" t="s">
        <v>356</v>
      </c>
      <c r="C204" s="254" t="s">
        <v>357</v>
      </c>
      <c r="D204" s="246" t="s">
        <v>0</v>
      </c>
      <c r="E204" s="247">
        <v>99.055000000000007</v>
      </c>
      <c r="F204" s="248"/>
      <c r="G204" s="249">
        <f>ROUND(E204*F204,2)</f>
        <v>0</v>
      </c>
      <c r="H204" s="226">
        <v>0</v>
      </c>
      <c r="I204" s="225">
        <f>ROUND(E204*H204,2)</f>
        <v>0</v>
      </c>
      <c r="J204" s="226">
        <v>1.2</v>
      </c>
      <c r="K204" s="225">
        <f>ROUND(E204*J204,2)</f>
        <v>118.87</v>
      </c>
      <c r="L204" s="225">
        <v>15</v>
      </c>
      <c r="M204" s="225">
        <f>G204*(1+L204/100)</f>
        <v>0</v>
      </c>
      <c r="N204" s="225">
        <v>0</v>
      </c>
      <c r="O204" s="225">
        <f>ROUND(E204*N204,2)</f>
        <v>0</v>
      </c>
      <c r="P204" s="225">
        <v>0</v>
      </c>
      <c r="Q204" s="225">
        <f>ROUND(E204*P204,2)</f>
        <v>0</v>
      </c>
      <c r="R204" s="225"/>
      <c r="S204" s="225" t="s">
        <v>141</v>
      </c>
      <c r="T204" s="225" t="s">
        <v>141</v>
      </c>
      <c r="U204" s="225">
        <v>0</v>
      </c>
      <c r="V204" s="225">
        <f>ROUND(E204*U204,2)</f>
        <v>0</v>
      </c>
      <c r="W204" s="225"/>
      <c r="X204" s="225" t="s">
        <v>289</v>
      </c>
      <c r="Y204" s="206"/>
      <c r="Z204" s="206"/>
      <c r="AA204" s="206"/>
      <c r="AB204" s="206"/>
      <c r="AC204" s="206"/>
      <c r="AD204" s="206"/>
      <c r="AE204" s="206"/>
      <c r="AF204" s="206"/>
      <c r="AG204" s="206" t="s">
        <v>290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x14ac:dyDescent="0.25">
      <c r="A205" s="232" t="s">
        <v>136</v>
      </c>
      <c r="B205" s="233" t="s">
        <v>80</v>
      </c>
      <c r="C205" s="251" t="s">
        <v>81</v>
      </c>
      <c r="D205" s="234"/>
      <c r="E205" s="235"/>
      <c r="F205" s="236"/>
      <c r="G205" s="237">
        <f>SUMIF(AG206:AG234,"&lt;&gt;NOR",G206:G234)</f>
        <v>0</v>
      </c>
      <c r="H205" s="231"/>
      <c r="I205" s="231">
        <f>SUM(I206:I234)</f>
        <v>27099.87</v>
      </c>
      <c r="J205" s="231"/>
      <c r="K205" s="231">
        <f>SUM(K206:K234)</f>
        <v>8727.8399999999983</v>
      </c>
      <c r="L205" s="231"/>
      <c r="M205" s="231">
        <f>SUM(M206:M234)</f>
        <v>0</v>
      </c>
      <c r="N205" s="231"/>
      <c r="O205" s="231">
        <f>SUM(O206:O234)</f>
        <v>0.14000000000000001</v>
      </c>
      <c r="P205" s="231"/>
      <c r="Q205" s="231">
        <f>SUM(Q206:Q234)</f>
        <v>0.28000000000000003</v>
      </c>
      <c r="R205" s="231"/>
      <c r="S205" s="231"/>
      <c r="T205" s="231"/>
      <c r="U205" s="231"/>
      <c r="V205" s="231">
        <f>SUM(V206:V234)</f>
        <v>12.66</v>
      </c>
      <c r="W205" s="231"/>
      <c r="X205" s="231"/>
      <c r="AG205" t="s">
        <v>137</v>
      </c>
    </row>
    <row r="206" spans="1:60" ht="20.399999999999999" outlineLevel="1" x14ac:dyDescent="0.25">
      <c r="A206" s="244">
        <v>71</v>
      </c>
      <c r="B206" s="245" t="s">
        <v>358</v>
      </c>
      <c r="C206" s="254" t="s">
        <v>359</v>
      </c>
      <c r="D206" s="246" t="s">
        <v>339</v>
      </c>
      <c r="E206" s="247">
        <v>1</v>
      </c>
      <c r="F206" s="248"/>
      <c r="G206" s="249">
        <f>ROUND(E206*F206,2)</f>
        <v>0</v>
      </c>
      <c r="H206" s="226">
        <v>6287.23</v>
      </c>
      <c r="I206" s="225">
        <f>ROUND(E206*H206,2)</f>
        <v>6287.23</v>
      </c>
      <c r="J206" s="226">
        <v>916.27</v>
      </c>
      <c r="K206" s="225">
        <f>ROUND(E206*J206,2)</f>
        <v>916.27</v>
      </c>
      <c r="L206" s="225">
        <v>15</v>
      </c>
      <c r="M206" s="225">
        <f>G206*(1+L206/100)</f>
        <v>0</v>
      </c>
      <c r="N206" s="225">
        <v>2.8719999999999999E-2</v>
      </c>
      <c r="O206" s="225">
        <f>ROUND(E206*N206,2)</f>
        <v>0.03</v>
      </c>
      <c r="P206" s="225">
        <v>0</v>
      </c>
      <c r="Q206" s="225">
        <f>ROUND(E206*P206,2)</f>
        <v>0</v>
      </c>
      <c r="R206" s="225"/>
      <c r="S206" s="225" t="s">
        <v>141</v>
      </c>
      <c r="T206" s="225" t="s">
        <v>142</v>
      </c>
      <c r="U206" s="225">
        <v>1.5</v>
      </c>
      <c r="V206" s="225">
        <f>ROUND(E206*U206,2)</f>
        <v>1.5</v>
      </c>
      <c r="W206" s="225"/>
      <c r="X206" s="225" t="s">
        <v>143</v>
      </c>
      <c r="Y206" s="206"/>
      <c r="Z206" s="206"/>
      <c r="AA206" s="206"/>
      <c r="AB206" s="206"/>
      <c r="AC206" s="206"/>
      <c r="AD206" s="206"/>
      <c r="AE206" s="206"/>
      <c r="AF206" s="206"/>
      <c r="AG206" s="206" t="s">
        <v>144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44">
        <v>72</v>
      </c>
      <c r="B207" s="245" t="s">
        <v>360</v>
      </c>
      <c r="C207" s="254" t="s">
        <v>361</v>
      </c>
      <c r="D207" s="246" t="s">
        <v>339</v>
      </c>
      <c r="E207" s="247">
        <v>1</v>
      </c>
      <c r="F207" s="248"/>
      <c r="G207" s="249">
        <f>ROUND(E207*F207,2)</f>
        <v>0</v>
      </c>
      <c r="H207" s="226">
        <v>526.70000000000005</v>
      </c>
      <c r="I207" s="225">
        <f>ROUND(E207*H207,2)</f>
        <v>526.70000000000005</v>
      </c>
      <c r="J207" s="226">
        <v>843.1</v>
      </c>
      <c r="K207" s="225">
        <f>ROUND(E207*J207,2)</f>
        <v>843.1</v>
      </c>
      <c r="L207" s="225">
        <v>15</v>
      </c>
      <c r="M207" s="225">
        <f>G207*(1+L207/100)</f>
        <v>0</v>
      </c>
      <c r="N207" s="225">
        <v>1.8600000000000001E-3</v>
      </c>
      <c r="O207" s="225">
        <f>ROUND(E207*N207,2)</f>
        <v>0</v>
      </c>
      <c r="P207" s="225">
        <v>0</v>
      </c>
      <c r="Q207" s="225">
        <f>ROUND(E207*P207,2)</f>
        <v>0</v>
      </c>
      <c r="R207" s="225"/>
      <c r="S207" s="225" t="s">
        <v>141</v>
      </c>
      <c r="T207" s="225" t="s">
        <v>142</v>
      </c>
      <c r="U207" s="225">
        <v>1.3340000000000001</v>
      </c>
      <c r="V207" s="225">
        <f>ROUND(E207*U207,2)</f>
        <v>1.33</v>
      </c>
      <c r="W207" s="225"/>
      <c r="X207" s="225" t="s">
        <v>143</v>
      </c>
      <c r="Y207" s="206"/>
      <c r="Z207" s="206"/>
      <c r="AA207" s="206"/>
      <c r="AB207" s="206"/>
      <c r="AC207" s="206"/>
      <c r="AD207" s="206"/>
      <c r="AE207" s="206"/>
      <c r="AF207" s="206"/>
      <c r="AG207" s="206" t="s">
        <v>144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44">
        <v>73</v>
      </c>
      <c r="B208" s="245" t="s">
        <v>362</v>
      </c>
      <c r="C208" s="254" t="s">
        <v>363</v>
      </c>
      <c r="D208" s="246" t="s">
        <v>339</v>
      </c>
      <c r="E208" s="247">
        <v>1</v>
      </c>
      <c r="F208" s="248"/>
      <c r="G208" s="249">
        <f>ROUND(E208*F208,2)</f>
        <v>0</v>
      </c>
      <c r="H208" s="226">
        <v>103.93</v>
      </c>
      <c r="I208" s="225">
        <f>ROUND(E208*H208,2)</f>
        <v>103.93</v>
      </c>
      <c r="J208" s="226">
        <v>848.07</v>
      </c>
      <c r="K208" s="225">
        <f>ROUND(E208*J208,2)</f>
        <v>848.07</v>
      </c>
      <c r="L208" s="225">
        <v>15</v>
      </c>
      <c r="M208" s="225">
        <f>G208*(1+L208/100)</f>
        <v>0</v>
      </c>
      <c r="N208" s="225">
        <v>1.41E-3</v>
      </c>
      <c r="O208" s="225">
        <f>ROUND(E208*N208,2)</f>
        <v>0</v>
      </c>
      <c r="P208" s="225">
        <v>0</v>
      </c>
      <c r="Q208" s="225">
        <f>ROUND(E208*P208,2)</f>
        <v>0</v>
      </c>
      <c r="R208" s="225"/>
      <c r="S208" s="225" t="s">
        <v>141</v>
      </c>
      <c r="T208" s="225" t="s">
        <v>142</v>
      </c>
      <c r="U208" s="225">
        <v>1.575</v>
      </c>
      <c r="V208" s="225">
        <f>ROUND(E208*U208,2)</f>
        <v>1.58</v>
      </c>
      <c r="W208" s="225"/>
      <c r="X208" s="225" t="s">
        <v>143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144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5">
      <c r="A209" s="244">
        <v>74</v>
      </c>
      <c r="B209" s="245" t="s">
        <v>364</v>
      </c>
      <c r="C209" s="254" t="s">
        <v>365</v>
      </c>
      <c r="D209" s="246" t="s">
        <v>339</v>
      </c>
      <c r="E209" s="247">
        <v>1</v>
      </c>
      <c r="F209" s="248"/>
      <c r="G209" s="249">
        <f>ROUND(E209*F209,2)</f>
        <v>0</v>
      </c>
      <c r="H209" s="226">
        <v>0</v>
      </c>
      <c r="I209" s="225">
        <f>ROUND(E209*H209,2)</f>
        <v>0</v>
      </c>
      <c r="J209" s="226">
        <v>504.8</v>
      </c>
      <c r="K209" s="225">
        <f>ROUND(E209*J209,2)</f>
        <v>504.8</v>
      </c>
      <c r="L209" s="225">
        <v>15</v>
      </c>
      <c r="M209" s="225">
        <f>G209*(1+L209/100)</f>
        <v>0</v>
      </c>
      <c r="N209" s="225">
        <v>0</v>
      </c>
      <c r="O209" s="225">
        <f>ROUND(E209*N209,2)</f>
        <v>0</v>
      </c>
      <c r="P209" s="225">
        <v>0.125</v>
      </c>
      <c r="Q209" s="225">
        <f>ROUND(E209*P209,2)</f>
        <v>0.13</v>
      </c>
      <c r="R209" s="225"/>
      <c r="S209" s="225" t="s">
        <v>141</v>
      </c>
      <c r="T209" s="225" t="s">
        <v>142</v>
      </c>
      <c r="U209" s="225">
        <v>1.1499999999999999</v>
      </c>
      <c r="V209" s="225">
        <f>ROUND(E209*U209,2)</f>
        <v>1.1499999999999999</v>
      </c>
      <c r="W209" s="225"/>
      <c r="X209" s="225" t="s">
        <v>143</v>
      </c>
      <c r="Y209" s="206"/>
      <c r="Z209" s="206"/>
      <c r="AA209" s="206"/>
      <c r="AB209" s="206"/>
      <c r="AC209" s="206"/>
      <c r="AD209" s="206"/>
      <c r="AE209" s="206"/>
      <c r="AF209" s="206"/>
      <c r="AG209" s="206" t="s">
        <v>144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44">
        <v>75</v>
      </c>
      <c r="B210" s="245" t="s">
        <v>366</v>
      </c>
      <c r="C210" s="254" t="s">
        <v>367</v>
      </c>
      <c r="D210" s="246" t="s">
        <v>339</v>
      </c>
      <c r="E210" s="247">
        <v>3</v>
      </c>
      <c r="F210" s="248"/>
      <c r="G210" s="249">
        <f>ROUND(E210*F210,2)</f>
        <v>0</v>
      </c>
      <c r="H210" s="226">
        <v>20.239999999999998</v>
      </c>
      <c r="I210" s="225">
        <f>ROUND(E210*H210,2)</f>
        <v>60.72</v>
      </c>
      <c r="J210" s="226">
        <v>190.36</v>
      </c>
      <c r="K210" s="225">
        <f>ROUND(E210*J210,2)</f>
        <v>571.08000000000004</v>
      </c>
      <c r="L210" s="225">
        <v>15</v>
      </c>
      <c r="M210" s="225">
        <f>G210*(1+L210/100)</f>
        <v>0</v>
      </c>
      <c r="N210" s="225">
        <v>3.0000000000000001E-5</v>
      </c>
      <c r="O210" s="225">
        <f>ROUND(E210*N210,2)</f>
        <v>0</v>
      </c>
      <c r="P210" s="225">
        <v>0</v>
      </c>
      <c r="Q210" s="225">
        <f>ROUND(E210*P210,2)</f>
        <v>0</v>
      </c>
      <c r="R210" s="225"/>
      <c r="S210" s="225" t="s">
        <v>141</v>
      </c>
      <c r="T210" s="225" t="s">
        <v>142</v>
      </c>
      <c r="U210" s="225">
        <v>0.33</v>
      </c>
      <c r="V210" s="225">
        <f>ROUND(E210*U210,2)</f>
        <v>0.99</v>
      </c>
      <c r="W210" s="225"/>
      <c r="X210" s="225" t="s">
        <v>143</v>
      </c>
      <c r="Y210" s="206"/>
      <c r="Z210" s="206"/>
      <c r="AA210" s="206"/>
      <c r="AB210" s="206"/>
      <c r="AC210" s="206"/>
      <c r="AD210" s="206"/>
      <c r="AE210" s="206"/>
      <c r="AF210" s="206"/>
      <c r="AG210" s="206" t="s">
        <v>144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44">
        <v>76</v>
      </c>
      <c r="B211" s="245" t="s">
        <v>368</v>
      </c>
      <c r="C211" s="254" t="s">
        <v>369</v>
      </c>
      <c r="D211" s="246" t="s">
        <v>339</v>
      </c>
      <c r="E211" s="247">
        <v>1</v>
      </c>
      <c r="F211" s="248"/>
      <c r="G211" s="249">
        <f>ROUND(E211*F211,2)</f>
        <v>0</v>
      </c>
      <c r="H211" s="226">
        <v>0</v>
      </c>
      <c r="I211" s="225">
        <f>ROUND(E211*H211,2)</f>
        <v>0</v>
      </c>
      <c r="J211" s="226">
        <v>123</v>
      </c>
      <c r="K211" s="225">
        <f>ROUND(E211*J211,2)</f>
        <v>123</v>
      </c>
      <c r="L211" s="225">
        <v>15</v>
      </c>
      <c r="M211" s="225">
        <f>G211*(1+L211/100)</f>
        <v>0</v>
      </c>
      <c r="N211" s="225">
        <v>0</v>
      </c>
      <c r="O211" s="225">
        <f>ROUND(E211*N211,2)</f>
        <v>0</v>
      </c>
      <c r="P211" s="225">
        <v>6.7000000000000004E-2</v>
      </c>
      <c r="Q211" s="225">
        <f>ROUND(E211*P211,2)</f>
        <v>7.0000000000000007E-2</v>
      </c>
      <c r="R211" s="225"/>
      <c r="S211" s="225" t="s">
        <v>141</v>
      </c>
      <c r="T211" s="225" t="s">
        <v>141</v>
      </c>
      <c r="U211" s="225">
        <v>0.31</v>
      </c>
      <c r="V211" s="225">
        <f>ROUND(E211*U211,2)</f>
        <v>0.31</v>
      </c>
      <c r="W211" s="225"/>
      <c r="X211" s="225" t="s">
        <v>143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144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44">
        <v>77</v>
      </c>
      <c r="B212" s="245" t="s">
        <v>370</v>
      </c>
      <c r="C212" s="254" t="s">
        <v>371</v>
      </c>
      <c r="D212" s="246" t="s">
        <v>339</v>
      </c>
      <c r="E212" s="247">
        <v>5</v>
      </c>
      <c r="F212" s="248"/>
      <c r="G212" s="249">
        <f>ROUND(E212*F212,2)</f>
        <v>0</v>
      </c>
      <c r="H212" s="226">
        <v>141.22</v>
      </c>
      <c r="I212" s="225">
        <f>ROUND(E212*H212,2)</f>
        <v>706.1</v>
      </c>
      <c r="J212" s="226">
        <v>128.68</v>
      </c>
      <c r="K212" s="225">
        <f>ROUND(E212*J212,2)</f>
        <v>643.4</v>
      </c>
      <c r="L212" s="225">
        <v>15</v>
      </c>
      <c r="M212" s="225">
        <f>G212*(1+L212/100)</f>
        <v>0</v>
      </c>
      <c r="N212" s="225">
        <v>1.7000000000000001E-4</v>
      </c>
      <c r="O212" s="225">
        <f>ROUND(E212*N212,2)</f>
        <v>0</v>
      </c>
      <c r="P212" s="225">
        <v>0</v>
      </c>
      <c r="Q212" s="225">
        <f>ROUND(E212*P212,2)</f>
        <v>0</v>
      </c>
      <c r="R212" s="225"/>
      <c r="S212" s="225" t="s">
        <v>141</v>
      </c>
      <c r="T212" s="225" t="s">
        <v>142</v>
      </c>
      <c r="U212" s="225">
        <v>0.22700000000000001</v>
      </c>
      <c r="V212" s="225">
        <f>ROUND(E212*U212,2)</f>
        <v>1.1399999999999999</v>
      </c>
      <c r="W212" s="225"/>
      <c r="X212" s="225" t="s">
        <v>143</v>
      </c>
      <c r="Y212" s="206"/>
      <c r="Z212" s="206"/>
      <c r="AA212" s="206"/>
      <c r="AB212" s="206"/>
      <c r="AC212" s="206"/>
      <c r="AD212" s="206"/>
      <c r="AE212" s="206"/>
      <c r="AF212" s="206"/>
      <c r="AG212" s="206" t="s">
        <v>144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44">
        <v>78</v>
      </c>
      <c r="B213" s="245" t="s">
        <v>372</v>
      </c>
      <c r="C213" s="254" t="s">
        <v>373</v>
      </c>
      <c r="D213" s="246" t="s">
        <v>339</v>
      </c>
      <c r="E213" s="247">
        <v>2</v>
      </c>
      <c r="F213" s="248"/>
      <c r="G213" s="249">
        <f>ROUND(E213*F213,2)</f>
        <v>0</v>
      </c>
      <c r="H213" s="226">
        <v>216.46</v>
      </c>
      <c r="I213" s="225">
        <f>ROUND(E213*H213,2)</f>
        <v>432.92</v>
      </c>
      <c r="J213" s="226">
        <v>70.540000000000006</v>
      </c>
      <c r="K213" s="225">
        <f>ROUND(E213*J213,2)</f>
        <v>141.08000000000001</v>
      </c>
      <c r="L213" s="225">
        <v>15</v>
      </c>
      <c r="M213" s="225">
        <f>G213*(1+L213/100)</f>
        <v>0</v>
      </c>
      <c r="N213" s="225">
        <v>2.4000000000000001E-4</v>
      </c>
      <c r="O213" s="225">
        <f>ROUND(E213*N213,2)</f>
        <v>0</v>
      </c>
      <c r="P213" s="225">
        <v>0</v>
      </c>
      <c r="Q213" s="225">
        <f>ROUND(E213*P213,2)</f>
        <v>0</v>
      </c>
      <c r="R213" s="225"/>
      <c r="S213" s="225" t="s">
        <v>141</v>
      </c>
      <c r="T213" s="225" t="s">
        <v>142</v>
      </c>
      <c r="U213" s="225">
        <v>0.124</v>
      </c>
      <c r="V213" s="225">
        <f>ROUND(E213*U213,2)</f>
        <v>0.25</v>
      </c>
      <c r="W213" s="225"/>
      <c r="X213" s="225" t="s">
        <v>143</v>
      </c>
      <c r="Y213" s="206"/>
      <c r="Z213" s="206"/>
      <c r="AA213" s="206"/>
      <c r="AB213" s="206"/>
      <c r="AC213" s="206"/>
      <c r="AD213" s="206"/>
      <c r="AE213" s="206"/>
      <c r="AF213" s="206"/>
      <c r="AG213" s="206" t="s">
        <v>144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ht="20.399999999999999" outlineLevel="1" x14ac:dyDescent="0.25">
      <c r="A214" s="244">
        <v>79</v>
      </c>
      <c r="B214" s="245" t="s">
        <v>374</v>
      </c>
      <c r="C214" s="254" t="s">
        <v>375</v>
      </c>
      <c r="D214" s="246" t="s">
        <v>151</v>
      </c>
      <c r="E214" s="247">
        <v>1</v>
      </c>
      <c r="F214" s="248"/>
      <c r="G214" s="249">
        <f>ROUND(E214*F214,2)</f>
        <v>0</v>
      </c>
      <c r="H214" s="226">
        <v>1982.17</v>
      </c>
      <c r="I214" s="225">
        <f>ROUND(E214*H214,2)</f>
        <v>1982.17</v>
      </c>
      <c r="J214" s="226">
        <v>262.02999999999997</v>
      </c>
      <c r="K214" s="225">
        <f>ROUND(E214*J214,2)</f>
        <v>262.02999999999997</v>
      </c>
      <c r="L214" s="225">
        <v>15</v>
      </c>
      <c r="M214" s="225">
        <f>G214*(1+L214/100)</f>
        <v>0</v>
      </c>
      <c r="N214" s="225">
        <v>1.64E-3</v>
      </c>
      <c r="O214" s="225">
        <f>ROUND(E214*N214,2)</f>
        <v>0</v>
      </c>
      <c r="P214" s="225">
        <v>0</v>
      </c>
      <c r="Q214" s="225">
        <f>ROUND(E214*P214,2)</f>
        <v>0</v>
      </c>
      <c r="R214" s="225"/>
      <c r="S214" s="225" t="s">
        <v>141</v>
      </c>
      <c r="T214" s="225" t="s">
        <v>142</v>
      </c>
      <c r="U214" s="225">
        <v>0.44500000000000001</v>
      </c>
      <c r="V214" s="225">
        <f>ROUND(E214*U214,2)</f>
        <v>0.45</v>
      </c>
      <c r="W214" s="225"/>
      <c r="X214" s="225" t="s">
        <v>143</v>
      </c>
      <c r="Y214" s="206"/>
      <c r="Z214" s="206"/>
      <c r="AA214" s="206"/>
      <c r="AB214" s="206"/>
      <c r="AC214" s="206"/>
      <c r="AD214" s="206"/>
      <c r="AE214" s="206"/>
      <c r="AF214" s="206"/>
      <c r="AG214" s="206" t="s">
        <v>144</v>
      </c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44">
        <v>80</v>
      </c>
      <c r="B215" s="245" t="s">
        <v>376</v>
      </c>
      <c r="C215" s="254" t="s">
        <v>377</v>
      </c>
      <c r="D215" s="246" t="s">
        <v>151</v>
      </c>
      <c r="E215" s="247">
        <v>1</v>
      </c>
      <c r="F215" s="248"/>
      <c r="G215" s="249">
        <f>ROUND(E215*F215,2)</f>
        <v>0</v>
      </c>
      <c r="H215" s="226">
        <v>2334.9699999999998</v>
      </c>
      <c r="I215" s="225">
        <f>ROUND(E215*H215,2)</f>
        <v>2334.9699999999998</v>
      </c>
      <c r="J215" s="226">
        <v>286.02999999999997</v>
      </c>
      <c r="K215" s="225">
        <f>ROUND(E215*J215,2)</f>
        <v>286.02999999999997</v>
      </c>
      <c r="L215" s="225">
        <v>15</v>
      </c>
      <c r="M215" s="225">
        <f>G215*(1+L215/100)</f>
        <v>0</v>
      </c>
      <c r="N215" s="225">
        <v>8.4999999999999995E-4</v>
      </c>
      <c r="O215" s="225">
        <f>ROUND(E215*N215,2)</f>
        <v>0</v>
      </c>
      <c r="P215" s="225">
        <v>0</v>
      </c>
      <c r="Q215" s="225">
        <f>ROUND(E215*P215,2)</f>
        <v>0</v>
      </c>
      <c r="R215" s="225"/>
      <c r="S215" s="225" t="s">
        <v>141</v>
      </c>
      <c r="T215" s="225" t="s">
        <v>142</v>
      </c>
      <c r="U215" s="225">
        <v>0.48499999999999999</v>
      </c>
      <c r="V215" s="225">
        <f>ROUND(E215*U215,2)</f>
        <v>0.49</v>
      </c>
      <c r="W215" s="225"/>
      <c r="X215" s="225" t="s">
        <v>143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144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44">
        <v>81</v>
      </c>
      <c r="B216" s="245" t="s">
        <v>378</v>
      </c>
      <c r="C216" s="254" t="s">
        <v>379</v>
      </c>
      <c r="D216" s="246" t="s">
        <v>151</v>
      </c>
      <c r="E216" s="247">
        <v>2</v>
      </c>
      <c r="F216" s="248"/>
      <c r="G216" s="249">
        <f>ROUND(E216*F216,2)</f>
        <v>0</v>
      </c>
      <c r="H216" s="226">
        <v>7.16</v>
      </c>
      <c r="I216" s="225">
        <f>ROUND(E216*H216,2)</f>
        <v>14.32</v>
      </c>
      <c r="J216" s="226">
        <v>249.44</v>
      </c>
      <c r="K216" s="225">
        <f>ROUND(E216*J216,2)</f>
        <v>498.88</v>
      </c>
      <c r="L216" s="225">
        <v>15</v>
      </c>
      <c r="M216" s="225">
        <f>G216*(1+L216/100)</f>
        <v>0</v>
      </c>
      <c r="N216" s="225">
        <v>4.0000000000000003E-5</v>
      </c>
      <c r="O216" s="225">
        <f>ROUND(E216*N216,2)</f>
        <v>0</v>
      </c>
      <c r="P216" s="225">
        <v>0</v>
      </c>
      <c r="Q216" s="225">
        <f>ROUND(E216*P216,2)</f>
        <v>0</v>
      </c>
      <c r="R216" s="225"/>
      <c r="S216" s="225" t="s">
        <v>141</v>
      </c>
      <c r="T216" s="225" t="s">
        <v>142</v>
      </c>
      <c r="U216" s="225">
        <v>0.44500000000000001</v>
      </c>
      <c r="V216" s="225">
        <f>ROUND(E216*U216,2)</f>
        <v>0.89</v>
      </c>
      <c r="W216" s="225"/>
      <c r="X216" s="225" t="s">
        <v>143</v>
      </c>
      <c r="Y216" s="206"/>
      <c r="Z216" s="206"/>
      <c r="AA216" s="206"/>
      <c r="AB216" s="206"/>
      <c r="AC216" s="206"/>
      <c r="AD216" s="206"/>
      <c r="AE216" s="206"/>
      <c r="AF216" s="206"/>
      <c r="AG216" s="206" t="s">
        <v>144</v>
      </c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44">
        <v>82</v>
      </c>
      <c r="B217" s="245" t="s">
        <v>380</v>
      </c>
      <c r="C217" s="254" t="s">
        <v>381</v>
      </c>
      <c r="D217" s="246" t="s">
        <v>339</v>
      </c>
      <c r="E217" s="247">
        <v>2</v>
      </c>
      <c r="F217" s="248"/>
      <c r="G217" s="249">
        <f>ROUND(E217*F217,2)</f>
        <v>0</v>
      </c>
      <c r="H217" s="226">
        <v>0</v>
      </c>
      <c r="I217" s="225">
        <f>ROUND(E217*H217,2)</f>
        <v>0</v>
      </c>
      <c r="J217" s="226">
        <v>95.3</v>
      </c>
      <c r="K217" s="225">
        <f>ROUND(E217*J217,2)</f>
        <v>190.6</v>
      </c>
      <c r="L217" s="225">
        <v>15</v>
      </c>
      <c r="M217" s="225">
        <f>G217*(1+L217/100)</f>
        <v>0</v>
      </c>
      <c r="N217" s="225">
        <v>0</v>
      </c>
      <c r="O217" s="225">
        <f>ROUND(E217*N217,2)</f>
        <v>0</v>
      </c>
      <c r="P217" s="225">
        <v>1.56E-3</v>
      </c>
      <c r="Q217" s="225">
        <f>ROUND(E217*P217,2)</f>
        <v>0</v>
      </c>
      <c r="R217" s="225"/>
      <c r="S217" s="225" t="s">
        <v>141</v>
      </c>
      <c r="T217" s="225" t="s">
        <v>142</v>
      </c>
      <c r="U217" s="225">
        <v>0.217</v>
      </c>
      <c r="V217" s="225">
        <f>ROUND(E217*U217,2)</f>
        <v>0.43</v>
      </c>
      <c r="W217" s="225"/>
      <c r="X217" s="225" t="s">
        <v>143</v>
      </c>
      <c r="Y217" s="206"/>
      <c r="Z217" s="206"/>
      <c r="AA217" s="206"/>
      <c r="AB217" s="206"/>
      <c r="AC217" s="206"/>
      <c r="AD217" s="206"/>
      <c r="AE217" s="206"/>
      <c r="AF217" s="206"/>
      <c r="AG217" s="206" t="s">
        <v>144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ht="20.399999999999999" outlineLevel="1" x14ac:dyDescent="0.25">
      <c r="A218" s="244">
        <v>83</v>
      </c>
      <c r="B218" s="245" t="s">
        <v>382</v>
      </c>
      <c r="C218" s="254" t="s">
        <v>383</v>
      </c>
      <c r="D218" s="246" t="s">
        <v>151</v>
      </c>
      <c r="E218" s="247">
        <v>1</v>
      </c>
      <c r="F218" s="248"/>
      <c r="G218" s="249">
        <f>ROUND(E218*F218,2)</f>
        <v>0</v>
      </c>
      <c r="H218" s="226">
        <v>480.9</v>
      </c>
      <c r="I218" s="225">
        <f>ROUND(E218*H218,2)</f>
        <v>480.9</v>
      </c>
      <c r="J218" s="226">
        <v>139.69999999999999</v>
      </c>
      <c r="K218" s="225">
        <f>ROUND(E218*J218,2)</f>
        <v>139.69999999999999</v>
      </c>
      <c r="L218" s="225">
        <v>15</v>
      </c>
      <c r="M218" s="225">
        <f>G218*(1+L218/100)</f>
        <v>0</v>
      </c>
      <c r="N218" s="225">
        <v>2.0000000000000001E-4</v>
      </c>
      <c r="O218" s="225">
        <f>ROUND(E218*N218,2)</f>
        <v>0</v>
      </c>
      <c r="P218" s="225">
        <v>0</v>
      </c>
      <c r="Q218" s="225">
        <f>ROUND(E218*P218,2)</f>
        <v>0</v>
      </c>
      <c r="R218" s="225"/>
      <c r="S218" s="225" t="s">
        <v>141</v>
      </c>
      <c r="T218" s="225" t="s">
        <v>142</v>
      </c>
      <c r="U218" s="225">
        <v>0.246</v>
      </c>
      <c r="V218" s="225">
        <f>ROUND(E218*U218,2)</f>
        <v>0.25</v>
      </c>
      <c r="W218" s="225"/>
      <c r="X218" s="225" t="s">
        <v>143</v>
      </c>
      <c r="Y218" s="206"/>
      <c r="Z218" s="206"/>
      <c r="AA218" s="206"/>
      <c r="AB218" s="206"/>
      <c r="AC218" s="206"/>
      <c r="AD218" s="206"/>
      <c r="AE218" s="206"/>
      <c r="AF218" s="206"/>
      <c r="AG218" s="206" t="s">
        <v>144</v>
      </c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ht="20.399999999999999" outlineLevel="1" x14ac:dyDescent="0.25">
      <c r="A219" s="244">
        <v>84</v>
      </c>
      <c r="B219" s="245" t="s">
        <v>384</v>
      </c>
      <c r="C219" s="254" t="s">
        <v>385</v>
      </c>
      <c r="D219" s="246" t="s">
        <v>151</v>
      </c>
      <c r="E219" s="247">
        <v>1</v>
      </c>
      <c r="F219" s="248"/>
      <c r="G219" s="249">
        <f>ROUND(E219*F219,2)</f>
        <v>0</v>
      </c>
      <c r="H219" s="226">
        <v>340.42</v>
      </c>
      <c r="I219" s="225">
        <f>ROUND(E219*H219,2)</f>
        <v>340.42</v>
      </c>
      <c r="J219" s="226">
        <v>139.47999999999999</v>
      </c>
      <c r="K219" s="225">
        <f>ROUND(E219*J219,2)</f>
        <v>139.47999999999999</v>
      </c>
      <c r="L219" s="225">
        <v>15</v>
      </c>
      <c r="M219" s="225">
        <f>G219*(1+L219/100)</f>
        <v>0</v>
      </c>
      <c r="N219" s="225">
        <v>9.0000000000000006E-5</v>
      </c>
      <c r="O219" s="225">
        <f>ROUND(E219*N219,2)</f>
        <v>0</v>
      </c>
      <c r="P219" s="225">
        <v>0</v>
      </c>
      <c r="Q219" s="225">
        <f>ROUND(E219*P219,2)</f>
        <v>0</v>
      </c>
      <c r="R219" s="225"/>
      <c r="S219" s="225" t="s">
        <v>141</v>
      </c>
      <c r="T219" s="225" t="s">
        <v>142</v>
      </c>
      <c r="U219" s="225">
        <v>0.246</v>
      </c>
      <c r="V219" s="225">
        <f>ROUND(E219*U219,2)</f>
        <v>0.25</v>
      </c>
      <c r="W219" s="225"/>
      <c r="X219" s="225" t="s">
        <v>143</v>
      </c>
      <c r="Y219" s="206"/>
      <c r="Z219" s="206"/>
      <c r="AA219" s="206"/>
      <c r="AB219" s="206"/>
      <c r="AC219" s="206"/>
      <c r="AD219" s="206"/>
      <c r="AE219" s="206"/>
      <c r="AF219" s="206"/>
      <c r="AG219" s="206" t="s">
        <v>144</v>
      </c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44">
        <v>85</v>
      </c>
      <c r="B220" s="245" t="s">
        <v>386</v>
      </c>
      <c r="C220" s="254" t="s">
        <v>387</v>
      </c>
      <c r="D220" s="246" t="s">
        <v>151</v>
      </c>
      <c r="E220" s="247">
        <v>1</v>
      </c>
      <c r="F220" s="248"/>
      <c r="G220" s="249">
        <f>ROUND(E220*F220,2)</f>
        <v>0</v>
      </c>
      <c r="H220" s="226">
        <v>391.97</v>
      </c>
      <c r="I220" s="225">
        <f>ROUND(E220*H220,2)</f>
        <v>391.97</v>
      </c>
      <c r="J220" s="226">
        <v>142.72999999999999</v>
      </c>
      <c r="K220" s="225">
        <f>ROUND(E220*J220,2)</f>
        <v>142.72999999999999</v>
      </c>
      <c r="L220" s="225">
        <v>15</v>
      </c>
      <c r="M220" s="225">
        <f>G220*(1+L220/100)</f>
        <v>0</v>
      </c>
      <c r="N220" s="225">
        <v>2.5999999999999998E-4</v>
      </c>
      <c r="O220" s="225">
        <f>ROUND(E220*N220,2)</f>
        <v>0</v>
      </c>
      <c r="P220" s="225">
        <v>0</v>
      </c>
      <c r="Q220" s="225">
        <f>ROUND(E220*P220,2)</f>
        <v>0</v>
      </c>
      <c r="R220" s="225"/>
      <c r="S220" s="225" t="s">
        <v>141</v>
      </c>
      <c r="T220" s="225" t="s">
        <v>142</v>
      </c>
      <c r="U220" s="225">
        <v>0.246</v>
      </c>
      <c r="V220" s="225">
        <f>ROUND(E220*U220,2)</f>
        <v>0.25</v>
      </c>
      <c r="W220" s="225"/>
      <c r="X220" s="225" t="s">
        <v>143</v>
      </c>
      <c r="Y220" s="206"/>
      <c r="Z220" s="206"/>
      <c r="AA220" s="206"/>
      <c r="AB220" s="206"/>
      <c r="AC220" s="206"/>
      <c r="AD220" s="206"/>
      <c r="AE220" s="206"/>
      <c r="AF220" s="206"/>
      <c r="AG220" s="206" t="s">
        <v>144</v>
      </c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44">
        <v>86</v>
      </c>
      <c r="B221" s="245" t="s">
        <v>388</v>
      </c>
      <c r="C221" s="254" t="s">
        <v>389</v>
      </c>
      <c r="D221" s="246" t="s">
        <v>151</v>
      </c>
      <c r="E221" s="247">
        <v>1</v>
      </c>
      <c r="F221" s="248"/>
      <c r="G221" s="249">
        <f>ROUND(E221*F221,2)</f>
        <v>0</v>
      </c>
      <c r="H221" s="226">
        <v>267.89</v>
      </c>
      <c r="I221" s="225">
        <f>ROUND(E221*H221,2)</f>
        <v>267.89</v>
      </c>
      <c r="J221" s="226">
        <v>139.41</v>
      </c>
      <c r="K221" s="225">
        <f>ROUND(E221*J221,2)</f>
        <v>139.41</v>
      </c>
      <c r="L221" s="225">
        <v>15</v>
      </c>
      <c r="M221" s="225">
        <f>G221*(1+L221/100)</f>
        <v>0</v>
      </c>
      <c r="N221" s="225">
        <v>2.0000000000000001E-4</v>
      </c>
      <c r="O221" s="225">
        <f>ROUND(E221*N221,2)</f>
        <v>0</v>
      </c>
      <c r="P221" s="225">
        <v>0</v>
      </c>
      <c r="Q221" s="225">
        <f>ROUND(E221*P221,2)</f>
        <v>0</v>
      </c>
      <c r="R221" s="225"/>
      <c r="S221" s="225" t="s">
        <v>141</v>
      </c>
      <c r="T221" s="225" t="s">
        <v>142</v>
      </c>
      <c r="U221" s="225">
        <v>0.246</v>
      </c>
      <c r="V221" s="225">
        <f>ROUND(E221*U221,2)</f>
        <v>0.25</v>
      </c>
      <c r="W221" s="225"/>
      <c r="X221" s="225" t="s">
        <v>143</v>
      </c>
      <c r="Y221" s="206"/>
      <c r="Z221" s="206"/>
      <c r="AA221" s="206"/>
      <c r="AB221" s="206"/>
      <c r="AC221" s="206"/>
      <c r="AD221" s="206"/>
      <c r="AE221" s="206"/>
      <c r="AF221" s="206"/>
      <c r="AG221" s="206" t="s">
        <v>144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44">
        <v>87</v>
      </c>
      <c r="B222" s="245" t="s">
        <v>390</v>
      </c>
      <c r="C222" s="254" t="s">
        <v>391</v>
      </c>
      <c r="D222" s="246" t="s">
        <v>151</v>
      </c>
      <c r="E222" s="247">
        <v>1</v>
      </c>
      <c r="F222" s="248"/>
      <c r="G222" s="249">
        <f>ROUND(E222*F222,2)</f>
        <v>0</v>
      </c>
      <c r="H222" s="226">
        <v>2538.75</v>
      </c>
      <c r="I222" s="225">
        <f>ROUND(E222*H222,2)</f>
        <v>2538.75</v>
      </c>
      <c r="J222" s="226">
        <v>370.35</v>
      </c>
      <c r="K222" s="225">
        <f>ROUND(E222*J222,2)</f>
        <v>370.35</v>
      </c>
      <c r="L222" s="225">
        <v>15</v>
      </c>
      <c r="M222" s="225">
        <f>G222*(1+L222/100)</f>
        <v>0</v>
      </c>
      <c r="N222" s="225">
        <v>4.453E-2</v>
      </c>
      <c r="O222" s="225">
        <f>ROUND(E222*N222,2)</f>
        <v>0.04</v>
      </c>
      <c r="P222" s="225">
        <v>4.2529999999999998E-2</v>
      </c>
      <c r="Q222" s="225">
        <f>ROUND(E222*P222,2)</f>
        <v>0.04</v>
      </c>
      <c r="R222" s="225"/>
      <c r="S222" s="225" t="s">
        <v>141</v>
      </c>
      <c r="T222" s="225" t="s">
        <v>142</v>
      </c>
      <c r="U222" s="225">
        <v>0.65400000000000003</v>
      </c>
      <c r="V222" s="225">
        <f>ROUND(E222*U222,2)</f>
        <v>0.65</v>
      </c>
      <c r="W222" s="225"/>
      <c r="X222" s="225" t="s">
        <v>143</v>
      </c>
      <c r="Y222" s="206"/>
      <c r="Z222" s="206"/>
      <c r="AA222" s="206"/>
      <c r="AB222" s="206"/>
      <c r="AC222" s="206"/>
      <c r="AD222" s="206"/>
      <c r="AE222" s="206"/>
      <c r="AF222" s="206"/>
      <c r="AG222" s="206" t="s">
        <v>144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38">
        <v>88</v>
      </c>
      <c r="B223" s="239" t="s">
        <v>392</v>
      </c>
      <c r="C223" s="252" t="s">
        <v>393</v>
      </c>
      <c r="D223" s="240" t="s">
        <v>156</v>
      </c>
      <c r="E223" s="241">
        <v>0.24</v>
      </c>
      <c r="F223" s="242"/>
      <c r="G223" s="243">
        <f>ROUND(E223*F223,2)</f>
        <v>0</v>
      </c>
      <c r="H223" s="226">
        <v>32.42</v>
      </c>
      <c r="I223" s="225">
        <f>ROUND(E223*H223,2)</f>
        <v>7.78</v>
      </c>
      <c r="J223" s="226">
        <v>1193.28</v>
      </c>
      <c r="K223" s="225">
        <f>ROUND(E223*J223,2)</f>
        <v>286.39</v>
      </c>
      <c r="L223" s="225">
        <v>15</v>
      </c>
      <c r="M223" s="225">
        <f>G223*(1+L223/100)</f>
        <v>0</v>
      </c>
      <c r="N223" s="225">
        <v>8.0000000000000007E-5</v>
      </c>
      <c r="O223" s="225">
        <f>ROUND(E223*N223,2)</f>
        <v>0</v>
      </c>
      <c r="P223" s="225">
        <v>0</v>
      </c>
      <c r="Q223" s="225">
        <f>ROUND(E223*P223,2)</f>
        <v>0</v>
      </c>
      <c r="R223" s="225"/>
      <c r="S223" s="225" t="s">
        <v>141</v>
      </c>
      <c r="T223" s="225" t="s">
        <v>142</v>
      </c>
      <c r="U223" s="225">
        <v>2.1</v>
      </c>
      <c r="V223" s="225">
        <f>ROUND(E223*U223,2)</f>
        <v>0.5</v>
      </c>
      <c r="W223" s="225"/>
      <c r="X223" s="225" t="s">
        <v>143</v>
      </c>
      <c r="Y223" s="206"/>
      <c r="Z223" s="206"/>
      <c r="AA223" s="206"/>
      <c r="AB223" s="206"/>
      <c r="AC223" s="206"/>
      <c r="AD223" s="206"/>
      <c r="AE223" s="206"/>
      <c r="AF223" s="206"/>
      <c r="AG223" s="206" t="s">
        <v>144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53" t="s">
        <v>394</v>
      </c>
      <c r="D224" s="227"/>
      <c r="E224" s="228">
        <v>0.24</v>
      </c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146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ht="20.399999999999999" outlineLevel="1" x14ac:dyDescent="0.25">
      <c r="A225" s="244">
        <v>89</v>
      </c>
      <c r="B225" s="245" t="s">
        <v>395</v>
      </c>
      <c r="C225" s="254" t="s">
        <v>396</v>
      </c>
      <c r="D225" s="246" t="s">
        <v>151</v>
      </c>
      <c r="E225" s="247">
        <v>1</v>
      </c>
      <c r="F225" s="248"/>
      <c r="G225" s="249">
        <f>ROUND(E225*F225,2)</f>
        <v>0</v>
      </c>
      <c r="H225" s="226">
        <v>1189.0999999999999</v>
      </c>
      <c r="I225" s="225">
        <f>ROUND(E225*H225,2)</f>
        <v>1189.0999999999999</v>
      </c>
      <c r="J225" s="226">
        <v>0</v>
      </c>
      <c r="K225" s="225">
        <f>ROUND(E225*J225,2)</f>
        <v>0</v>
      </c>
      <c r="L225" s="225">
        <v>15</v>
      </c>
      <c r="M225" s="225">
        <f>G225*(1+L225/100)</f>
        <v>0</v>
      </c>
      <c r="N225" s="225">
        <v>1.2999999999999999E-2</v>
      </c>
      <c r="O225" s="225">
        <f>ROUND(E225*N225,2)</f>
        <v>0.01</v>
      </c>
      <c r="P225" s="225">
        <v>0</v>
      </c>
      <c r="Q225" s="225">
        <f>ROUND(E225*P225,2)</f>
        <v>0</v>
      </c>
      <c r="R225" s="225"/>
      <c r="S225" s="225" t="s">
        <v>141</v>
      </c>
      <c r="T225" s="225" t="s">
        <v>142</v>
      </c>
      <c r="U225" s="225">
        <v>0</v>
      </c>
      <c r="V225" s="225">
        <f>ROUND(E225*U225,2)</f>
        <v>0</v>
      </c>
      <c r="W225" s="225"/>
      <c r="X225" s="225" t="s">
        <v>187</v>
      </c>
      <c r="Y225" s="206"/>
      <c r="Z225" s="206"/>
      <c r="AA225" s="206"/>
      <c r="AB225" s="206"/>
      <c r="AC225" s="206"/>
      <c r="AD225" s="206"/>
      <c r="AE225" s="206"/>
      <c r="AF225" s="206"/>
      <c r="AG225" s="206" t="s">
        <v>397</v>
      </c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44">
        <v>90</v>
      </c>
      <c r="B226" s="245" t="s">
        <v>398</v>
      </c>
      <c r="C226" s="254" t="s">
        <v>399</v>
      </c>
      <c r="D226" s="246" t="s">
        <v>151</v>
      </c>
      <c r="E226" s="247">
        <v>2</v>
      </c>
      <c r="F226" s="248"/>
      <c r="G226" s="249">
        <f>ROUND(E226*F226,2)</f>
        <v>0</v>
      </c>
      <c r="H226" s="226">
        <v>382.4</v>
      </c>
      <c r="I226" s="225">
        <f>ROUND(E226*H226,2)</f>
        <v>764.8</v>
      </c>
      <c r="J226" s="226">
        <v>0</v>
      </c>
      <c r="K226" s="225">
        <f>ROUND(E226*J226,2)</f>
        <v>0</v>
      </c>
      <c r="L226" s="225">
        <v>15</v>
      </c>
      <c r="M226" s="225">
        <f>G226*(1+L226/100)</f>
        <v>0</v>
      </c>
      <c r="N226" s="225">
        <v>8.9999999999999998E-4</v>
      </c>
      <c r="O226" s="225">
        <f>ROUND(E226*N226,2)</f>
        <v>0</v>
      </c>
      <c r="P226" s="225">
        <v>0</v>
      </c>
      <c r="Q226" s="225">
        <f>ROUND(E226*P226,2)</f>
        <v>0</v>
      </c>
      <c r="R226" s="225"/>
      <c r="S226" s="225" t="s">
        <v>176</v>
      </c>
      <c r="T226" s="225" t="s">
        <v>142</v>
      </c>
      <c r="U226" s="225">
        <v>0</v>
      </c>
      <c r="V226" s="225">
        <f>ROUND(E226*U226,2)</f>
        <v>0</v>
      </c>
      <c r="W226" s="225"/>
      <c r="X226" s="225" t="s">
        <v>177</v>
      </c>
      <c r="Y226" s="206"/>
      <c r="Z226" s="206"/>
      <c r="AA226" s="206"/>
      <c r="AB226" s="206"/>
      <c r="AC226" s="206"/>
      <c r="AD226" s="206"/>
      <c r="AE226" s="206"/>
      <c r="AF226" s="206"/>
      <c r="AG226" s="206" t="s">
        <v>178</v>
      </c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ht="20.399999999999999" outlineLevel="1" x14ac:dyDescent="0.25">
      <c r="A227" s="244">
        <v>91</v>
      </c>
      <c r="B227" s="245" t="s">
        <v>400</v>
      </c>
      <c r="C227" s="254" t="s">
        <v>401</v>
      </c>
      <c r="D227" s="246" t="s">
        <v>151</v>
      </c>
      <c r="E227" s="247">
        <v>1</v>
      </c>
      <c r="F227" s="248"/>
      <c r="G227" s="249">
        <f>ROUND(E227*F227,2)</f>
        <v>0</v>
      </c>
      <c r="H227" s="226">
        <v>1263.4000000000001</v>
      </c>
      <c r="I227" s="225">
        <f>ROUND(E227*H227,2)</f>
        <v>1263.4000000000001</v>
      </c>
      <c r="J227" s="226">
        <v>0</v>
      </c>
      <c r="K227" s="225">
        <f>ROUND(E227*J227,2)</f>
        <v>0</v>
      </c>
      <c r="L227" s="225">
        <v>15</v>
      </c>
      <c r="M227" s="225">
        <f>G227*(1+L227/100)</f>
        <v>0</v>
      </c>
      <c r="N227" s="225">
        <v>8.0000000000000004E-4</v>
      </c>
      <c r="O227" s="225">
        <f>ROUND(E227*N227,2)</f>
        <v>0</v>
      </c>
      <c r="P227" s="225">
        <v>0</v>
      </c>
      <c r="Q227" s="225">
        <f>ROUND(E227*P227,2)</f>
        <v>0</v>
      </c>
      <c r="R227" s="225" t="s">
        <v>181</v>
      </c>
      <c r="S227" s="225" t="s">
        <v>141</v>
      </c>
      <c r="T227" s="225" t="s">
        <v>142</v>
      </c>
      <c r="U227" s="225">
        <v>0</v>
      </c>
      <c r="V227" s="225">
        <f>ROUND(E227*U227,2)</f>
        <v>0</v>
      </c>
      <c r="W227" s="225"/>
      <c r="X227" s="225" t="s">
        <v>177</v>
      </c>
      <c r="Y227" s="206"/>
      <c r="Z227" s="206"/>
      <c r="AA227" s="206"/>
      <c r="AB227" s="206"/>
      <c r="AC227" s="206"/>
      <c r="AD227" s="206"/>
      <c r="AE227" s="206"/>
      <c r="AF227" s="206"/>
      <c r="AG227" s="206" t="s">
        <v>178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44">
        <v>92</v>
      </c>
      <c r="B228" s="245" t="s">
        <v>402</v>
      </c>
      <c r="C228" s="254" t="s">
        <v>403</v>
      </c>
      <c r="D228" s="246" t="s">
        <v>151</v>
      </c>
      <c r="E228" s="247">
        <v>1</v>
      </c>
      <c r="F228" s="248"/>
      <c r="G228" s="249">
        <f>ROUND(E228*F228,2)</f>
        <v>0</v>
      </c>
      <c r="H228" s="226">
        <v>532</v>
      </c>
      <c r="I228" s="225">
        <f>ROUND(E228*H228,2)</f>
        <v>532</v>
      </c>
      <c r="J228" s="226">
        <v>0</v>
      </c>
      <c r="K228" s="225">
        <f>ROUND(E228*J228,2)</f>
        <v>0</v>
      </c>
      <c r="L228" s="225">
        <v>15</v>
      </c>
      <c r="M228" s="225">
        <f>G228*(1+L228/100)</f>
        <v>0</v>
      </c>
      <c r="N228" s="225">
        <v>2E-3</v>
      </c>
      <c r="O228" s="225">
        <f>ROUND(E228*N228,2)</f>
        <v>0</v>
      </c>
      <c r="P228" s="225">
        <v>0</v>
      </c>
      <c r="Q228" s="225">
        <f>ROUND(E228*P228,2)</f>
        <v>0</v>
      </c>
      <c r="R228" s="225"/>
      <c r="S228" s="225" t="s">
        <v>176</v>
      </c>
      <c r="T228" s="225" t="s">
        <v>142</v>
      </c>
      <c r="U228" s="225">
        <v>0</v>
      </c>
      <c r="V228" s="225">
        <f>ROUND(E228*U228,2)</f>
        <v>0</v>
      </c>
      <c r="W228" s="225"/>
      <c r="X228" s="225" t="s">
        <v>177</v>
      </c>
      <c r="Y228" s="206"/>
      <c r="Z228" s="206"/>
      <c r="AA228" s="206"/>
      <c r="AB228" s="206"/>
      <c r="AC228" s="206"/>
      <c r="AD228" s="206"/>
      <c r="AE228" s="206"/>
      <c r="AF228" s="206"/>
      <c r="AG228" s="206" t="s">
        <v>178</v>
      </c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44">
        <v>93</v>
      </c>
      <c r="B229" s="245" t="s">
        <v>404</v>
      </c>
      <c r="C229" s="254" t="s">
        <v>405</v>
      </c>
      <c r="D229" s="246" t="s">
        <v>151</v>
      </c>
      <c r="E229" s="247">
        <v>1</v>
      </c>
      <c r="F229" s="248"/>
      <c r="G229" s="249">
        <f>ROUND(E229*F229,2)</f>
        <v>0</v>
      </c>
      <c r="H229" s="226">
        <v>6483.1</v>
      </c>
      <c r="I229" s="225">
        <f>ROUND(E229*H229,2)</f>
        <v>6483.1</v>
      </c>
      <c r="J229" s="226">
        <v>0</v>
      </c>
      <c r="K229" s="225">
        <f>ROUND(E229*J229,2)</f>
        <v>0</v>
      </c>
      <c r="L229" s="225">
        <v>15</v>
      </c>
      <c r="M229" s="225">
        <f>G229*(1+L229/100)</f>
        <v>0</v>
      </c>
      <c r="N229" s="225">
        <v>4.5999999999999999E-2</v>
      </c>
      <c r="O229" s="225">
        <f>ROUND(E229*N229,2)</f>
        <v>0.05</v>
      </c>
      <c r="P229" s="225">
        <v>0</v>
      </c>
      <c r="Q229" s="225">
        <f>ROUND(E229*P229,2)</f>
        <v>0</v>
      </c>
      <c r="R229" s="225" t="s">
        <v>181</v>
      </c>
      <c r="S229" s="225" t="s">
        <v>141</v>
      </c>
      <c r="T229" s="225" t="s">
        <v>142</v>
      </c>
      <c r="U229" s="225">
        <v>0</v>
      </c>
      <c r="V229" s="225">
        <f>ROUND(E229*U229,2)</f>
        <v>0</v>
      </c>
      <c r="W229" s="225"/>
      <c r="X229" s="225" t="s">
        <v>177</v>
      </c>
      <c r="Y229" s="206"/>
      <c r="Z229" s="206"/>
      <c r="AA229" s="206"/>
      <c r="AB229" s="206"/>
      <c r="AC229" s="206"/>
      <c r="AD229" s="206"/>
      <c r="AE229" s="206"/>
      <c r="AF229" s="206"/>
      <c r="AG229" s="206" t="s">
        <v>178</v>
      </c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44">
        <v>94</v>
      </c>
      <c r="B230" s="245" t="s">
        <v>406</v>
      </c>
      <c r="C230" s="254" t="s">
        <v>407</v>
      </c>
      <c r="D230" s="246" t="s">
        <v>175</v>
      </c>
      <c r="E230" s="247">
        <v>1</v>
      </c>
      <c r="F230" s="248"/>
      <c r="G230" s="249">
        <f>ROUND(E230*F230,2)</f>
        <v>0</v>
      </c>
      <c r="H230" s="226">
        <v>390.7</v>
      </c>
      <c r="I230" s="225">
        <f>ROUND(E230*H230,2)</f>
        <v>390.7</v>
      </c>
      <c r="J230" s="226">
        <v>0</v>
      </c>
      <c r="K230" s="225">
        <f>ROUND(E230*J230,2)</f>
        <v>0</v>
      </c>
      <c r="L230" s="225">
        <v>15</v>
      </c>
      <c r="M230" s="225">
        <f>G230*(1+L230/100)</f>
        <v>0</v>
      </c>
      <c r="N230" s="225">
        <v>0.01</v>
      </c>
      <c r="O230" s="225">
        <f>ROUND(E230*N230,2)</f>
        <v>0.01</v>
      </c>
      <c r="P230" s="225">
        <v>0</v>
      </c>
      <c r="Q230" s="225">
        <f>ROUND(E230*P230,2)</f>
        <v>0</v>
      </c>
      <c r="R230" s="225" t="s">
        <v>181</v>
      </c>
      <c r="S230" s="225" t="s">
        <v>141</v>
      </c>
      <c r="T230" s="225" t="s">
        <v>142</v>
      </c>
      <c r="U230" s="225">
        <v>0</v>
      </c>
      <c r="V230" s="225">
        <f>ROUND(E230*U230,2)</f>
        <v>0</v>
      </c>
      <c r="W230" s="225"/>
      <c r="X230" s="225" t="s">
        <v>177</v>
      </c>
      <c r="Y230" s="206"/>
      <c r="Z230" s="206"/>
      <c r="AA230" s="206"/>
      <c r="AB230" s="206"/>
      <c r="AC230" s="206"/>
      <c r="AD230" s="206"/>
      <c r="AE230" s="206"/>
      <c r="AF230" s="206"/>
      <c r="AG230" s="206" t="s">
        <v>178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44">
        <v>95</v>
      </c>
      <c r="B231" s="245" t="s">
        <v>408</v>
      </c>
      <c r="C231" s="254" t="s">
        <v>409</v>
      </c>
      <c r="D231" s="246" t="s">
        <v>339</v>
      </c>
      <c r="E231" s="247">
        <v>1</v>
      </c>
      <c r="F231" s="248"/>
      <c r="G231" s="249">
        <f>ROUND(E231*F231,2)</f>
        <v>0</v>
      </c>
      <c r="H231" s="226">
        <v>0</v>
      </c>
      <c r="I231" s="225">
        <f>ROUND(E231*H231,2)</f>
        <v>0</v>
      </c>
      <c r="J231" s="226">
        <v>258.8</v>
      </c>
      <c r="K231" s="225">
        <f>ROUND(E231*J231,2)</f>
        <v>258.8</v>
      </c>
      <c r="L231" s="225">
        <v>15</v>
      </c>
      <c r="M231" s="225">
        <f>G231*(1+L231/100)</f>
        <v>0</v>
      </c>
      <c r="N231" s="225">
        <v>0</v>
      </c>
      <c r="O231" s="225">
        <f>ROUND(E231*N231,2)</f>
        <v>0</v>
      </c>
      <c r="P231" s="225">
        <v>1.933E-2</v>
      </c>
      <c r="Q231" s="225">
        <f>ROUND(E231*P231,2)</f>
        <v>0.02</v>
      </c>
      <c r="R231" s="225"/>
      <c r="S231" s="225" t="s">
        <v>141</v>
      </c>
      <c r="T231" s="225" t="s">
        <v>142</v>
      </c>
      <c r="U231" s="225">
        <v>0</v>
      </c>
      <c r="V231" s="225">
        <f>ROUND(E231*U231,2)</f>
        <v>0</v>
      </c>
      <c r="W231" s="225"/>
      <c r="X231" s="225" t="s">
        <v>187</v>
      </c>
      <c r="Y231" s="206"/>
      <c r="Z231" s="206"/>
      <c r="AA231" s="206"/>
      <c r="AB231" s="206"/>
      <c r="AC231" s="206"/>
      <c r="AD231" s="206"/>
      <c r="AE231" s="206"/>
      <c r="AF231" s="206"/>
      <c r="AG231" s="206" t="s">
        <v>188</v>
      </c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44">
        <v>96</v>
      </c>
      <c r="B232" s="245" t="s">
        <v>410</v>
      </c>
      <c r="C232" s="254" t="s">
        <v>411</v>
      </c>
      <c r="D232" s="246" t="s">
        <v>339</v>
      </c>
      <c r="E232" s="247">
        <v>1</v>
      </c>
      <c r="F232" s="248"/>
      <c r="G232" s="249">
        <f>ROUND(E232*F232,2)</f>
        <v>0</v>
      </c>
      <c r="H232" s="226">
        <v>0</v>
      </c>
      <c r="I232" s="225">
        <f>ROUND(E232*H232,2)</f>
        <v>0</v>
      </c>
      <c r="J232" s="226">
        <v>167.9</v>
      </c>
      <c r="K232" s="225">
        <f>ROUND(E232*J232,2)</f>
        <v>167.9</v>
      </c>
      <c r="L232" s="225">
        <v>15</v>
      </c>
      <c r="M232" s="225">
        <f>G232*(1+L232/100)</f>
        <v>0</v>
      </c>
      <c r="N232" s="225">
        <v>0</v>
      </c>
      <c r="O232" s="225">
        <f>ROUND(E232*N232,2)</f>
        <v>0</v>
      </c>
      <c r="P232" s="225">
        <v>1.9460000000000002E-2</v>
      </c>
      <c r="Q232" s="225">
        <f>ROUND(E232*P232,2)</f>
        <v>0.02</v>
      </c>
      <c r="R232" s="225"/>
      <c r="S232" s="225" t="s">
        <v>141</v>
      </c>
      <c r="T232" s="225" t="s">
        <v>142</v>
      </c>
      <c r="U232" s="225">
        <v>0</v>
      </c>
      <c r="V232" s="225">
        <f>ROUND(E232*U232,2)</f>
        <v>0</v>
      </c>
      <c r="W232" s="225"/>
      <c r="X232" s="225" t="s">
        <v>187</v>
      </c>
      <c r="Y232" s="206"/>
      <c r="Z232" s="206"/>
      <c r="AA232" s="206"/>
      <c r="AB232" s="206"/>
      <c r="AC232" s="206"/>
      <c r="AD232" s="206"/>
      <c r="AE232" s="206"/>
      <c r="AF232" s="206"/>
      <c r="AG232" s="206" t="s">
        <v>188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44">
        <v>97</v>
      </c>
      <c r="B233" s="245" t="s">
        <v>412</v>
      </c>
      <c r="C233" s="254" t="s">
        <v>413</v>
      </c>
      <c r="D233" s="246" t="s">
        <v>151</v>
      </c>
      <c r="E233" s="247">
        <v>1</v>
      </c>
      <c r="F233" s="248"/>
      <c r="G233" s="249">
        <f>ROUND(E233*F233,2)</f>
        <v>0</v>
      </c>
      <c r="H233" s="226">
        <v>0</v>
      </c>
      <c r="I233" s="225">
        <f>ROUND(E233*H233,2)</f>
        <v>0</v>
      </c>
      <c r="J233" s="226">
        <v>1112</v>
      </c>
      <c r="K233" s="225">
        <f>ROUND(E233*J233,2)</f>
        <v>1112</v>
      </c>
      <c r="L233" s="225">
        <v>15</v>
      </c>
      <c r="M233" s="225">
        <f>G233*(1+L233/100)</f>
        <v>0</v>
      </c>
      <c r="N233" s="225">
        <v>1.82E-3</v>
      </c>
      <c r="O233" s="225">
        <f>ROUND(E233*N233,2)</f>
        <v>0</v>
      </c>
      <c r="P233" s="225">
        <v>0</v>
      </c>
      <c r="Q233" s="225">
        <f>ROUND(E233*P233,2)</f>
        <v>0</v>
      </c>
      <c r="R233" s="225"/>
      <c r="S233" s="225" t="s">
        <v>141</v>
      </c>
      <c r="T233" s="225" t="s">
        <v>141</v>
      </c>
      <c r="U233" s="225">
        <v>0</v>
      </c>
      <c r="V233" s="225">
        <f>ROUND(E233*U233,2)</f>
        <v>0</v>
      </c>
      <c r="W233" s="225"/>
      <c r="X233" s="225" t="s">
        <v>187</v>
      </c>
      <c r="Y233" s="206"/>
      <c r="Z233" s="206"/>
      <c r="AA233" s="206"/>
      <c r="AB233" s="206"/>
      <c r="AC233" s="206"/>
      <c r="AD233" s="206"/>
      <c r="AE233" s="206"/>
      <c r="AF233" s="206"/>
      <c r="AG233" s="206" t="s">
        <v>188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44">
        <v>98</v>
      </c>
      <c r="B234" s="245" t="s">
        <v>414</v>
      </c>
      <c r="C234" s="254" t="s">
        <v>415</v>
      </c>
      <c r="D234" s="246" t="s">
        <v>0</v>
      </c>
      <c r="E234" s="247">
        <v>356.84969999999998</v>
      </c>
      <c r="F234" s="248"/>
      <c r="G234" s="249">
        <f>ROUND(E234*F234,2)</f>
        <v>0</v>
      </c>
      <c r="H234" s="226">
        <v>0</v>
      </c>
      <c r="I234" s="225">
        <f>ROUND(E234*H234,2)</f>
        <v>0</v>
      </c>
      <c r="J234" s="226">
        <v>0.4</v>
      </c>
      <c r="K234" s="225">
        <f>ROUND(E234*J234,2)</f>
        <v>142.74</v>
      </c>
      <c r="L234" s="225">
        <v>15</v>
      </c>
      <c r="M234" s="225">
        <f>G234*(1+L234/100)</f>
        <v>0</v>
      </c>
      <c r="N234" s="225">
        <v>0</v>
      </c>
      <c r="O234" s="225">
        <f>ROUND(E234*N234,2)</f>
        <v>0</v>
      </c>
      <c r="P234" s="225">
        <v>0</v>
      </c>
      <c r="Q234" s="225">
        <f>ROUND(E234*P234,2)</f>
        <v>0</v>
      </c>
      <c r="R234" s="225"/>
      <c r="S234" s="225" t="s">
        <v>141</v>
      </c>
      <c r="T234" s="225" t="s">
        <v>142</v>
      </c>
      <c r="U234" s="225">
        <v>0</v>
      </c>
      <c r="V234" s="225">
        <f>ROUND(E234*U234,2)</f>
        <v>0</v>
      </c>
      <c r="W234" s="225"/>
      <c r="X234" s="225" t="s">
        <v>289</v>
      </c>
      <c r="Y234" s="206"/>
      <c r="Z234" s="206"/>
      <c r="AA234" s="206"/>
      <c r="AB234" s="206"/>
      <c r="AC234" s="206"/>
      <c r="AD234" s="206"/>
      <c r="AE234" s="206"/>
      <c r="AF234" s="206"/>
      <c r="AG234" s="206" t="s">
        <v>290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x14ac:dyDescent="0.25">
      <c r="A235" s="232" t="s">
        <v>136</v>
      </c>
      <c r="B235" s="233" t="s">
        <v>82</v>
      </c>
      <c r="C235" s="251" t="s">
        <v>83</v>
      </c>
      <c r="D235" s="234"/>
      <c r="E235" s="235"/>
      <c r="F235" s="236"/>
      <c r="G235" s="237">
        <f>SUMIF(AG236:AG243,"&lt;&gt;NOR",G236:G243)</f>
        <v>0</v>
      </c>
      <c r="H235" s="231"/>
      <c r="I235" s="231">
        <f>SUM(I236:I243)</f>
        <v>278</v>
      </c>
      <c r="J235" s="231"/>
      <c r="K235" s="231">
        <f>SUM(K236:K243)</f>
        <v>4572.93</v>
      </c>
      <c r="L235" s="231"/>
      <c r="M235" s="231">
        <f>SUM(M236:M243)</f>
        <v>0</v>
      </c>
      <c r="N235" s="231"/>
      <c r="O235" s="231">
        <f>SUM(O236:O243)</f>
        <v>0</v>
      </c>
      <c r="P235" s="231"/>
      <c r="Q235" s="231">
        <f>SUM(Q236:Q243)</f>
        <v>0.01</v>
      </c>
      <c r="R235" s="231"/>
      <c r="S235" s="231"/>
      <c r="T235" s="231"/>
      <c r="U235" s="231"/>
      <c r="V235" s="231">
        <f>SUM(V236:V243)</f>
        <v>8.06</v>
      </c>
      <c r="W235" s="231"/>
      <c r="X235" s="231"/>
      <c r="AG235" t="s">
        <v>137</v>
      </c>
    </row>
    <row r="236" spans="1:60" outlineLevel="1" x14ac:dyDescent="0.25">
      <c r="A236" s="244">
        <v>99</v>
      </c>
      <c r="B236" s="245" t="s">
        <v>416</v>
      </c>
      <c r="C236" s="254" t="s">
        <v>417</v>
      </c>
      <c r="D236" s="246" t="s">
        <v>151</v>
      </c>
      <c r="E236" s="247">
        <v>1</v>
      </c>
      <c r="F236" s="248"/>
      <c r="G236" s="249">
        <f>ROUND(E236*F236,2)</f>
        <v>0</v>
      </c>
      <c r="H236" s="226">
        <v>0</v>
      </c>
      <c r="I236" s="225">
        <f>ROUND(E236*H236,2)</f>
        <v>0</v>
      </c>
      <c r="J236" s="226">
        <v>463</v>
      </c>
      <c r="K236" s="225">
        <f>ROUND(E236*J236,2)</f>
        <v>463</v>
      </c>
      <c r="L236" s="225">
        <v>15</v>
      </c>
      <c r="M236" s="225">
        <f>G236*(1+L236/100)</f>
        <v>0</v>
      </c>
      <c r="N236" s="225">
        <v>0</v>
      </c>
      <c r="O236" s="225">
        <f>ROUND(E236*N236,2)</f>
        <v>0</v>
      </c>
      <c r="P236" s="225">
        <v>7.4999999999999997E-3</v>
      </c>
      <c r="Q236" s="225">
        <f>ROUND(E236*P236,2)</f>
        <v>0.01</v>
      </c>
      <c r="R236" s="225"/>
      <c r="S236" s="225" t="s">
        <v>141</v>
      </c>
      <c r="T236" s="225" t="s">
        <v>141</v>
      </c>
      <c r="U236" s="225">
        <v>1.0075000000000001</v>
      </c>
      <c r="V236" s="225">
        <f>ROUND(E236*U236,2)</f>
        <v>1.01</v>
      </c>
      <c r="W236" s="225"/>
      <c r="X236" s="225" t="s">
        <v>143</v>
      </c>
      <c r="Y236" s="206"/>
      <c r="Z236" s="206"/>
      <c r="AA236" s="206"/>
      <c r="AB236" s="206"/>
      <c r="AC236" s="206"/>
      <c r="AD236" s="206"/>
      <c r="AE236" s="206"/>
      <c r="AF236" s="206"/>
      <c r="AG236" s="206" t="s">
        <v>144</v>
      </c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44">
        <v>100</v>
      </c>
      <c r="B237" s="245" t="s">
        <v>418</v>
      </c>
      <c r="C237" s="254" t="s">
        <v>419</v>
      </c>
      <c r="D237" s="246" t="s">
        <v>151</v>
      </c>
      <c r="E237" s="247">
        <v>1</v>
      </c>
      <c r="F237" s="248"/>
      <c r="G237" s="249">
        <f>ROUND(E237*F237,2)</f>
        <v>0</v>
      </c>
      <c r="H237" s="226">
        <v>0</v>
      </c>
      <c r="I237" s="225">
        <f>ROUND(E237*H237,2)</f>
        <v>0</v>
      </c>
      <c r="J237" s="226">
        <v>712</v>
      </c>
      <c r="K237" s="225">
        <f>ROUND(E237*J237,2)</f>
        <v>712</v>
      </c>
      <c r="L237" s="225">
        <v>15</v>
      </c>
      <c r="M237" s="225">
        <f>G237*(1+L237/100)</f>
        <v>0</v>
      </c>
      <c r="N237" s="225">
        <v>0</v>
      </c>
      <c r="O237" s="225">
        <f>ROUND(E237*N237,2)</f>
        <v>0</v>
      </c>
      <c r="P237" s="225">
        <v>0</v>
      </c>
      <c r="Q237" s="225">
        <f>ROUND(E237*P237,2)</f>
        <v>0</v>
      </c>
      <c r="R237" s="225"/>
      <c r="S237" s="225" t="s">
        <v>141</v>
      </c>
      <c r="T237" s="225" t="s">
        <v>141</v>
      </c>
      <c r="U237" s="225">
        <v>1.55</v>
      </c>
      <c r="V237" s="225">
        <f>ROUND(E237*U237,2)</f>
        <v>1.55</v>
      </c>
      <c r="W237" s="225"/>
      <c r="X237" s="225" t="s">
        <v>143</v>
      </c>
      <c r="Y237" s="206"/>
      <c r="Z237" s="206"/>
      <c r="AA237" s="206"/>
      <c r="AB237" s="206"/>
      <c r="AC237" s="206"/>
      <c r="AD237" s="206"/>
      <c r="AE237" s="206"/>
      <c r="AF237" s="206"/>
      <c r="AG237" s="206" t="s">
        <v>144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44">
        <v>101</v>
      </c>
      <c r="B238" s="245" t="s">
        <v>420</v>
      </c>
      <c r="C238" s="254" t="s">
        <v>421</v>
      </c>
      <c r="D238" s="246" t="s">
        <v>151</v>
      </c>
      <c r="E238" s="247">
        <v>2</v>
      </c>
      <c r="F238" s="248"/>
      <c r="G238" s="249">
        <f>ROUND(E238*F238,2)</f>
        <v>0</v>
      </c>
      <c r="H238" s="226">
        <v>0</v>
      </c>
      <c r="I238" s="225">
        <f>ROUND(E238*H238,2)</f>
        <v>0</v>
      </c>
      <c r="J238" s="226">
        <v>344.5</v>
      </c>
      <c r="K238" s="225">
        <f>ROUND(E238*J238,2)</f>
        <v>689</v>
      </c>
      <c r="L238" s="225">
        <v>15</v>
      </c>
      <c r="M238" s="225">
        <f>G238*(1+L238/100)</f>
        <v>0</v>
      </c>
      <c r="N238" s="225">
        <v>0</v>
      </c>
      <c r="O238" s="225">
        <f>ROUND(E238*N238,2)</f>
        <v>0</v>
      </c>
      <c r="P238" s="225">
        <v>0</v>
      </c>
      <c r="Q238" s="225">
        <f>ROUND(E238*P238,2)</f>
        <v>0</v>
      </c>
      <c r="R238" s="225"/>
      <c r="S238" s="225" t="s">
        <v>141</v>
      </c>
      <c r="T238" s="225" t="s">
        <v>141</v>
      </c>
      <c r="U238" s="225">
        <v>0.75</v>
      </c>
      <c r="V238" s="225">
        <f>ROUND(E238*U238,2)</f>
        <v>1.5</v>
      </c>
      <c r="W238" s="225"/>
      <c r="X238" s="225" t="s">
        <v>143</v>
      </c>
      <c r="Y238" s="206"/>
      <c r="Z238" s="206"/>
      <c r="AA238" s="206"/>
      <c r="AB238" s="206"/>
      <c r="AC238" s="206"/>
      <c r="AD238" s="206"/>
      <c r="AE238" s="206"/>
      <c r="AF238" s="206"/>
      <c r="AG238" s="206" t="s">
        <v>144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ht="20.399999999999999" outlineLevel="1" x14ac:dyDescent="0.25">
      <c r="A239" s="244">
        <v>102</v>
      </c>
      <c r="B239" s="245" t="s">
        <v>422</v>
      </c>
      <c r="C239" s="254" t="s">
        <v>423</v>
      </c>
      <c r="D239" s="246" t="s">
        <v>424</v>
      </c>
      <c r="E239" s="247">
        <v>2</v>
      </c>
      <c r="F239" s="248"/>
      <c r="G239" s="249">
        <f>ROUND(E239*F239,2)</f>
        <v>0</v>
      </c>
      <c r="H239" s="226">
        <v>0</v>
      </c>
      <c r="I239" s="225">
        <f>ROUND(E239*H239,2)</f>
        <v>0</v>
      </c>
      <c r="J239" s="226">
        <v>440</v>
      </c>
      <c r="K239" s="225">
        <f>ROUND(E239*J239,2)</f>
        <v>880</v>
      </c>
      <c r="L239" s="225">
        <v>15</v>
      </c>
      <c r="M239" s="225">
        <f>G239*(1+L239/100)</f>
        <v>0</v>
      </c>
      <c r="N239" s="225">
        <v>0</v>
      </c>
      <c r="O239" s="225">
        <f>ROUND(E239*N239,2)</f>
        <v>0</v>
      </c>
      <c r="P239" s="225">
        <v>0</v>
      </c>
      <c r="Q239" s="225">
        <f>ROUND(E239*P239,2)</f>
        <v>0</v>
      </c>
      <c r="R239" s="225"/>
      <c r="S239" s="225" t="s">
        <v>141</v>
      </c>
      <c r="T239" s="225" t="s">
        <v>141</v>
      </c>
      <c r="U239" s="225">
        <v>1</v>
      </c>
      <c r="V239" s="225">
        <f>ROUND(E239*U239,2)</f>
        <v>2</v>
      </c>
      <c r="W239" s="225"/>
      <c r="X239" s="225" t="s">
        <v>143</v>
      </c>
      <c r="Y239" s="206"/>
      <c r="Z239" s="206"/>
      <c r="AA239" s="206"/>
      <c r="AB239" s="206"/>
      <c r="AC239" s="206"/>
      <c r="AD239" s="206"/>
      <c r="AE239" s="206"/>
      <c r="AF239" s="206"/>
      <c r="AG239" s="206" t="s">
        <v>144</v>
      </c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38">
        <v>103</v>
      </c>
      <c r="B240" s="239" t="s">
        <v>425</v>
      </c>
      <c r="C240" s="252" t="s">
        <v>426</v>
      </c>
      <c r="D240" s="240" t="s">
        <v>321</v>
      </c>
      <c r="E240" s="241">
        <v>4</v>
      </c>
      <c r="F240" s="242"/>
      <c r="G240" s="243">
        <f>ROUND(E240*F240,2)</f>
        <v>0</v>
      </c>
      <c r="H240" s="226">
        <v>0</v>
      </c>
      <c r="I240" s="225">
        <f>ROUND(E240*H240,2)</f>
        <v>0</v>
      </c>
      <c r="J240" s="226">
        <v>450</v>
      </c>
      <c r="K240" s="225">
        <f>ROUND(E240*J240,2)</f>
        <v>1800</v>
      </c>
      <c r="L240" s="225">
        <v>15</v>
      </c>
      <c r="M240" s="225">
        <f>G240*(1+L240/100)</f>
        <v>0</v>
      </c>
      <c r="N240" s="225">
        <v>0</v>
      </c>
      <c r="O240" s="225">
        <f>ROUND(E240*N240,2)</f>
        <v>0</v>
      </c>
      <c r="P240" s="225">
        <v>0</v>
      </c>
      <c r="Q240" s="225">
        <f>ROUND(E240*P240,2)</f>
        <v>0</v>
      </c>
      <c r="R240" s="225"/>
      <c r="S240" s="225" t="s">
        <v>176</v>
      </c>
      <c r="T240" s="225" t="s">
        <v>142</v>
      </c>
      <c r="U240" s="225">
        <v>0.5</v>
      </c>
      <c r="V240" s="225">
        <f>ROUND(E240*U240,2)</f>
        <v>2</v>
      </c>
      <c r="W240" s="225"/>
      <c r="X240" s="225" t="s">
        <v>143</v>
      </c>
      <c r="Y240" s="206"/>
      <c r="Z240" s="206"/>
      <c r="AA240" s="206"/>
      <c r="AB240" s="206"/>
      <c r="AC240" s="206"/>
      <c r="AD240" s="206"/>
      <c r="AE240" s="206"/>
      <c r="AF240" s="206"/>
      <c r="AG240" s="206" t="s">
        <v>144</v>
      </c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ht="40.799999999999997" outlineLevel="1" x14ac:dyDescent="0.25">
      <c r="A241" s="223"/>
      <c r="B241" s="224"/>
      <c r="C241" s="253" t="s">
        <v>427</v>
      </c>
      <c r="D241" s="227"/>
      <c r="E241" s="228">
        <v>4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146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44">
        <v>104</v>
      </c>
      <c r="B242" s="245" t="s">
        <v>428</v>
      </c>
      <c r="C242" s="254" t="s">
        <v>429</v>
      </c>
      <c r="D242" s="246" t="s">
        <v>151</v>
      </c>
      <c r="E242" s="247">
        <v>2</v>
      </c>
      <c r="F242" s="248"/>
      <c r="G242" s="249">
        <f>ROUND(E242*F242,2)</f>
        <v>0</v>
      </c>
      <c r="H242" s="226">
        <v>139</v>
      </c>
      <c r="I242" s="225">
        <f>ROUND(E242*H242,2)</f>
        <v>278</v>
      </c>
      <c r="J242" s="226">
        <v>0</v>
      </c>
      <c r="K242" s="225">
        <f>ROUND(E242*J242,2)</f>
        <v>0</v>
      </c>
      <c r="L242" s="225">
        <v>15</v>
      </c>
      <c r="M242" s="225">
        <f>G242*(1+L242/100)</f>
        <v>0</v>
      </c>
      <c r="N242" s="225">
        <v>8.0000000000000007E-5</v>
      </c>
      <c r="O242" s="225">
        <f>ROUND(E242*N242,2)</f>
        <v>0</v>
      </c>
      <c r="P242" s="225">
        <v>0</v>
      </c>
      <c r="Q242" s="225">
        <f>ROUND(E242*P242,2)</f>
        <v>0</v>
      </c>
      <c r="R242" s="225"/>
      <c r="S242" s="225" t="s">
        <v>176</v>
      </c>
      <c r="T242" s="225" t="s">
        <v>142</v>
      </c>
      <c r="U242" s="225">
        <v>0</v>
      </c>
      <c r="V242" s="225">
        <f>ROUND(E242*U242,2)</f>
        <v>0</v>
      </c>
      <c r="W242" s="225"/>
      <c r="X242" s="225" t="s">
        <v>187</v>
      </c>
      <c r="Y242" s="206"/>
      <c r="Z242" s="206"/>
      <c r="AA242" s="206"/>
      <c r="AB242" s="206"/>
      <c r="AC242" s="206"/>
      <c r="AD242" s="206"/>
      <c r="AE242" s="206"/>
      <c r="AF242" s="206"/>
      <c r="AG242" s="206" t="s">
        <v>397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44">
        <v>105</v>
      </c>
      <c r="B243" s="245" t="s">
        <v>430</v>
      </c>
      <c r="C243" s="254" t="s">
        <v>431</v>
      </c>
      <c r="D243" s="246" t="s">
        <v>0</v>
      </c>
      <c r="E243" s="247">
        <v>48.22</v>
      </c>
      <c r="F243" s="248"/>
      <c r="G243" s="249">
        <f>ROUND(E243*F243,2)</f>
        <v>0</v>
      </c>
      <c r="H243" s="226">
        <v>0</v>
      </c>
      <c r="I243" s="225">
        <f>ROUND(E243*H243,2)</f>
        <v>0</v>
      </c>
      <c r="J243" s="226">
        <v>0.6</v>
      </c>
      <c r="K243" s="225">
        <f>ROUND(E243*J243,2)</f>
        <v>28.93</v>
      </c>
      <c r="L243" s="225">
        <v>15</v>
      </c>
      <c r="M243" s="225">
        <f>G243*(1+L243/100)</f>
        <v>0</v>
      </c>
      <c r="N243" s="225">
        <v>0</v>
      </c>
      <c r="O243" s="225">
        <f>ROUND(E243*N243,2)</f>
        <v>0</v>
      </c>
      <c r="P243" s="225">
        <v>0</v>
      </c>
      <c r="Q243" s="225">
        <f>ROUND(E243*P243,2)</f>
        <v>0</v>
      </c>
      <c r="R243" s="225"/>
      <c r="S243" s="225" t="s">
        <v>141</v>
      </c>
      <c r="T243" s="225" t="s">
        <v>142</v>
      </c>
      <c r="U243" s="225">
        <v>0</v>
      </c>
      <c r="V243" s="225">
        <f>ROUND(E243*U243,2)</f>
        <v>0</v>
      </c>
      <c r="W243" s="225"/>
      <c r="X243" s="225" t="s">
        <v>289</v>
      </c>
      <c r="Y243" s="206"/>
      <c r="Z243" s="206"/>
      <c r="AA243" s="206"/>
      <c r="AB243" s="206"/>
      <c r="AC243" s="206"/>
      <c r="AD243" s="206"/>
      <c r="AE243" s="206"/>
      <c r="AF243" s="206"/>
      <c r="AG243" s="206" t="s">
        <v>290</v>
      </c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x14ac:dyDescent="0.25">
      <c r="A244" s="232" t="s">
        <v>136</v>
      </c>
      <c r="B244" s="233" t="s">
        <v>84</v>
      </c>
      <c r="C244" s="251" t="s">
        <v>85</v>
      </c>
      <c r="D244" s="234"/>
      <c r="E244" s="235"/>
      <c r="F244" s="236"/>
      <c r="G244" s="237">
        <f>SUMIF(AG245:AG254,"&lt;&gt;NOR",G245:G254)</f>
        <v>0</v>
      </c>
      <c r="H244" s="231"/>
      <c r="I244" s="231">
        <f>SUM(I245:I254)</f>
        <v>8766.2000000000007</v>
      </c>
      <c r="J244" s="231"/>
      <c r="K244" s="231">
        <f>SUM(K245:K254)</f>
        <v>49024.01</v>
      </c>
      <c r="L244" s="231"/>
      <c r="M244" s="231">
        <f>SUM(M245:M254)</f>
        <v>0</v>
      </c>
      <c r="N244" s="231"/>
      <c r="O244" s="231">
        <f>SUM(O245:O254)</f>
        <v>7.0000000000000007E-2</v>
      </c>
      <c r="P244" s="231"/>
      <c r="Q244" s="231">
        <f>SUM(Q245:Q254)</f>
        <v>0.5</v>
      </c>
      <c r="R244" s="231"/>
      <c r="S244" s="231"/>
      <c r="T244" s="231"/>
      <c r="U244" s="231"/>
      <c r="V244" s="231">
        <f>SUM(V245:V254)</f>
        <v>19.809999999999999</v>
      </c>
      <c r="W244" s="231"/>
      <c r="X244" s="231"/>
      <c r="AG244" t="s">
        <v>137</v>
      </c>
    </row>
    <row r="245" spans="1:60" outlineLevel="1" x14ac:dyDescent="0.25">
      <c r="A245" s="244">
        <v>106</v>
      </c>
      <c r="B245" s="245" t="s">
        <v>432</v>
      </c>
      <c r="C245" s="254" t="s">
        <v>433</v>
      </c>
      <c r="D245" s="246" t="s">
        <v>151</v>
      </c>
      <c r="E245" s="247">
        <v>4</v>
      </c>
      <c r="F245" s="248"/>
      <c r="G245" s="249">
        <f>ROUND(E245*F245,2)</f>
        <v>0</v>
      </c>
      <c r="H245" s="226">
        <v>0</v>
      </c>
      <c r="I245" s="225">
        <f>ROUND(E245*H245,2)</f>
        <v>0</v>
      </c>
      <c r="J245" s="226">
        <v>554.1</v>
      </c>
      <c r="K245" s="225">
        <f>ROUND(E245*J245,2)</f>
        <v>2216.4</v>
      </c>
      <c r="L245" s="225">
        <v>15</v>
      </c>
      <c r="M245" s="225">
        <f>G245*(1+L245/100)</f>
        <v>0</v>
      </c>
      <c r="N245" s="225">
        <v>0</v>
      </c>
      <c r="O245" s="225">
        <f>ROUND(E245*N245,2)</f>
        <v>0</v>
      </c>
      <c r="P245" s="225">
        <v>0</v>
      </c>
      <c r="Q245" s="225">
        <f>ROUND(E245*P245,2)</f>
        <v>0</v>
      </c>
      <c r="R245" s="225"/>
      <c r="S245" s="225" t="s">
        <v>141</v>
      </c>
      <c r="T245" s="225" t="s">
        <v>142</v>
      </c>
      <c r="U245" s="225">
        <v>1.45</v>
      </c>
      <c r="V245" s="225">
        <f>ROUND(E245*U245,2)</f>
        <v>5.8</v>
      </c>
      <c r="W245" s="225"/>
      <c r="X245" s="225" t="s">
        <v>143</v>
      </c>
      <c r="Y245" s="206"/>
      <c r="Z245" s="206"/>
      <c r="AA245" s="206"/>
      <c r="AB245" s="206"/>
      <c r="AC245" s="206"/>
      <c r="AD245" s="206"/>
      <c r="AE245" s="206"/>
      <c r="AF245" s="206"/>
      <c r="AG245" s="206" t="s">
        <v>144</v>
      </c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ht="30.6" outlineLevel="1" x14ac:dyDescent="0.25">
      <c r="A246" s="244">
        <v>107</v>
      </c>
      <c r="B246" s="245" t="s">
        <v>434</v>
      </c>
      <c r="C246" s="254" t="s">
        <v>435</v>
      </c>
      <c r="D246" s="246" t="s">
        <v>151</v>
      </c>
      <c r="E246" s="247">
        <v>1</v>
      </c>
      <c r="F246" s="248"/>
      <c r="G246" s="249">
        <f>ROUND(E246*F246,2)</f>
        <v>0</v>
      </c>
      <c r="H246" s="226">
        <v>0</v>
      </c>
      <c r="I246" s="225">
        <f>ROUND(E246*H246,2)</f>
        <v>0</v>
      </c>
      <c r="J246" s="226">
        <v>4930</v>
      </c>
      <c r="K246" s="225">
        <f>ROUND(E246*J246,2)</f>
        <v>4930</v>
      </c>
      <c r="L246" s="225">
        <v>15</v>
      </c>
      <c r="M246" s="225">
        <f>G246*(1+L246/100)</f>
        <v>0</v>
      </c>
      <c r="N246" s="225">
        <v>0</v>
      </c>
      <c r="O246" s="225">
        <f>ROUND(E246*N246,2)</f>
        <v>0</v>
      </c>
      <c r="P246" s="225">
        <v>0</v>
      </c>
      <c r="Q246" s="225">
        <f>ROUND(E246*P246,2)</f>
        <v>0</v>
      </c>
      <c r="R246" s="225"/>
      <c r="S246" s="225" t="s">
        <v>141</v>
      </c>
      <c r="T246" s="225" t="s">
        <v>141</v>
      </c>
      <c r="U246" s="225">
        <v>10.728</v>
      </c>
      <c r="V246" s="225">
        <f>ROUND(E246*U246,2)</f>
        <v>10.73</v>
      </c>
      <c r="W246" s="225"/>
      <c r="X246" s="225" t="s">
        <v>143</v>
      </c>
      <c r="Y246" s="206"/>
      <c r="Z246" s="206"/>
      <c r="AA246" s="206"/>
      <c r="AB246" s="206"/>
      <c r="AC246" s="206"/>
      <c r="AD246" s="206"/>
      <c r="AE246" s="206"/>
      <c r="AF246" s="206"/>
      <c r="AG246" s="206" t="s">
        <v>144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ht="20.399999999999999" outlineLevel="1" x14ac:dyDescent="0.25">
      <c r="A247" s="244">
        <v>108</v>
      </c>
      <c r="B247" s="245" t="s">
        <v>436</v>
      </c>
      <c r="C247" s="254" t="s">
        <v>437</v>
      </c>
      <c r="D247" s="246" t="s">
        <v>151</v>
      </c>
      <c r="E247" s="247">
        <v>1</v>
      </c>
      <c r="F247" s="248"/>
      <c r="G247" s="249">
        <f>ROUND(E247*F247,2)</f>
        <v>0</v>
      </c>
      <c r="H247" s="226">
        <v>0</v>
      </c>
      <c r="I247" s="225">
        <f>ROUND(E247*H247,2)</f>
        <v>0</v>
      </c>
      <c r="J247" s="226">
        <v>436.5</v>
      </c>
      <c r="K247" s="225">
        <f>ROUND(E247*J247,2)</f>
        <v>436.5</v>
      </c>
      <c r="L247" s="225">
        <v>15</v>
      </c>
      <c r="M247" s="225">
        <f>G247*(1+L247/100)</f>
        <v>0</v>
      </c>
      <c r="N247" s="225">
        <v>0</v>
      </c>
      <c r="O247" s="225">
        <f>ROUND(E247*N247,2)</f>
        <v>0</v>
      </c>
      <c r="P247" s="225">
        <v>0.17399999999999999</v>
      </c>
      <c r="Q247" s="225">
        <f>ROUND(E247*P247,2)</f>
        <v>0.17</v>
      </c>
      <c r="R247" s="225"/>
      <c r="S247" s="225" t="s">
        <v>141</v>
      </c>
      <c r="T247" s="225" t="s">
        <v>141</v>
      </c>
      <c r="U247" s="225">
        <v>0.95</v>
      </c>
      <c r="V247" s="225">
        <f>ROUND(E247*U247,2)</f>
        <v>0.95</v>
      </c>
      <c r="W247" s="225"/>
      <c r="X247" s="225" t="s">
        <v>143</v>
      </c>
      <c r="Y247" s="206"/>
      <c r="Z247" s="206"/>
      <c r="AA247" s="206"/>
      <c r="AB247" s="206"/>
      <c r="AC247" s="206"/>
      <c r="AD247" s="206"/>
      <c r="AE247" s="206"/>
      <c r="AF247" s="206"/>
      <c r="AG247" s="206" t="s">
        <v>144</v>
      </c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44">
        <v>109</v>
      </c>
      <c r="B248" s="245" t="s">
        <v>438</v>
      </c>
      <c r="C248" s="254" t="s">
        <v>439</v>
      </c>
      <c r="D248" s="246" t="s">
        <v>151</v>
      </c>
      <c r="E248" s="247">
        <v>3</v>
      </c>
      <c r="F248" s="248"/>
      <c r="G248" s="249">
        <f>ROUND(E248*F248,2)</f>
        <v>0</v>
      </c>
      <c r="H248" s="226">
        <v>0</v>
      </c>
      <c r="I248" s="225">
        <f>ROUND(E248*H248,2)</f>
        <v>0</v>
      </c>
      <c r="J248" s="226">
        <v>211.5</v>
      </c>
      <c r="K248" s="225">
        <f>ROUND(E248*J248,2)</f>
        <v>634.5</v>
      </c>
      <c r="L248" s="225">
        <v>15</v>
      </c>
      <c r="M248" s="225">
        <f>G248*(1+L248/100)</f>
        <v>0</v>
      </c>
      <c r="N248" s="225">
        <v>0</v>
      </c>
      <c r="O248" s="225">
        <f>ROUND(E248*N248,2)</f>
        <v>0</v>
      </c>
      <c r="P248" s="225">
        <v>0.1104</v>
      </c>
      <c r="Q248" s="225">
        <f>ROUND(E248*P248,2)</f>
        <v>0.33</v>
      </c>
      <c r="R248" s="225"/>
      <c r="S248" s="225" t="s">
        <v>141</v>
      </c>
      <c r="T248" s="225" t="s">
        <v>141</v>
      </c>
      <c r="U248" s="225">
        <v>0.46</v>
      </c>
      <c r="V248" s="225">
        <f>ROUND(E248*U248,2)</f>
        <v>1.38</v>
      </c>
      <c r="W248" s="225"/>
      <c r="X248" s="225" t="s">
        <v>143</v>
      </c>
      <c r="Y248" s="206"/>
      <c r="Z248" s="206"/>
      <c r="AA248" s="206"/>
      <c r="AB248" s="206"/>
      <c r="AC248" s="206"/>
      <c r="AD248" s="206"/>
      <c r="AE248" s="206"/>
      <c r="AF248" s="206"/>
      <c r="AG248" s="206" t="s">
        <v>144</v>
      </c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ht="40.799999999999997" outlineLevel="1" x14ac:dyDescent="0.25">
      <c r="A249" s="244">
        <v>110</v>
      </c>
      <c r="B249" s="245" t="s">
        <v>440</v>
      </c>
      <c r="C249" s="254" t="s">
        <v>441</v>
      </c>
      <c r="D249" s="246" t="s">
        <v>151</v>
      </c>
      <c r="E249" s="247">
        <v>1</v>
      </c>
      <c r="F249" s="248"/>
      <c r="G249" s="249">
        <f>ROUND(E249*F249,2)</f>
        <v>0</v>
      </c>
      <c r="H249" s="226">
        <v>0</v>
      </c>
      <c r="I249" s="225">
        <f>ROUND(E249*H249,2)</f>
        <v>0</v>
      </c>
      <c r="J249" s="226">
        <v>14240.7</v>
      </c>
      <c r="K249" s="225">
        <f>ROUND(E249*J249,2)</f>
        <v>14240.7</v>
      </c>
      <c r="L249" s="225">
        <v>15</v>
      </c>
      <c r="M249" s="225">
        <f>G249*(1+L249/100)</f>
        <v>0</v>
      </c>
      <c r="N249" s="225">
        <v>0</v>
      </c>
      <c r="O249" s="225">
        <f>ROUND(E249*N249,2)</f>
        <v>0</v>
      </c>
      <c r="P249" s="225">
        <v>0</v>
      </c>
      <c r="Q249" s="225">
        <f>ROUND(E249*P249,2)</f>
        <v>0</v>
      </c>
      <c r="R249" s="225"/>
      <c r="S249" s="225" t="s">
        <v>176</v>
      </c>
      <c r="T249" s="225" t="s">
        <v>142</v>
      </c>
      <c r="U249" s="225">
        <v>0.95</v>
      </c>
      <c r="V249" s="225">
        <f>ROUND(E249*U249,2)</f>
        <v>0.95</v>
      </c>
      <c r="W249" s="225"/>
      <c r="X249" s="225" t="s">
        <v>143</v>
      </c>
      <c r="Y249" s="206"/>
      <c r="Z249" s="206"/>
      <c r="AA249" s="206"/>
      <c r="AB249" s="206"/>
      <c r="AC249" s="206"/>
      <c r="AD249" s="206"/>
      <c r="AE249" s="206"/>
      <c r="AF249" s="206"/>
      <c r="AG249" s="206" t="s">
        <v>144</v>
      </c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ht="20.399999999999999" outlineLevel="1" x14ac:dyDescent="0.25">
      <c r="A250" s="244">
        <v>111</v>
      </c>
      <c r="B250" s="245" t="s">
        <v>442</v>
      </c>
      <c r="C250" s="254" t="s">
        <v>443</v>
      </c>
      <c r="D250" s="246" t="s">
        <v>151</v>
      </c>
      <c r="E250" s="247">
        <v>2</v>
      </c>
      <c r="F250" s="248"/>
      <c r="G250" s="249">
        <f>ROUND(E250*F250,2)</f>
        <v>0</v>
      </c>
      <c r="H250" s="226">
        <v>1668</v>
      </c>
      <c r="I250" s="225">
        <f>ROUND(E250*H250,2)</f>
        <v>3336</v>
      </c>
      <c r="J250" s="226">
        <v>0</v>
      </c>
      <c r="K250" s="225">
        <f>ROUND(E250*J250,2)</f>
        <v>0</v>
      </c>
      <c r="L250" s="225">
        <v>15</v>
      </c>
      <c r="M250" s="225">
        <f>G250*(1+L250/100)</f>
        <v>0</v>
      </c>
      <c r="N250" s="225">
        <v>1.2999999999999999E-2</v>
      </c>
      <c r="O250" s="225">
        <f>ROUND(E250*N250,2)</f>
        <v>0.03</v>
      </c>
      <c r="P250" s="225">
        <v>0</v>
      </c>
      <c r="Q250" s="225">
        <f>ROUND(E250*P250,2)</f>
        <v>0</v>
      </c>
      <c r="R250" s="225"/>
      <c r="S250" s="225" t="s">
        <v>176</v>
      </c>
      <c r="T250" s="225" t="s">
        <v>142</v>
      </c>
      <c r="U250" s="225">
        <v>0</v>
      </c>
      <c r="V250" s="225">
        <f>ROUND(E250*U250,2)</f>
        <v>0</v>
      </c>
      <c r="W250" s="225"/>
      <c r="X250" s="225" t="s">
        <v>177</v>
      </c>
      <c r="Y250" s="206"/>
      <c r="Z250" s="206"/>
      <c r="AA250" s="206"/>
      <c r="AB250" s="206"/>
      <c r="AC250" s="206"/>
      <c r="AD250" s="206"/>
      <c r="AE250" s="206"/>
      <c r="AF250" s="206"/>
      <c r="AG250" s="206" t="s">
        <v>178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ht="20.399999999999999" outlineLevel="1" x14ac:dyDescent="0.25">
      <c r="A251" s="244">
        <v>112</v>
      </c>
      <c r="B251" s="245" t="s">
        <v>444</v>
      </c>
      <c r="C251" s="254" t="s">
        <v>445</v>
      </c>
      <c r="D251" s="246" t="s">
        <v>151</v>
      </c>
      <c r="E251" s="247">
        <v>2</v>
      </c>
      <c r="F251" s="248"/>
      <c r="G251" s="249">
        <f>ROUND(E251*F251,2)</f>
        <v>0</v>
      </c>
      <c r="H251" s="226">
        <v>2715.1</v>
      </c>
      <c r="I251" s="225">
        <f>ROUND(E251*H251,2)</f>
        <v>5430.2</v>
      </c>
      <c r="J251" s="226">
        <v>0</v>
      </c>
      <c r="K251" s="225">
        <f>ROUND(E251*J251,2)</f>
        <v>0</v>
      </c>
      <c r="L251" s="225">
        <v>15</v>
      </c>
      <c r="M251" s="225">
        <f>G251*(1+L251/100)</f>
        <v>0</v>
      </c>
      <c r="N251" s="225">
        <v>0.02</v>
      </c>
      <c r="O251" s="225">
        <f>ROUND(E251*N251,2)</f>
        <v>0.04</v>
      </c>
      <c r="P251" s="225">
        <v>0</v>
      </c>
      <c r="Q251" s="225">
        <f>ROUND(E251*P251,2)</f>
        <v>0</v>
      </c>
      <c r="R251" s="225"/>
      <c r="S251" s="225" t="s">
        <v>176</v>
      </c>
      <c r="T251" s="225" t="s">
        <v>142</v>
      </c>
      <c r="U251" s="225">
        <v>0</v>
      </c>
      <c r="V251" s="225">
        <f>ROUND(E251*U251,2)</f>
        <v>0</v>
      </c>
      <c r="W251" s="225"/>
      <c r="X251" s="225" t="s">
        <v>177</v>
      </c>
      <c r="Y251" s="206"/>
      <c r="Z251" s="206"/>
      <c r="AA251" s="206"/>
      <c r="AB251" s="206"/>
      <c r="AC251" s="206"/>
      <c r="AD251" s="206"/>
      <c r="AE251" s="206"/>
      <c r="AF251" s="206"/>
      <c r="AG251" s="206" t="s">
        <v>178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ht="20.399999999999999" outlineLevel="1" x14ac:dyDescent="0.25">
      <c r="A252" s="244">
        <v>113</v>
      </c>
      <c r="B252" s="245" t="s">
        <v>446</v>
      </c>
      <c r="C252" s="254" t="s">
        <v>447</v>
      </c>
      <c r="D252" s="246" t="s">
        <v>308</v>
      </c>
      <c r="E252" s="247">
        <v>1</v>
      </c>
      <c r="F252" s="248"/>
      <c r="G252" s="249">
        <f>ROUND(E252*F252,2)</f>
        <v>0</v>
      </c>
      <c r="H252" s="226">
        <v>0</v>
      </c>
      <c r="I252" s="225">
        <f>ROUND(E252*H252,2)</f>
        <v>0</v>
      </c>
      <c r="J252" s="226">
        <v>1662.3</v>
      </c>
      <c r="K252" s="225">
        <f>ROUND(E252*J252,2)</f>
        <v>1662.3</v>
      </c>
      <c r="L252" s="225">
        <v>15</v>
      </c>
      <c r="M252" s="225">
        <f>G252*(1+L252/100)</f>
        <v>0</v>
      </c>
      <c r="N252" s="225">
        <v>0</v>
      </c>
      <c r="O252" s="225">
        <f>ROUND(E252*N252,2)</f>
        <v>0</v>
      </c>
      <c r="P252" s="225">
        <v>0</v>
      </c>
      <c r="Q252" s="225">
        <f>ROUND(E252*P252,2)</f>
        <v>0</v>
      </c>
      <c r="R252" s="225"/>
      <c r="S252" s="225" t="s">
        <v>176</v>
      </c>
      <c r="T252" s="225" t="s">
        <v>142</v>
      </c>
      <c r="U252" s="225">
        <v>0</v>
      </c>
      <c r="V252" s="225">
        <f>ROUND(E252*U252,2)</f>
        <v>0</v>
      </c>
      <c r="W252" s="225"/>
      <c r="X252" s="225" t="s">
        <v>187</v>
      </c>
      <c r="Y252" s="206"/>
      <c r="Z252" s="206"/>
      <c r="AA252" s="206"/>
      <c r="AB252" s="206"/>
      <c r="AC252" s="206"/>
      <c r="AD252" s="206"/>
      <c r="AE252" s="206"/>
      <c r="AF252" s="206"/>
      <c r="AG252" s="206" t="s">
        <v>188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ht="20.399999999999999" outlineLevel="1" x14ac:dyDescent="0.25">
      <c r="A253" s="244">
        <v>114</v>
      </c>
      <c r="B253" s="245" t="s">
        <v>448</v>
      </c>
      <c r="C253" s="254" t="s">
        <v>449</v>
      </c>
      <c r="D253" s="246" t="s">
        <v>161</v>
      </c>
      <c r="E253" s="247">
        <v>1.6</v>
      </c>
      <c r="F253" s="248"/>
      <c r="G253" s="249">
        <f>ROUND(E253*F253,2)</f>
        <v>0</v>
      </c>
      <c r="H253" s="226">
        <v>0</v>
      </c>
      <c r="I253" s="225">
        <f>ROUND(E253*H253,2)</f>
        <v>0</v>
      </c>
      <c r="J253" s="226">
        <v>14961</v>
      </c>
      <c r="K253" s="225">
        <f>ROUND(E253*J253,2)</f>
        <v>23937.599999999999</v>
      </c>
      <c r="L253" s="225">
        <v>15</v>
      </c>
      <c r="M253" s="225">
        <f>G253*(1+L253/100)</f>
        <v>0</v>
      </c>
      <c r="N253" s="225">
        <v>0</v>
      </c>
      <c r="O253" s="225">
        <f>ROUND(E253*N253,2)</f>
        <v>0</v>
      </c>
      <c r="P253" s="225">
        <v>0</v>
      </c>
      <c r="Q253" s="225">
        <f>ROUND(E253*P253,2)</f>
        <v>0</v>
      </c>
      <c r="R253" s="225"/>
      <c r="S253" s="225" t="s">
        <v>176</v>
      </c>
      <c r="T253" s="225" t="s">
        <v>142</v>
      </c>
      <c r="U253" s="225">
        <v>0</v>
      </c>
      <c r="V253" s="225">
        <f>ROUND(E253*U253,2)</f>
        <v>0</v>
      </c>
      <c r="W253" s="225"/>
      <c r="X253" s="225" t="s">
        <v>187</v>
      </c>
      <c r="Y253" s="206"/>
      <c r="Z253" s="206"/>
      <c r="AA253" s="206"/>
      <c r="AB253" s="206"/>
      <c r="AC253" s="206"/>
      <c r="AD253" s="206"/>
      <c r="AE253" s="206"/>
      <c r="AF253" s="206"/>
      <c r="AG253" s="206" t="s">
        <v>188</v>
      </c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44">
        <v>115</v>
      </c>
      <c r="B254" s="245" t="s">
        <v>450</v>
      </c>
      <c r="C254" s="254" t="s">
        <v>451</v>
      </c>
      <c r="D254" s="246" t="s">
        <v>0</v>
      </c>
      <c r="E254" s="247">
        <v>568.24199999999996</v>
      </c>
      <c r="F254" s="248"/>
      <c r="G254" s="249">
        <f>ROUND(E254*F254,2)</f>
        <v>0</v>
      </c>
      <c r="H254" s="226">
        <v>0</v>
      </c>
      <c r="I254" s="225">
        <f>ROUND(E254*H254,2)</f>
        <v>0</v>
      </c>
      <c r="J254" s="226">
        <v>1.7</v>
      </c>
      <c r="K254" s="225">
        <f>ROUND(E254*J254,2)</f>
        <v>966.01</v>
      </c>
      <c r="L254" s="225">
        <v>15</v>
      </c>
      <c r="M254" s="225">
        <f>G254*(1+L254/100)</f>
        <v>0</v>
      </c>
      <c r="N254" s="225">
        <v>0</v>
      </c>
      <c r="O254" s="225">
        <f>ROUND(E254*N254,2)</f>
        <v>0</v>
      </c>
      <c r="P254" s="225">
        <v>0</v>
      </c>
      <c r="Q254" s="225">
        <f>ROUND(E254*P254,2)</f>
        <v>0</v>
      </c>
      <c r="R254" s="225"/>
      <c r="S254" s="225" t="s">
        <v>141</v>
      </c>
      <c r="T254" s="225" t="s">
        <v>142</v>
      </c>
      <c r="U254" s="225">
        <v>0</v>
      </c>
      <c r="V254" s="225">
        <f>ROUND(E254*U254,2)</f>
        <v>0</v>
      </c>
      <c r="W254" s="225"/>
      <c r="X254" s="225" t="s">
        <v>289</v>
      </c>
      <c r="Y254" s="206"/>
      <c r="Z254" s="206"/>
      <c r="AA254" s="206"/>
      <c r="AB254" s="206"/>
      <c r="AC254" s="206"/>
      <c r="AD254" s="206"/>
      <c r="AE254" s="206"/>
      <c r="AF254" s="206"/>
      <c r="AG254" s="206" t="s">
        <v>290</v>
      </c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x14ac:dyDescent="0.25">
      <c r="A255" s="232" t="s">
        <v>136</v>
      </c>
      <c r="B255" s="233" t="s">
        <v>86</v>
      </c>
      <c r="C255" s="251" t="s">
        <v>87</v>
      </c>
      <c r="D255" s="234"/>
      <c r="E255" s="235"/>
      <c r="F255" s="236"/>
      <c r="G255" s="237">
        <f>SUMIF(AG256:AG259,"&lt;&gt;NOR",G256:G259)</f>
        <v>0</v>
      </c>
      <c r="H255" s="231"/>
      <c r="I255" s="231">
        <f>SUM(I256:I259)</f>
        <v>0</v>
      </c>
      <c r="J255" s="231"/>
      <c r="K255" s="231">
        <f>SUM(K256:K259)</f>
        <v>1753.72</v>
      </c>
      <c r="L255" s="231"/>
      <c r="M255" s="231">
        <f>SUM(M256:M259)</f>
        <v>0</v>
      </c>
      <c r="N255" s="231"/>
      <c r="O255" s="231">
        <f>SUM(O256:O259)</f>
        <v>0</v>
      </c>
      <c r="P255" s="231"/>
      <c r="Q255" s="231">
        <f>SUM(Q256:Q259)</f>
        <v>0.28000000000000003</v>
      </c>
      <c r="R255" s="231"/>
      <c r="S255" s="231"/>
      <c r="T255" s="231"/>
      <c r="U255" s="231"/>
      <c r="V255" s="231">
        <f>SUM(V256:V259)</f>
        <v>0</v>
      </c>
      <c r="W255" s="231"/>
      <c r="X255" s="231"/>
      <c r="AG255" t="s">
        <v>137</v>
      </c>
    </row>
    <row r="256" spans="1:60" outlineLevel="1" x14ac:dyDescent="0.25">
      <c r="A256" s="238">
        <v>116</v>
      </c>
      <c r="B256" s="239" t="s">
        <v>452</v>
      </c>
      <c r="C256" s="252" t="s">
        <v>453</v>
      </c>
      <c r="D256" s="240" t="s">
        <v>156</v>
      </c>
      <c r="E256" s="241">
        <v>23.635999999999999</v>
      </c>
      <c r="F256" s="242"/>
      <c r="G256" s="243">
        <f>ROUND(E256*F256,2)</f>
        <v>0</v>
      </c>
      <c r="H256" s="226">
        <v>0</v>
      </c>
      <c r="I256" s="225">
        <f>ROUND(E256*H256,2)</f>
        <v>0</v>
      </c>
      <c r="J256" s="226">
        <v>72.599999999999994</v>
      </c>
      <c r="K256" s="225">
        <f>ROUND(E256*J256,2)</f>
        <v>1715.97</v>
      </c>
      <c r="L256" s="225">
        <v>15</v>
      </c>
      <c r="M256" s="225">
        <f>G256*(1+L256/100)</f>
        <v>0</v>
      </c>
      <c r="N256" s="225">
        <v>0</v>
      </c>
      <c r="O256" s="225">
        <f>ROUND(E256*N256,2)</f>
        <v>0</v>
      </c>
      <c r="P256" s="225">
        <v>1.2E-2</v>
      </c>
      <c r="Q256" s="225">
        <f>ROUND(E256*P256,2)</f>
        <v>0.28000000000000003</v>
      </c>
      <c r="R256" s="225"/>
      <c r="S256" s="225" t="s">
        <v>141</v>
      </c>
      <c r="T256" s="225" t="s">
        <v>142</v>
      </c>
      <c r="U256" s="225">
        <v>0</v>
      </c>
      <c r="V256" s="225">
        <f>ROUND(E256*U256,2)</f>
        <v>0</v>
      </c>
      <c r="W256" s="225"/>
      <c r="X256" s="225" t="s">
        <v>187</v>
      </c>
      <c r="Y256" s="206"/>
      <c r="Z256" s="206"/>
      <c r="AA256" s="206"/>
      <c r="AB256" s="206"/>
      <c r="AC256" s="206"/>
      <c r="AD256" s="206"/>
      <c r="AE256" s="206"/>
      <c r="AF256" s="206"/>
      <c r="AG256" s="206" t="s">
        <v>188</v>
      </c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5">
      <c r="A257" s="223"/>
      <c r="B257" s="224"/>
      <c r="C257" s="253" t="s">
        <v>454</v>
      </c>
      <c r="D257" s="227"/>
      <c r="E257" s="228">
        <v>26</v>
      </c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06"/>
      <c r="Z257" s="206"/>
      <c r="AA257" s="206"/>
      <c r="AB257" s="206"/>
      <c r="AC257" s="206"/>
      <c r="AD257" s="206"/>
      <c r="AE257" s="206"/>
      <c r="AF257" s="206"/>
      <c r="AG257" s="206" t="s">
        <v>146</v>
      </c>
      <c r="AH257" s="206">
        <v>0</v>
      </c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23"/>
      <c r="B258" s="224"/>
      <c r="C258" s="253" t="s">
        <v>158</v>
      </c>
      <c r="D258" s="227"/>
      <c r="E258" s="228">
        <v>-2.3639999999999999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146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44">
        <v>117</v>
      </c>
      <c r="B259" s="245" t="s">
        <v>455</v>
      </c>
      <c r="C259" s="254" t="s">
        <v>456</v>
      </c>
      <c r="D259" s="246" t="s">
        <v>0</v>
      </c>
      <c r="E259" s="247">
        <v>17.159700000000001</v>
      </c>
      <c r="F259" s="248"/>
      <c r="G259" s="249">
        <f>ROUND(E259*F259,2)</f>
        <v>0</v>
      </c>
      <c r="H259" s="226">
        <v>0</v>
      </c>
      <c r="I259" s="225">
        <f>ROUND(E259*H259,2)</f>
        <v>0</v>
      </c>
      <c r="J259" s="226">
        <v>2.2000000000000002</v>
      </c>
      <c r="K259" s="225">
        <f>ROUND(E259*J259,2)</f>
        <v>37.75</v>
      </c>
      <c r="L259" s="225">
        <v>15</v>
      </c>
      <c r="M259" s="225">
        <f>G259*(1+L259/100)</f>
        <v>0</v>
      </c>
      <c r="N259" s="225">
        <v>0</v>
      </c>
      <c r="O259" s="225">
        <f>ROUND(E259*N259,2)</f>
        <v>0</v>
      </c>
      <c r="P259" s="225">
        <v>0</v>
      </c>
      <c r="Q259" s="225">
        <f>ROUND(E259*P259,2)</f>
        <v>0</v>
      </c>
      <c r="R259" s="225"/>
      <c r="S259" s="225" t="s">
        <v>141</v>
      </c>
      <c r="T259" s="225" t="s">
        <v>142</v>
      </c>
      <c r="U259" s="225">
        <v>0</v>
      </c>
      <c r="V259" s="225">
        <f>ROUND(E259*U259,2)</f>
        <v>0</v>
      </c>
      <c r="W259" s="225"/>
      <c r="X259" s="225" t="s">
        <v>289</v>
      </c>
      <c r="Y259" s="206"/>
      <c r="Z259" s="206"/>
      <c r="AA259" s="206"/>
      <c r="AB259" s="206"/>
      <c r="AC259" s="206"/>
      <c r="AD259" s="206"/>
      <c r="AE259" s="206"/>
      <c r="AF259" s="206"/>
      <c r="AG259" s="206" t="s">
        <v>290</v>
      </c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x14ac:dyDescent="0.25">
      <c r="A260" s="232" t="s">
        <v>136</v>
      </c>
      <c r="B260" s="233" t="s">
        <v>88</v>
      </c>
      <c r="C260" s="251" t="s">
        <v>89</v>
      </c>
      <c r="D260" s="234"/>
      <c r="E260" s="235"/>
      <c r="F260" s="236"/>
      <c r="G260" s="237">
        <f>SUMIF(AG261:AG290,"&lt;&gt;NOR",G261:G290)</f>
        <v>0</v>
      </c>
      <c r="H260" s="231"/>
      <c r="I260" s="231">
        <f>SUM(I261:I290)</f>
        <v>4142.18</v>
      </c>
      <c r="J260" s="231"/>
      <c r="K260" s="231">
        <f>SUM(K261:K290)</f>
        <v>4905.8600000000006</v>
      </c>
      <c r="L260" s="231"/>
      <c r="M260" s="231">
        <f>SUM(M261:M290)</f>
        <v>0</v>
      </c>
      <c r="N260" s="231"/>
      <c r="O260" s="231">
        <f>SUM(O261:O290)</f>
        <v>0.03</v>
      </c>
      <c r="P260" s="231"/>
      <c r="Q260" s="231">
        <f>SUM(Q261:Q290)</f>
        <v>0</v>
      </c>
      <c r="R260" s="231"/>
      <c r="S260" s="231"/>
      <c r="T260" s="231"/>
      <c r="U260" s="231"/>
      <c r="V260" s="231">
        <f>SUM(V261:V290)</f>
        <v>7.53</v>
      </c>
      <c r="W260" s="231"/>
      <c r="X260" s="231"/>
      <c r="AG260" t="s">
        <v>137</v>
      </c>
    </row>
    <row r="261" spans="1:60" outlineLevel="1" x14ac:dyDescent="0.25">
      <c r="A261" s="238">
        <v>118</v>
      </c>
      <c r="B261" s="239" t="s">
        <v>457</v>
      </c>
      <c r="C261" s="252" t="s">
        <v>458</v>
      </c>
      <c r="D261" s="240" t="s">
        <v>156</v>
      </c>
      <c r="E261" s="241">
        <v>4.8</v>
      </c>
      <c r="F261" s="242"/>
      <c r="G261" s="243">
        <f>ROUND(E261*F261,2)</f>
        <v>0</v>
      </c>
      <c r="H261" s="226">
        <v>0</v>
      </c>
      <c r="I261" s="225">
        <f>ROUND(E261*H261,2)</f>
        <v>0</v>
      </c>
      <c r="J261" s="226">
        <v>7.9</v>
      </c>
      <c r="K261" s="225">
        <f>ROUND(E261*J261,2)</f>
        <v>37.92</v>
      </c>
      <c r="L261" s="225">
        <v>15</v>
      </c>
      <c r="M261" s="225">
        <f>G261*(1+L261/100)</f>
        <v>0</v>
      </c>
      <c r="N261" s="225">
        <v>0</v>
      </c>
      <c r="O261" s="225">
        <f>ROUND(E261*N261,2)</f>
        <v>0</v>
      </c>
      <c r="P261" s="225">
        <v>0</v>
      </c>
      <c r="Q261" s="225">
        <f>ROUND(E261*P261,2)</f>
        <v>0</v>
      </c>
      <c r="R261" s="225"/>
      <c r="S261" s="225" t="s">
        <v>141</v>
      </c>
      <c r="T261" s="225" t="s">
        <v>142</v>
      </c>
      <c r="U261" s="225">
        <v>1.6E-2</v>
      </c>
      <c r="V261" s="225">
        <f>ROUND(E261*U261,2)</f>
        <v>0.08</v>
      </c>
      <c r="W261" s="225"/>
      <c r="X261" s="225" t="s">
        <v>143</v>
      </c>
      <c r="Y261" s="206"/>
      <c r="Z261" s="206"/>
      <c r="AA261" s="206"/>
      <c r="AB261" s="206"/>
      <c r="AC261" s="206"/>
      <c r="AD261" s="206"/>
      <c r="AE261" s="206"/>
      <c r="AF261" s="206"/>
      <c r="AG261" s="206" t="s">
        <v>144</v>
      </c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23"/>
      <c r="B262" s="224"/>
      <c r="C262" s="253" t="s">
        <v>173</v>
      </c>
      <c r="D262" s="227"/>
      <c r="E262" s="228">
        <v>0.96</v>
      </c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146</v>
      </c>
      <c r="AH262" s="206">
        <v>0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23"/>
      <c r="B263" s="224"/>
      <c r="C263" s="253" t="s">
        <v>172</v>
      </c>
      <c r="D263" s="227"/>
      <c r="E263" s="228">
        <v>3.84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146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38">
        <v>119</v>
      </c>
      <c r="B264" s="239" t="s">
        <v>459</v>
      </c>
      <c r="C264" s="252" t="s">
        <v>460</v>
      </c>
      <c r="D264" s="240" t="s">
        <v>156</v>
      </c>
      <c r="E264" s="241">
        <v>4.8</v>
      </c>
      <c r="F264" s="242"/>
      <c r="G264" s="243">
        <f>ROUND(E264*F264,2)</f>
        <v>0</v>
      </c>
      <c r="H264" s="226">
        <v>27.14</v>
      </c>
      <c r="I264" s="225">
        <f>ROUND(E264*H264,2)</f>
        <v>130.27000000000001</v>
      </c>
      <c r="J264" s="226">
        <v>28.36</v>
      </c>
      <c r="K264" s="225">
        <f>ROUND(E264*J264,2)</f>
        <v>136.13</v>
      </c>
      <c r="L264" s="225">
        <v>15</v>
      </c>
      <c r="M264" s="225">
        <f>G264*(1+L264/100)</f>
        <v>0</v>
      </c>
      <c r="N264" s="225">
        <v>2.1000000000000001E-4</v>
      </c>
      <c r="O264" s="225">
        <f>ROUND(E264*N264,2)</f>
        <v>0</v>
      </c>
      <c r="P264" s="225">
        <v>0</v>
      </c>
      <c r="Q264" s="225">
        <f>ROUND(E264*P264,2)</f>
        <v>0</v>
      </c>
      <c r="R264" s="225"/>
      <c r="S264" s="225" t="s">
        <v>141</v>
      </c>
      <c r="T264" s="225" t="s">
        <v>142</v>
      </c>
      <c r="U264" s="225">
        <v>0.05</v>
      </c>
      <c r="V264" s="225">
        <f>ROUND(E264*U264,2)</f>
        <v>0.24</v>
      </c>
      <c r="W264" s="225"/>
      <c r="X264" s="225" t="s">
        <v>143</v>
      </c>
      <c r="Y264" s="206"/>
      <c r="Z264" s="206"/>
      <c r="AA264" s="206"/>
      <c r="AB264" s="206"/>
      <c r="AC264" s="206"/>
      <c r="AD264" s="206"/>
      <c r="AE264" s="206"/>
      <c r="AF264" s="206"/>
      <c r="AG264" s="206" t="s">
        <v>144</v>
      </c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53" t="s">
        <v>173</v>
      </c>
      <c r="D265" s="227"/>
      <c r="E265" s="228">
        <v>0.96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146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23"/>
      <c r="B266" s="224"/>
      <c r="C266" s="253" t="s">
        <v>172</v>
      </c>
      <c r="D266" s="227"/>
      <c r="E266" s="228">
        <v>3.84</v>
      </c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06"/>
      <c r="Z266" s="206"/>
      <c r="AA266" s="206"/>
      <c r="AB266" s="206"/>
      <c r="AC266" s="206"/>
      <c r="AD266" s="206"/>
      <c r="AE266" s="206"/>
      <c r="AF266" s="206"/>
      <c r="AG266" s="206" t="s">
        <v>146</v>
      </c>
      <c r="AH266" s="206">
        <v>0</v>
      </c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38">
        <v>120</v>
      </c>
      <c r="B267" s="239" t="s">
        <v>461</v>
      </c>
      <c r="C267" s="252" t="s">
        <v>462</v>
      </c>
      <c r="D267" s="240" t="s">
        <v>161</v>
      </c>
      <c r="E267" s="241">
        <v>3.4</v>
      </c>
      <c r="F267" s="242"/>
      <c r="G267" s="243">
        <f>ROUND(E267*F267,2)</f>
        <v>0</v>
      </c>
      <c r="H267" s="226">
        <v>10.58</v>
      </c>
      <c r="I267" s="225">
        <f>ROUND(E267*H267,2)</f>
        <v>35.97</v>
      </c>
      <c r="J267" s="226">
        <v>129.02000000000001</v>
      </c>
      <c r="K267" s="225">
        <f>ROUND(E267*J267,2)</f>
        <v>438.67</v>
      </c>
      <c r="L267" s="225">
        <v>15</v>
      </c>
      <c r="M267" s="225">
        <f>G267*(1+L267/100)</f>
        <v>0</v>
      </c>
      <c r="N267" s="225">
        <v>3.2000000000000003E-4</v>
      </c>
      <c r="O267" s="225">
        <f>ROUND(E267*N267,2)</f>
        <v>0</v>
      </c>
      <c r="P267" s="225">
        <v>0</v>
      </c>
      <c r="Q267" s="225">
        <f>ROUND(E267*P267,2)</f>
        <v>0</v>
      </c>
      <c r="R267" s="225"/>
      <c r="S267" s="225" t="s">
        <v>141</v>
      </c>
      <c r="T267" s="225" t="s">
        <v>142</v>
      </c>
      <c r="U267" s="225">
        <v>0.23599999999999999</v>
      </c>
      <c r="V267" s="225">
        <f>ROUND(E267*U267,2)</f>
        <v>0.8</v>
      </c>
      <c r="W267" s="225"/>
      <c r="X267" s="225" t="s">
        <v>143</v>
      </c>
      <c r="Y267" s="206"/>
      <c r="Z267" s="206"/>
      <c r="AA267" s="206"/>
      <c r="AB267" s="206"/>
      <c r="AC267" s="206"/>
      <c r="AD267" s="206"/>
      <c r="AE267" s="206"/>
      <c r="AF267" s="206"/>
      <c r="AG267" s="206" t="s">
        <v>144</v>
      </c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53" t="s">
        <v>300</v>
      </c>
      <c r="D268" s="227"/>
      <c r="E268" s="228">
        <v>3.4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146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38">
        <v>121</v>
      </c>
      <c r="B269" s="239" t="s">
        <v>463</v>
      </c>
      <c r="C269" s="252" t="s">
        <v>464</v>
      </c>
      <c r="D269" s="240" t="s">
        <v>161</v>
      </c>
      <c r="E269" s="241">
        <v>3.4</v>
      </c>
      <c r="F269" s="242"/>
      <c r="G269" s="243">
        <f>ROUND(E269*F269,2)</f>
        <v>0</v>
      </c>
      <c r="H269" s="226">
        <v>5.7</v>
      </c>
      <c r="I269" s="225">
        <f>ROUND(E269*H269,2)</f>
        <v>19.38</v>
      </c>
      <c r="J269" s="226">
        <v>96.5</v>
      </c>
      <c r="K269" s="225">
        <f>ROUND(E269*J269,2)</f>
        <v>328.1</v>
      </c>
      <c r="L269" s="225">
        <v>15</v>
      </c>
      <c r="M269" s="225">
        <f>G269*(1+L269/100)</f>
        <v>0</v>
      </c>
      <c r="N269" s="225">
        <v>0</v>
      </c>
      <c r="O269" s="225">
        <f>ROUND(E269*N269,2)</f>
        <v>0</v>
      </c>
      <c r="P269" s="225">
        <v>0</v>
      </c>
      <c r="Q269" s="225">
        <f>ROUND(E269*P269,2)</f>
        <v>0</v>
      </c>
      <c r="R269" s="225"/>
      <c r="S269" s="225" t="s">
        <v>141</v>
      </c>
      <c r="T269" s="225" t="s">
        <v>142</v>
      </c>
      <c r="U269" s="225">
        <v>0.154</v>
      </c>
      <c r="V269" s="225">
        <f>ROUND(E269*U269,2)</f>
        <v>0.52</v>
      </c>
      <c r="W269" s="225"/>
      <c r="X269" s="225" t="s">
        <v>143</v>
      </c>
      <c r="Y269" s="206"/>
      <c r="Z269" s="206"/>
      <c r="AA269" s="206"/>
      <c r="AB269" s="206"/>
      <c r="AC269" s="206"/>
      <c r="AD269" s="206"/>
      <c r="AE269" s="206"/>
      <c r="AF269" s="206"/>
      <c r="AG269" s="206" t="s">
        <v>144</v>
      </c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53" t="s">
        <v>300</v>
      </c>
      <c r="D270" s="227"/>
      <c r="E270" s="228">
        <v>3.4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146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38">
        <v>122</v>
      </c>
      <c r="B271" s="239" t="s">
        <v>465</v>
      </c>
      <c r="C271" s="252" t="s">
        <v>466</v>
      </c>
      <c r="D271" s="240" t="s">
        <v>156</v>
      </c>
      <c r="E271" s="241">
        <v>4.8</v>
      </c>
      <c r="F271" s="242"/>
      <c r="G271" s="243">
        <f>ROUND(E271*F271,2)</f>
        <v>0</v>
      </c>
      <c r="H271" s="226">
        <v>144.49</v>
      </c>
      <c r="I271" s="225">
        <f>ROUND(E271*H271,2)</f>
        <v>693.55</v>
      </c>
      <c r="J271" s="226">
        <v>589.11</v>
      </c>
      <c r="K271" s="225">
        <f>ROUND(E271*J271,2)</f>
        <v>2827.73</v>
      </c>
      <c r="L271" s="225">
        <v>15</v>
      </c>
      <c r="M271" s="225">
        <f>G271*(1+L271/100)</f>
        <v>0</v>
      </c>
      <c r="N271" s="225">
        <v>5.1500000000000001E-3</v>
      </c>
      <c r="O271" s="225">
        <f>ROUND(E271*N271,2)</f>
        <v>0.02</v>
      </c>
      <c r="P271" s="225">
        <v>0</v>
      </c>
      <c r="Q271" s="225">
        <f>ROUND(E271*P271,2)</f>
        <v>0</v>
      </c>
      <c r="R271" s="225"/>
      <c r="S271" s="225" t="s">
        <v>141</v>
      </c>
      <c r="T271" s="225" t="s">
        <v>142</v>
      </c>
      <c r="U271" s="225">
        <v>1.04</v>
      </c>
      <c r="V271" s="225">
        <f>ROUND(E271*U271,2)</f>
        <v>4.99</v>
      </c>
      <c r="W271" s="225"/>
      <c r="X271" s="225" t="s">
        <v>143</v>
      </c>
      <c r="Y271" s="206"/>
      <c r="Z271" s="206"/>
      <c r="AA271" s="206"/>
      <c r="AB271" s="206"/>
      <c r="AC271" s="206"/>
      <c r="AD271" s="206"/>
      <c r="AE271" s="206"/>
      <c r="AF271" s="206"/>
      <c r="AG271" s="206" t="s">
        <v>144</v>
      </c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53" t="s">
        <v>173</v>
      </c>
      <c r="D272" s="227"/>
      <c r="E272" s="228">
        <v>0.96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146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23"/>
      <c r="B273" s="224"/>
      <c r="C273" s="253" t="s">
        <v>294</v>
      </c>
      <c r="D273" s="227"/>
      <c r="E273" s="228">
        <v>3.84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146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38">
        <v>123</v>
      </c>
      <c r="B274" s="239" t="s">
        <v>467</v>
      </c>
      <c r="C274" s="252" t="s">
        <v>468</v>
      </c>
      <c r="D274" s="240" t="s">
        <v>161</v>
      </c>
      <c r="E274" s="241">
        <v>10.8</v>
      </c>
      <c r="F274" s="242"/>
      <c r="G274" s="243">
        <f>ROUND(E274*F274,2)</f>
        <v>0</v>
      </c>
      <c r="H274" s="226">
        <v>23.14</v>
      </c>
      <c r="I274" s="225">
        <f>ROUND(E274*H274,2)</f>
        <v>249.91</v>
      </c>
      <c r="J274" s="226">
        <v>40.159999999999997</v>
      </c>
      <c r="K274" s="225">
        <f>ROUND(E274*J274,2)</f>
        <v>433.73</v>
      </c>
      <c r="L274" s="225">
        <v>15</v>
      </c>
      <c r="M274" s="225">
        <f>G274*(1+L274/100)</f>
        <v>0</v>
      </c>
      <c r="N274" s="225">
        <v>4.0000000000000003E-5</v>
      </c>
      <c r="O274" s="225">
        <f>ROUND(E274*N274,2)</f>
        <v>0</v>
      </c>
      <c r="P274" s="225">
        <v>0</v>
      </c>
      <c r="Q274" s="225">
        <f>ROUND(E274*P274,2)</f>
        <v>0</v>
      </c>
      <c r="R274" s="225"/>
      <c r="S274" s="225" t="s">
        <v>141</v>
      </c>
      <c r="T274" s="225" t="s">
        <v>142</v>
      </c>
      <c r="U274" s="225">
        <v>7.0000000000000007E-2</v>
      </c>
      <c r="V274" s="225">
        <f>ROUND(E274*U274,2)</f>
        <v>0.76</v>
      </c>
      <c r="W274" s="225"/>
      <c r="X274" s="225" t="s">
        <v>143</v>
      </c>
      <c r="Y274" s="206"/>
      <c r="Z274" s="206"/>
      <c r="AA274" s="206"/>
      <c r="AB274" s="206"/>
      <c r="AC274" s="206"/>
      <c r="AD274" s="206"/>
      <c r="AE274" s="206"/>
      <c r="AF274" s="206"/>
      <c r="AG274" s="206" t="s">
        <v>144</v>
      </c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53" t="s">
        <v>300</v>
      </c>
      <c r="D275" s="227"/>
      <c r="E275" s="228">
        <v>3.4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146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23"/>
      <c r="B276" s="224"/>
      <c r="C276" s="253" t="s">
        <v>469</v>
      </c>
      <c r="D276" s="227"/>
      <c r="E276" s="228">
        <v>7.4</v>
      </c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146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38">
        <v>124</v>
      </c>
      <c r="B277" s="239" t="s">
        <v>470</v>
      </c>
      <c r="C277" s="252" t="s">
        <v>471</v>
      </c>
      <c r="D277" s="240" t="s">
        <v>156</v>
      </c>
      <c r="E277" s="241">
        <v>4.8</v>
      </c>
      <c r="F277" s="242"/>
      <c r="G277" s="243">
        <f>ROUND(E277*F277,2)</f>
        <v>0</v>
      </c>
      <c r="H277" s="226">
        <v>0</v>
      </c>
      <c r="I277" s="225">
        <f>ROUND(E277*H277,2)</f>
        <v>0</v>
      </c>
      <c r="J277" s="226">
        <v>16.7</v>
      </c>
      <c r="K277" s="225">
        <f>ROUND(E277*J277,2)</f>
        <v>80.16</v>
      </c>
      <c r="L277" s="225">
        <v>15</v>
      </c>
      <c r="M277" s="225">
        <f>G277*(1+L277/100)</f>
        <v>0</v>
      </c>
      <c r="N277" s="225">
        <v>0</v>
      </c>
      <c r="O277" s="225">
        <f>ROUND(E277*N277,2)</f>
        <v>0</v>
      </c>
      <c r="P277" s="225">
        <v>0</v>
      </c>
      <c r="Q277" s="225">
        <f>ROUND(E277*P277,2)</f>
        <v>0</v>
      </c>
      <c r="R277" s="225"/>
      <c r="S277" s="225" t="s">
        <v>141</v>
      </c>
      <c r="T277" s="225" t="s">
        <v>142</v>
      </c>
      <c r="U277" s="225">
        <v>0.03</v>
      </c>
      <c r="V277" s="225">
        <f>ROUND(E277*U277,2)</f>
        <v>0.14000000000000001</v>
      </c>
      <c r="W277" s="225"/>
      <c r="X277" s="225" t="s">
        <v>143</v>
      </c>
      <c r="Y277" s="206"/>
      <c r="Z277" s="206"/>
      <c r="AA277" s="206"/>
      <c r="AB277" s="206"/>
      <c r="AC277" s="206"/>
      <c r="AD277" s="206"/>
      <c r="AE277" s="206"/>
      <c r="AF277" s="206"/>
      <c r="AG277" s="206" t="s">
        <v>144</v>
      </c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53" t="s">
        <v>173</v>
      </c>
      <c r="D278" s="227"/>
      <c r="E278" s="228">
        <v>0.96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146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53" t="s">
        <v>294</v>
      </c>
      <c r="D279" s="227"/>
      <c r="E279" s="228">
        <v>3.84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146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38">
        <v>125</v>
      </c>
      <c r="B280" s="239" t="s">
        <v>472</v>
      </c>
      <c r="C280" s="252" t="s">
        <v>473</v>
      </c>
      <c r="D280" s="240" t="s">
        <v>156</v>
      </c>
      <c r="E280" s="241">
        <v>4.8</v>
      </c>
      <c r="F280" s="242"/>
      <c r="G280" s="243">
        <f>ROUND(E280*F280,2)</f>
        <v>0</v>
      </c>
      <c r="H280" s="226">
        <v>13.6</v>
      </c>
      <c r="I280" s="225">
        <f>ROUND(E280*H280,2)</f>
        <v>65.28</v>
      </c>
      <c r="J280" s="226">
        <v>0</v>
      </c>
      <c r="K280" s="225">
        <f>ROUND(E280*J280,2)</f>
        <v>0</v>
      </c>
      <c r="L280" s="225">
        <v>15</v>
      </c>
      <c r="M280" s="225">
        <f>G280*(1+L280/100)</f>
        <v>0</v>
      </c>
      <c r="N280" s="225">
        <v>1.1999999999999999E-3</v>
      </c>
      <c r="O280" s="225">
        <f>ROUND(E280*N280,2)</f>
        <v>0.01</v>
      </c>
      <c r="P280" s="225">
        <v>0</v>
      </c>
      <c r="Q280" s="225">
        <f>ROUND(E280*P280,2)</f>
        <v>0</v>
      </c>
      <c r="R280" s="225"/>
      <c r="S280" s="225" t="s">
        <v>141</v>
      </c>
      <c r="T280" s="225" t="s">
        <v>142</v>
      </c>
      <c r="U280" s="225">
        <v>0</v>
      </c>
      <c r="V280" s="225">
        <f>ROUND(E280*U280,2)</f>
        <v>0</v>
      </c>
      <c r="W280" s="225"/>
      <c r="X280" s="225" t="s">
        <v>143</v>
      </c>
      <c r="Y280" s="206"/>
      <c r="Z280" s="206"/>
      <c r="AA280" s="206"/>
      <c r="AB280" s="206"/>
      <c r="AC280" s="206"/>
      <c r="AD280" s="206"/>
      <c r="AE280" s="206"/>
      <c r="AF280" s="206"/>
      <c r="AG280" s="206" t="s">
        <v>144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53" t="s">
        <v>173</v>
      </c>
      <c r="D281" s="227"/>
      <c r="E281" s="228">
        <v>0.96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146</v>
      </c>
      <c r="AH281" s="206">
        <v>0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53" t="s">
        <v>294</v>
      </c>
      <c r="D282" s="227"/>
      <c r="E282" s="228">
        <v>3.84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146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38">
        <v>126</v>
      </c>
      <c r="B283" s="239" t="s">
        <v>474</v>
      </c>
      <c r="C283" s="252" t="s">
        <v>475</v>
      </c>
      <c r="D283" s="240" t="s">
        <v>156</v>
      </c>
      <c r="E283" s="241">
        <v>5.9109999999999996</v>
      </c>
      <c r="F283" s="242"/>
      <c r="G283" s="243">
        <f>ROUND(E283*F283,2)</f>
        <v>0</v>
      </c>
      <c r="H283" s="226">
        <v>498.7</v>
      </c>
      <c r="I283" s="225">
        <f>ROUND(E283*H283,2)</f>
        <v>2947.82</v>
      </c>
      <c r="J283" s="226">
        <v>0</v>
      </c>
      <c r="K283" s="225">
        <f>ROUND(E283*J283,2)</f>
        <v>0</v>
      </c>
      <c r="L283" s="225">
        <v>15</v>
      </c>
      <c r="M283" s="225">
        <f>G283*(1+L283/100)</f>
        <v>0</v>
      </c>
      <c r="N283" s="225">
        <v>0</v>
      </c>
      <c r="O283" s="225">
        <f>ROUND(E283*N283,2)</f>
        <v>0</v>
      </c>
      <c r="P283" s="225">
        <v>0</v>
      </c>
      <c r="Q283" s="225">
        <f>ROUND(E283*P283,2)</f>
        <v>0</v>
      </c>
      <c r="R283" s="225"/>
      <c r="S283" s="225" t="s">
        <v>176</v>
      </c>
      <c r="T283" s="225" t="s">
        <v>142</v>
      </c>
      <c r="U283" s="225">
        <v>0</v>
      </c>
      <c r="V283" s="225">
        <f>ROUND(E283*U283,2)</f>
        <v>0</v>
      </c>
      <c r="W283" s="225"/>
      <c r="X283" s="225" t="s">
        <v>177</v>
      </c>
      <c r="Y283" s="206"/>
      <c r="Z283" s="206"/>
      <c r="AA283" s="206"/>
      <c r="AB283" s="206"/>
      <c r="AC283" s="206"/>
      <c r="AD283" s="206"/>
      <c r="AE283" s="206"/>
      <c r="AF283" s="206"/>
      <c r="AG283" s="206" t="s">
        <v>178</v>
      </c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23"/>
      <c r="B284" s="224"/>
      <c r="C284" s="255" t="s">
        <v>476</v>
      </c>
      <c r="D284" s="229"/>
      <c r="E284" s="230"/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146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56" t="s">
        <v>477</v>
      </c>
      <c r="D285" s="229"/>
      <c r="E285" s="230">
        <v>0.96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146</v>
      </c>
      <c r="AH285" s="206">
        <v>2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56" t="s">
        <v>478</v>
      </c>
      <c r="D286" s="229"/>
      <c r="E286" s="230">
        <v>3.84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146</v>
      </c>
      <c r="AH286" s="206">
        <v>2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55" t="s">
        <v>479</v>
      </c>
      <c r="D287" s="229"/>
      <c r="E287" s="230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146</v>
      </c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53" t="s">
        <v>480</v>
      </c>
      <c r="D288" s="227"/>
      <c r="E288" s="228">
        <v>5.52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146</v>
      </c>
      <c r="AH288" s="206">
        <v>0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53" t="s">
        <v>481</v>
      </c>
      <c r="D289" s="227"/>
      <c r="E289" s="228">
        <v>0.39100000000000001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146</v>
      </c>
      <c r="AH289" s="206">
        <v>0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44">
        <v>127</v>
      </c>
      <c r="B290" s="245" t="s">
        <v>482</v>
      </c>
      <c r="C290" s="254" t="s">
        <v>483</v>
      </c>
      <c r="D290" s="246" t="s">
        <v>0</v>
      </c>
      <c r="E290" s="247">
        <v>84.246200000000002</v>
      </c>
      <c r="F290" s="248"/>
      <c r="G290" s="249">
        <f>ROUND(E290*F290,2)</f>
        <v>0</v>
      </c>
      <c r="H290" s="226">
        <v>0</v>
      </c>
      <c r="I290" s="225">
        <f>ROUND(E290*H290,2)</f>
        <v>0</v>
      </c>
      <c r="J290" s="226">
        <v>7.4</v>
      </c>
      <c r="K290" s="225">
        <f>ROUND(E290*J290,2)</f>
        <v>623.41999999999996</v>
      </c>
      <c r="L290" s="225">
        <v>15</v>
      </c>
      <c r="M290" s="225">
        <f>G290*(1+L290/100)</f>
        <v>0</v>
      </c>
      <c r="N290" s="225">
        <v>0</v>
      </c>
      <c r="O290" s="225">
        <f>ROUND(E290*N290,2)</f>
        <v>0</v>
      </c>
      <c r="P290" s="225">
        <v>0</v>
      </c>
      <c r="Q290" s="225">
        <f>ROUND(E290*P290,2)</f>
        <v>0</v>
      </c>
      <c r="R290" s="225"/>
      <c r="S290" s="225" t="s">
        <v>141</v>
      </c>
      <c r="T290" s="225" t="s">
        <v>142</v>
      </c>
      <c r="U290" s="225">
        <v>0</v>
      </c>
      <c r="V290" s="225">
        <f>ROUND(E290*U290,2)</f>
        <v>0</v>
      </c>
      <c r="W290" s="225"/>
      <c r="X290" s="225" t="s">
        <v>289</v>
      </c>
      <c r="Y290" s="206"/>
      <c r="Z290" s="206"/>
      <c r="AA290" s="206"/>
      <c r="AB290" s="206"/>
      <c r="AC290" s="206"/>
      <c r="AD290" s="206"/>
      <c r="AE290" s="206"/>
      <c r="AF290" s="206"/>
      <c r="AG290" s="206" t="s">
        <v>290</v>
      </c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x14ac:dyDescent="0.25">
      <c r="A291" s="232" t="s">
        <v>136</v>
      </c>
      <c r="B291" s="233" t="s">
        <v>90</v>
      </c>
      <c r="C291" s="251" t="s">
        <v>91</v>
      </c>
      <c r="D291" s="234"/>
      <c r="E291" s="235"/>
      <c r="F291" s="236"/>
      <c r="G291" s="237">
        <f>SUMIF(AG292:AG305,"&lt;&gt;NOR",G292:G305)</f>
        <v>0</v>
      </c>
      <c r="H291" s="231"/>
      <c r="I291" s="231">
        <f>SUM(I292:I305)</f>
        <v>12330.91</v>
      </c>
      <c r="J291" s="231"/>
      <c r="K291" s="231">
        <f>SUM(K292:K305)</f>
        <v>10469.779999999999</v>
      </c>
      <c r="L291" s="231"/>
      <c r="M291" s="231">
        <f>SUM(M292:M305)</f>
        <v>0</v>
      </c>
      <c r="N291" s="231"/>
      <c r="O291" s="231">
        <f>SUM(O292:O305)</f>
        <v>0.2</v>
      </c>
      <c r="P291" s="231"/>
      <c r="Q291" s="231">
        <f>SUM(Q292:Q305)</f>
        <v>0.19</v>
      </c>
      <c r="R291" s="231"/>
      <c r="S291" s="231"/>
      <c r="T291" s="231"/>
      <c r="U291" s="231"/>
      <c r="V291" s="231">
        <f>SUM(V292:V305)</f>
        <v>19.259999999999998</v>
      </c>
      <c r="W291" s="231"/>
      <c r="X291" s="231"/>
      <c r="AG291" t="s">
        <v>137</v>
      </c>
    </row>
    <row r="292" spans="1:60" outlineLevel="1" x14ac:dyDescent="0.25">
      <c r="A292" s="238">
        <v>128</v>
      </c>
      <c r="B292" s="239" t="s">
        <v>484</v>
      </c>
      <c r="C292" s="252" t="s">
        <v>485</v>
      </c>
      <c r="D292" s="240" t="s">
        <v>156</v>
      </c>
      <c r="E292" s="241">
        <v>21.45</v>
      </c>
      <c r="F292" s="242"/>
      <c r="G292" s="243">
        <f>ROUND(E292*F292,2)</f>
        <v>0</v>
      </c>
      <c r="H292" s="226">
        <v>0</v>
      </c>
      <c r="I292" s="225">
        <f>ROUND(E292*H292,2)</f>
        <v>0</v>
      </c>
      <c r="J292" s="226">
        <v>8</v>
      </c>
      <c r="K292" s="225">
        <f>ROUND(E292*J292,2)</f>
        <v>171.6</v>
      </c>
      <c r="L292" s="225">
        <v>15</v>
      </c>
      <c r="M292" s="225">
        <f>G292*(1+L292/100)</f>
        <v>0</v>
      </c>
      <c r="N292" s="225">
        <v>0</v>
      </c>
      <c r="O292" s="225">
        <f>ROUND(E292*N292,2)</f>
        <v>0</v>
      </c>
      <c r="P292" s="225">
        <v>0</v>
      </c>
      <c r="Q292" s="225">
        <f>ROUND(E292*P292,2)</f>
        <v>0</v>
      </c>
      <c r="R292" s="225"/>
      <c r="S292" s="225" t="s">
        <v>141</v>
      </c>
      <c r="T292" s="225" t="s">
        <v>142</v>
      </c>
      <c r="U292" s="225">
        <v>1.6E-2</v>
      </c>
      <c r="V292" s="225">
        <f>ROUND(E292*U292,2)</f>
        <v>0.34</v>
      </c>
      <c r="W292" s="225"/>
      <c r="X292" s="225" t="s">
        <v>143</v>
      </c>
      <c r="Y292" s="206"/>
      <c r="Z292" s="206"/>
      <c r="AA292" s="206"/>
      <c r="AB292" s="206"/>
      <c r="AC292" s="206"/>
      <c r="AD292" s="206"/>
      <c r="AE292" s="206"/>
      <c r="AF292" s="206"/>
      <c r="AG292" s="206" t="s">
        <v>144</v>
      </c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53" t="s">
        <v>486</v>
      </c>
      <c r="D293" s="227"/>
      <c r="E293" s="228">
        <v>21.45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146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38">
        <v>129</v>
      </c>
      <c r="B294" s="239" t="s">
        <v>487</v>
      </c>
      <c r="C294" s="252" t="s">
        <v>488</v>
      </c>
      <c r="D294" s="240" t="s">
        <v>161</v>
      </c>
      <c r="E294" s="241">
        <v>17.2</v>
      </c>
      <c r="F294" s="242"/>
      <c r="G294" s="243">
        <f>ROUND(E294*F294,2)</f>
        <v>0</v>
      </c>
      <c r="H294" s="226">
        <v>17.309999999999999</v>
      </c>
      <c r="I294" s="225">
        <f>ROUND(E294*H294,2)</f>
        <v>297.73</v>
      </c>
      <c r="J294" s="226">
        <v>85.69</v>
      </c>
      <c r="K294" s="225">
        <f>ROUND(E294*J294,2)</f>
        <v>1473.87</v>
      </c>
      <c r="L294" s="225">
        <v>15</v>
      </c>
      <c r="M294" s="225">
        <f>G294*(1+L294/100)</f>
        <v>0</v>
      </c>
      <c r="N294" s="225">
        <v>6.0000000000000002E-5</v>
      </c>
      <c r="O294" s="225">
        <f>ROUND(E294*N294,2)</f>
        <v>0</v>
      </c>
      <c r="P294" s="225">
        <v>0</v>
      </c>
      <c r="Q294" s="225">
        <f>ROUND(E294*P294,2)</f>
        <v>0</v>
      </c>
      <c r="R294" s="225"/>
      <c r="S294" s="225" t="s">
        <v>141</v>
      </c>
      <c r="T294" s="225" t="s">
        <v>142</v>
      </c>
      <c r="U294" s="225">
        <v>0.152</v>
      </c>
      <c r="V294" s="225">
        <f>ROUND(E294*U294,2)</f>
        <v>2.61</v>
      </c>
      <c r="W294" s="225"/>
      <c r="X294" s="225" t="s">
        <v>143</v>
      </c>
      <c r="Y294" s="206"/>
      <c r="Z294" s="206"/>
      <c r="AA294" s="206"/>
      <c r="AB294" s="206"/>
      <c r="AC294" s="206"/>
      <c r="AD294" s="206"/>
      <c r="AE294" s="206"/>
      <c r="AF294" s="206"/>
      <c r="AG294" s="206" t="s">
        <v>144</v>
      </c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53" t="s">
        <v>489</v>
      </c>
      <c r="D295" s="227"/>
      <c r="E295" s="228">
        <v>17.2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146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38">
        <v>130</v>
      </c>
      <c r="B296" s="239" t="s">
        <v>490</v>
      </c>
      <c r="C296" s="252" t="s">
        <v>491</v>
      </c>
      <c r="D296" s="240" t="s">
        <v>156</v>
      </c>
      <c r="E296" s="241">
        <v>21.45</v>
      </c>
      <c r="F296" s="242"/>
      <c r="G296" s="243">
        <f>ROUND(E296*F296,2)</f>
        <v>0</v>
      </c>
      <c r="H296" s="226">
        <v>0</v>
      </c>
      <c r="I296" s="225">
        <f>ROUND(E296*H296,2)</f>
        <v>0</v>
      </c>
      <c r="J296" s="226">
        <v>305</v>
      </c>
      <c r="K296" s="225">
        <f>ROUND(E296*J296,2)</f>
        <v>6542.25</v>
      </c>
      <c r="L296" s="225">
        <v>15</v>
      </c>
      <c r="M296" s="225">
        <f>G296*(1+L296/100)</f>
        <v>0</v>
      </c>
      <c r="N296" s="225">
        <v>0</v>
      </c>
      <c r="O296" s="225">
        <f>ROUND(E296*N296,2)</f>
        <v>0</v>
      </c>
      <c r="P296" s="225">
        <v>0</v>
      </c>
      <c r="Q296" s="225">
        <f>ROUND(E296*P296,2)</f>
        <v>0</v>
      </c>
      <c r="R296" s="225"/>
      <c r="S296" s="225" t="s">
        <v>141</v>
      </c>
      <c r="T296" s="225" t="s">
        <v>142</v>
      </c>
      <c r="U296" s="225">
        <v>0.55000000000000004</v>
      </c>
      <c r="V296" s="225">
        <f>ROUND(E296*U296,2)</f>
        <v>11.8</v>
      </c>
      <c r="W296" s="225"/>
      <c r="X296" s="225" t="s">
        <v>143</v>
      </c>
      <c r="Y296" s="206"/>
      <c r="Z296" s="206"/>
      <c r="AA296" s="206"/>
      <c r="AB296" s="206"/>
      <c r="AC296" s="206"/>
      <c r="AD296" s="206"/>
      <c r="AE296" s="206"/>
      <c r="AF296" s="206"/>
      <c r="AG296" s="206" t="s">
        <v>144</v>
      </c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53" t="s">
        <v>486</v>
      </c>
      <c r="D297" s="227"/>
      <c r="E297" s="228">
        <v>21.45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146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38">
        <v>131</v>
      </c>
      <c r="B298" s="239" t="s">
        <v>492</v>
      </c>
      <c r="C298" s="252" t="s">
        <v>493</v>
      </c>
      <c r="D298" s="240" t="s">
        <v>156</v>
      </c>
      <c r="E298" s="241">
        <v>21.45</v>
      </c>
      <c r="F298" s="242"/>
      <c r="G298" s="243">
        <f>ROUND(E298*F298,2)</f>
        <v>0</v>
      </c>
      <c r="H298" s="226">
        <v>25.55</v>
      </c>
      <c r="I298" s="225">
        <f>ROUND(E298*H298,2)</f>
        <v>548.04999999999995</v>
      </c>
      <c r="J298" s="226">
        <v>30.25</v>
      </c>
      <c r="K298" s="225">
        <f>ROUND(E298*J298,2)</f>
        <v>648.86</v>
      </c>
      <c r="L298" s="225">
        <v>15</v>
      </c>
      <c r="M298" s="225">
        <f>G298*(1+L298/100)</f>
        <v>0</v>
      </c>
      <c r="N298" s="225">
        <v>1.0000000000000001E-5</v>
      </c>
      <c r="O298" s="225">
        <f>ROUND(E298*N298,2)</f>
        <v>0</v>
      </c>
      <c r="P298" s="225">
        <v>0</v>
      </c>
      <c r="Q298" s="225">
        <f>ROUND(E298*P298,2)</f>
        <v>0</v>
      </c>
      <c r="R298" s="225"/>
      <c r="S298" s="225" t="s">
        <v>141</v>
      </c>
      <c r="T298" s="225" t="s">
        <v>141</v>
      </c>
      <c r="U298" s="225">
        <v>0.06</v>
      </c>
      <c r="V298" s="225">
        <f>ROUND(E298*U298,2)</f>
        <v>1.29</v>
      </c>
      <c r="W298" s="225"/>
      <c r="X298" s="225" t="s">
        <v>143</v>
      </c>
      <c r="Y298" s="206"/>
      <c r="Z298" s="206"/>
      <c r="AA298" s="206"/>
      <c r="AB298" s="206"/>
      <c r="AC298" s="206"/>
      <c r="AD298" s="206"/>
      <c r="AE298" s="206"/>
      <c r="AF298" s="206"/>
      <c r="AG298" s="206" t="s">
        <v>144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53" t="s">
        <v>486</v>
      </c>
      <c r="D299" s="227"/>
      <c r="E299" s="228">
        <v>21.45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146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38">
        <v>132</v>
      </c>
      <c r="B300" s="239" t="s">
        <v>494</v>
      </c>
      <c r="C300" s="252" t="s">
        <v>495</v>
      </c>
      <c r="D300" s="240" t="s">
        <v>156</v>
      </c>
      <c r="E300" s="241">
        <v>21.45</v>
      </c>
      <c r="F300" s="242"/>
      <c r="G300" s="243">
        <f>ROUND(E300*F300,2)</f>
        <v>0</v>
      </c>
      <c r="H300" s="226">
        <v>0</v>
      </c>
      <c r="I300" s="225">
        <f>ROUND(E300*H300,2)</f>
        <v>0</v>
      </c>
      <c r="J300" s="226">
        <v>59.4</v>
      </c>
      <c r="K300" s="225">
        <f>ROUND(E300*J300,2)</f>
        <v>1274.1300000000001</v>
      </c>
      <c r="L300" s="225">
        <v>15</v>
      </c>
      <c r="M300" s="225">
        <f>G300*(1+L300/100)</f>
        <v>0</v>
      </c>
      <c r="N300" s="225">
        <v>0</v>
      </c>
      <c r="O300" s="225">
        <f>ROUND(E300*N300,2)</f>
        <v>0</v>
      </c>
      <c r="P300" s="225">
        <v>8.9099999999999995E-3</v>
      </c>
      <c r="Q300" s="225">
        <f>ROUND(E300*P300,2)</f>
        <v>0.19</v>
      </c>
      <c r="R300" s="225"/>
      <c r="S300" s="225" t="s">
        <v>141</v>
      </c>
      <c r="T300" s="225" t="s">
        <v>141</v>
      </c>
      <c r="U300" s="225">
        <v>0.15</v>
      </c>
      <c r="V300" s="225">
        <f>ROUND(E300*U300,2)</f>
        <v>3.22</v>
      </c>
      <c r="W300" s="225"/>
      <c r="X300" s="225" t="s">
        <v>143</v>
      </c>
      <c r="Y300" s="206"/>
      <c r="Z300" s="206"/>
      <c r="AA300" s="206"/>
      <c r="AB300" s="206"/>
      <c r="AC300" s="206"/>
      <c r="AD300" s="206"/>
      <c r="AE300" s="206"/>
      <c r="AF300" s="206"/>
      <c r="AG300" s="206" t="s">
        <v>144</v>
      </c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53" t="s">
        <v>486</v>
      </c>
      <c r="D301" s="227"/>
      <c r="E301" s="228">
        <v>21.45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146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ht="20.399999999999999" outlineLevel="1" x14ac:dyDescent="0.25">
      <c r="A302" s="238">
        <v>133</v>
      </c>
      <c r="B302" s="239" t="s">
        <v>496</v>
      </c>
      <c r="C302" s="252" t="s">
        <v>497</v>
      </c>
      <c r="D302" s="240" t="s">
        <v>156</v>
      </c>
      <c r="E302" s="241">
        <v>22.522500000000001</v>
      </c>
      <c r="F302" s="242"/>
      <c r="G302" s="243">
        <f>ROUND(E302*F302,2)</f>
        <v>0</v>
      </c>
      <c r="H302" s="226">
        <v>450</v>
      </c>
      <c r="I302" s="225">
        <f>ROUND(E302*H302,2)</f>
        <v>10135.129999999999</v>
      </c>
      <c r="J302" s="226">
        <v>0</v>
      </c>
      <c r="K302" s="225">
        <f>ROUND(E302*J302,2)</f>
        <v>0</v>
      </c>
      <c r="L302" s="225">
        <v>15</v>
      </c>
      <c r="M302" s="225">
        <f>G302*(1+L302/100)</f>
        <v>0</v>
      </c>
      <c r="N302" s="225">
        <v>8.9999999999999993E-3</v>
      </c>
      <c r="O302" s="225">
        <f>ROUND(E302*N302,2)</f>
        <v>0.2</v>
      </c>
      <c r="P302" s="225">
        <v>0</v>
      </c>
      <c r="Q302" s="225">
        <f>ROUND(E302*P302,2)</f>
        <v>0</v>
      </c>
      <c r="R302" s="225" t="s">
        <v>181</v>
      </c>
      <c r="S302" s="225" t="s">
        <v>141</v>
      </c>
      <c r="T302" s="225" t="s">
        <v>142</v>
      </c>
      <c r="U302" s="225">
        <v>0</v>
      </c>
      <c r="V302" s="225">
        <f>ROUND(E302*U302,2)</f>
        <v>0</v>
      </c>
      <c r="W302" s="225"/>
      <c r="X302" s="225" t="s">
        <v>177</v>
      </c>
      <c r="Y302" s="206"/>
      <c r="Z302" s="206"/>
      <c r="AA302" s="206"/>
      <c r="AB302" s="206"/>
      <c r="AC302" s="206"/>
      <c r="AD302" s="206"/>
      <c r="AE302" s="206"/>
      <c r="AF302" s="206"/>
      <c r="AG302" s="206" t="s">
        <v>178</v>
      </c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53" t="s">
        <v>498</v>
      </c>
      <c r="D303" s="227"/>
      <c r="E303" s="228">
        <v>22.522500000000001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146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44">
        <v>134</v>
      </c>
      <c r="B304" s="245" t="s">
        <v>499</v>
      </c>
      <c r="C304" s="254" t="s">
        <v>500</v>
      </c>
      <c r="D304" s="246" t="s">
        <v>161</v>
      </c>
      <c r="E304" s="247">
        <v>18</v>
      </c>
      <c r="F304" s="248"/>
      <c r="G304" s="249">
        <f>ROUND(E304*F304,2)</f>
        <v>0</v>
      </c>
      <c r="H304" s="226">
        <v>75</v>
      </c>
      <c r="I304" s="225">
        <f>ROUND(E304*H304,2)</f>
        <v>1350</v>
      </c>
      <c r="J304" s="226">
        <v>0</v>
      </c>
      <c r="K304" s="225">
        <f>ROUND(E304*J304,2)</f>
        <v>0</v>
      </c>
      <c r="L304" s="225">
        <v>15</v>
      </c>
      <c r="M304" s="225">
        <f>G304*(1+L304/100)</f>
        <v>0</v>
      </c>
      <c r="N304" s="225">
        <v>1.2E-4</v>
      </c>
      <c r="O304" s="225">
        <f>ROUND(E304*N304,2)</f>
        <v>0</v>
      </c>
      <c r="P304" s="225">
        <v>0</v>
      </c>
      <c r="Q304" s="225">
        <f>ROUND(E304*P304,2)</f>
        <v>0</v>
      </c>
      <c r="R304" s="225"/>
      <c r="S304" s="225" t="s">
        <v>176</v>
      </c>
      <c r="T304" s="225" t="s">
        <v>142</v>
      </c>
      <c r="U304" s="225">
        <v>0</v>
      </c>
      <c r="V304" s="225">
        <f>ROUND(E304*U304,2)</f>
        <v>0</v>
      </c>
      <c r="W304" s="225"/>
      <c r="X304" s="225" t="s">
        <v>177</v>
      </c>
      <c r="Y304" s="206"/>
      <c r="Z304" s="206"/>
      <c r="AA304" s="206"/>
      <c r="AB304" s="206"/>
      <c r="AC304" s="206"/>
      <c r="AD304" s="206"/>
      <c r="AE304" s="206"/>
      <c r="AF304" s="206"/>
      <c r="AG304" s="206" t="s">
        <v>178</v>
      </c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44">
        <v>135</v>
      </c>
      <c r="B305" s="245" t="s">
        <v>501</v>
      </c>
      <c r="C305" s="254" t="s">
        <v>502</v>
      </c>
      <c r="D305" s="246" t="s">
        <v>0</v>
      </c>
      <c r="E305" s="247">
        <v>224.4162</v>
      </c>
      <c r="F305" s="248"/>
      <c r="G305" s="249">
        <f>ROUND(E305*F305,2)</f>
        <v>0</v>
      </c>
      <c r="H305" s="226">
        <v>0</v>
      </c>
      <c r="I305" s="225">
        <f>ROUND(E305*H305,2)</f>
        <v>0</v>
      </c>
      <c r="J305" s="226">
        <v>1.6</v>
      </c>
      <c r="K305" s="225">
        <f>ROUND(E305*J305,2)</f>
        <v>359.07</v>
      </c>
      <c r="L305" s="225">
        <v>15</v>
      </c>
      <c r="M305" s="225">
        <f>G305*(1+L305/100)</f>
        <v>0</v>
      </c>
      <c r="N305" s="225">
        <v>0</v>
      </c>
      <c r="O305" s="225">
        <f>ROUND(E305*N305,2)</f>
        <v>0</v>
      </c>
      <c r="P305" s="225">
        <v>0</v>
      </c>
      <c r="Q305" s="225">
        <f>ROUND(E305*P305,2)</f>
        <v>0</v>
      </c>
      <c r="R305" s="225"/>
      <c r="S305" s="225" t="s">
        <v>141</v>
      </c>
      <c r="T305" s="225" t="s">
        <v>141</v>
      </c>
      <c r="U305" s="225">
        <v>0</v>
      </c>
      <c r="V305" s="225">
        <f>ROUND(E305*U305,2)</f>
        <v>0</v>
      </c>
      <c r="W305" s="225"/>
      <c r="X305" s="225" t="s">
        <v>289</v>
      </c>
      <c r="Y305" s="206"/>
      <c r="Z305" s="206"/>
      <c r="AA305" s="206"/>
      <c r="AB305" s="206"/>
      <c r="AC305" s="206"/>
      <c r="AD305" s="206"/>
      <c r="AE305" s="206"/>
      <c r="AF305" s="206"/>
      <c r="AG305" s="206" t="s">
        <v>290</v>
      </c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x14ac:dyDescent="0.25">
      <c r="A306" s="232" t="s">
        <v>136</v>
      </c>
      <c r="B306" s="233" t="s">
        <v>92</v>
      </c>
      <c r="C306" s="251" t="s">
        <v>93</v>
      </c>
      <c r="D306" s="234"/>
      <c r="E306" s="235"/>
      <c r="F306" s="236"/>
      <c r="G306" s="237">
        <f>SUMIF(AG307:AG336,"&lt;&gt;NOR",G307:G336)</f>
        <v>0</v>
      </c>
      <c r="H306" s="231"/>
      <c r="I306" s="231">
        <f>SUM(I307:I336)</f>
        <v>7536.4800000000005</v>
      </c>
      <c r="J306" s="231"/>
      <c r="K306" s="231">
        <f>SUM(K307:K336)</f>
        <v>7172.6699999999992</v>
      </c>
      <c r="L306" s="231"/>
      <c r="M306" s="231">
        <f>SUM(M307:M336)</f>
        <v>0</v>
      </c>
      <c r="N306" s="231"/>
      <c r="O306" s="231">
        <f>SUM(O307:O336)</f>
        <v>0.04</v>
      </c>
      <c r="P306" s="231"/>
      <c r="Q306" s="231">
        <f>SUM(Q307:Q336)</f>
        <v>0.02</v>
      </c>
      <c r="R306" s="231"/>
      <c r="S306" s="231"/>
      <c r="T306" s="231"/>
      <c r="U306" s="231"/>
      <c r="V306" s="231">
        <f>SUM(V307:V336)</f>
        <v>13.67</v>
      </c>
      <c r="W306" s="231"/>
      <c r="X306" s="231"/>
      <c r="AG306" t="s">
        <v>137</v>
      </c>
    </row>
    <row r="307" spans="1:60" outlineLevel="1" x14ac:dyDescent="0.25">
      <c r="A307" s="238">
        <v>136</v>
      </c>
      <c r="B307" s="239" t="s">
        <v>503</v>
      </c>
      <c r="C307" s="252" t="s">
        <v>504</v>
      </c>
      <c r="D307" s="240" t="s">
        <v>156</v>
      </c>
      <c r="E307" s="241">
        <v>12.54</v>
      </c>
      <c r="F307" s="242"/>
      <c r="G307" s="243">
        <f>ROUND(E307*F307,2)</f>
        <v>0</v>
      </c>
      <c r="H307" s="226">
        <v>0</v>
      </c>
      <c r="I307" s="225">
        <f>ROUND(E307*H307,2)</f>
        <v>0</v>
      </c>
      <c r="J307" s="226">
        <v>7.9</v>
      </c>
      <c r="K307" s="225">
        <f>ROUND(E307*J307,2)</f>
        <v>99.07</v>
      </c>
      <c r="L307" s="225">
        <v>15</v>
      </c>
      <c r="M307" s="225">
        <f>G307*(1+L307/100)</f>
        <v>0</v>
      </c>
      <c r="N307" s="225">
        <v>0</v>
      </c>
      <c r="O307" s="225">
        <f>ROUND(E307*N307,2)</f>
        <v>0</v>
      </c>
      <c r="P307" s="225">
        <v>0</v>
      </c>
      <c r="Q307" s="225">
        <f>ROUND(E307*P307,2)</f>
        <v>0</v>
      </c>
      <c r="R307" s="225"/>
      <c r="S307" s="225" t="s">
        <v>141</v>
      </c>
      <c r="T307" s="225" t="s">
        <v>142</v>
      </c>
      <c r="U307" s="225">
        <v>1.6E-2</v>
      </c>
      <c r="V307" s="225">
        <f>ROUND(E307*U307,2)</f>
        <v>0.2</v>
      </c>
      <c r="W307" s="225"/>
      <c r="X307" s="225" t="s">
        <v>143</v>
      </c>
      <c r="Y307" s="206"/>
      <c r="Z307" s="206"/>
      <c r="AA307" s="206"/>
      <c r="AB307" s="206"/>
      <c r="AC307" s="206"/>
      <c r="AD307" s="206"/>
      <c r="AE307" s="206"/>
      <c r="AF307" s="206"/>
      <c r="AG307" s="206" t="s">
        <v>144</v>
      </c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53" t="s">
        <v>171</v>
      </c>
      <c r="D308" s="227"/>
      <c r="E308" s="228">
        <v>3.96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146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53" t="s">
        <v>202</v>
      </c>
      <c r="D309" s="227"/>
      <c r="E309" s="228">
        <v>8.58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146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ht="20.399999999999999" outlineLevel="1" x14ac:dyDescent="0.25">
      <c r="A310" s="238">
        <v>137</v>
      </c>
      <c r="B310" s="239" t="s">
        <v>505</v>
      </c>
      <c r="C310" s="252" t="s">
        <v>506</v>
      </c>
      <c r="D310" s="240" t="s">
        <v>161</v>
      </c>
      <c r="E310" s="241">
        <v>28.7</v>
      </c>
      <c r="F310" s="242"/>
      <c r="G310" s="243">
        <f>ROUND(E310*F310,2)</f>
        <v>0</v>
      </c>
      <c r="H310" s="226">
        <v>0</v>
      </c>
      <c r="I310" s="225">
        <f>ROUND(E310*H310,2)</f>
        <v>0</v>
      </c>
      <c r="J310" s="226">
        <v>13.9</v>
      </c>
      <c r="K310" s="225">
        <f>ROUND(E310*J310,2)</f>
        <v>398.93</v>
      </c>
      <c r="L310" s="225">
        <v>15</v>
      </c>
      <c r="M310" s="225">
        <f>G310*(1+L310/100)</f>
        <v>0</v>
      </c>
      <c r="N310" s="225">
        <v>0</v>
      </c>
      <c r="O310" s="225">
        <f>ROUND(E310*N310,2)</f>
        <v>0</v>
      </c>
      <c r="P310" s="225">
        <v>8.0000000000000007E-5</v>
      </c>
      <c r="Q310" s="225">
        <f>ROUND(E310*P310,2)</f>
        <v>0</v>
      </c>
      <c r="R310" s="225"/>
      <c r="S310" s="225" t="s">
        <v>141</v>
      </c>
      <c r="T310" s="225" t="s">
        <v>141</v>
      </c>
      <c r="U310" s="225">
        <v>3.5000000000000003E-2</v>
      </c>
      <c r="V310" s="225">
        <f>ROUND(E310*U310,2)</f>
        <v>1</v>
      </c>
      <c r="W310" s="225"/>
      <c r="X310" s="225" t="s">
        <v>143</v>
      </c>
      <c r="Y310" s="206"/>
      <c r="Z310" s="206"/>
      <c r="AA310" s="206"/>
      <c r="AB310" s="206"/>
      <c r="AC310" s="206"/>
      <c r="AD310" s="206"/>
      <c r="AE310" s="206"/>
      <c r="AF310" s="206"/>
      <c r="AG310" s="206" t="s">
        <v>144</v>
      </c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53" t="s">
        <v>256</v>
      </c>
      <c r="D311" s="227"/>
      <c r="E311" s="228">
        <v>8.5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146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23"/>
      <c r="B312" s="224"/>
      <c r="C312" s="253" t="s">
        <v>257</v>
      </c>
      <c r="D312" s="227"/>
      <c r="E312" s="228">
        <v>11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06"/>
      <c r="Z312" s="206"/>
      <c r="AA312" s="206"/>
      <c r="AB312" s="206"/>
      <c r="AC312" s="206"/>
      <c r="AD312" s="206"/>
      <c r="AE312" s="206"/>
      <c r="AF312" s="206"/>
      <c r="AG312" s="206" t="s">
        <v>146</v>
      </c>
      <c r="AH312" s="206">
        <v>0</v>
      </c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53" t="s">
        <v>507</v>
      </c>
      <c r="D313" s="227"/>
      <c r="E313" s="228">
        <v>5.8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146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23"/>
      <c r="B314" s="224"/>
      <c r="C314" s="253" t="s">
        <v>508</v>
      </c>
      <c r="D314" s="227"/>
      <c r="E314" s="228">
        <v>3.4</v>
      </c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146</v>
      </c>
      <c r="AH314" s="206">
        <v>0</v>
      </c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ht="20.399999999999999" outlineLevel="1" x14ac:dyDescent="0.25">
      <c r="A315" s="238">
        <v>138</v>
      </c>
      <c r="B315" s="239" t="s">
        <v>509</v>
      </c>
      <c r="C315" s="252" t="s">
        <v>510</v>
      </c>
      <c r="D315" s="240" t="s">
        <v>161</v>
      </c>
      <c r="E315" s="241">
        <v>17.2</v>
      </c>
      <c r="F315" s="242"/>
      <c r="G315" s="243">
        <f>ROUND(E315*F315,2)</f>
        <v>0</v>
      </c>
      <c r="H315" s="226">
        <v>34.78</v>
      </c>
      <c r="I315" s="225">
        <f>ROUND(E315*H315,2)</f>
        <v>598.22</v>
      </c>
      <c r="J315" s="226">
        <v>79.42</v>
      </c>
      <c r="K315" s="225">
        <f>ROUND(E315*J315,2)</f>
        <v>1366.02</v>
      </c>
      <c r="L315" s="225">
        <v>15</v>
      </c>
      <c r="M315" s="225">
        <f>G315*(1+L315/100)</f>
        <v>0</v>
      </c>
      <c r="N315" s="225">
        <v>8.0000000000000007E-5</v>
      </c>
      <c r="O315" s="225">
        <f>ROUND(E315*N315,2)</f>
        <v>0</v>
      </c>
      <c r="P315" s="225">
        <v>0</v>
      </c>
      <c r="Q315" s="225">
        <f>ROUND(E315*P315,2)</f>
        <v>0</v>
      </c>
      <c r="R315" s="225"/>
      <c r="S315" s="225" t="s">
        <v>141</v>
      </c>
      <c r="T315" s="225" t="s">
        <v>142</v>
      </c>
      <c r="U315" s="225">
        <v>0.13719999999999999</v>
      </c>
      <c r="V315" s="225">
        <f>ROUND(E315*U315,2)</f>
        <v>2.36</v>
      </c>
      <c r="W315" s="225"/>
      <c r="X315" s="225" t="s">
        <v>143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144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23"/>
      <c r="B316" s="224"/>
      <c r="C316" s="253" t="s">
        <v>511</v>
      </c>
      <c r="D316" s="227"/>
      <c r="E316" s="228">
        <v>6.2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146</v>
      </c>
      <c r="AH316" s="206">
        <v>0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53" t="s">
        <v>512</v>
      </c>
      <c r="D317" s="227"/>
      <c r="E317" s="228">
        <v>11</v>
      </c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06"/>
      <c r="Z317" s="206"/>
      <c r="AA317" s="206"/>
      <c r="AB317" s="206"/>
      <c r="AC317" s="206"/>
      <c r="AD317" s="206"/>
      <c r="AE317" s="206"/>
      <c r="AF317" s="206"/>
      <c r="AG317" s="206" t="s">
        <v>146</v>
      </c>
      <c r="AH317" s="206">
        <v>0</v>
      </c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38">
        <v>139</v>
      </c>
      <c r="B318" s="239" t="s">
        <v>513</v>
      </c>
      <c r="C318" s="252" t="s">
        <v>514</v>
      </c>
      <c r="D318" s="240" t="s">
        <v>156</v>
      </c>
      <c r="E318" s="241">
        <v>17.34</v>
      </c>
      <c r="F318" s="242"/>
      <c r="G318" s="243">
        <f>ROUND(E318*F318,2)</f>
        <v>0</v>
      </c>
      <c r="H318" s="226">
        <v>0</v>
      </c>
      <c r="I318" s="225">
        <f>ROUND(E318*H318,2)</f>
        <v>0</v>
      </c>
      <c r="J318" s="226">
        <v>111.9</v>
      </c>
      <c r="K318" s="225">
        <f>ROUND(E318*J318,2)</f>
        <v>1940.35</v>
      </c>
      <c r="L318" s="225">
        <v>15</v>
      </c>
      <c r="M318" s="225">
        <f>G318*(1+L318/100)</f>
        <v>0</v>
      </c>
      <c r="N318" s="225">
        <v>0</v>
      </c>
      <c r="O318" s="225">
        <f>ROUND(E318*N318,2)</f>
        <v>0</v>
      </c>
      <c r="P318" s="225">
        <v>1E-3</v>
      </c>
      <c r="Q318" s="225">
        <f>ROUND(E318*P318,2)</f>
        <v>0.02</v>
      </c>
      <c r="R318" s="225"/>
      <c r="S318" s="225" t="s">
        <v>141</v>
      </c>
      <c r="T318" s="225" t="s">
        <v>142</v>
      </c>
      <c r="U318" s="225">
        <v>0.255</v>
      </c>
      <c r="V318" s="225">
        <f>ROUND(E318*U318,2)</f>
        <v>4.42</v>
      </c>
      <c r="W318" s="225"/>
      <c r="X318" s="225" t="s">
        <v>143</v>
      </c>
      <c r="Y318" s="206"/>
      <c r="Z318" s="206"/>
      <c r="AA318" s="206"/>
      <c r="AB318" s="206"/>
      <c r="AC318" s="206"/>
      <c r="AD318" s="206"/>
      <c r="AE318" s="206"/>
      <c r="AF318" s="206"/>
      <c r="AG318" s="206" t="s">
        <v>144</v>
      </c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23"/>
      <c r="B319" s="224"/>
      <c r="C319" s="253" t="s">
        <v>515</v>
      </c>
      <c r="D319" s="227"/>
      <c r="E319" s="228">
        <v>5.24</v>
      </c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146</v>
      </c>
      <c r="AH319" s="206">
        <v>0</v>
      </c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23"/>
      <c r="B320" s="224"/>
      <c r="C320" s="253" t="s">
        <v>202</v>
      </c>
      <c r="D320" s="227"/>
      <c r="E320" s="228">
        <v>8.58</v>
      </c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146</v>
      </c>
      <c r="AH320" s="206">
        <v>0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23"/>
      <c r="B321" s="224"/>
      <c r="C321" s="253" t="s">
        <v>516</v>
      </c>
      <c r="D321" s="227"/>
      <c r="E321" s="228">
        <v>2.56</v>
      </c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06"/>
      <c r="Z321" s="206"/>
      <c r="AA321" s="206"/>
      <c r="AB321" s="206"/>
      <c r="AC321" s="206"/>
      <c r="AD321" s="206"/>
      <c r="AE321" s="206"/>
      <c r="AF321" s="206"/>
      <c r="AG321" s="206" t="s">
        <v>146</v>
      </c>
      <c r="AH321" s="206">
        <v>0</v>
      </c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53" t="s">
        <v>241</v>
      </c>
      <c r="D322" s="227"/>
      <c r="E322" s="228">
        <v>0.96</v>
      </c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06"/>
      <c r="Z322" s="206"/>
      <c r="AA322" s="206"/>
      <c r="AB322" s="206"/>
      <c r="AC322" s="206"/>
      <c r="AD322" s="206"/>
      <c r="AE322" s="206"/>
      <c r="AF322" s="206"/>
      <c r="AG322" s="206" t="s">
        <v>146</v>
      </c>
      <c r="AH322" s="206">
        <v>0</v>
      </c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ht="20.399999999999999" outlineLevel="1" x14ac:dyDescent="0.25">
      <c r="A323" s="238">
        <v>140</v>
      </c>
      <c r="B323" s="239" t="s">
        <v>517</v>
      </c>
      <c r="C323" s="252" t="s">
        <v>518</v>
      </c>
      <c r="D323" s="240" t="s">
        <v>156</v>
      </c>
      <c r="E323" s="241">
        <v>12.54</v>
      </c>
      <c r="F323" s="242"/>
      <c r="G323" s="243">
        <f>ROUND(E323*F323,2)</f>
        <v>0</v>
      </c>
      <c r="H323" s="226">
        <v>501.08</v>
      </c>
      <c r="I323" s="225">
        <f>ROUND(E323*H323,2)</f>
        <v>6283.54</v>
      </c>
      <c r="J323" s="226">
        <v>217.02</v>
      </c>
      <c r="K323" s="225">
        <f>ROUND(E323*J323,2)</f>
        <v>2721.43</v>
      </c>
      <c r="L323" s="225">
        <v>15</v>
      </c>
      <c r="M323" s="225">
        <f>G323*(1+L323/100)</f>
        <v>0</v>
      </c>
      <c r="N323" s="225">
        <v>3.46E-3</v>
      </c>
      <c r="O323" s="225">
        <f>ROUND(E323*N323,2)</f>
        <v>0.04</v>
      </c>
      <c r="P323" s="225">
        <v>0</v>
      </c>
      <c r="Q323" s="225">
        <f>ROUND(E323*P323,2)</f>
        <v>0</v>
      </c>
      <c r="R323" s="225"/>
      <c r="S323" s="225" t="s">
        <v>141</v>
      </c>
      <c r="T323" s="225" t="s">
        <v>142</v>
      </c>
      <c r="U323" s="225">
        <v>0.38</v>
      </c>
      <c r="V323" s="225">
        <f>ROUND(E323*U323,2)</f>
        <v>4.7699999999999996</v>
      </c>
      <c r="W323" s="225"/>
      <c r="X323" s="225" t="s">
        <v>143</v>
      </c>
      <c r="Y323" s="206"/>
      <c r="Z323" s="206"/>
      <c r="AA323" s="206"/>
      <c r="AB323" s="206"/>
      <c r="AC323" s="206"/>
      <c r="AD323" s="206"/>
      <c r="AE323" s="206"/>
      <c r="AF323" s="206"/>
      <c r="AG323" s="206" t="s">
        <v>144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23"/>
      <c r="B324" s="224"/>
      <c r="C324" s="253" t="s">
        <v>171</v>
      </c>
      <c r="D324" s="227"/>
      <c r="E324" s="228">
        <v>3.96</v>
      </c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06"/>
      <c r="Z324" s="206"/>
      <c r="AA324" s="206"/>
      <c r="AB324" s="206"/>
      <c r="AC324" s="206"/>
      <c r="AD324" s="206"/>
      <c r="AE324" s="206"/>
      <c r="AF324" s="206"/>
      <c r="AG324" s="206" t="s">
        <v>146</v>
      </c>
      <c r="AH324" s="206">
        <v>0</v>
      </c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23"/>
      <c r="B325" s="224"/>
      <c r="C325" s="253" t="s">
        <v>202</v>
      </c>
      <c r="D325" s="227"/>
      <c r="E325" s="228">
        <v>8.58</v>
      </c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06"/>
      <c r="Z325" s="206"/>
      <c r="AA325" s="206"/>
      <c r="AB325" s="206"/>
      <c r="AC325" s="206"/>
      <c r="AD325" s="206"/>
      <c r="AE325" s="206"/>
      <c r="AF325" s="206"/>
      <c r="AG325" s="206" t="s">
        <v>146</v>
      </c>
      <c r="AH325" s="206">
        <v>0</v>
      </c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38">
        <v>141</v>
      </c>
      <c r="B326" s="239" t="s">
        <v>519</v>
      </c>
      <c r="C326" s="252" t="s">
        <v>520</v>
      </c>
      <c r="D326" s="240" t="s">
        <v>161</v>
      </c>
      <c r="E326" s="241">
        <v>2.8</v>
      </c>
      <c r="F326" s="242"/>
      <c r="G326" s="243">
        <f>ROUND(E326*F326,2)</f>
        <v>0</v>
      </c>
      <c r="H326" s="226">
        <v>0</v>
      </c>
      <c r="I326" s="225">
        <f>ROUND(E326*H326,2)</f>
        <v>0</v>
      </c>
      <c r="J326" s="226">
        <v>84.9</v>
      </c>
      <c r="K326" s="225">
        <f>ROUND(E326*J326,2)</f>
        <v>237.72</v>
      </c>
      <c r="L326" s="225">
        <v>15</v>
      </c>
      <c r="M326" s="225">
        <f>G326*(1+L326/100)</f>
        <v>0</v>
      </c>
      <c r="N326" s="225">
        <v>0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141</v>
      </c>
      <c r="T326" s="225" t="s">
        <v>142</v>
      </c>
      <c r="U326" s="225">
        <v>0.152</v>
      </c>
      <c r="V326" s="225">
        <f>ROUND(E326*U326,2)</f>
        <v>0.43</v>
      </c>
      <c r="W326" s="225"/>
      <c r="X326" s="225" t="s">
        <v>143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144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53" t="s">
        <v>521</v>
      </c>
      <c r="D327" s="227"/>
      <c r="E327" s="228">
        <v>1.6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146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23"/>
      <c r="B328" s="224"/>
      <c r="C328" s="253" t="s">
        <v>522</v>
      </c>
      <c r="D328" s="227"/>
      <c r="E328" s="228">
        <v>1.2</v>
      </c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06"/>
      <c r="Z328" s="206"/>
      <c r="AA328" s="206"/>
      <c r="AB328" s="206"/>
      <c r="AC328" s="206"/>
      <c r="AD328" s="206"/>
      <c r="AE328" s="206"/>
      <c r="AF328" s="206"/>
      <c r="AG328" s="206" t="s">
        <v>146</v>
      </c>
      <c r="AH328" s="206">
        <v>0</v>
      </c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ht="20.399999999999999" outlineLevel="1" x14ac:dyDescent="0.25">
      <c r="A329" s="238">
        <v>142</v>
      </c>
      <c r="B329" s="239" t="s">
        <v>523</v>
      </c>
      <c r="C329" s="252" t="s">
        <v>524</v>
      </c>
      <c r="D329" s="240" t="s">
        <v>161</v>
      </c>
      <c r="E329" s="241">
        <v>6.27</v>
      </c>
      <c r="F329" s="242"/>
      <c r="G329" s="243">
        <f>ROUND(E329*F329,2)</f>
        <v>0</v>
      </c>
      <c r="H329" s="226">
        <v>11.47</v>
      </c>
      <c r="I329" s="225">
        <f>ROUND(E329*H329,2)</f>
        <v>71.92</v>
      </c>
      <c r="J329" s="226">
        <v>44.33</v>
      </c>
      <c r="K329" s="225">
        <f>ROUND(E329*J329,2)</f>
        <v>277.95</v>
      </c>
      <c r="L329" s="225">
        <v>15</v>
      </c>
      <c r="M329" s="225">
        <f>G329*(1+L329/100)</f>
        <v>0</v>
      </c>
      <c r="N329" s="225">
        <v>4.0000000000000003E-5</v>
      </c>
      <c r="O329" s="225">
        <f>ROUND(E329*N329,2)</f>
        <v>0</v>
      </c>
      <c r="P329" s="225">
        <v>0</v>
      </c>
      <c r="Q329" s="225">
        <f>ROUND(E329*P329,2)</f>
        <v>0</v>
      </c>
      <c r="R329" s="225"/>
      <c r="S329" s="225" t="s">
        <v>141</v>
      </c>
      <c r="T329" s="225" t="s">
        <v>142</v>
      </c>
      <c r="U329" s="225">
        <v>7.8200000000000006E-2</v>
      </c>
      <c r="V329" s="225">
        <f>ROUND(E329*U329,2)</f>
        <v>0.49</v>
      </c>
      <c r="W329" s="225"/>
      <c r="X329" s="225" t="s">
        <v>143</v>
      </c>
      <c r="Y329" s="206"/>
      <c r="Z329" s="206"/>
      <c r="AA329" s="206"/>
      <c r="AB329" s="206"/>
      <c r="AC329" s="206"/>
      <c r="AD329" s="206"/>
      <c r="AE329" s="206"/>
      <c r="AF329" s="206"/>
      <c r="AG329" s="206" t="s">
        <v>144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23"/>
      <c r="B330" s="224"/>
      <c r="C330" s="255" t="s">
        <v>476</v>
      </c>
      <c r="D330" s="229"/>
      <c r="E330" s="230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06"/>
      <c r="Z330" s="206"/>
      <c r="AA330" s="206"/>
      <c r="AB330" s="206"/>
      <c r="AC330" s="206"/>
      <c r="AD330" s="206"/>
      <c r="AE330" s="206"/>
      <c r="AF330" s="206"/>
      <c r="AG330" s="206" t="s">
        <v>146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23"/>
      <c r="B331" s="224"/>
      <c r="C331" s="256" t="s">
        <v>525</v>
      </c>
      <c r="D331" s="229"/>
      <c r="E331" s="230">
        <v>3.96</v>
      </c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146</v>
      </c>
      <c r="AH331" s="206">
        <v>2</v>
      </c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56" t="s">
        <v>526</v>
      </c>
      <c r="D332" s="229"/>
      <c r="E332" s="230">
        <v>8.58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06"/>
      <c r="Z332" s="206"/>
      <c r="AA332" s="206"/>
      <c r="AB332" s="206"/>
      <c r="AC332" s="206"/>
      <c r="AD332" s="206"/>
      <c r="AE332" s="206"/>
      <c r="AF332" s="206"/>
      <c r="AG332" s="206" t="s">
        <v>146</v>
      </c>
      <c r="AH332" s="206">
        <v>2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23"/>
      <c r="B333" s="224"/>
      <c r="C333" s="255" t="s">
        <v>479</v>
      </c>
      <c r="D333" s="229"/>
      <c r="E333" s="230"/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06"/>
      <c r="Z333" s="206"/>
      <c r="AA333" s="206"/>
      <c r="AB333" s="206"/>
      <c r="AC333" s="206"/>
      <c r="AD333" s="206"/>
      <c r="AE333" s="206"/>
      <c r="AF333" s="206"/>
      <c r="AG333" s="206" t="s">
        <v>146</v>
      </c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23"/>
      <c r="B334" s="224"/>
      <c r="C334" s="253" t="s">
        <v>527</v>
      </c>
      <c r="D334" s="227"/>
      <c r="E334" s="228">
        <v>6.27</v>
      </c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06"/>
      <c r="Z334" s="206"/>
      <c r="AA334" s="206"/>
      <c r="AB334" s="206"/>
      <c r="AC334" s="206"/>
      <c r="AD334" s="206"/>
      <c r="AE334" s="206"/>
      <c r="AF334" s="206"/>
      <c r="AG334" s="206" t="s">
        <v>146</v>
      </c>
      <c r="AH334" s="206">
        <v>0</v>
      </c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44">
        <v>143</v>
      </c>
      <c r="B335" s="245" t="s">
        <v>528</v>
      </c>
      <c r="C335" s="254" t="s">
        <v>529</v>
      </c>
      <c r="D335" s="246" t="s">
        <v>151</v>
      </c>
      <c r="E335" s="247">
        <v>4</v>
      </c>
      <c r="F335" s="248"/>
      <c r="G335" s="249">
        <f>ROUND(E335*F335,2)</f>
        <v>0</v>
      </c>
      <c r="H335" s="226">
        <v>145.69999999999999</v>
      </c>
      <c r="I335" s="225">
        <f>ROUND(E335*H335,2)</f>
        <v>582.79999999999995</v>
      </c>
      <c r="J335" s="226">
        <v>0</v>
      </c>
      <c r="K335" s="225">
        <f>ROUND(E335*J335,2)</f>
        <v>0</v>
      </c>
      <c r="L335" s="225">
        <v>15</v>
      </c>
      <c r="M335" s="225">
        <f>G335*(1+L335/100)</f>
        <v>0</v>
      </c>
      <c r="N335" s="225">
        <v>1.3999999999999999E-4</v>
      </c>
      <c r="O335" s="225">
        <f>ROUND(E335*N335,2)</f>
        <v>0</v>
      </c>
      <c r="P335" s="225">
        <v>0</v>
      </c>
      <c r="Q335" s="225">
        <f>ROUND(E335*P335,2)</f>
        <v>0</v>
      </c>
      <c r="R335" s="225" t="s">
        <v>181</v>
      </c>
      <c r="S335" s="225" t="s">
        <v>141</v>
      </c>
      <c r="T335" s="225" t="s">
        <v>142</v>
      </c>
      <c r="U335" s="225">
        <v>0</v>
      </c>
      <c r="V335" s="225">
        <f>ROUND(E335*U335,2)</f>
        <v>0</v>
      </c>
      <c r="W335" s="225"/>
      <c r="X335" s="225" t="s">
        <v>177</v>
      </c>
      <c r="Y335" s="206"/>
      <c r="Z335" s="206"/>
      <c r="AA335" s="206"/>
      <c r="AB335" s="206"/>
      <c r="AC335" s="206"/>
      <c r="AD335" s="206"/>
      <c r="AE335" s="206"/>
      <c r="AF335" s="206"/>
      <c r="AG335" s="206" t="s">
        <v>178</v>
      </c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44">
        <v>144</v>
      </c>
      <c r="B336" s="245" t="s">
        <v>530</v>
      </c>
      <c r="C336" s="254" t="s">
        <v>531</v>
      </c>
      <c r="D336" s="246" t="s">
        <v>0</v>
      </c>
      <c r="E336" s="247">
        <v>145.77950000000001</v>
      </c>
      <c r="F336" s="248"/>
      <c r="G336" s="249">
        <f>ROUND(E336*F336,2)</f>
        <v>0</v>
      </c>
      <c r="H336" s="226">
        <v>0</v>
      </c>
      <c r="I336" s="225">
        <f>ROUND(E336*H336,2)</f>
        <v>0</v>
      </c>
      <c r="J336" s="226">
        <v>0.9</v>
      </c>
      <c r="K336" s="225">
        <f>ROUND(E336*J336,2)</f>
        <v>131.19999999999999</v>
      </c>
      <c r="L336" s="225">
        <v>15</v>
      </c>
      <c r="M336" s="225">
        <f>G336*(1+L336/100)</f>
        <v>0</v>
      </c>
      <c r="N336" s="225">
        <v>0</v>
      </c>
      <c r="O336" s="225">
        <f>ROUND(E336*N336,2)</f>
        <v>0</v>
      </c>
      <c r="P336" s="225">
        <v>0</v>
      </c>
      <c r="Q336" s="225">
        <f>ROUND(E336*P336,2)</f>
        <v>0</v>
      </c>
      <c r="R336" s="225"/>
      <c r="S336" s="225" t="s">
        <v>141</v>
      </c>
      <c r="T336" s="225" t="s">
        <v>142</v>
      </c>
      <c r="U336" s="225">
        <v>0</v>
      </c>
      <c r="V336" s="225">
        <f>ROUND(E336*U336,2)</f>
        <v>0</v>
      </c>
      <c r="W336" s="225"/>
      <c r="X336" s="225" t="s">
        <v>289</v>
      </c>
      <c r="Y336" s="206"/>
      <c r="Z336" s="206"/>
      <c r="AA336" s="206"/>
      <c r="AB336" s="206"/>
      <c r="AC336" s="206"/>
      <c r="AD336" s="206"/>
      <c r="AE336" s="206"/>
      <c r="AF336" s="206"/>
      <c r="AG336" s="206" t="s">
        <v>290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x14ac:dyDescent="0.25">
      <c r="A337" s="232" t="s">
        <v>136</v>
      </c>
      <c r="B337" s="233" t="s">
        <v>94</v>
      </c>
      <c r="C337" s="251" t="s">
        <v>95</v>
      </c>
      <c r="D337" s="234"/>
      <c r="E337" s="235"/>
      <c r="F337" s="236"/>
      <c r="G337" s="237">
        <f>SUMIF(AG338:AG365,"&lt;&gt;NOR",G338:G365)</f>
        <v>0</v>
      </c>
      <c r="H337" s="231"/>
      <c r="I337" s="231">
        <f>SUM(I338:I365)</f>
        <v>12697.42</v>
      </c>
      <c r="J337" s="231"/>
      <c r="K337" s="231">
        <f>SUM(K338:K365)</f>
        <v>16406.649999999998</v>
      </c>
      <c r="L337" s="231"/>
      <c r="M337" s="231">
        <f>SUM(M338:M365)</f>
        <v>0</v>
      </c>
      <c r="N337" s="231"/>
      <c r="O337" s="231">
        <f>SUM(O338:O365)</f>
        <v>0.12000000000000001</v>
      </c>
      <c r="P337" s="231"/>
      <c r="Q337" s="231">
        <f>SUM(Q338:Q365)</f>
        <v>0</v>
      </c>
      <c r="R337" s="231"/>
      <c r="S337" s="231"/>
      <c r="T337" s="231"/>
      <c r="U337" s="231"/>
      <c r="V337" s="231">
        <f>SUM(V338:V365)</f>
        <v>26.82</v>
      </c>
      <c r="W337" s="231"/>
      <c r="X337" s="231"/>
      <c r="AG337" t="s">
        <v>137</v>
      </c>
    </row>
    <row r="338" spans="1:60" outlineLevel="1" x14ac:dyDescent="0.25">
      <c r="A338" s="238">
        <v>145</v>
      </c>
      <c r="B338" s="239" t="s">
        <v>532</v>
      </c>
      <c r="C338" s="252" t="s">
        <v>533</v>
      </c>
      <c r="D338" s="240" t="s">
        <v>156</v>
      </c>
      <c r="E338" s="241">
        <v>18.399999999999999</v>
      </c>
      <c r="F338" s="242"/>
      <c r="G338" s="243">
        <f>ROUND(E338*F338,2)</f>
        <v>0</v>
      </c>
      <c r="H338" s="226">
        <v>27.14</v>
      </c>
      <c r="I338" s="225">
        <f>ROUND(E338*H338,2)</f>
        <v>499.38</v>
      </c>
      <c r="J338" s="226">
        <v>28.36</v>
      </c>
      <c r="K338" s="225">
        <f>ROUND(E338*J338,2)</f>
        <v>521.82000000000005</v>
      </c>
      <c r="L338" s="225">
        <v>15</v>
      </c>
      <c r="M338" s="225">
        <f>G338*(1+L338/100)</f>
        <v>0</v>
      </c>
      <c r="N338" s="225">
        <v>2.1000000000000001E-4</v>
      </c>
      <c r="O338" s="225">
        <f>ROUND(E338*N338,2)</f>
        <v>0</v>
      </c>
      <c r="P338" s="225">
        <v>0</v>
      </c>
      <c r="Q338" s="225">
        <f>ROUND(E338*P338,2)</f>
        <v>0</v>
      </c>
      <c r="R338" s="225"/>
      <c r="S338" s="225" t="s">
        <v>141</v>
      </c>
      <c r="T338" s="225" t="s">
        <v>142</v>
      </c>
      <c r="U338" s="225">
        <v>0.05</v>
      </c>
      <c r="V338" s="225">
        <f>ROUND(E338*U338,2)</f>
        <v>0.92</v>
      </c>
      <c r="W338" s="225"/>
      <c r="X338" s="225" t="s">
        <v>143</v>
      </c>
      <c r="Y338" s="206"/>
      <c r="Z338" s="206"/>
      <c r="AA338" s="206"/>
      <c r="AB338" s="206"/>
      <c r="AC338" s="206"/>
      <c r="AD338" s="206"/>
      <c r="AE338" s="206"/>
      <c r="AF338" s="206"/>
      <c r="AG338" s="206" t="s">
        <v>144</v>
      </c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23"/>
      <c r="B339" s="224"/>
      <c r="C339" s="253" t="s">
        <v>534</v>
      </c>
      <c r="D339" s="227"/>
      <c r="E339" s="228">
        <v>16.8</v>
      </c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06"/>
      <c r="Z339" s="206"/>
      <c r="AA339" s="206"/>
      <c r="AB339" s="206"/>
      <c r="AC339" s="206"/>
      <c r="AD339" s="206"/>
      <c r="AE339" s="206"/>
      <c r="AF339" s="206"/>
      <c r="AG339" s="206" t="s">
        <v>146</v>
      </c>
      <c r="AH339" s="206">
        <v>0</v>
      </c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23"/>
      <c r="B340" s="224"/>
      <c r="C340" s="253" t="s">
        <v>535</v>
      </c>
      <c r="D340" s="227"/>
      <c r="E340" s="228">
        <v>-1.2</v>
      </c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06"/>
      <c r="Z340" s="206"/>
      <c r="AA340" s="206"/>
      <c r="AB340" s="206"/>
      <c r="AC340" s="206"/>
      <c r="AD340" s="206"/>
      <c r="AE340" s="206"/>
      <c r="AF340" s="206"/>
      <c r="AG340" s="206" t="s">
        <v>146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23"/>
      <c r="B341" s="224"/>
      <c r="C341" s="253" t="s">
        <v>536</v>
      </c>
      <c r="D341" s="227"/>
      <c r="E341" s="228">
        <v>2.8</v>
      </c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06"/>
      <c r="Z341" s="206"/>
      <c r="AA341" s="206"/>
      <c r="AB341" s="206"/>
      <c r="AC341" s="206"/>
      <c r="AD341" s="206"/>
      <c r="AE341" s="206"/>
      <c r="AF341" s="206"/>
      <c r="AG341" s="206" t="s">
        <v>146</v>
      </c>
      <c r="AH341" s="206">
        <v>0</v>
      </c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38">
        <v>146</v>
      </c>
      <c r="B342" s="239" t="s">
        <v>537</v>
      </c>
      <c r="C342" s="252" t="s">
        <v>538</v>
      </c>
      <c r="D342" s="240" t="s">
        <v>156</v>
      </c>
      <c r="E342" s="241">
        <v>18.399999999999999</v>
      </c>
      <c r="F342" s="242"/>
      <c r="G342" s="243">
        <f>ROUND(E342*F342,2)</f>
        <v>0</v>
      </c>
      <c r="H342" s="226">
        <v>0</v>
      </c>
      <c r="I342" s="225">
        <f>ROUND(E342*H342,2)</f>
        <v>0</v>
      </c>
      <c r="J342" s="226">
        <v>55.9</v>
      </c>
      <c r="K342" s="225">
        <f>ROUND(E342*J342,2)</f>
        <v>1028.56</v>
      </c>
      <c r="L342" s="225">
        <v>15</v>
      </c>
      <c r="M342" s="225">
        <f>G342*(1+L342/100)</f>
        <v>0</v>
      </c>
      <c r="N342" s="225">
        <v>0</v>
      </c>
      <c r="O342" s="225">
        <f>ROUND(E342*N342,2)</f>
        <v>0</v>
      </c>
      <c r="P342" s="225">
        <v>0</v>
      </c>
      <c r="Q342" s="225">
        <f>ROUND(E342*P342,2)</f>
        <v>0</v>
      </c>
      <c r="R342" s="225"/>
      <c r="S342" s="225" t="s">
        <v>141</v>
      </c>
      <c r="T342" s="225" t="s">
        <v>142</v>
      </c>
      <c r="U342" s="225">
        <v>0.1</v>
      </c>
      <c r="V342" s="225">
        <f>ROUND(E342*U342,2)</f>
        <v>1.84</v>
      </c>
      <c r="W342" s="225"/>
      <c r="X342" s="225" t="s">
        <v>143</v>
      </c>
      <c r="Y342" s="206"/>
      <c r="Z342" s="206"/>
      <c r="AA342" s="206"/>
      <c r="AB342" s="206"/>
      <c r="AC342" s="206"/>
      <c r="AD342" s="206"/>
      <c r="AE342" s="206"/>
      <c r="AF342" s="206"/>
      <c r="AG342" s="206" t="s">
        <v>144</v>
      </c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23"/>
      <c r="B343" s="224"/>
      <c r="C343" s="253" t="s">
        <v>534</v>
      </c>
      <c r="D343" s="227"/>
      <c r="E343" s="228">
        <v>16.8</v>
      </c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06"/>
      <c r="Z343" s="206"/>
      <c r="AA343" s="206"/>
      <c r="AB343" s="206"/>
      <c r="AC343" s="206"/>
      <c r="AD343" s="206"/>
      <c r="AE343" s="206"/>
      <c r="AF343" s="206"/>
      <c r="AG343" s="206" t="s">
        <v>146</v>
      </c>
      <c r="AH343" s="206">
        <v>0</v>
      </c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23"/>
      <c r="B344" s="224"/>
      <c r="C344" s="253" t="s">
        <v>535</v>
      </c>
      <c r="D344" s="227"/>
      <c r="E344" s="228">
        <v>-1.2</v>
      </c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146</v>
      </c>
      <c r="AH344" s="206">
        <v>0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53" t="s">
        <v>536</v>
      </c>
      <c r="D345" s="227"/>
      <c r="E345" s="228">
        <v>2.8</v>
      </c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146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38">
        <v>147</v>
      </c>
      <c r="B346" s="239" t="s">
        <v>539</v>
      </c>
      <c r="C346" s="252" t="s">
        <v>540</v>
      </c>
      <c r="D346" s="240" t="s">
        <v>156</v>
      </c>
      <c r="E346" s="241">
        <v>18.399999999999999</v>
      </c>
      <c r="F346" s="242"/>
      <c r="G346" s="243">
        <f>ROUND(E346*F346,2)</f>
        <v>0</v>
      </c>
      <c r="H346" s="226">
        <v>149.38</v>
      </c>
      <c r="I346" s="225">
        <f>ROUND(E346*H346,2)</f>
        <v>2748.59</v>
      </c>
      <c r="J346" s="226">
        <v>732.72</v>
      </c>
      <c r="K346" s="225">
        <f>ROUND(E346*J346,2)</f>
        <v>13482.05</v>
      </c>
      <c r="L346" s="225">
        <v>15</v>
      </c>
      <c r="M346" s="225">
        <f>G346*(1+L346/100)</f>
        <v>0</v>
      </c>
      <c r="N346" s="225">
        <v>5.3499999999999997E-3</v>
      </c>
      <c r="O346" s="225">
        <f>ROUND(E346*N346,2)</f>
        <v>0.1</v>
      </c>
      <c r="P346" s="225">
        <v>0</v>
      </c>
      <c r="Q346" s="225">
        <f>ROUND(E346*P346,2)</f>
        <v>0</v>
      </c>
      <c r="R346" s="225"/>
      <c r="S346" s="225" t="s">
        <v>141</v>
      </c>
      <c r="T346" s="225" t="s">
        <v>142</v>
      </c>
      <c r="U346" s="225">
        <v>1.288</v>
      </c>
      <c r="V346" s="225">
        <f>ROUND(E346*U346,2)</f>
        <v>23.7</v>
      </c>
      <c r="W346" s="225"/>
      <c r="X346" s="225" t="s">
        <v>143</v>
      </c>
      <c r="Y346" s="206"/>
      <c r="Z346" s="206"/>
      <c r="AA346" s="206"/>
      <c r="AB346" s="206"/>
      <c r="AC346" s="206"/>
      <c r="AD346" s="206"/>
      <c r="AE346" s="206"/>
      <c r="AF346" s="206"/>
      <c r="AG346" s="206" t="s">
        <v>144</v>
      </c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23"/>
      <c r="B347" s="224"/>
      <c r="C347" s="253" t="s">
        <v>534</v>
      </c>
      <c r="D347" s="227"/>
      <c r="E347" s="228">
        <v>16.8</v>
      </c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06"/>
      <c r="Z347" s="206"/>
      <c r="AA347" s="206"/>
      <c r="AB347" s="206"/>
      <c r="AC347" s="206"/>
      <c r="AD347" s="206"/>
      <c r="AE347" s="206"/>
      <c r="AF347" s="206"/>
      <c r="AG347" s="206" t="s">
        <v>146</v>
      </c>
      <c r="AH347" s="206">
        <v>0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53" t="s">
        <v>535</v>
      </c>
      <c r="D348" s="227"/>
      <c r="E348" s="228">
        <v>-1.2</v>
      </c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146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53" t="s">
        <v>536</v>
      </c>
      <c r="D349" s="227"/>
      <c r="E349" s="228">
        <v>2.8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146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38">
        <v>148</v>
      </c>
      <c r="B350" s="239" t="s">
        <v>541</v>
      </c>
      <c r="C350" s="252" t="s">
        <v>542</v>
      </c>
      <c r="D350" s="240" t="s">
        <v>156</v>
      </c>
      <c r="E350" s="241">
        <v>18.399999999999999</v>
      </c>
      <c r="F350" s="242"/>
      <c r="G350" s="243">
        <f>ROUND(E350*F350,2)</f>
        <v>0</v>
      </c>
      <c r="H350" s="226">
        <v>10.210000000000001</v>
      </c>
      <c r="I350" s="225">
        <f>ROUND(E350*H350,2)</f>
        <v>187.86</v>
      </c>
      <c r="J350" s="226">
        <v>-0.01</v>
      </c>
      <c r="K350" s="225">
        <f>ROUND(E350*J350,2)</f>
        <v>-0.18</v>
      </c>
      <c r="L350" s="225">
        <v>15</v>
      </c>
      <c r="M350" s="225">
        <f>G350*(1+L350/100)</f>
        <v>0</v>
      </c>
      <c r="N350" s="225">
        <v>8.9999999999999998E-4</v>
      </c>
      <c r="O350" s="225">
        <f>ROUND(E350*N350,2)</f>
        <v>0.02</v>
      </c>
      <c r="P350" s="225">
        <v>0</v>
      </c>
      <c r="Q350" s="225">
        <f>ROUND(E350*P350,2)</f>
        <v>0</v>
      </c>
      <c r="R350" s="225"/>
      <c r="S350" s="225" t="s">
        <v>141</v>
      </c>
      <c r="T350" s="225" t="s">
        <v>142</v>
      </c>
      <c r="U350" s="225">
        <v>0</v>
      </c>
      <c r="V350" s="225">
        <f>ROUND(E350*U350,2)</f>
        <v>0</v>
      </c>
      <c r="W350" s="225"/>
      <c r="X350" s="225" t="s">
        <v>143</v>
      </c>
      <c r="Y350" s="206"/>
      <c r="Z350" s="206"/>
      <c r="AA350" s="206"/>
      <c r="AB350" s="206"/>
      <c r="AC350" s="206"/>
      <c r="AD350" s="206"/>
      <c r="AE350" s="206"/>
      <c r="AF350" s="206"/>
      <c r="AG350" s="206" t="s">
        <v>144</v>
      </c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53" t="s">
        <v>534</v>
      </c>
      <c r="D351" s="227"/>
      <c r="E351" s="228">
        <v>16.8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146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53" t="s">
        <v>535</v>
      </c>
      <c r="D352" s="227"/>
      <c r="E352" s="228">
        <v>-1.2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06"/>
      <c r="Z352" s="206"/>
      <c r="AA352" s="206"/>
      <c r="AB352" s="206"/>
      <c r="AC352" s="206"/>
      <c r="AD352" s="206"/>
      <c r="AE352" s="206"/>
      <c r="AF352" s="206"/>
      <c r="AG352" s="206" t="s">
        <v>146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23"/>
      <c r="B353" s="224"/>
      <c r="C353" s="253" t="s">
        <v>536</v>
      </c>
      <c r="D353" s="227"/>
      <c r="E353" s="228">
        <v>2.8</v>
      </c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06"/>
      <c r="Z353" s="206"/>
      <c r="AA353" s="206"/>
      <c r="AB353" s="206"/>
      <c r="AC353" s="206"/>
      <c r="AD353" s="206"/>
      <c r="AE353" s="206"/>
      <c r="AF353" s="206"/>
      <c r="AG353" s="206" t="s">
        <v>146</v>
      </c>
      <c r="AH353" s="206">
        <v>0</v>
      </c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38">
        <v>149</v>
      </c>
      <c r="B354" s="239" t="s">
        <v>543</v>
      </c>
      <c r="C354" s="252" t="s">
        <v>544</v>
      </c>
      <c r="D354" s="240" t="s">
        <v>161</v>
      </c>
      <c r="E354" s="241">
        <v>3</v>
      </c>
      <c r="F354" s="242"/>
      <c r="G354" s="243">
        <f>ROUND(E354*F354,2)</f>
        <v>0</v>
      </c>
      <c r="H354" s="226">
        <v>0</v>
      </c>
      <c r="I354" s="225">
        <f>ROUND(E354*H354,2)</f>
        <v>0</v>
      </c>
      <c r="J354" s="226">
        <v>67.099999999999994</v>
      </c>
      <c r="K354" s="225">
        <f>ROUND(E354*J354,2)</f>
        <v>201.3</v>
      </c>
      <c r="L354" s="225">
        <v>15</v>
      </c>
      <c r="M354" s="225">
        <f>G354*(1+L354/100)</f>
        <v>0</v>
      </c>
      <c r="N354" s="225">
        <v>0</v>
      </c>
      <c r="O354" s="225">
        <f>ROUND(E354*N354,2)</f>
        <v>0</v>
      </c>
      <c r="P354" s="225">
        <v>0</v>
      </c>
      <c r="Q354" s="225">
        <f>ROUND(E354*P354,2)</f>
        <v>0</v>
      </c>
      <c r="R354" s="225"/>
      <c r="S354" s="225" t="s">
        <v>141</v>
      </c>
      <c r="T354" s="225" t="s">
        <v>142</v>
      </c>
      <c r="U354" s="225">
        <v>0.12</v>
      </c>
      <c r="V354" s="225">
        <f>ROUND(E354*U354,2)</f>
        <v>0.36</v>
      </c>
      <c r="W354" s="225"/>
      <c r="X354" s="225" t="s">
        <v>143</v>
      </c>
      <c r="Y354" s="206"/>
      <c r="Z354" s="206"/>
      <c r="AA354" s="206"/>
      <c r="AB354" s="206"/>
      <c r="AC354" s="206"/>
      <c r="AD354" s="206"/>
      <c r="AE354" s="206"/>
      <c r="AF354" s="206"/>
      <c r="AG354" s="206" t="s">
        <v>144</v>
      </c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53" t="s">
        <v>545</v>
      </c>
      <c r="D355" s="227"/>
      <c r="E355" s="228">
        <v>3</v>
      </c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146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38">
        <v>150</v>
      </c>
      <c r="B356" s="239" t="s">
        <v>546</v>
      </c>
      <c r="C356" s="252" t="s">
        <v>547</v>
      </c>
      <c r="D356" s="240" t="s">
        <v>156</v>
      </c>
      <c r="E356" s="241">
        <v>20.239999999999998</v>
      </c>
      <c r="F356" s="242"/>
      <c r="G356" s="243">
        <f>ROUND(E356*F356,2)</f>
        <v>0</v>
      </c>
      <c r="H356" s="226">
        <v>443.3</v>
      </c>
      <c r="I356" s="225">
        <f>ROUND(E356*H356,2)</f>
        <v>8972.39</v>
      </c>
      <c r="J356" s="226">
        <v>0</v>
      </c>
      <c r="K356" s="225">
        <f>ROUND(E356*J356,2)</f>
        <v>0</v>
      </c>
      <c r="L356" s="225">
        <v>15</v>
      </c>
      <c r="M356" s="225">
        <f>G356*(1+L356/100)</f>
        <v>0</v>
      </c>
      <c r="N356" s="225">
        <v>0</v>
      </c>
      <c r="O356" s="225">
        <f>ROUND(E356*N356,2)</f>
        <v>0</v>
      </c>
      <c r="P356" s="225">
        <v>0</v>
      </c>
      <c r="Q356" s="225">
        <f>ROUND(E356*P356,2)</f>
        <v>0</v>
      </c>
      <c r="R356" s="225"/>
      <c r="S356" s="225" t="s">
        <v>176</v>
      </c>
      <c r="T356" s="225" t="s">
        <v>142</v>
      </c>
      <c r="U356" s="225">
        <v>0</v>
      </c>
      <c r="V356" s="225">
        <f>ROUND(E356*U356,2)</f>
        <v>0</v>
      </c>
      <c r="W356" s="225"/>
      <c r="X356" s="225" t="s">
        <v>187</v>
      </c>
      <c r="Y356" s="206"/>
      <c r="Z356" s="206"/>
      <c r="AA356" s="206"/>
      <c r="AB356" s="206"/>
      <c r="AC356" s="206"/>
      <c r="AD356" s="206"/>
      <c r="AE356" s="206"/>
      <c r="AF356" s="206"/>
      <c r="AG356" s="206" t="s">
        <v>397</v>
      </c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55" t="s">
        <v>476</v>
      </c>
      <c r="D357" s="229"/>
      <c r="E357" s="230"/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146</v>
      </c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56" t="s">
        <v>548</v>
      </c>
      <c r="D358" s="229"/>
      <c r="E358" s="230">
        <v>16.8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146</v>
      </c>
      <c r="AH358" s="206">
        <v>2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56" t="s">
        <v>549</v>
      </c>
      <c r="D359" s="229"/>
      <c r="E359" s="230">
        <v>-1.2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146</v>
      </c>
      <c r="AH359" s="206">
        <v>2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56" t="s">
        <v>550</v>
      </c>
      <c r="D360" s="229"/>
      <c r="E360" s="230">
        <v>2.8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06"/>
      <c r="Z360" s="206"/>
      <c r="AA360" s="206"/>
      <c r="AB360" s="206"/>
      <c r="AC360" s="206"/>
      <c r="AD360" s="206"/>
      <c r="AE360" s="206"/>
      <c r="AF360" s="206"/>
      <c r="AG360" s="206" t="s">
        <v>146</v>
      </c>
      <c r="AH360" s="206">
        <v>2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23"/>
      <c r="B361" s="224"/>
      <c r="C361" s="255" t="s">
        <v>479</v>
      </c>
      <c r="D361" s="229"/>
      <c r="E361" s="230"/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146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53" t="s">
        <v>551</v>
      </c>
      <c r="D362" s="227"/>
      <c r="E362" s="228">
        <v>20.239999999999998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06"/>
      <c r="Z362" s="206"/>
      <c r="AA362" s="206"/>
      <c r="AB362" s="206"/>
      <c r="AC362" s="206"/>
      <c r="AD362" s="206"/>
      <c r="AE362" s="206"/>
      <c r="AF362" s="206"/>
      <c r="AG362" s="206" t="s">
        <v>146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38">
        <v>151</v>
      </c>
      <c r="B363" s="239" t="s">
        <v>552</v>
      </c>
      <c r="C363" s="252" t="s">
        <v>553</v>
      </c>
      <c r="D363" s="240" t="s">
        <v>161</v>
      </c>
      <c r="E363" s="241">
        <v>3</v>
      </c>
      <c r="F363" s="242"/>
      <c r="G363" s="243">
        <f>ROUND(E363*F363,2)</f>
        <v>0</v>
      </c>
      <c r="H363" s="226">
        <v>96.4</v>
      </c>
      <c r="I363" s="225">
        <f>ROUND(E363*H363,2)</f>
        <v>289.2</v>
      </c>
      <c r="J363" s="226">
        <v>0</v>
      </c>
      <c r="K363" s="225">
        <f>ROUND(E363*J363,2)</f>
        <v>0</v>
      </c>
      <c r="L363" s="225">
        <v>15</v>
      </c>
      <c r="M363" s="225">
        <f>G363*(1+L363/100)</f>
        <v>0</v>
      </c>
      <c r="N363" s="225">
        <v>2.2000000000000001E-4</v>
      </c>
      <c r="O363" s="225">
        <f>ROUND(E363*N363,2)</f>
        <v>0</v>
      </c>
      <c r="P363" s="225">
        <v>0</v>
      </c>
      <c r="Q363" s="225">
        <f>ROUND(E363*P363,2)</f>
        <v>0</v>
      </c>
      <c r="R363" s="225"/>
      <c r="S363" s="225" t="s">
        <v>176</v>
      </c>
      <c r="T363" s="225" t="s">
        <v>142</v>
      </c>
      <c r="U363" s="225">
        <v>0</v>
      </c>
      <c r="V363" s="225">
        <f>ROUND(E363*U363,2)</f>
        <v>0</v>
      </c>
      <c r="W363" s="225"/>
      <c r="X363" s="225" t="s">
        <v>187</v>
      </c>
      <c r="Y363" s="206"/>
      <c r="Z363" s="206"/>
      <c r="AA363" s="206"/>
      <c r="AB363" s="206"/>
      <c r="AC363" s="206"/>
      <c r="AD363" s="206"/>
      <c r="AE363" s="206"/>
      <c r="AF363" s="206"/>
      <c r="AG363" s="206" t="s">
        <v>397</v>
      </c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53" t="s">
        <v>545</v>
      </c>
      <c r="D364" s="227"/>
      <c r="E364" s="228">
        <v>3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146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44">
        <v>152</v>
      </c>
      <c r="B365" s="245" t="s">
        <v>554</v>
      </c>
      <c r="C365" s="254" t="s">
        <v>555</v>
      </c>
      <c r="D365" s="246" t="s">
        <v>0</v>
      </c>
      <c r="E365" s="247">
        <v>279.30970000000002</v>
      </c>
      <c r="F365" s="248"/>
      <c r="G365" s="249">
        <f>ROUND(E365*F365,2)</f>
        <v>0</v>
      </c>
      <c r="H365" s="226">
        <v>0</v>
      </c>
      <c r="I365" s="225">
        <f>ROUND(E365*H365,2)</f>
        <v>0</v>
      </c>
      <c r="J365" s="226">
        <v>4.2</v>
      </c>
      <c r="K365" s="225">
        <f>ROUND(E365*J365,2)</f>
        <v>1173.0999999999999</v>
      </c>
      <c r="L365" s="225">
        <v>15</v>
      </c>
      <c r="M365" s="225">
        <f>G365*(1+L365/100)</f>
        <v>0</v>
      </c>
      <c r="N365" s="225">
        <v>0</v>
      </c>
      <c r="O365" s="225">
        <f>ROUND(E365*N365,2)</f>
        <v>0</v>
      </c>
      <c r="P365" s="225">
        <v>0</v>
      </c>
      <c r="Q365" s="225">
        <f>ROUND(E365*P365,2)</f>
        <v>0</v>
      </c>
      <c r="R365" s="225"/>
      <c r="S365" s="225" t="s">
        <v>141</v>
      </c>
      <c r="T365" s="225" t="s">
        <v>142</v>
      </c>
      <c r="U365" s="225">
        <v>0</v>
      </c>
      <c r="V365" s="225">
        <f>ROUND(E365*U365,2)</f>
        <v>0</v>
      </c>
      <c r="W365" s="225"/>
      <c r="X365" s="225" t="s">
        <v>289</v>
      </c>
      <c r="Y365" s="206"/>
      <c r="Z365" s="206"/>
      <c r="AA365" s="206"/>
      <c r="AB365" s="206"/>
      <c r="AC365" s="206"/>
      <c r="AD365" s="206"/>
      <c r="AE365" s="206"/>
      <c r="AF365" s="206"/>
      <c r="AG365" s="206" t="s">
        <v>290</v>
      </c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x14ac:dyDescent="0.25">
      <c r="A366" s="232" t="s">
        <v>136</v>
      </c>
      <c r="B366" s="233" t="s">
        <v>96</v>
      </c>
      <c r="C366" s="251" t="s">
        <v>97</v>
      </c>
      <c r="D366" s="234"/>
      <c r="E366" s="235"/>
      <c r="F366" s="236"/>
      <c r="G366" s="237">
        <f>SUMIF(AG367:AG371,"&lt;&gt;NOR",G367:G371)</f>
        <v>0</v>
      </c>
      <c r="H366" s="231"/>
      <c r="I366" s="231">
        <f>SUM(I367:I371)</f>
        <v>622.03</v>
      </c>
      <c r="J366" s="231"/>
      <c r="K366" s="231">
        <f>SUM(K367:K371)</f>
        <v>2561.0600000000004</v>
      </c>
      <c r="L366" s="231"/>
      <c r="M366" s="231">
        <f>SUM(M367:M371)</f>
        <v>0</v>
      </c>
      <c r="N366" s="231"/>
      <c r="O366" s="231">
        <f>SUM(O367:O371)</f>
        <v>0</v>
      </c>
      <c r="P366" s="231"/>
      <c r="Q366" s="231">
        <f>SUM(Q367:Q371)</f>
        <v>0</v>
      </c>
      <c r="R366" s="231"/>
      <c r="S366" s="231"/>
      <c r="T366" s="231"/>
      <c r="U366" s="231"/>
      <c r="V366" s="231">
        <f>SUM(V367:V371)</f>
        <v>4.53</v>
      </c>
      <c r="W366" s="231"/>
      <c r="X366" s="231"/>
      <c r="AG366" t="s">
        <v>137</v>
      </c>
    </row>
    <row r="367" spans="1:60" outlineLevel="1" x14ac:dyDescent="0.25">
      <c r="A367" s="244">
        <v>153</v>
      </c>
      <c r="B367" s="245" t="s">
        <v>556</v>
      </c>
      <c r="C367" s="254" t="s">
        <v>557</v>
      </c>
      <c r="D367" s="246" t="s">
        <v>161</v>
      </c>
      <c r="E367" s="247">
        <v>16</v>
      </c>
      <c r="F367" s="248"/>
      <c r="G367" s="249">
        <f>ROUND(E367*F367,2)</f>
        <v>0</v>
      </c>
      <c r="H367" s="226">
        <v>17.39</v>
      </c>
      <c r="I367" s="225">
        <f>ROUND(E367*H367,2)</f>
        <v>278.24</v>
      </c>
      <c r="J367" s="226">
        <v>65.31</v>
      </c>
      <c r="K367" s="225">
        <f>ROUND(E367*J367,2)</f>
        <v>1044.96</v>
      </c>
      <c r="L367" s="225">
        <v>15</v>
      </c>
      <c r="M367" s="225">
        <f>G367*(1+L367/100)</f>
        <v>0</v>
      </c>
      <c r="N367" s="225">
        <v>9.0000000000000006E-5</v>
      </c>
      <c r="O367" s="225">
        <f>ROUND(E367*N367,2)</f>
        <v>0</v>
      </c>
      <c r="P367" s="225">
        <v>0</v>
      </c>
      <c r="Q367" s="225">
        <f>ROUND(E367*P367,2)</f>
        <v>0</v>
      </c>
      <c r="R367" s="225"/>
      <c r="S367" s="225" t="s">
        <v>141</v>
      </c>
      <c r="T367" s="225" t="s">
        <v>142</v>
      </c>
      <c r="U367" s="225">
        <v>0.11600000000000001</v>
      </c>
      <c r="V367" s="225">
        <f>ROUND(E367*U367,2)</f>
        <v>1.86</v>
      </c>
      <c r="W367" s="225"/>
      <c r="X367" s="225" t="s">
        <v>143</v>
      </c>
      <c r="Y367" s="206"/>
      <c r="Z367" s="206"/>
      <c r="AA367" s="206"/>
      <c r="AB367" s="206"/>
      <c r="AC367" s="206"/>
      <c r="AD367" s="206"/>
      <c r="AE367" s="206"/>
      <c r="AF367" s="206"/>
      <c r="AG367" s="206" t="s">
        <v>144</v>
      </c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38">
        <v>154</v>
      </c>
      <c r="B368" s="239" t="s">
        <v>558</v>
      </c>
      <c r="C368" s="252" t="s">
        <v>559</v>
      </c>
      <c r="D368" s="240" t="s">
        <v>156</v>
      </c>
      <c r="E368" s="241">
        <v>6.15</v>
      </c>
      <c r="F368" s="242"/>
      <c r="G368" s="243">
        <f>ROUND(E368*F368,2)</f>
        <v>0</v>
      </c>
      <c r="H368" s="226">
        <v>52.86</v>
      </c>
      <c r="I368" s="225">
        <f>ROUND(E368*H368,2)</f>
        <v>325.08999999999997</v>
      </c>
      <c r="J368" s="226">
        <v>217.04</v>
      </c>
      <c r="K368" s="225">
        <f>ROUND(E368*J368,2)</f>
        <v>1334.8</v>
      </c>
      <c r="L368" s="225">
        <v>15</v>
      </c>
      <c r="M368" s="225">
        <f>G368*(1+L368/100)</f>
        <v>0</v>
      </c>
      <c r="N368" s="225">
        <v>3.6000000000000002E-4</v>
      </c>
      <c r="O368" s="225">
        <f>ROUND(E368*N368,2)</f>
        <v>0</v>
      </c>
      <c r="P368" s="225">
        <v>0</v>
      </c>
      <c r="Q368" s="225">
        <f>ROUND(E368*P368,2)</f>
        <v>0</v>
      </c>
      <c r="R368" s="225"/>
      <c r="S368" s="225" t="s">
        <v>176</v>
      </c>
      <c r="T368" s="225" t="s">
        <v>142</v>
      </c>
      <c r="U368" s="225">
        <v>0.41299999999999998</v>
      </c>
      <c r="V368" s="225">
        <f>ROUND(E368*U368,2)</f>
        <v>2.54</v>
      </c>
      <c r="W368" s="225"/>
      <c r="X368" s="225" t="s">
        <v>143</v>
      </c>
      <c r="Y368" s="206"/>
      <c r="Z368" s="206"/>
      <c r="AA368" s="206"/>
      <c r="AB368" s="206"/>
      <c r="AC368" s="206"/>
      <c r="AD368" s="206"/>
      <c r="AE368" s="206"/>
      <c r="AF368" s="206"/>
      <c r="AG368" s="206" t="s">
        <v>144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53" t="s">
        <v>560</v>
      </c>
      <c r="D369" s="227"/>
      <c r="E369" s="228">
        <v>2.4</v>
      </c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146</v>
      </c>
      <c r="AH369" s="206">
        <v>0</v>
      </c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53" t="s">
        <v>561</v>
      </c>
      <c r="D370" s="227"/>
      <c r="E370" s="228">
        <v>3.75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146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44">
        <v>155</v>
      </c>
      <c r="B371" s="245" t="s">
        <v>562</v>
      </c>
      <c r="C371" s="254" t="s">
        <v>563</v>
      </c>
      <c r="D371" s="246" t="s">
        <v>151</v>
      </c>
      <c r="E371" s="247">
        <v>2</v>
      </c>
      <c r="F371" s="248"/>
      <c r="G371" s="249">
        <f>ROUND(E371*F371,2)</f>
        <v>0</v>
      </c>
      <c r="H371" s="226">
        <v>9.35</v>
      </c>
      <c r="I371" s="225">
        <f>ROUND(E371*H371,2)</f>
        <v>18.7</v>
      </c>
      <c r="J371" s="226">
        <v>90.65</v>
      </c>
      <c r="K371" s="225">
        <f>ROUND(E371*J371,2)</f>
        <v>181.3</v>
      </c>
      <c r="L371" s="225">
        <v>15</v>
      </c>
      <c r="M371" s="225">
        <f>G371*(1+L371/100)</f>
        <v>0</v>
      </c>
      <c r="N371" s="225">
        <v>5.0000000000000002E-5</v>
      </c>
      <c r="O371" s="225">
        <f>ROUND(E371*N371,2)</f>
        <v>0</v>
      </c>
      <c r="P371" s="225">
        <v>0</v>
      </c>
      <c r="Q371" s="225">
        <f>ROUND(E371*P371,2)</f>
        <v>0</v>
      </c>
      <c r="R371" s="225"/>
      <c r="S371" s="225" t="s">
        <v>176</v>
      </c>
      <c r="T371" s="225" t="s">
        <v>142</v>
      </c>
      <c r="U371" s="225">
        <v>6.3E-2</v>
      </c>
      <c r="V371" s="225">
        <f>ROUND(E371*U371,2)</f>
        <v>0.13</v>
      </c>
      <c r="W371" s="225"/>
      <c r="X371" s="225" t="s">
        <v>143</v>
      </c>
      <c r="Y371" s="206"/>
      <c r="Z371" s="206"/>
      <c r="AA371" s="206"/>
      <c r="AB371" s="206"/>
      <c r="AC371" s="206"/>
      <c r="AD371" s="206"/>
      <c r="AE371" s="206"/>
      <c r="AF371" s="206"/>
      <c r="AG371" s="206" t="s">
        <v>144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x14ac:dyDescent="0.25">
      <c r="A372" s="232" t="s">
        <v>136</v>
      </c>
      <c r="B372" s="233" t="s">
        <v>98</v>
      </c>
      <c r="C372" s="251" t="s">
        <v>99</v>
      </c>
      <c r="D372" s="234"/>
      <c r="E372" s="235"/>
      <c r="F372" s="236"/>
      <c r="G372" s="237">
        <f>SUMIF(AG373:AG417,"&lt;&gt;NOR",G373:G417)</f>
        <v>0</v>
      </c>
      <c r="H372" s="231"/>
      <c r="I372" s="231">
        <f>SUM(I373:I417)</f>
        <v>1264.06</v>
      </c>
      <c r="J372" s="231"/>
      <c r="K372" s="231">
        <f>SUM(K373:K417)</f>
        <v>15781.109999999999</v>
      </c>
      <c r="L372" s="231"/>
      <c r="M372" s="231">
        <f>SUM(M373:M417)</f>
        <v>0</v>
      </c>
      <c r="N372" s="231"/>
      <c r="O372" s="231">
        <f>SUM(O373:O417)</f>
        <v>0.03</v>
      </c>
      <c r="P372" s="231"/>
      <c r="Q372" s="231">
        <f>SUM(Q373:Q417)</f>
        <v>0</v>
      </c>
      <c r="R372" s="231"/>
      <c r="S372" s="231"/>
      <c r="T372" s="231"/>
      <c r="U372" s="231"/>
      <c r="V372" s="231">
        <f>SUM(V373:V417)</f>
        <v>26.84</v>
      </c>
      <c r="W372" s="231"/>
      <c r="X372" s="231"/>
      <c r="AG372" t="s">
        <v>137</v>
      </c>
    </row>
    <row r="373" spans="1:60" outlineLevel="1" x14ac:dyDescent="0.25">
      <c r="A373" s="238">
        <v>156</v>
      </c>
      <c r="B373" s="239" t="s">
        <v>564</v>
      </c>
      <c r="C373" s="252" t="s">
        <v>565</v>
      </c>
      <c r="D373" s="240" t="s">
        <v>156</v>
      </c>
      <c r="E373" s="241">
        <v>108.502</v>
      </c>
      <c r="F373" s="242"/>
      <c r="G373" s="243">
        <f>ROUND(E373*F373,2)</f>
        <v>0</v>
      </c>
      <c r="H373" s="226">
        <v>0.1</v>
      </c>
      <c r="I373" s="225">
        <f>ROUND(E373*H373,2)</f>
        <v>10.85</v>
      </c>
      <c r="J373" s="226">
        <v>21.1</v>
      </c>
      <c r="K373" s="225">
        <f>ROUND(E373*J373,2)</f>
        <v>2289.39</v>
      </c>
      <c r="L373" s="225">
        <v>15</v>
      </c>
      <c r="M373" s="225">
        <f>G373*(1+L373/100)</f>
        <v>0</v>
      </c>
      <c r="N373" s="225">
        <v>0</v>
      </c>
      <c r="O373" s="225">
        <f>ROUND(E373*N373,2)</f>
        <v>0</v>
      </c>
      <c r="P373" s="225">
        <v>0</v>
      </c>
      <c r="Q373" s="225">
        <f>ROUND(E373*P373,2)</f>
        <v>0</v>
      </c>
      <c r="R373" s="225"/>
      <c r="S373" s="225" t="s">
        <v>141</v>
      </c>
      <c r="T373" s="225" t="s">
        <v>141</v>
      </c>
      <c r="U373" s="225">
        <v>4.3220000000000001E-2</v>
      </c>
      <c r="V373" s="225">
        <f>ROUND(E373*U373,2)</f>
        <v>4.6900000000000004</v>
      </c>
      <c r="W373" s="225"/>
      <c r="X373" s="225" t="s">
        <v>143</v>
      </c>
      <c r="Y373" s="206"/>
      <c r="Z373" s="206"/>
      <c r="AA373" s="206"/>
      <c r="AB373" s="206"/>
      <c r="AC373" s="206"/>
      <c r="AD373" s="206"/>
      <c r="AE373" s="206"/>
      <c r="AF373" s="206"/>
      <c r="AG373" s="206" t="s">
        <v>144</v>
      </c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5">
      <c r="A374" s="223"/>
      <c r="B374" s="224"/>
      <c r="C374" s="253" t="s">
        <v>566</v>
      </c>
      <c r="D374" s="227"/>
      <c r="E374" s="228"/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06"/>
      <c r="Z374" s="206"/>
      <c r="AA374" s="206"/>
      <c r="AB374" s="206"/>
      <c r="AC374" s="206"/>
      <c r="AD374" s="206"/>
      <c r="AE374" s="206"/>
      <c r="AF374" s="206"/>
      <c r="AG374" s="206" t="s">
        <v>146</v>
      </c>
      <c r="AH374" s="206">
        <v>0</v>
      </c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23"/>
      <c r="B375" s="224"/>
      <c r="C375" s="253" t="s">
        <v>251</v>
      </c>
      <c r="D375" s="227"/>
      <c r="E375" s="228">
        <v>21.45</v>
      </c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06"/>
      <c r="Z375" s="206"/>
      <c r="AA375" s="206"/>
      <c r="AB375" s="206"/>
      <c r="AC375" s="206"/>
      <c r="AD375" s="206"/>
      <c r="AE375" s="206"/>
      <c r="AF375" s="206"/>
      <c r="AG375" s="206" t="s">
        <v>146</v>
      </c>
      <c r="AH375" s="206">
        <v>0</v>
      </c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23"/>
      <c r="B376" s="224"/>
      <c r="C376" s="253" t="s">
        <v>202</v>
      </c>
      <c r="D376" s="227"/>
      <c r="E376" s="228">
        <v>8.58</v>
      </c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06"/>
      <c r="Z376" s="206"/>
      <c r="AA376" s="206"/>
      <c r="AB376" s="206"/>
      <c r="AC376" s="206"/>
      <c r="AD376" s="206"/>
      <c r="AE376" s="206"/>
      <c r="AF376" s="206"/>
      <c r="AG376" s="206" t="s">
        <v>146</v>
      </c>
      <c r="AH376" s="206">
        <v>0</v>
      </c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5">
      <c r="A377" s="223"/>
      <c r="B377" s="224"/>
      <c r="C377" s="253" t="s">
        <v>567</v>
      </c>
      <c r="D377" s="227"/>
      <c r="E377" s="228">
        <v>18.98</v>
      </c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06"/>
      <c r="Z377" s="206"/>
      <c r="AA377" s="206"/>
      <c r="AB377" s="206"/>
      <c r="AC377" s="206"/>
      <c r="AD377" s="206"/>
      <c r="AE377" s="206"/>
      <c r="AF377" s="206"/>
      <c r="AG377" s="206" t="s">
        <v>146</v>
      </c>
      <c r="AH377" s="206">
        <v>0</v>
      </c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23"/>
      <c r="B378" s="224"/>
      <c r="C378" s="253" t="s">
        <v>204</v>
      </c>
      <c r="D378" s="227"/>
      <c r="E378" s="228">
        <v>-3.1520000000000001</v>
      </c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06"/>
      <c r="Z378" s="206"/>
      <c r="AA378" s="206"/>
      <c r="AB378" s="206"/>
      <c r="AC378" s="206"/>
      <c r="AD378" s="206"/>
      <c r="AE378" s="206"/>
      <c r="AF378" s="206"/>
      <c r="AG378" s="206" t="s">
        <v>146</v>
      </c>
      <c r="AH378" s="206">
        <v>0</v>
      </c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 x14ac:dyDescent="0.25">
      <c r="A379" s="223"/>
      <c r="B379" s="224"/>
      <c r="C379" s="253" t="s">
        <v>223</v>
      </c>
      <c r="D379" s="227"/>
      <c r="E379" s="228">
        <v>48.88</v>
      </c>
      <c r="F379" s="225"/>
      <c r="G379" s="225"/>
      <c r="H379" s="225"/>
      <c r="I379" s="225"/>
      <c r="J379" s="225"/>
      <c r="K379" s="225"/>
      <c r="L379" s="225"/>
      <c r="M379" s="225"/>
      <c r="N379" s="225"/>
      <c r="O379" s="225"/>
      <c r="P379" s="225"/>
      <c r="Q379" s="225"/>
      <c r="R379" s="225"/>
      <c r="S379" s="225"/>
      <c r="T379" s="225"/>
      <c r="U379" s="225"/>
      <c r="V379" s="225"/>
      <c r="W379" s="225"/>
      <c r="X379" s="225"/>
      <c r="Y379" s="206"/>
      <c r="Z379" s="206"/>
      <c r="AA379" s="206"/>
      <c r="AB379" s="206"/>
      <c r="AC379" s="206"/>
      <c r="AD379" s="206"/>
      <c r="AE379" s="206"/>
      <c r="AF379" s="206"/>
      <c r="AG379" s="206" t="s">
        <v>146</v>
      </c>
      <c r="AH379" s="206">
        <v>0</v>
      </c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5">
      <c r="A380" s="223"/>
      <c r="B380" s="224"/>
      <c r="C380" s="253" t="s">
        <v>224</v>
      </c>
      <c r="D380" s="227"/>
      <c r="E380" s="228">
        <v>-1.5760000000000001</v>
      </c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06"/>
      <c r="Z380" s="206"/>
      <c r="AA380" s="206"/>
      <c r="AB380" s="206"/>
      <c r="AC380" s="206"/>
      <c r="AD380" s="206"/>
      <c r="AE380" s="206"/>
      <c r="AF380" s="206"/>
      <c r="AG380" s="206" t="s">
        <v>146</v>
      </c>
      <c r="AH380" s="206">
        <v>0</v>
      </c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23"/>
      <c r="B381" s="224"/>
      <c r="C381" s="253" t="s">
        <v>225</v>
      </c>
      <c r="D381" s="227"/>
      <c r="E381" s="228">
        <v>-3.84</v>
      </c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06"/>
      <c r="Z381" s="206"/>
      <c r="AA381" s="206"/>
      <c r="AB381" s="206"/>
      <c r="AC381" s="206"/>
      <c r="AD381" s="206"/>
      <c r="AE381" s="206"/>
      <c r="AF381" s="206"/>
      <c r="AG381" s="206" t="s">
        <v>146</v>
      </c>
      <c r="AH381" s="206">
        <v>0</v>
      </c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23"/>
      <c r="B382" s="224"/>
      <c r="C382" s="253" t="s">
        <v>226</v>
      </c>
      <c r="D382" s="227"/>
      <c r="E382" s="228">
        <v>21.58</v>
      </c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06"/>
      <c r="Z382" s="206"/>
      <c r="AA382" s="206"/>
      <c r="AB382" s="206"/>
      <c r="AC382" s="206"/>
      <c r="AD382" s="206"/>
      <c r="AE382" s="206"/>
      <c r="AF382" s="206"/>
      <c r="AG382" s="206" t="s">
        <v>146</v>
      </c>
      <c r="AH382" s="206">
        <v>0</v>
      </c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23"/>
      <c r="B383" s="224"/>
      <c r="C383" s="253" t="s">
        <v>227</v>
      </c>
      <c r="D383" s="227"/>
      <c r="E383" s="228">
        <v>-2.4</v>
      </c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06"/>
      <c r="Z383" s="206"/>
      <c r="AA383" s="206"/>
      <c r="AB383" s="206"/>
      <c r="AC383" s="206"/>
      <c r="AD383" s="206"/>
      <c r="AE383" s="206"/>
      <c r="AF383" s="206"/>
      <c r="AG383" s="206" t="s">
        <v>146</v>
      </c>
      <c r="AH383" s="206">
        <v>0</v>
      </c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outlineLevel="1" x14ac:dyDescent="0.25">
      <c r="A384" s="238">
        <v>157</v>
      </c>
      <c r="B384" s="239" t="s">
        <v>568</v>
      </c>
      <c r="C384" s="252" t="s">
        <v>569</v>
      </c>
      <c r="D384" s="240" t="s">
        <v>156</v>
      </c>
      <c r="E384" s="241">
        <v>42.62</v>
      </c>
      <c r="F384" s="242"/>
      <c r="G384" s="243">
        <f>ROUND(E384*F384,2)</f>
        <v>0</v>
      </c>
      <c r="H384" s="226">
        <v>5.12</v>
      </c>
      <c r="I384" s="225">
        <f>ROUND(E384*H384,2)</f>
        <v>218.21</v>
      </c>
      <c r="J384" s="226">
        <v>18.28</v>
      </c>
      <c r="K384" s="225">
        <f>ROUND(E384*J384,2)</f>
        <v>779.09</v>
      </c>
      <c r="L384" s="225">
        <v>15</v>
      </c>
      <c r="M384" s="225">
        <f>G384*(1+L384/100)</f>
        <v>0</v>
      </c>
      <c r="N384" s="225">
        <v>6.9999999999999994E-5</v>
      </c>
      <c r="O384" s="225">
        <f>ROUND(E384*N384,2)</f>
        <v>0</v>
      </c>
      <c r="P384" s="225">
        <v>0</v>
      </c>
      <c r="Q384" s="225">
        <f>ROUND(E384*P384,2)</f>
        <v>0</v>
      </c>
      <c r="R384" s="225"/>
      <c r="S384" s="225" t="s">
        <v>141</v>
      </c>
      <c r="T384" s="225" t="s">
        <v>142</v>
      </c>
      <c r="U384" s="225">
        <v>3.2480000000000002E-2</v>
      </c>
      <c r="V384" s="225">
        <f>ROUND(E384*U384,2)</f>
        <v>1.38</v>
      </c>
      <c r="W384" s="225"/>
      <c r="X384" s="225" t="s">
        <v>143</v>
      </c>
      <c r="Y384" s="206"/>
      <c r="Z384" s="206"/>
      <c r="AA384" s="206"/>
      <c r="AB384" s="206"/>
      <c r="AC384" s="206"/>
      <c r="AD384" s="206"/>
      <c r="AE384" s="206"/>
      <c r="AF384" s="206"/>
      <c r="AG384" s="206" t="s">
        <v>144</v>
      </c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5">
      <c r="A385" s="223"/>
      <c r="B385" s="224"/>
      <c r="C385" s="253" t="s">
        <v>570</v>
      </c>
      <c r="D385" s="227"/>
      <c r="E385" s="228">
        <v>8.76</v>
      </c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06"/>
      <c r="Z385" s="206"/>
      <c r="AA385" s="206"/>
      <c r="AB385" s="206"/>
      <c r="AC385" s="206"/>
      <c r="AD385" s="206"/>
      <c r="AE385" s="206"/>
      <c r="AF385" s="206"/>
      <c r="AG385" s="206" t="s">
        <v>146</v>
      </c>
      <c r="AH385" s="206">
        <v>0</v>
      </c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23"/>
      <c r="B386" s="224"/>
      <c r="C386" s="253" t="s">
        <v>571</v>
      </c>
      <c r="D386" s="227"/>
      <c r="E386" s="228">
        <v>2.08</v>
      </c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06"/>
      <c r="Z386" s="206"/>
      <c r="AA386" s="206"/>
      <c r="AB386" s="206"/>
      <c r="AC386" s="206"/>
      <c r="AD386" s="206"/>
      <c r="AE386" s="206"/>
      <c r="AF386" s="206"/>
      <c r="AG386" s="206" t="s">
        <v>146</v>
      </c>
      <c r="AH386" s="206">
        <v>0</v>
      </c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23"/>
      <c r="B387" s="224"/>
      <c r="C387" s="253" t="s">
        <v>572</v>
      </c>
      <c r="D387" s="227"/>
      <c r="E387" s="228">
        <v>31.78</v>
      </c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06"/>
      <c r="Z387" s="206"/>
      <c r="AA387" s="206"/>
      <c r="AB387" s="206"/>
      <c r="AC387" s="206"/>
      <c r="AD387" s="206"/>
      <c r="AE387" s="206"/>
      <c r="AF387" s="206"/>
      <c r="AG387" s="206" t="s">
        <v>146</v>
      </c>
      <c r="AH387" s="206">
        <v>0</v>
      </c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38">
        <v>158</v>
      </c>
      <c r="B388" s="239" t="s">
        <v>573</v>
      </c>
      <c r="C388" s="252" t="s">
        <v>574</v>
      </c>
      <c r="D388" s="240" t="s">
        <v>156</v>
      </c>
      <c r="E388" s="241">
        <v>156.15</v>
      </c>
      <c r="F388" s="242"/>
      <c r="G388" s="243">
        <f>ROUND(E388*F388,2)</f>
        <v>0</v>
      </c>
      <c r="H388" s="226">
        <v>4</v>
      </c>
      <c r="I388" s="225">
        <f>ROUND(E388*H388,2)</f>
        <v>624.6</v>
      </c>
      <c r="J388" s="226">
        <v>55.2</v>
      </c>
      <c r="K388" s="225">
        <f>ROUND(E388*J388,2)</f>
        <v>8619.48</v>
      </c>
      <c r="L388" s="225">
        <v>15</v>
      </c>
      <c r="M388" s="225">
        <f>G388*(1+L388/100)</f>
        <v>0</v>
      </c>
      <c r="N388" s="225">
        <v>1.3999999999999999E-4</v>
      </c>
      <c r="O388" s="225">
        <f>ROUND(E388*N388,2)</f>
        <v>0.02</v>
      </c>
      <c r="P388" s="225">
        <v>0</v>
      </c>
      <c r="Q388" s="225">
        <f>ROUND(E388*P388,2)</f>
        <v>0</v>
      </c>
      <c r="R388" s="225"/>
      <c r="S388" s="225" t="s">
        <v>141</v>
      </c>
      <c r="T388" s="225" t="s">
        <v>142</v>
      </c>
      <c r="U388" s="225">
        <v>0.10191</v>
      </c>
      <c r="V388" s="225">
        <f>ROUND(E388*U388,2)</f>
        <v>15.91</v>
      </c>
      <c r="W388" s="225"/>
      <c r="X388" s="225" t="s">
        <v>143</v>
      </c>
      <c r="Y388" s="206"/>
      <c r="Z388" s="206"/>
      <c r="AA388" s="206"/>
      <c r="AB388" s="206"/>
      <c r="AC388" s="206"/>
      <c r="AD388" s="206"/>
      <c r="AE388" s="206"/>
      <c r="AF388" s="206"/>
      <c r="AG388" s="206" t="s">
        <v>144</v>
      </c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23"/>
      <c r="B389" s="224"/>
      <c r="C389" s="253" t="s">
        <v>566</v>
      </c>
      <c r="D389" s="227"/>
      <c r="E389" s="228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06"/>
      <c r="Z389" s="206"/>
      <c r="AA389" s="206"/>
      <c r="AB389" s="206"/>
      <c r="AC389" s="206"/>
      <c r="AD389" s="206"/>
      <c r="AE389" s="206"/>
      <c r="AF389" s="206"/>
      <c r="AG389" s="206" t="s">
        <v>146</v>
      </c>
      <c r="AH389" s="206">
        <v>0</v>
      </c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23"/>
      <c r="B390" s="224"/>
      <c r="C390" s="253" t="s">
        <v>171</v>
      </c>
      <c r="D390" s="227"/>
      <c r="E390" s="228">
        <v>3.96</v>
      </c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06"/>
      <c r="Z390" s="206"/>
      <c r="AA390" s="206"/>
      <c r="AB390" s="206"/>
      <c r="AC390" s="206"/>
      <c r="AD390" s="206"/>
      <c r="AE390" s="206"/>
      <c r="AF390" s="206"/>
      <c r="AG390" s="206" t="s">
        <v>146</v>
      </c>
      <c r="AH390" s="206">
        <v>0</v>
      </c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23"/>
      <c r="B391" s="224"/>
      <c r="C391" s="253" t="s">
        <v>241</v>
      </c>
      <c r="D391" s="227"/>
      <c r="E391" s="228">
        <v>0.96</v>
      </c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06"/>
      <c r="Z391" s="206"/>
      <c r="AA391" s="206"/>
      <c r="AB391" s="206"/>
      <c r="AC391" s="206"/>
      <c r="AD391" s="206"/>
      <c r="AE391" s="206"/>
      <c r="AF391" s="206"/>
      <c r="AG391" s="206" t="s">
        <v>146</v>
      </c>
      <c r="AH391" s="206">
        <v>0</v>
      </c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23"/>
      <c r="B392" s="224"/>
      <c r="C392" s="253" t="s">
        <v>172</v>
      </c>
      <c r="D392" s="227"/>
      <c r="E392" s="228">
        <v>3.84</v>
      </c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06"/>
      <c r="Z392" s="206"/>
      <c r="AA392" s="206"/>
      <c r="AB392" s="206"/>
      <c r="AC392" s="206"/>
      <c r="AD392" s="206"/>
      <c r="AE392" s="206"/>
      <c r="AF392" s="206"/>
      <c r="AG392" s="206" t="s">
        <v>146</v>
      </c>
      <c r="AH392" s="206">
        <v>0</v>
      </c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5">
      <c r="A393" s="223"/>
      <c r="B393" s="224"/>
      <c r="C393" s="253" t="s">
        <v>251</v>
      </c>
      <c r="D393" s="227"/>
      <c r="E393" s="228">
        <v>21.45</v>
      </c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06"/>
      <c r="Z393" s="206"/>
      <c r="AA393" s="206"/>
      <c r="AB393" s="206"/>
      <c r="AC393" s="206"/>
      <c r="AD393" s="206"/>
      <c r="AE393" s="206"/>
      <c r="AF393" s="206"/>
      <c r="AG393" s="206" t="s">
        <v>146</v>
      </c>
      <c r="AH393" s="206">
        <v>0</v>
      </c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23"/>
      <c r="B394" s="224"/>
      <c r="C394" s="253" t="s">
        <v>202</v>
      </c>
      <c r="D394" s="227"/>
      <c r="E394" s="228">
        <v>8.58</v>
      </c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06"/>
      <c r="Z394" s="206"/>
      <c r="AA394" s="206"/>
      <c r="AB394" s="206"/>
      <c r="AC394" s="206"/>
      <c r="AD394" s="206"/>
      <c r="AE394" s="206"/>
      <c r="AF394" s="206"/>
      <c r="AG394" s="206" t="s">
        <v>146</v>
      </c>
      <c r="AH394" s="206">
        <v>0</v>
      </c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23"/>
      <c r="B395" s="224"/>
      <c r="C395" s="253" t="s">
        <v>575</v>
      </c>
      <c r="D395" s="227"/>
      <c r="E395" s="228"/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06"/>
      <c r="Z395" s="206"/>
      <c r="AA395" s="206"/>
      <c r="AB395" s="206"/>
      <c r="AC395" s="206"/>
      <c r="AD395" s="206"/>
      <c r="AE395" s="206"/>
      <c r="AF395" s="206"/>
      <c r="AG395" s="206" t="s">
        <v>146</v>
      </c>
      <c r="AH395" s="206">
        <v>0</v>
      </c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5">
      <c r="A396" s="223"/>
      <c r="B396" s="224"/>
      <c r="C396" s="253" t="s">
        <v>576</v>
      </c>
      <c r="D396" s="227"/>
      <c r="E396" s="228">
        <v>23.4</v>
      </c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06"/>
      <c r="Z396" s="206"/>
      <c r="AA396" s="206"/>
      <c r="AB396" s="206"/>
      <c r="AC396" s="206"/>
      <c r="AD396" s="206"/>
      <c r="AE396" s="206"/>
      <c r="AF396" s="206"/>
      <c r="AG396" s="206" t="s">
        <v>146</v>
      </c>
      <c r="AH396" s="206">
        <v>0</v>
      </c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23"/>
      <c r="B397" s="224"/>
      <c r="C397" s="253" t="s">
        <v>577</v>
      </c>
      <c r="D397" s="227"/>
      <c r="E397" s="228">
        <v>10.4</v>
      </c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06"/>
      <c r="Z397" s="206"/>
      <c r="AA397" s="206"/>
      <c r="AB397" s="206"/>
      <c r="AC397" s="206"/>
      <c r="AD397" s="206"/>
      <c r="AE397" s="206"/>
      <c r="AF397" s="206"/>
      <c r="AG397" s="206" t="s">
        <v>146</v>
      </c>
      <c r="AH397" s="206">
        <v>0</v>
      </c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23"/>
      <c r="B398" s="224"/>
      <c r="C398" s="253" t="s">
        <v>201</v>
      </c>
      <c r="D398" s="227"/>
      <c r="E398" s="228">
        <v>4</v>
      </c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06"/>
      <c r="Z398" s="206"/>
      <c r="AA398" s="206"/>
      <c r="AB398" s="206"/>
      <c r="AC398" s="206"/>
      <c r="AD398" s="206"/>
      <c r="AE398" s="206"/>
      <c r="AF398" s="206"/>
      <c r="AG398" s="206" t="s">
        <v>146</v>
      </c>
      <c r="AH398" s="206">
        <v>0</v>
      </c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23"/>
      <c r="B399" s="224"/>
      <c r="C399" s="253" t="s">
        <v>578</v>
      </c>
      <c r="D399" s="227"/>
      <c r="E399" s="228">
        <v>48.88</v>
      </c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06"/>
      <c r="Z399" s="206"/>
      <c r="AA399" s="206"/>
      <c r="AB399" s="206"/>
      <c r="AC399" s="206"/>
      <c r="AD399" s="206"/>
      <c r="AE399" s="206"/>
      <c r="AF399" s="206"/>
      <c r="AG399" s="206" t="s">
        <v>146</v>
      </c>
      <c r="AH399" s="206">
        <v>0</v>
      </c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23"/>
      <c r="B400" s="224"/>
      <c r="C400" s="253" t="s">
        <v>579</v>
      </c>
      <c r="D400" s="227"/>
      <c r="E400" s="228">
        <v>30.68</v>
      </c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06"/>
      <c r="Z400" s="206"/>
      <c r="AA400" s="206"/>
      <c r="AB400" s="206"/>
      <c r="AC400" s="206"/>
      <c r="AD400" s="206"/>
      <c r="AE400" s="206"/>
      <c r="AF400" s="206"/>
      <c r="AG400" s="206" t="s">
        <v>146</v>
      </c>
      <c r="AH400" s="206">
        <v>0</v>
      </c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5">
      <c r="A401" s="238">
        <v>159</v>
      </c>
      <c r="B401" s="239" t="s">
        <v>580</v>
      </c>
      <c r="C401" s="252" t="s">
        <v>581</v>
      </c>
      <c r="D401" s="240" t="s">
        <v>156</v>
      </c>
      <c r="E401" s="241">
        <v>38.79</v>
      </c>
      <c r="F401" s="242"/>
      <c r="G401" s="243">
        <f>ROUND(E401*F401,2)</f>
        <v>0</v>
      </c>
      <c r="H401" s="226">
        <v>10.58</v>
      </c>
      <c r="I401" s="225">
        <f>ROUND(E401*H401,2)</f>
        <v>410.4</v>
      </c>
      <c r="J401" s="226">
        <v>7.62</v>
      </c>
      <c r="K401" s="225">
        <f>ROUND(E401*J401,2)</f>
        <v>295.58</v>
      </c>
      <c r="L401" s="225">
        <v>15</v>
      </c>
      <c r="M401" s="225">
        <f>G401*(1+L401/100)</f>
        <v>0</v>
      </c>
      <c r="N401" s="225">
        <v>3.5E-4</v>
      </c>
      <c r="O401" s="225">
        <f>ROUND(E401*N401,2)</f>
        <v>0.01</v>
      </c>
      <c r="P401" s="225">
        <v>0</v>
      </c>
      <c r="Q401" s="225">
        <f>ROUND(E401*P401,2)</f>
        <v>0</v>
      </c>
      <c r="R401" s="225"/>
      <c r="S401" s="225" t="s">
        <v>141</v>
      </c>
      <c r="T401" s="225" t="s">
        <v>142</v>
      </c>
      <c r="U401" s="225">
        <v>1.35E-2</v>
      </c>
      <c r="V401" s="225">
        <f>ROUND(E401*U401,2)</f>
        <v>0.52</v>
      </c>
      <c r="W401" s="225"/>
      <c r="X401" s="225" t="s">
        <v>143</v>
      </c>
      <c r="Y401" s="206"/>
      <c r="Z401" s="206"/>
      <c r="AA401" s="206"/>
      <c r="AB401" s="206"/>
      <c r="AC401" s="206"/>
      <c r="AD401" s="206"/>
      <c r="AE401" s="206"/>
      <c r="AF401" s="206"/>
      <c r="AG401" s="206" t="s">
        <v>144</v>
      </c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5">
      <c r="A402" s="223"/>
      <c r="B402" s="224"/>
      <c r="C402" s="253" t="s">
        <v>171</v>
      </c>
      <c r="D402" s="227"/>
      <c r="E402" s="228">
        <v>3.96</v>
      </c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06"/>
      <c r="Z402" s="206"/>
      <c r="AA402" s="206"/>
      <c r="AB402" s="206"/>
      <c r="AC402" s="206"/>
      <c r="AD402" s="206"/>
      <c r="AE402" s="206"/>
      <c r="AF402" s="206"/>
      <c r="AG402" s="206" t="s">
        <v>146</v>
      </c>
      <c r="AH402" s="206">
        <v>0</v>
      </c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23"/>
      <c r="B403" s="224"/>
      <c r="C403" s="253" t="s">
        <v>241</v>
      </c>
      <c r="D403" s="227"/>
      <c r="E403" s="228">
        <v>0.96</v>
      </c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06"/>
      <c r="Z403" s="206"/>
      <c r="AA403" s="206"/>
      <c r="AB403" s="206"/>
      <c r="AC403" s="206"/>
      <c r="AD403" s="206"/>
      <c r="AE403" s="206"/>
      <c r="AF403" s="206"/>
      <c r="AG403" s="206" t="s">
        <v>146</v>
      </c>
      <c r="AH403" s="206">
        <v>0</v>
      </c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23"/>
      <c r="B404" s="224"/>
      <c r="C404" s="253" t="s">
        <v>172</v>
      </c>
      <c r="D404" s="227"/>
      <c r="E404" s="228">
        <v>3.84</v>
      </c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06"/>
      <c r="Z404" s="206"/>
      <c r="AA404" s="206"/>
      <c r="AB404" s="206"/>
      <c r="AC404" s="206"/>
      <c r="AD404" s="206"/>
      <c r="AE404" s="206"/>
      <c r="AF404" s="206"/>
      <c r="AG404" s="206" t="s">
        <v>146</v>
      </c>
      <c r="AH404" s="206">
        <v>0</v>
      </c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5">
      <c r="A405" s="223"/>
      <c r="B405" s="224"/>
      <c r="C405" s="253" t="s">
        <v>251</v>
      </c>
      <c r="D405" s="227"/>
      <c r="E405" s="228">
        <v>21.45</v>
      </c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06"/>
      <c r="Z405" s="206"/>
      <c r="AA405" s="206"/>
      <c r="AB405" s="206"/>
      <c r="AC405" s="206"/>
      <c r="AD405" s="206"/>
      <c r="AE405" s="206"/>
      <c r="AF405" s="206"/>
      <c r="AG405" s="206" t="s">
        <v>146</v>
      </c>
      <c r="AH405" s="206">
        <v>0</v>
      </c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23"/>
      <c r="B406" s="224"/>
      <c r="C406" s="253" t="s">
        <v>202</v>
      </c>
      <c r="D406" s="227"/>
      <c r="E406" s="228">
        <v>8.58</v>
      </c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06"/>
      <c r="Z406" s="206"/>
      <c r="AA406" s="206"/>
      <c r="AB406" s="206"/>
      <c r="AC406" s="206"/>
      <c r="AD406" s="206"/>
      <c r="AE406" s="206"/>
      <c r="AF406" s="206"/>
      <c r="AG406" s="206" t="s">
        <v>146</v>
      </c>
      <c r="AH406" s="206">
        <v>0</v>
      </c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ht="20.399999999999999" outlineLevel="1" x14ac:dyDescent="0.25">
      <c r="A407" s="238">
        <v>160</v>
      </c>
      <c r="B407" s="239" t="s">
        <v>582</v>
      </c>
      <c r="C407" s="252" t="s">
        <v>583</v>
      </c>
      <c r="D407" s="240" t="s">
        <v>156</v>
      </c>
      <c r="E407" s="241">
        <v>108.502</v>
      </c>
      <c r="F407" s="242"/>
      <c r="G407" s="243">
        <f>ROUND(E407*F407,2)</f>
        <v>0</v>
      </c>
      <c r="H407" s="226">
        <v>0</v>
      </c>
      <c r="I407" s="225">
        <f>ROUND(E407*H407,2)</f>
        <v>0</v>
      </c>
      <c r="J407" s="226">
        <v>35</v>
      </c>
      <c r="K407" s="225">
        <f>ROUND(E407*J407,2)</f>
        <v>3797.57</v>
      </c>
      <c r="L407" s="225">
        <v>15</v>
      </c>
      <c r="M407" s="225">
        <f>G407*(1+L407/100)</f>
        <v>0</v>
      </c>
      <c r="N407" s="225">
        <v>0</v>
      </c>
      <c r="O407" s="225">
        <f>ROUND(E407*N407,2)</f>
        <v>0</v>
      </c>
      <c r="P407" s="225">
        <v>0</v>
      </c>
      <c r="Q407" s="225">
        <f>ROUND(E407*P407,2)</f>
        <v>0</v>
      </c>
      <c r="R407" s="225"/>
      <c r="S407" s="225" t="s">
        <v>176</v>
      </c>
      <c r="T407" s="225" t="s">
        <v>142</v>
      </c>
      <c r="U407" s="225">
        <v>0.04</v>
      </c>
      <c r="V407" s="225">
        <f>ROUND(E407*U407,2)</f>
        <v>4.34</v>
      </c>
      <c r="W407" s="225"/>
      <c r="X407" s="225" t="s">
        <v>143</v>
      </c>
      <c r="Y407" s="206"/>
      <c r="Z407" s="206"/>
      <c r="AA407" s="206"/>
      <c r="AB407" s="206"/>
      <c r="AC407" s="206"/>
      <c r="AD407" s="206"/>
      <c r="AE407" s="206"/>
      <c r="AF407" s="206"/>
      <c r="AG407" s="206" t="s">
        <v>144</v>
      </c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23"/>
      <c r="B408" s="224"/>
      <c r="C408" s="253" t="s">
        <v>566</v>
      </c>
      <c r="D408" s="227"/>
      <c r="E408" s="228"/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06"/>
      <c r="Z408" s="206"/>
      <c r="AA408" s="206"/>
      <c r="AB408" s="206"/>
      <c r="AC408" s="206"/>
      <c r="AD408" s="206"/>
      <c r="AE408" s="206"/>
      <c r="AF408" s="206"/>
      <c r="AG408" s="206" t="s">
        <v>146</v>
      </c>
      <c r="AH408" s="206">
        <v>0</v>
      </c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5">
      <c r="A409" s="223"/>
      <c r="B409" s="224"/>
      <c r="C409" s="253" t="s">
        <v>251</v>
      </c>
      <c r="D409" s="227"/>
      <c r="E409" s="228">
        <v>21.45</v>
      </c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06"/>
      <c r="Z409" s="206"/>
      <c r="AA409" s="206"/>
      <c r="AB409" s="206"/>
      <c r="AC409" s="206"/>
      <c r="AD409" s="206"/>
      <c r="AE409" s="206"/>
      <c r="AF409" s="206"/>
      <c r="AG409" s="206" t="s">
        <v>146</v>
      </c>
      <c r="AH409" s="206">
        <v>0</v>
      </c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23"/>
      <c r="B410" s="224"/>
      <c r="C410" s="253" t="s">
        <v>202</v>
      </c>
      <c r="D410" s="227"/>
      <c r="E410" s="228">
        <v>8.58</v>
      </c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06"/>
      <c r="Z410" s="206"/>
      <c r="AA410" s="206"/>
      <c r="AB410" s="206"/>
      <c r="AC410" s="206"/>
      <c r="AD410" s="206"/>
      <c r="AE410" s="206"/>
      <c r="AF410" s="206"/>
      <c r="AG410" s="206" t="s">
        <v>146</v>
      </c>
      <c r="AH410" s="206">
        <v>0</v>
      </c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23"/>
      <c r="B411" s="224"/>
      <c r="C411" s="253" t="s">
        <v>567</v>
      </c>
      <c r="D411" s="227"/>
      <c r="E411" s="228">
        <v>18.98</v>
      </c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06"/>
      <c r="Z411" s="206"/>
      <c r="AA411" s="206"/>
      <c r="AB411" s="206"/>
      <c r="AC411" s="206"/>
      <c r="AD411" s="206"/>
      <c r="AE411" s="206"/>
      <c r="AF411" s="206"/>
      <c r="AG411" s="206" t="s">
        <v>146</v>
      </c>
      <c r="AH411" s="206">
        <v>0</v>
      </c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5">
      <c r="A412" s="223"/>
      <c r="B412" s="224"/>
      <c r="C412" s="253" t="s">
        <v>204</v>
      </c>
      <c r="D412" s="227"/>
      <c r="E412" s="228">
        <v>-3.1520000000000001</v>
      </c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06"/>
      <c r="Z412" s="206"/>
      <c r="AA412" s="206"/>
      <c r="AB412" s="206"/>
      <c r="AC412" s="206"/>
      <c r="AD412" s="206"/>
      <c r="AE412" s="206"/>
      <c r="AF412" s="206"/>
      <c r="AG412" s="206" t="s">
        <v>146</v>
      </c>
      <c r="AH412" s="206">
        <v>0</v>
      </c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outlineLevel="1" x14ac:dyDescent="0.25">
      <c r="A413" s="223"/>
      <c r="B413" s="224"/>
      <c r="C413" s="253" t="s">
        <v>223</v>
      </c>
      <c r="D413" s="227"/>
      <c r="E413" s="228">
        <v>48.88</v>
      </c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06"/>
      <c r="Z413" s="206"/>
      <c r="AA413" s="206"/>
      <c r="AB413" s="206"/>
      <c r="AC413" s="206"/>
      <c r="AD413" s="206"/>
      <c r="AE413" s="206"/>
      <c r="AF413" s="206"/>
      <c r="AG413" s="206" t="s">
        <v>146</v>
      </c>
      <c r="AH413" s="206">
        <v>0</v>
      </c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5">
      <c r="A414" s="223"/>
      <c r="B414" s="224"/>
      <c r="C414" s="253" t="s">
        <v>224</v>
      </c>
      <c r="D414" s="227"/>
      <c r="E414" s="228">
        <v>-1.5760000000000001</v>
      </c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06"/>
      <c r="Z414" s="206"/>
      <c r="AA414" s="206"/>
      <c r="AB414" s="206"/>
      <c r="AC414" s="206"/>
      <c r="AD414" s="206"/>
      <c r="AE414" s="206"/>
      <c r="AF414" s="206"/>
      <c r="AG414" s="206" t="s">
        <v>146</v>
      </c>
      <c r="AH414" s="206">
        <v>0</v>
      </c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5">
      <c r="A415" s="223"/>
      <c r="B415" s="224"/>
      <c r="C415" s="253" t="s">
        <v>225</v>
      </c>
      <c r="D415" s="227"/>
      <c r="E415" s="228">
        <v>-3.84</v>
      </c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06"/>
      <c r="Z415" s="206"/>
      <c r="AA415" s="206"/>
      <c r="AB415" s="206"/>
      <c r="AC415" s="206"/>
      <c r="AD415" s="206"/>
      <c r="AE415" s="206"/>
      <c r="AF415" s="206"/>
      <c r="AG415" s="206" t="s">
        <v>146</v>
      </c>
      <c r="AH415" s="206">
        <v>0</v>
      </c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 x14ac:dyDescent="0.25">
      <c r="A416" s="223"/>
      <c r="B416" s="224"/>
      <c r="C416" s="253" t="s">
        <v>226</v>
      </c>
      <c r="D416" s="227"/>
      <c r="E416" s="228">
        <v>21.58</v>
      </c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06"/>
      <c r="Z416" s="206"/>
      <c r="AA416" s="206"/>
      <c r="AB416" s="206"/>
      <c r="AC416" s="206"/>
      <c r="AD416" s="206"/>
      <c r="AE416" s="206"/>
      <c r="AF416" s="206"/>
      <c r="AG416" s="206" t="s">
        <v>146</v>
      </c>
      <c r="AH416" s="206">
        <v>0</v>
      </c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5">
      <c r="A417" s="223"/>
      <c r="B417" s="224"/>
      <c r="C417" s="253" t="s">
        <v>227</v>
      </c>
      <c r="D417" s="227"/>
      <c r="E417" s="228">
        <v>-2.4</v>
      </c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06"/>
      <c r="Z417" s="206"/>
      <c r="AA417" s="206"/>
      <c r="AB417" s="206"/>
      <c r="AC417" s="206"/>
      <c r="AD417" s="206"/>
      <c r="AE417" s="206"/>
      <c r="AF417" s="206"/>
      <c r="AG417" s="206" t="s">
        <v>146</v>
      </c>
      <c r="AH417" s="206">
        <v>0</v>
      </c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x14ac:dyDescent="0.25">
      <c r="A418" s="232" t="s">
        <v>136</v>
      </c>
      <c r="B418" s="233" t="s">
        <v>100</v>
      </c>
      <c r="C418" s="251" t="s">
        <v>101</v>
      </c>
      <c r="D418" s="234"/>
      <c r="E418" s="235"/>
      <c r="F418" s="236"/>
      <c r="G418" s="237">
        <f>SUMIF(AG419:AG419,"&lt;&gt;NOR",G419:G419)</f>
        <v>0</v>
      </c>
      <c r="H418" s="231"/>
      <c r="I418" s="231">
        <f>SUM(I419:I419)</f>
        <v>0</v>
      </c>
      <c r="J418" s="231"/>
      <c r="K418" s="231">
        <f>SUM(K419:K419)</f>
        <v>708.2</v>
      </c>
      <c r="L418" s="231"/>
      <c r="M418" s="231">
        <f>SUM(M419:M419)</f>
        <v>0</v>
      </c>
      <c r="N418" s="231"/>
      <c r="O418" s="231">
        <f>SUM(O419:O419)</f>
        <v>0</v>
      </c>
      <c r="P418" s="231"/>
      <c r="Q418" s="231">
        <f>SUM(Q419:Q419)</f>
        <v>0.03</v>
      </c>
      <c r="R418" s="231"/>
      <c r="S418" s="231"/>
      <c r="T418" s="231"/>
      <c r="U418" s="231"/>
      <c r="V418" s="231">
        <f>SUM(V419:V419)</f>
        <v>1.27</v>
      </c>
      <c r="W418" s="231"/>
      <c r="X418" s="231"/>
      <c r="AG418" t="s">
        <v>137</v>
      </c>
    </row>
    <row r="419" spans="1:60" outlineLevel="1" x14ac:dyDescent="0.25">
      <c r="A419" s="244">
        <v>161</v>
      </c>
      <c r="B419" s="245" t="s">
        <v>584</v>
      </c>
      <c r="C419" s="254" t="s">
        <v>585</v>
      </c>
      <c r="D419" s="246" t="s">
        <v>151</v>
      </c>
      <c r="E419" s="247">
        <v>2</v>
      </c>
      <c r="F419" s="248"/>
      <c r="G419" s="249">
        <f>ROUND(E419*F419,2)</f>
        <v>0</v>
      </c>
      <c r="H419" s="226">
        <v>0</v>
      </c>
      <c r="I419" s="225">
        <f>ROUND(E419*H419,2)</f>
        <v>0</v>
      </c>
      <c r="J419" s="226">
        <v>354.1</v>
      </c>
      <c r="K419" s="225">
        <f>ROUND(E419*J419,2)</f>
        <v>708.2</v>
      </c>
      <c r="L419" s="225">
        <v>15</v>
      </c>
      <c r="M419" s="225">
        <f>G419*(1+L419/100)</f>
        <v>0</v>
      </c>
      <c r="N419" s="225">
        <v>0</v>
      </c>
      <c r="O419" s="225">
        <f>ROUND(E419*N419,2)</f>
        <v>0</v>
      </c>
      <c r="P419" s="225">
        <v>1.6E-2</v>
      </c>
      <c r="Q419" s="225">
        <f>ROUND(E419*P419,2)</f>
        <v>0.03</v>
      </c>
      <c r="R419" s="225"/>
      <c r="S419" s="225" t="s">
        <v>176</v>
      </c>
      <c r="T419" s="225" t="s">
        <v>142</v>
      </c>
      <c r="U419" s="225">
        <v>0.63390000000000002</v>
      </c>
      <c r="V419" s="225">
        <f>ROUND(E419*U419,2)</f>
        <v>1.27</v>
      </c>
      <c r="W419" s="225"/>
      <c r="X419" s="225" t="s">
        <v>143</v>
      </c>
      <c r="Y419" s="206"/>
      <c r="Z419" s="206"/>
      <c r="AA419" s="206"/>
      <c r="AB419" s="206"/>
      <c r="AC419" s="206"/>
      <c r="AD419" s="206"/>
      <c r="AE419" s="206"/>
      <c r="AF419" s="206"/>
      <c r="AG419" s="206" t="s">
        <v>144</v>
      </c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x14ac:dyDescent="0.25">
      <c r="A420" s="232" t="s">
        <v>136</v>
      </c>
      <c r="B420" s="233" t="s">
        <v>102</v>
      </c>
      <c r="C420" s="251" t="s">
        <v>103</v>
      </c>
      <c r="D420" s="234"/>
      <c r="E420" s="235"/>
      <c r="F420" s="236"/>
      <c r="G420" s="237">
        <f>SUMIF(AG421:AG458,"&lt;&gt;NOR",G421:G458)</f>
        <v>0</v>
      </c>
      <c r="H420" s="231"/>
      <c r="I420" s="231">
        <f>SUM(I421:I458)</f>
        <v>21754.059999999998</v>
      </c>
      <c r="J420" s="231"/>
      <c r="K420" s="231">
        <f>SUM(K421:K458)</f>
        <v>29743.34</v>
      </c>
      <c r="L420" s="231"/>
      <c r="M420" s="231">
        <f>SUM(M421:M458)</f>
        <v>0</v>
      </c>
      <c r="N420" s="231"/>
      <c r="O420" s="231">
        <f>SUM(O421:O458)</f>
        <v>30.08</v>
      </c>
      <c r="P420" s="231"/>
      <c r="Q420" s="231">
        <f>SUM(Q421:Q458)</f>
        <v>0</v>
      </c>
      <c r="R420" s="231"/>
      <c r="S420" s="231"/>
      <c r="T420" s="231"/>
      <c r="U420" s="231"/>
      <c r="V420" s="231">
        <f>SUM(V421:V458)</f>
        <v>31.61</v>
      </c>
      <c r="W420" s="231"/>
      <c r="X420" s="231"/>
      <c r="AG420" t="s">
        <v>137</v>
      </c>
    </row>
    <row r="421" spans="1:60" outlineLevel="1" x14ac:dyDescent="0.25">
      <c r="A421" s="244">
        <v>162</v>
      </c>
      <c r="B421" s="245" t="s">
        <v>586</v>
      </c>
      <c r="C421" s="254" t="s">
        <v>587</v>
      </c>
      <c r="D421" s="246" t="s">
        <v>151</v>
      </c>
      <c r="E421" s="247">
        <v>6</v>
      </c>
      <c r="F421" s="248"/>
      <c r="G421" s="249">
        <f>ROUND(E421*F421,2)</f>
        <v>0</v>
      </c>
      <c r="H421" s="226">
        <v>0</v>
      </c>
      <c r="I421" s="225">
        <f>ROUND(E421*H421,2)</f>
        <v>0</v>
      </c>
      <c r="J421" s="226">
        <v>31</v>
      </c>
      <c r="K421" s="225">
        <f>ROUND(E421*J421,2)</f>
        <v>186</v>
      </c>
      <c r="L421" s="225">
        <v>15</v>
      </c>
      <c r="M421" s="225">
        <f>G421*(1+L421/100)</f>
        <v>0</v>
      </c>
      <c r="N421" s="225">
        <v>0</v>
      </c>
      <c r="O421" s="225">
        <f>ROUND(E421*N421,2)</f>
        <v>0</v>
      </c>
      <c r="P421" s="225">
        <v>0</v>
      </c>
      <c r="Q421" s="225">
        <f>ROUND(E421*P421,2)</f>
        <v>0</v>
      </c>
      <c r="R421" s="225"/>
      <c r="S421" s="225" t="s">
        <v>141</v>
      </c>
      <c r="T421" s="225" t="s">
        <v>142</v>
      </c>
      <c r="U421" s="225">
        <v>5.0500000000000003E-2</v>
      </c>
      <c r="V421" s="225">
        <f>ROUND(E421*U421,2)</f>
        <v>0.3</v>
      </c>
      <c r="W421" s="225"/>
      <c r="X421" s="225" t="s">
        <v>143</v>
      </c>
      <c r="Y421" s="206"/>
      <c r="Z421" s="206"/>
      <c r="AA421" s="206"/>
      <c r="AB421" s="206"/>
      <c r="AC421" s="206"/>
      <c r="AD421" s="206"/>
      <c r="AE421" s="206"/>
      <c r="AF421" s="206"/>
      <c r="AG421" s="206" t="s">
        <v>144</v>
      </c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44">
        <v>163</v>
      </c>
      <c r="B422" s="245" t="s">
        <v>588</v>
      </c>
      <c r="C422" s="254" t="s">
        <v>589</v>
      </c>
      <c r="D422" s="246" t="s">
        <v>151</v>
      </c>
      <c r="E422" s="247">
        <v>1</v>
      </c>
      <c r="F422" s="248"/>
      <c r="G422" s="249">
        <f>ROUND(E422*F422,2)</f>
        <v>0</v>
      </c>
      <c r="H422" s="226">
        <v>0</v>
      </c>
      <c r="I422" s="225">
        <f>ROUND(E422*H422,2)</f>
        <v>0</v>
      </c>
      <c r="J422" s="226">
        <v>36.6</v>
      </c>
      <c r="K422" s="225">
        <f>ROUND(E422*J422,2)</f>
        <v>36.6</v>
      </c>
      <c r="L422" s="225">
        <v>15</v>
      </c>
      <c r="M422" s="225">
        <f>G422*(1+L422/100)</f>
        <v>0</v>
      </c>
      <c r="N422" s="225">
        <v>0</v>
      </c>
      <c r="O422" s="225">
        <f>ROUND(E422*N422,2)</f>
        <v>0</v>
      </c>
      <c r="P422" s="225">
        <v>0</v>
      </c>
      <c r="Q422" s="225">
        <f>ROUND(E422*P422,2)</f>
        <v>0</v>
      </c>
      <c r="R422" s="225"/>
      <c r="S422" s="225" t="s">
        <v>141</v>
      </c>
      <c r="T422" s="225" t="s">
        <v>142</v>
      </c>
      <c r="U422" s="225">
        <v>0.06</v>
      </c>
      <c r="V422" s="225">
        <f>ROUND(E422*U422,2)</f>
        <v>0.06</v>
      </c>
      <c r="W422" s="225"/>
      <c r="X422" s="225" t="s">
        <v>143</v>
      </c>
      <c r="Y422" s="206"/>
      <c r="Z422" s="206"/>
      <c r="AA422" s="206"/>
      <c r="AB422" s="206"/>
      <c r="AC422" s="206"/>
      <c r="AD422" s="206"/>
      <c r="AE422" s="206"/>
      <c r="AF422" s="206"/>
      <c r="AG422" s="206" t="s">
        <v>144</v>
      </c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5">
      <c r="A423" s="244">
        <v>164</v>
      </c>
      <c r="B423" s="245" t="s">
        <v>590</v>
      </c>
      <c r="C423" s="254" t="s">
        <v>591</v>
      </c>
      <c r="D423" s="246" t="s">
        <v>151</v>
      </c>
      <c r="E423" s="247">
        <v>8</v>
      </c>
      <c r="F423" s="248"/>
      <c r="G423" s="249">
        <f>ROUND(E423*F423,2)</f>
        <v>0</v>
      </c>
      <c r="H423" s="226">
        <v>0</v>
      </c>
      <c r="I423" s="225">
        <f>ROUND(E423*H423,2)</f>
        <v>0</v>
      </c>
      <c r="J423" s="226">
        <v>185.1</v>
      </c>
      <c r="K423" s="225">
        <f>ROUND(E423*J423,2)</f>
        <v>1480.8</v>
      </c>
      <c r="L423" s="225">
        <v>15</v>
      </c>
      <c r="M423" s="225">
        <f>G423*(1+L423/100)</f>
        <v>0</v>
      </c>
      <c r="N423" s="225">
        <v>0</v>
      </c>
      <c r="O423" s="225">
        <f>ROUND(E423*N423,2)</f>
        <v>0</v>
      </c>
      <c r="P423" s="225">
        <v>0</v>
      </c>
      <c r="Q423" s="225">
        <f>ROUND(E423*P423,2)</f>
        <v>0</v>
      </c>
      <c r="R423" s="225"/>
      <c r="S423" s="225" t="s">
        <v>141</v>
      </c>
      <c r="T423" s="225" t="s">
        <v>142</v>
      </c>
      <c r="U423" s="225">
        <v>0.30567</v>
      </c>
      <c r="V423" s="225">
        <f>ROUND(E423*U423,2)</f>
        <v>2.4500000000000002</v>
      </c>
      <c r="W423" s="225"/>
      <c r="X423" s="225" t="s">
        <v>143</v>
      </c>
      <c r="Y423" s="206"/>
      <c r="Z423" s="206"/>
      <c r="AA423" s="206"/>
      <c r="AB423" s="206"/>
      <c r="AC423" s="206"/>
      <c r="AD423" s="206"/>
      <c r="AE423" s="206"/>
      <c r="AF423" s="206"/>
      <c r="AG423" s="206" t="s">
        <v>144</v>
      </c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ht="20.399999999999999" outlineLevel="1" x14ac:dyDescent="0.25">
      <c r="A424" s="244">
        <v>165</v>
      </c>
      <c r="B424" s="245" t="s">
        <v>592</v>
      </c>
      <c r="C424" s="254" t="s">
        <v>593</v>
      </c>
      <c r="D424" s="246" t="s">
        <v>151</v>
      </c>
      <c r="E424" s="247">
        <v>12</v>
      </c>
      <c r="F424" s="248"/>
      <c r="G424" s="249">
        <f>ROUND(E424*F424,2)</f>
        <v>0</v>
      </c>
      <c r="H424" s="226">
        <v>284.23</v>
      </c>
      <c r="I424" s="225">
        <f>ROUND(E424*H424,2)</f>
        <v>3410.76</v>
      </c>
      <c r="J424" s="226">
        <v>167.97</v>
      </c>
      <c r="K424" s="225">
        <f>ROUND(E424*J424,2)</f>
        <v>2015.64</v>
      </c>
      <c r="L424" s="225">
        <v>15</v>
      </c>
      <c r="M424" s="225">
        <f>G424*(1+L424/100)</f>
        <v>0</v>
      </c>
      <c r="N424" s="225">
        <v>1E-4</v>
      </c>
      <c r="O424" s="225">
        <f>ROUND(E424*N424,2)</f>
        <v>0</v>
      </c>
      <c r="P424" s="225">
        <v>0</v>
      </c>
      <c r="Q424" s="225">
        <f>ROUND(E424*P424,2)</f>
        <v>0</v>
      </c>
      <c r="R424" s="225"/>
      <c r="S424" s="225" t="s">
        <v>141</v>
      </c>
      <c r="T424" s="225" t="s">
        <v>142</v>
      </c>
      <c r="U424" s="225">
        <v>0.249</v>
      </c>
      <c r="V424" s="225">
        <f>ROUND(E424*U424,2)</f>
        <v>2.99</v>
      </c>
      <c r="W424" s="225"/>
      <c r="X424" s="225" t="s">
        <v>143</v>
      </c>
      <c r="Y424" s="206"/>
      <c r="Z424" s="206"/>
      <c r="AA424" s="206"/>
      <c r="AB424" s="206"/>
      <c r="AC424" s="206"/>
      <c r="AD424" s="206"/>
      <c r="AE424" s="206"/>
      <c r="AF424" s="206"/>
      <c r="AG424" s="206" t="s">
        <v>144</v>
      </c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 x14ac:dyDescent="0.25">
      <c r="A425" s="244">
        <v>166</v>
      </c>
      <c r="B425" s="245" t="s">
        <v>594</v>
      </c>
      <c r="C425" s="254" t="s">
        <v>595</v>
      </c>
      <c r="D425" s="246" t="s">
        <v>151</v>
      </c>
      <c r="E425" s="247">
        <v>8</v>
      </c>
      <c r="F425" s="248"/>
      <c r="G425" s="249">
        <f>ROUND(E425*F425,2)</f>
        <v>0</v>
      </c>
      <c r="H425" s="226">
        <v>0</v>
      </c>
      <c r="I425" s="225">
        <f>ROUND(E425*H425,2)</f>
        <v>0</v>
      </c>
      <c r="J425" s="226">
        <v>206.1</v>
      </c>
      <c r="K425" s="225">
        <f>ROUND(E425*J425,2)</f>
        <v>1648.8</v>
      </c>
      <c r="L425" s="225">
        <v>15</v>
      </c>
      <c r="M425" s="225">
        <f>G425*(1+L425/100)</f>
        <v>0</v>
      </c>
      <c r="N425" s="225">
        <v>0</v>
      </c>
      <c r="O425" s="225">
        <f>ROUND(E425*N425,2)</f>
        <v>0</v>
      </c>
      <c r="P425" s="225">
        <v>0</v>
      </c>
      <c r="Q425" s="225">
        <f>ROUND(E425*P425,2)</f>
        <v>0</v>
      </c>
      <c r="R425" s="225"/>
      <c r="S425" s="225" t="s">
        <v>141</v>
      </c>
      <c r="T425" s="225" t="s">
        <v>142</v>
      </c>
      <c r="U425" s="225">
        <v>0.34</v>
      </c>
      <c r="V425" s="225">
        <f>ROUND(E425*U425,2)</f>
        <v>2.72</v>
      </c>
      <c r="W425" s="225"/>
      <c r="X425" s="225" t="s">
        <v>143</v>
      </c>
      <c r="Y425" s="206"/>
      <c r="Z425" s="206"/>
      <c r="AA425" s="206"/>
      <c r="AB425" s="206"/>
      <c r="AC425" s="206"/>
      <c r="AD425" s="206"/>
      <c r="AE425" s="206"/>
      <c r="AF425" s="206"/>
      <c r="AG425" s="206" t="s">
        <v>144</v>
      </c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 x14ac:dyDescent="0.25">
      <c r="A426" s="244">
        <v>167</v>
      </c>
      <c r="B426" s="245" t="s">
        <v>596</v>
      </c>
      <c r="C426" s="254" t="s">
        <v>597</v>
      </c>
      <c r="D426" s="246" t="s">
        <v>151</v>
      </c>
      <c r="E426" s="247">
        <v>1</v>
      </c>
      <c r="F426" s="248"/>
      <c r="G426" s="249">
        <f>ROUND(E426*F426,2)</f>
        <v>0</v>
      </c>
      <c r="H426" s="226">
        <v>0</v>
      </c>
      <c r="I426" s="225">
        <f>ROUND(E426*H426,2)</f>
        <v>0</v>
      </c>
      <c r="J426" s="226">
        <v>223.5</v>
      </c>
      <c r="K426" s="225">
        <f>ROUND(E426*J426,2)</f>
        <v>223.5</v>
      </c>
      <c r="L426" s="225">
        <v>15</v>
      </c>
      <c r="M426" s="225">
        <f>G426*(1+L426/100)</f>
        <v>0</v>
      </c>
      <c r="N426" s="225">
        <v>0</v>
      </c>
      <c r="O426" s="225">
        <f>ROUND(E426*N426,2)</f>
        <v>0</v>
      </c>
      <c r="P426" s="225">
        <v>0</v>
      </c>
      <c r="Q426" s="225">
        <f>ROUND(E426*P426,2)</f>
        <v>0</v>
      </c>
      <c r="R426" s="225"/>
      <c r="S426" s="225" t="s">
        <v>141</v>
      </c>
      <c r="T426" s="225" t="s">
        <v>141</v>
      </c>
      <c r="U426" s="225">
        <v>0.45350000000000001</v>
      </c>
      <c r="V426" s="225">
        <f>ROUND(E426*U426,2)</f>
        <v>0.45</v>
      </c>
      <c r="W426" s="225"/>
      <c r="X426" s="225" t="s">
        <v>143</v>
      </c>
      <c r="Y426" s="206"/>
      <c r="Z426" s="206"/>
      <c r="AA426" s="206"/>
      <c r="AB426" s="206"/>
      <c r="AC426" s="206"/>
      <c r="AD426" s="206"/>
      <c r="AE426" s="206"/>
      <c r="AF426" s="206"/>
      <c r="AG426" s="206" t="s">
        <v>144</v>
      </c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outlineLevel="1" x14ac:dyDescent="0.25">
      <c r="A427" s="244">
        <v>168</v>
      </c>
      <c r="B427" s="245" t="s">
        <v>598</v>
      </c>
      <c r="C427" s="254" t="s">
        <v>599</v>
      </c>
      <c r="D427" s="246" t="s">
        <v>151</v>
      </c>
      <c r="E427" s="247">
        <v>1</v>
      </c>
      <c r="F427" s="248"/>
      <c r="G427" s="249">
        <f>ROUND(E427*F427,2)</f>
        <v>0</v>
      </c>
      <c r="H427" s="226">
        <v>0</v>
      </c>
      <c r="I427" s="225">
        <f>ROUND(E427*H427,2)</f>
        <v>0</v>
      </c>
      <c r="J427" s="226">
        <v>219.4</v>
      </c>
      <c r="K427" s="225">
        <f>ROUND(E427*J427,2)</f>
        <v>219.4</v>
      </c>
      <c r="L427" s="225">
        <v>15</v>
      </c>
      <c r="M427" s="225">
        <f>G427*(1+L427/100)</f>
        <v>0</v>
      </c>
      <c r="N427" s="225">
        <v>0</v>
      </c>
      <c r="O427" s="225">
        <f>ROUND(E427*N427,2)</f>
        <v>0</v>
      </c>
      <c r="P427" s="225">
        <v>0</v>
      </c>
      <c r="Q427" s="225">
        <f>ROUND(E427*P427,2)</f>
        <v>0</v>
      </c>
      <c r="R427" s="225"/>
      <c r="S427" s="225" t="s">
        <v>141</v>
      </c>
      <c r="T427" s="225" t="s">
        <v>142</v>
      </c>
      <c r="U427" s="225">
        <v>0.36199999999999999</v>
      </c>
      <c r="V427" s="225">
        <f>ROUND(E427*U427,2)</f>
        <v>0.36</v>
      </c>
      <c r="W427" s="225"/>
      <c r="X427" s="225" t="s">
        <v>143</v>
      </c>
      <c r="Y427" s="206"/>
      <c r="Z427" s="206"/>
      <c r="AA427" s="206"/>
      <c r="AB427" s="206"/>
      <c r="AC427" s="206"/>
      <c r="AD427" s="206"/>
      <c r="AE427" s="206"/>
      <c r="AF427" s="206"/>
      <c r="AG427" s="206" t="s">
        <v>144</v>
      </c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 x14ac:dyDescent="0.25">
      <c r="A428" s="244">
        <v>169</v>
      </c>
      <c r="B428" s="245" t="s">
        <v>600</v>
      </c>
      <c r="C428" s="254" t="s">
        <v>601</v>
      </c>
      <c r="D428" s="246" t="s">
        <v>151</v>
      </c>
      <c r="E428" s="247">
        <v>6</v>
      </c>
      <c r="F428" s="248"/>
      <c r="G428" s="249">
        <f>ROUND(E428*F428,2)</f>
        <v>0</v>
      </c>
      <c r="H428" s="226">
        <v>0</v>
      </c>
      <c r="I428" s="225">
        <f>ROUND(E428*H428,2)</f>
        <v>0</v>
      </c>
      <c r="J428" s="226">
        <v>235</v>
      </c>
      <c r="K428" s="225">
        <f>ROUND(E428*J428,2)</f>
        <v>1410</v>
      </c>
      <c r="L428" s="225">
        <v>15</v>
      </c>
      <c r="M428" s="225">
        <f>G428*(1+L428/100)</f>
        <v>0</v>
      </c>
      <c r="N428" s="225">
        <v>0</v>
      </c>
      <c r="O428" s="225">
        <f>ROUND(E428*N428,2)</f>
        <v>0</v>
      </c>
      <c r="P428" s="225">
        <v>0</v>
      </c>
      <c r="Q428" s="225">
        <f>ROUND(E428*P428,2)</f>
        <v>0</v>
      </c>
      <c r="R428" s="225"/>
      <c r="S428" s="225" t="s">
        <v>141</v>
      </c>
      <c r="T428" s="225" t="s">
        <v>142</v>
      </c>
      <c r="U428" s="225">
        <v>0.43</v>
      </c>
      <c r="V428" s="225">
        <f>ROUND(E428*U428,2)</f>
        <v>2.58</v>
      </c>
      <c r="W428" s="225"/>
      <c r="X428" s="225" t="s">
        <v>143</v>
      </c>
      <c r="Y428" s="206"/>
      <c r="Z428" s="206"/>
      <c r="AA428" s="206"/>
      <c r="AB428" s="206"/>
      <c r="AC428" s="206"/>
      <c r="AD428" s="206"/>
      <c r="AE428" s="206"/>
      <c r="AF428" s="206"/>
      <c r="AG428" s="206" t="s">
        <v>144</v>
      </c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outlineLevel="1" x14ac:dyDescent="0.25">
      <c r="A429" s="244">
        <v>170</v>
      </c>
      <c r="B429" s="245" t="s">
        <v>602</v>
      </c>
      <c r="C429" s="254" t="s">
        <v>603</v>
      </c>
      <c r="D429" s="246" t="s">
        <v>151</v>
      </c>
      <c r="E429" s="247">
        <v>1</v>
      </c>
      <c r="F429" s="248"/>
      <c r="G429" s="249">
        <f>ROUND(E429*F429,2)</f>
        <v>0</v>
      </c>
      <c r="H429" s="226">
        <v>0</v>
      </c>
      <c r="I429" s="225">
        <f>ROUND(E429*H429,2)</f>
        <v>0</v>
      </c>
      <c r="J429" s="226">
        <v>187.5</v>
      </c>
      <c r="K429" s="225">
        <f>ROUND(E429*J429,2)</f>
        <v>187.5</v>
      </c>
      <c r="L429" s="225">
        <v>15</v>
      </c>
      <c r="M429" s="225">
        <f>G429*(1+L429/100)</f>
        <v>0</v>
      </c>
      <c r="N429" s="225">
        <v>0</v>
      </c>
      <c r="O429" s="225">
        <f>ROUND(E429*N429,2)</f>
        <v>0</v>
      </c>
      <c r="P429" s="225">
        <v>0</v>
      </c>
      <c r="Q429" s="225">
        <f>ROUND(E429*P429,2)</f>
        <v>0</v>
      </c>
      <c r="R429" s="225"/>
      <c r="S429" s="225" t="s">
        <v>141</v>
      </c>
      <c r="T429" s="225" t="s">
        <v>141</v>
      </c>
      <c r="U429" s="225">
        <v>0.38</v>
      </c>
      <c r="V429" s="225">
        <f>ROUND(E429*U429,2)</f>
        <v>0.38</v>
      </c>
      <c r="W429" s="225"/>
      <c r="X429" s="225" t="s">
        <v>143</v>
      </c>
      <c r="Y429" s="206"/>
      <c r="Z429" s="206"/>
      <c r="AA429" s="206"/>
      <c r="AB429" s="206"/>
      <c r="AC429" s="206"/>
      <c r="AD429" s="206"/>
      <c r="AE429" s="206"/>
      <c r="AF429" s="206"/>
      <c r="AG429" s="206" t="s">
        <v>144</v>
      </c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outlineLevel="1" x14ac:dyDescent="0.25">
      <c r="A430" s="244">
        <v>171</v>
      </c>
      <c r="B430" s="245" t="s">
        <v>604</v>
      </c>
      <c r="C430" s="254" t="s">
        <v>605</v>
      </c>
      <c r="D430" s="246" t="s">
        <v>161</v>
      </c>
      <c r="E430" s="247">
        <v>10</v>
      </c>
      <c r="F430" s="248"/>
      <c r="G430" s="249">
        <f>ROUND(E430*F430,2)</f>
        <v>0</v>
      </c>
      <c r="H430" s="226">
        <v>0</v>
      </c>
      <c r="I430" s="225">
        <f>ROUND(E430*H430,2)</f>
        <v>0</v>
      </c>
      <c r="J430" s="226">
        <v>38.799999999999997</v>
      </c>
      <c r="K430" s="225">
        <f>ROUND(E430*J430,2)</f>
        <v>388</v>
      </c>
      <c r="L430" s="225">
        <v>15</v>
      </c>
      <c r="M430" s="225">
        <f>G430*(1+L430/100)</f>
        <v>0</v>
      </c>
      <c r="N430" s="225">
        <v>0</v>
      </c>
      <c r="O430" s="225">
        <f>ROUND(E430*N430,2)</f>
        <v>0</v>
      </c>
      <c r="P430" s="225">
        <v>0</v>
      </c>
      <c r="Q430" s="225">
        <f>ROUND(E430*P430,2)</f>
        <v>0</v>
      </c>
      <c r="R430" s="225"/>
      <c r="S430" s="225" t="s">
        <v>141</v>
      </c>
      <c r="T430" s="225" t="s">
        <v>142</v>
      </c>
      <c r="U430" s="225">
        <v>6.4149999999999999E-2</v>
      </c>
      <c r="V430" s="225">
        <f>ROUND(E430*U430,2)</f>
        <v>0.64</v>
      </c>
      <c r="W430" s="225"/>
      <c r="X430" s="225" t="s">
        <v>143</v>
      </c>
      <c r="Y430" s="206"/>
      <c r="Z430" s="206"/>
      <c r="AA430" s="206"/>
      <c r="AB430" s="206"/>
      <c r="AC430" s="206"/>
      <c r="AD430" s="206"/>
      <c r="AE430" s="206"/>
      <c r="AF430" s="206"/>
      <c r="AG430" s="206" t="s">
        <v>144</v>
      </c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outlineLevel="1" x14ac:dyDescent="0.25">
      <c r="A431" s="244">
        <v>172</v>
      </c>
      <c r="B431" s="245" t="s">
        <v>606</v>
      </c>
      <c r="C431" s="254" t="s">
        <v>607</v>
      </c>
      <c r="D431" s="246" t="s">
        <v>161</v>
      </c>
      <c r="E431" s="247">
        <v>1</v>
      </c>
      <c r="F431" s="248"/>
      <c r="G431" s="249">
        <f>ROUND(E431*F431,2)</f>
        <v>0</v>
      </c>
      <c r="H431" s="226">
        <v>0</v>
      </c>
      <c r="I431" s="225">
        <f>ROUND(E431*H431,2)</f>
        <v>0</v>
      </c>
      <c r="J431" s="226">
        <v>89.8</v>
      </c>
      <c r="K431" s="225">
        <f>ROUND(E431*J431,2)</f>
        <v>89.8</v>
      </c>
      <c r="L431" s="225">
        <v>15</v>
      </c>
      <c r="M431" s="225">
        <f>G431*(1+L431/100)</f>
        <v>0</v>
      </c>
      <c r="N431" s="225">
        <v>0</v>
      </c>
      <c r="O431" s="225">
        <f>ROUND(E431*N431,2)</f>
        <v>0</v>
      </c>
      <c r="P431" s="225">
        <v>0</v>
      </c>
      <c r="Q431" s="225">
        <f>ROUND(E431*P431,2)</f>
        <v>0</v>
      </c>
      <c r="R431" s="225"/>
      <c r="S431" s="225" t="s">
        <v>141</v>
      </c>
      <c r="T431" s="225" t="s">
        <v>142</v>
      </c>
      <c r="U431" s="225">
        <v>0.14868000000000001</v>
      </c>
      <c r="V431" s="225">
        <f>ROUND(E431*U431,2)</f>
        <v>0.15</v>
      </c>
      <c r="W431" s="225"/>
      <c r="X431" s="225" t="s">
        <v>143</v>
      </c>
      <c r="Y431" s="206"/>
      <c r="Z431" s="206"/>
      <c r="AA431" s="206"/>
      <c r="AB431" s="206"/>
      <c r="AC431" s="206"/>
      <c r="AD431" s="206"/>
      <c r="AE431" s="206"/>
      <c r="AF431" s="206"/>
      <c r="AG431" s="206" t="s">
        <v>144</v>
      </c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</row>
    <row r="432" spans="1:60" ht="20.399999999999999" outlineLevel="1" x14ac:dyDescent="0.25">
      <c r="A432" s="244">
        <v>173</v>
      </c>
      <c r="B432" s="245" t="s">
        <v>608</v>
      </c>
      <c r="C432" s="254" t="s">
        <v>609</v>
      </c>
      <c r="D432" s="246" t="s">
        <v>161</v>
      </c>
      <c r="E432" s="247">
        <v>80</v>
      </c>
      <c r="F432" s="248"/>
      <c r="G432" s="249">
        <f>ROUND(E432*F432,2)</f>
        <v>0</v>
      </c>
      <c r="H432" s="226">
        <v>16.68</v>
      </c>
      <c r="I432" s="225">
        <f>ROUND(E432*H432,2)</f>
        <v>1334.4</v>
      </c>
      <c r="J432" s="226">
        <v>44.32</v>
      </c>
      <c r="K432" s="225">
        <f>ROUND(E432*J432,2)</f>
        <v>3545.6</v>
      </c>
      <c r="L432" s="225">
        <v>15</v>
      </c>
      <c r="M432" s="225">
        <f>G432*(1+L432/100)</f>
        <v>0</v>
      </c>
      <c r="N432" s="225">
        <v>1.6000000000000001E-4</v>
      </c>
      <c r="O432" s="225">
        <f>ROUND(E432*N432,2)</f>
        <v>0.01</v>
      </c>
      <c r="P432" s="225">
        <v>0</v>
      </c>
      <c r="Q432" s="225">
        <f>ROUND(E432*P432,2)</f>
        <v>0</v>
      </c>
      <c r="R432" s="225"/>
      <c r="S432" s="225" t="s">
        <v>141</v>
      </c>
      <c r="T432" s="225" t="s">
        <v>142</v>
      </c>
      <c r="U432" s="225">
        <v>7.0000000000000007E-2</v>
      </c>
      <c r="V432" s="225">
        <f>ROUND(E432*U432,2)</f>
        <v>5.6</v>
      </c>
      <c r="W432" s="225"/>
      <c r="X432" s="225" t="s">
        <v>143</v>
      </c>
      <c r="Y432" s="206"/>
      <c r="Z432" s="206"/>
      <c r="AA432" s="206"/>
      <c r="AB432" s="206"/>
      <c r="AC432" s="206"/>
      <c r="AD432" s="206"/>
      <c r="AE432" s="206"/>
      <c r="AF432" s="206"/>
      <c r="AG432" s="206" t="s">
        <v>144</v>
      </c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</row>
    <row r="433" spans="1:60" ht="20.399999999999999" outlineLevel="1" x14ac:dyDescent="0.25">
      <c r="A433" s="244">
        <v>174</v>
      </c>
      <c r="B433" s="245" t="s">
        <v>610</v>
      </c>
      <c r="C433" s="254" t="s">
        <v>611</v>
      </c>
      <c r="D433" s="246" t="s">
        <v>161</v>
      </c>
      <c r="E433" s="247">
        <v>75</v>
      </c>
      <c r="F433" s="248"/>
      <c r="G433" s="249">
        <f>ROUND(E433*F433,2)</f>
        <v>0</v>
      </c>
      <c r="H433" s="226">
        <v>27.68</v>
      </c>
      <c r="I433" s="225">
        <f>ROUND(E433*H433,2)</f>
        <v>2076</v>
      </c>
      <c r="J433" s="226">
        <v>45.42</v>
      </c>
      <c r="K433" s="225">
        <f>ROUND(E433*J433,2)</f>
        <v>3406.5</v>
      </c>
      <c r="L433" s="225">
        <v>15</v>
      </c>
      <c r="M433" s="225">
        <f>G433*(1+L433/100)</f>
        <v>0</v>
      </c>
      <c r="N433" s="225">
        <v>2.1000000000000001E-4</v>
      </c>
      <c r="O433" s="225">
        <f>ROUND(E433*N433,2)</f>
        <v>0.02</v>
      </c>
      <c r="P433" s="225">
        <v>0</v>
      </c>
      <c r="Q433" s="225">
        <f>ROUND(E433*P433,2)</f>
        <v>0</v>
      </c>
      <c r="R433" s="225"/>
      <c r="S433" s="225" t="s">
        <v>141</v>
      </c>
      <c r="T433" s="225" t="s">
        <v>142</v>
      </c>
      <c r="U433" s="225">
        <v>7.0000000000000007E-2</v>
      </c>
      <c r="V433" s="225">
        <f>ROUND(E433*U433,2)</f>
        <v>5.25</v>
      </c>
      <c r="W433" s="225"/>
      <c r="X433" s="225" t="s">
        <v>143</v>
      </c>
      <c r="Y433" s="206"/>
      <c r="Z433" s="206"/>
      <c r="AA433" s="206"/>
      <c r="AB433" s="206"/>
      <c r="AC433" s="206"/>
      <c r="AD433" s="206"/>
      <c r="AE433" s="206"/>
      <c r="AF433" s="206"/>
      <c r="AG433" s="206" t="s">
        <v>144</v>
      </c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ht="20.399999999999999" outlineLevel="1" x14ac:dyDescent="0.25">
      <c r="A434" s="244">
        <v>175</v>
      </c>
      <c r="B434" s="245" t="s">
        <v>612</v>
      </c>
      <c r="C434" s="254" t="s">
        <v>613</v>
      </c>
      <c r="D434" s="246" t="s">
        <v>161</v>
      </c>
      <c r="E434" s="247">
        <v>10</v>
      </c>
      <c r="F434" s="248"/>
      <c r="G434" s="249">
        <f>ROUND(E434*F434,2)</f>
        <v>0</v>
      </c>
      <c r="H434" s="226">
        <v>45.56</v>
      </c>
      <c r="I434" s="225">
        <f>ROUND(E434*H434,2)</f>
        <v>455.6</v>
      </c>
      <c r="J434" s="226">
        <v>35.74</v>
      </c>
      <c r="K434" s="225">
        <f>ROUND(E434*J434,2)</f>
        <v>357.4</v>
      </c>
      <c r="L434" s="225">
        <v>15</v>
      </c>
      <c r="M434" s="225">
        <f>G434*(1+L434/100)</f>
        <v>0</v>
      </c>
      <c r="N434" s="225">
        <v>3.2000000000000003E-4</v>
      </c>
      <c r="O434" s="225">
        <f>ROUND(E434*N434,2)</f>
        <v>0</v>
      </c>
      <c r="P434" s="225">
        <v>0</v>
      </c>
      <c r="Q434" s="225">
        <f>ROUND(E434*P434,2)</f>
        <v>0</v>
      </c>
      <c r="R434" s="225"/>
      <c r="S434" s="225" t="s">
        <v>141</v>
      </c>
      <c r="T434" s="225" t="s">
        <v>141</v>
      </c>
      <c r="U434" s="225">
        <v>7.2459999999999997E-2</v>
      </c>
      <c r="V434" s="225">
        <f>ROUND(E434*U434,2)</f>
        <v>0.72</v>
      </c>
      <c r="W434" s="225"/>
      <c r="X434" s="225" t="s">
        <v>143</v>
      </c>
      <c r="Y434" s="206"/>
      <c r="Z434" s="206"/>
      <c r="AA434" s="206"/>
      <c r="AB434" s="206"/>
      <c r="AC434" s="206"/>
      <c r="AD434" s="206"/>
      <c r="AE434" s="206"/>
      <c r="AF434" s="206"/>
      <c r="AG434" s="206" t="s">
        <v>144</v>
      </c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outlineLevel="1" x14ac:dyDescent="0.25">
      <c r="A435" s="244">
        <v>176</v>
      </c>
      <c r="B435" s="245" t="s">
        <v>614</v>
      </c>
      <c r="C435" s="254" t="s">
        <v>615</v>
      </c>
      <c r="D435" s="246" t="s">
        <v>151</v>
      </c>
      <c r="E435" s="247">
        <v>20</v>
      </c>
      <c r="F435" s="248"/>
      <c r="G435" s="249">
        <f>ROUND(E435*F435,2)</f>
        <v>0</v>
      </c>
      <c r="H435" s="226">
        <v>0</v>
      </c>
      <c r="I435" s="225">
        <f>ROUND(E435*H435,2)</f>
        <v>0</v>
      </c>
      <c r="J435" s="226">
        <v>200.6</v>
      </c>
      <c r="K435" s="225">
        <f>ROUND(E435*J435,2)</f>
        <v>4012</v>
      </c>
      <c r="L435" s="225">
        <v>15</v>
      </c>
      <c r="M435" s="225">
        <f>G435*(1+L435/100)</f>
        <v>0</v>
      </c>
      <c r="N435" s="225">
        <v>0</v>
      </c>
      <c r="O435" s="225">
        <f>ROUND(E435*N435,2)</f>
        <v>0</v>
      </c>
      <c r="P435" s="225">
        <v>0</v>
      </c>
      <c r="Q435" s="225">
        <f>ROUND(E435*P435,2)</f>
        <v>0</v>
      </c>
      <c r="R435" s="225"/>
      <c r="S435" s="225" t="s">
        <v>141</v>
      </c>
      <c r="T435" s="225" t="s">
        <v>142</v>
      </c>
      <c r="U435" s="225">
        <v>0.33050000000000002</v>
      </c>
      <c r="V435" s="225">
        <f>ROUND(E435*U435,2)</f>
        <v>6.61</v>
      </c>
      <c r="W435" s="225"/>
      <c r="X435" s="225" t="s">
        <v>143</v>
      </c>
      <c r="Y435" s="206"/>
      <c r="Z435" s="206"/>
      <c r="AA435" s="206"/>
      <c r="AB435" s="206"/>
      <c r="AC435" s="206"/>
      <c r="AD435" s="206"/>
      <c r="AE435" s="206"/>
      <c r="AF435" s="206"/>
      <c r="AG435" s="206" t="s">
        <v>144</v>
      </c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outlineLevel="1" x14ac:dyDescent="0.25">
      <c r="A436" s="244">
        <v>177</v>
      </c>
      <c r="B436" s="245" t="s">
        <v>616</v>
      </c>
      <c r="C436" s="254" t="s">
        <v>617</v>
      </c>
      <c r="D436" s="246" t="s">
        <v>151</v>
      </c>
      <c r="E436" s="247">
        <v>1</v>
      </c>
      <c r="F436" s="248"/>
      <c r="G436" s="249">
        <f>ROUND(E436*F436,2)</f>
        <v>0</v>
      </c>
      <c r="H436" s="226">
        <v>0</v>
      </c>
      <c r="I436" s="225">
        <f>ROUND(E436*H436,2)</f>
        <v>0</v>
      </c>
      <c r="J436" s="226">
        <v>211.7</v>
      </c>
      <c r="K436" s="225">
        <f>ROUND(E436*J436,2)</f>
        <v>211.7</v>
      </c>
      <c r="L436" s="225">
        <v>15</v>
      </c>
      <c r="M436" s="225">
        <f>G436*(1+L436/100)</f>
        <v>0</v>
      </c>
      <c r="N436" s="225">
        <v>0</v>
      </c>
      <c r="O436" s="225">
        <f>ROUND(E436*N436,2)</f>
        <v>0</v>
      </c>
      <c r="P436" s="225">
        <v>0</v>
      </c>
      <c r="Q436" s="225">
        <f>ROUND(E436*P436,2)</f>
        <v>0</v>
      </c>
      <c r="R436" s="225"/>
      <c r="S436" s="225" t="s">
        <v>141</v>
      </c>
      <c r="T436" s="225" t="s">
        <v>142</v>
      </c>
      <c r="U436" s="225">
        <v>0.35</v>
      </c>
      <c r="V436" s="225">
        <f>ROUND(E436*U436,2)</f>
        <v>0.35</v>
      </c>
      <c r="W436" s="225"/>
      <c r="X436" s="225" t="s">
        <v>143</v>
      </c>
      <c r="Y436" s="206"/>
      <c r="Z436" s="206"/>
      <c r="AA436" s="206"/>
      <c r="AB436" s="206"/>
      <c r="AC436" s="206"/>
      <c r="AD436" s="206"/>
      <c r="AE436" s="206"/>
      <c r="AF436" s="206"/>
      <c r="AG436" s="206" t="s">
        <v>144</v>
      </c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 x14ac:dyDescent="0.25">
      <c r="A437" s="244">
        <v>178</v>
      </c>
      <c r="B437" s="245" t="s">
        <v>618</v>
      </c>
      <c r="C437" s="254" t="s">
        <v>619</v>
      </c>
      <c r="D437" s="246" t="s">
        <v>308</v>
      </c>
      <c r="E437" s="247">
        <v>1</v>
      </c>
      <c r="F437" s="248"/>
      <c r="G437" s="249">
        <f>ROUND(E437*F437,2)</f>
        <v>0</v>
      </c>
      <c r="H437" s="226">
        <v>0</v>
      </c>
      <c r="I437" s="225">
        <f>ROUND(E437*H437,2)</f>
        <v>0</v>
      </c>
      <c r="J437" s="226">
        <v>1662.3</v>
      </c>
      <c r="K437" s="225">
        <f>ROUND(E437*J437,2)</f>
        <v>1662.3</v>
      </c>
      <c r="L437" s="225">
        <v>15</v>
      </c>
      <c r="M437" s="225">
        <f>G437*(1+L437/100)</f>
        <v>0</v>
      </c>
      <c r="N437" s="225">
        <v>0</v>
      </c>
      <c r="O437" s="225">
        <f>ROUND(E437*N437,2)</f>
        <v>0</v>
      </c>
      <c r="P437" s="225">
        <v>0</v>
      </c>
      <c r="Q437" s="225">
        <f>ROUND(E437*P437,2)</f>
        <v>0</v>
      </c>
      <c r="R437" s="225"/>
      <c r="S437" s="225" t="s">
        <v>176</v>
      </c>
      <c r="T437" s="225" t="s">
        <v>142</v>
      </c>
      <c r="U437" s="225">
        <v>0</v>
      </c>
      <c r="V437" s="225">
        <f>ROUND(E437*U437,2)</f>
        <v>0</v>
      </c>
      <c r="W437" s="225"/>
      <c r="X437" s="225" t="s">
        <v>143</v>
      </c>
      <c r="Y437" s="206"/>
      <c r="Z437" s="206"/>
      <c r="AA437" s="206"/>
      <c r="AB437" s="206"/>
      <c r="AC437" s="206"/>
      <c r="AD437" s="206"/>
      <c r="AE437" s="206"/>
      <c r="AF437" s="206"/>
      <c r="AG437" s="206" t="s">
        <v>144</v>
      </c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outlineLevel="1" x14ac:dyDescent="0.25">
      <c r="A438" s="244">
        <v>179</v>
      </c>
      <c r="B438" s="245" t="s">
        <v>620</v>
      </c>
      <c r="C438" s="254" t="s">
        <v>621</v>
      </c>
      <c r="D438" s="246" t="s">
        <v>321</v>
      </c>
      <c r="E438" s="247">
        <v>3</v>
      </c>
      <c r="F438" s="248"/>
      <c r="G438" s="249">
        <f>ROUND(E438*F438,2)</f>
        <v>0</v>
      </c>
      <c r="H438" s="226">
        <v>0</v>
      </c>
      <c r="I438" s="225">
        <f>ROUND(E438*H438,2)</f>
        <v>0</v>
      </c>
      <c r="J438" s="226">
        <v>574.1</v>
      </c>
      <c r="K438" s="225">
        <f>ROUND(E438*J438,2)</f>
        <v>1722.3</v>
      </c>
      <c r="L438" s="225">
        <v>15</v>
      </c>
      <c r="M438" s="225">
        <f>G438*(1+L438/100)</f>
        <v>0</v>
      </c>
      <c r="N438" s="225">
        <v>0</v>
      </c>
      <c r="O438" s="225">
        <f>ROUND(E438*N438,2)</f>
        <v>0</v>
      </c>
      <c r="P438" s="225">
        <v>0</v>
      </c>
      <c r="Q438" s="225">
        <f>ROUND(E438*P438,2)</f>
        <v>0</v>
      </c>
      <c r="R438" s="225"/>
      <c r="S438" s="225" t="s">
        <v>176</v>
      </c>
      <c r="T438" s="225" t="s">
        <v>142</v>
      </c>
      <c r="U438" s="225">
        <v>0</v>
      </c>
      <c r="V438" s="225">
        <f>ROUND(E438*U438,2)</f>
        <v>0</v>
      </c>
      <c r="W438" s="225"/>
      <c r="X438" s="225" t="s">
        <v>143</v>
      </c>
      <c r="Y438" s="206"/>
      <c r="Z438" s="206"/>
      <c r="AA438" s="206"/>
      <c r="AB438" s="206"/>
      <c r="AC438" s="206"/>
      <c r="AD438" s="206"/>
      <c r="AE438" s="206"/>
      <c r="AF438" s="206"/>
      <c r="AG438" s="206" t="s">
        <v>144</v>
      </c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</row>
    <row r="439" spans="1:60" outlineLevel="1" x14ac:dyDescent="0.25">
      <c r="A439" s="244">
        <v>180</v>
      </c>
      <c r="B439" s="245" t="s">
        <v>622</v>
      </c>
      <c r="C439" s="254" t="s">
        <v>623</v>
      </c>
      <c r="D439" s="246" t="s">
        <v>321</v>
      </c>
      <c r="E439" s="247">
        <v>5</v>
      </c>
      <c r="F439" s="248"/>
      <c r="G439" s="249">
        <f>ROUND(E439*F439,2)</f>
        <v>0</v>
      </c>
      <c r="H439" s="226">
        <v>0</v>
      </c>
      <c r="I439" s="225">
        <f>ROUND(E439*H439,2)</f>
        <v>0</v>
      </c>
      <c r="J439" s="226">
        <v>387.9</v>
      </c>
      <c r="K439" s="225">
        <f>ROUND(E439*J439,2)</f>
        <v>1939.5</v>
      </c>
      <c r="L439" s="225">
        <v>15</v>
      </c>
      <c r="M439" s="225">
        <f>G439*(1+L439/100)</f>
        <v>0</v>
      </c>
      <c r="N439" s="225">
        <v>0</v>
      </c>
      <c r="O439" s="225">
        <f>ROUND(E439*N439,2)</f>
        <v>0</v>
      </c>
      <c r="P439" s="225">
        <v>0</v>
      </c>
      <c r="Q439" s="225">
        <f>ROUND(E439*P439,2)</f>
        <v>0</v>
      </c>
      <c r="R439" s="225"/>
      <c r="S439" s="225" t="s">
        <v>176</v>
      </c>
      <c r="T439" s="225" t="s">
        <v>142</v>
      </c>
      <c r="U439" s="225">
        <v>0</v>
      </c>
      <c r="V439" s="225">
        <f>ROUND(E439*U439,2)</f>
        <v>0</v>
      </c>
      <c r="W439" s="225"/>
      <c r="X439" s="225" t="s">
        <v>143</v>
      </c>
      <c r="Y439" s="206"/>
      <c r="Z439" s="206"/>
      <c r="AA439" s="206"/>
      <c r="AB439" s="206"/>
      <c r="AC439" s="206"/>
      <c r="AD439" s="206"/>
      <c r="AE439" s="206"/>
      <c r="AF439" s="206"/>
      <c r="AG439" s="206" t="s">
        <v>144</v>
      </c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</row>
    <row r="440" spans="1:60" outlineLevel="1" x14ac:dyDescent="0.25">
      <c r="A440" s="244">
        <v>181</v>
      </c>
      <c r="B440" s="245" t="s">
        <v>624</v>
      </c>
      <c r="C440" s="254" t="s">
        <v>625</v>
      </c>
      <c r="D440" s="246" t="s">
        <v>308</v>
      </c>
      <c r="E440" s="247">
        <v>1</v>
      </c>
      <c r="F440" s="248"/>
      <c r="G440" s="249">
        <f>ROUND(E440*F440,2)</f>
        <v>0</v>
      </c>
      <c r="H440" s="226">
        <v>0</v>
      </c>
      <c r="I440" s="225">
        <f>ROUND(E440*H440,2)</f>
        <v>0</v>
      </c>
      <c r="J440" s="226">
        <v>5000</v>
      </c>
      <c r="K440" s="225">
        <f>ROUND(E440*J440,2)</f>
        <v>5000</v>
      </c>
      <c r="L440" s="225">
        <v>15</v>
      </c>
      <c r="M440" s="225">
        <f>G440*(1+L440/100)</f>
        <v>0</v>
      </c>
      <c r="N440" s="225">
        <v>0</v>
      </c>
      <c r="O440" s="225">
        <f>ROUND(E440*N440,2)</f>
        <v>0</v>
      </c>
      <c r="P440" s="225">
        <v>0</v>
      </c>
      <c r="Q440" s="225">
        <f>ROUND(E440*P440,2)</f>
        <v>0</v>
      </c>
      <c r="R440" s="225"/>
      <c r="S440" s="225" t="s">
        <v>176</v>
      </c>
      <c r="T440" s="225" t="s">
        <v>142</v>
      </c>
      <c r="U440" s="225">
        <v>0</v>
      </c>
      <c r="V440" s="225">
        <f>ROUND(E440*U440,2)</f>
        <v>0</v>
      </c>
      <c r="W440" s="225"/>
      <c r="X440" s="225" t="s">
        <v>143</v>
      </c>
      <c r="Y440" s="206"/>
      <c r="Z440" s="206"/>
      <c r="AA440" s="206"/>
      <c r="AB440" s="206"/>
      <c r="AC440" s="206"/>
      <c r="AD440" s="206"/>
      <c r="AE440" s="206"/>
      <c r="AF440" s="206"/>
      <c r="AG440" s="206" t="s">
        <v>144</v>
      </c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</row>
    <row r="441" spans="1:60" outlineLevel="1" x14ac:dyDescent="0.25">
      <c r="A441" s="244">
        <v>182</v>
      </c>
      <c r="B441" s="245" t="s">
        <v>626</v>
      </c>
      <c r="C441" s="254" t="s">
        <v>627</v>
      </c>
      <c r="D441" s="246" t="s">
        <v>161</v>
      </c>
      <c r="E441" s="247">
        <v>10</v>
      </c>
      <c r="F441" s="248"/>
      <c r="G441" s="249">
        <f>ROUND(E441*F441,2)</f>
        <v>0</v>
      </c>
      <c r="H441" s="226">
        <v>17.7</v>
      </c>
      <c r="I441" s="225">
        <f>ROUND(E441*H441,2)</f>
        <v>177</v>
      </c>
      <c r="J441" s="226">
        <v>0</v>
      </c>
      <c r="K441" s="225">
        <f>ROUND(E441*J441,2)</f>
        <v>0</v>
      </c>
      <c r="L441" s="225">
        <v>15</v>
      </c>
      <c r="M441" s="225">
        <f>G441*(1+L441/100)</f>
        <v>0</v>
      </c>
      <c r="N441" s="225">
        <v>8.0000000000000007E-5</v>
      </c>
      <c r="O441" s="225">
        <f>ROUND(E441*N441,2)</f>
        <v>0</v>
      </c>
      <c r="P441" s="225">
        <v>0</v>
      </c>
      <c r="Q441" s="225">
        <f>ROUND(E441*P441,2)</f>
        <v>0</v>
      </c>
      <c r="R441" s="225" t="s">
        <v>181</v>
      </c>
      <c r="S441" s="225" t="s">
        <v>141</v>
      </c>
      <c r="T441" s="225" t="s">
        <v>142</v>
      </c>
      <c r="U441" s="225">
        <v>0</v>
      </c>
      <c r="V441" s="225">
        <f>ROUND(E441*U441,2)</f>
        <v>0</v>
      </c>
      <c r="W441" s="225"/>
      <c r="X441" s="225" t="s">
        <v>177</v>
      </c>
      <c r="Y441" s="206"/>
      <c r="Z441" s="206"/>
      <c r="AA441" s="206"/>
      <c r="AB441" s="206"/>
      <c r="AC441" s="206"/>
      <c r="AD441" s="206"/>
      <c r="AE441" s="206"/>
      <c r="AF441" s="206"/>
      <c r="AG441" s="206" t="s">
        <v>178</v>
      </c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 x14ac:dyDescent="0.25">
      <c r="A442" s="244">
        <v>183</v>
      </c>
      <c r="B442" s="245" t="s">
        <v>628</v>
      </c>
      <c r="C442" s="254" t="s">
        <v>629</v>
      </c>
      <c r="D442" s="246" t="s">
        <v>161</v>
      </c>
      <c r="E442" s="247">
        <v>1</v>
      </c>
      <c r="F442" s="248"/>
      <c r="G442" s="249">
        <f>ROUND(E442*F442,2)</f>
        <v>0</v>
      </c>
      <c r="H442" s="226">
        <v>18.899999999999999</v>
      </c>
      <c r="I442" s="225">
        <f>ROUND(E442*H442,2)</f>
        <v>18.899999999999999</v>
      </c>
      <c r="J442" s="226">
        <v>0</v>
      </c>
      <c r="K442" s="225">
        <f>ROUND(E442*J442,2)</f>
        <v>0</v>
      </c>
      <c r="L442" s="225">
        <v>15</v>
      </c>
      <c r="M442" s="225">
        <f>G442*(1+L442/100)</f>
        <v>0</v>
      </c>
      <c r="N442" s="225">
        <v>6.0000000000000002E-5</v>
      </c>
      <c r="O442" s="225">
        <f>ROUND(E442*N442,2)</f>
        <v>0</v>
      </c>
      <c r="P442" s="225">
        <v>0</v>
      </c>
      <c r="Q442" s="225">
        <f>ROUND(E442*P442,2)</f>
        <v>0</v>
      </c>
      <c r="R442" s="225" t="s">
        <v>181</v>
      </c>
      <c r="S442" s="225" t="s">
        <v>141</v>
      </c>
      <c r="T442" s="225" t="s">
        <v>142</v>
      </c>
      <c r="U442" s="225">
        <v>0</v>
      </c>
      <c r="V442" s="225">
        <f>ROUND(E442*U442,2)</f>
        <v>0</v>
      </c>
      <c r="W442" s="225"/>
      <c r="X442" s="225" t="s">
        <v>177</v>
      </c>
      <c r="Y442" s="206"/>
      <c r="Z442" s="206"/>
      <c r="AA442" s="206"/>
      <c r="AB442" s="206"/>
      <c r="AC442" s="206"/>
      <c r="AD442" s="206"/>
      <c r="AE442" s="206"/>
      <c r="AF442" s="206"/>
      <c r="AG442" s="206" t="s">
        <v>178</v>
      </c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outlineLevel="1" x14ac:dyDescent="0.25">
      <c r="A443" s="244">
        <v>184</v>
      </c>
      <c r="B443" s="245" t="s">
        <v>630</v>
      </c>
      <c r="C443" s="254" t="s">
        <v>631</v>
      </c>
      <c r="D443" s="246" t="s">
        <v>151</v>
      </c>
      <c r="E443" s="247">
        <v>8</v>
      </c>
      <c r="F443" s="248"/>
      <c r="G443" s="249">
        <f>ROUND(E443*F443,2)</f>
        <v>0</v>
      </c>
      <c r="H443" s="226">
        <v>152</v>
      </c>
      <c r="I443" s="225">
        <f>ROUND(E443*H443,2)</f>
        <v>1216</v>
      </c>
      <c r="J443" s="226">
        <v>0</v>
      </c>
      <c r="K443" s="225">
        <f>ROUND(E443*J443,2)</f>
        <v>0</v>
      </c>
      <c r="L443" s="225">
        <v>15</v>
      </c>
      <c r="M443" s="225">
        <f>G443*(1+L443/100)</f>
        <v>0</v>
      </c>
      <c r="N443" s="225">
        <v>1.0000000000000001E-5</v>
      </c>
      <c r="O443" s="225">
        <f>ROUND(E443*N443,2)</f>
        <v>0</v>
      </c>
      <c r="P443" s="225">
        <v>0</v>
      </c>
      <c r="Q443" s="225">
        <f>ROUND(E443*P443,2)</f>
        <v>0</v>
      </c>
      <c r="R443" s="225" t="s">
        <v>181</v>
      </c>
      <c r="S443" s="225" t="s">
        <v>141</v>
      </c>
      <c r="T443" s="225" t="s">
        <v>142</v>
      </c>
      <c r="U443" s="225">
        <v>0</v>
      </c>
      <c r="V443" s="225">
        <f>ROUND(E443*U443,2)</f>
        <v>0</v>
      </c>
      <c r="W443" s="225"/>
      <c r="X443" s="225" t="s">
        <v>177</v>
      </c>
      <c r="Y443" s="206"/>
      <c r="Z443" s="206"/>
      <c r="AA443" s="206"/>
      <c r="AB443" s="206"/>
      <c r="AC443" s="206"/>
      <c r="AD443" s="206"/>
      <c r="AE443" s="206"/>
      <c r="AF443" s="206"/>
      <c r="AG443" s="206" t="s">
        <v>178</v>
      </c>
      <c r="AH443" s="206"/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outlineLevel="1" x14ac:dyDescent="0.25">
      <c r="A444" s="244">
        <v>185</v>
      </c>
      <c r="B444" s="245" t="s">
        <v>632</v>
      </c>
      <c r="C444" s="254" t="s">
        <v>633</v>
      </c>
      <c r="D444" s="246" t="s">
        <v>151</v>
      </c>
      <c r="E444" s="247">
        <v>1</v>
      </c>
      <c r="F444" s="248"/>
      <c r="G444" s="249">
        <f>ROUND(E444*F444,2)</f>
        <v>0</v>
      </c>
      <c r="H444" s="226">
        <v>557</v>
      </c>
      <c r="I444" s="225">
        <f>ROUND(E444*H444,2)</f>
        <v>557</v>
      </c>
      <c r="J444" s="226">
        <v>0</v>
      </c>
      <c r="K444" s="225">
        <f>ROUND(E444*J444,2)</f>
        <v>0</v>
      </c>
      <c r="L444" s="225">
        <v>15</v>
      </c>
      <c r="M444" s="225">
        <f>G444*(1+L444/100)</f>
        <v>0</v>
      </c>
      <c r="N444" s="225">
        <v>2.4000000000000001E-4</v>
      </c>
      <c r="O444" s="225">
        <f>ROUND(E444*N444,2)</f>
        <v>0</v>
      </c>
      <c r="P444" s="225">
        <v>0</v>
      </c>
      <c r="Q444" s="225">
        <f>ROUND(E444*P444,2)</f>
        <v>0</v>
      </c>
      <c r="R444" s="225" t="s">
        <v>181</v>
      </c>
      <c r="S444" s="225" t="s">
        <v>141</v>
      </c>
      <c r="T444" s="225" t="s">
        <v>141</v>
      </c>
      <c r="U444" s="225">
        <v>0</v>
      </c>
      <c r="V444" s="225">
        <f>ROUND(E444*U444,2)</f>
        <v>0</v>
      </c>
      <c r="W444" s="225"/>
      <c r="X444" s="225" t="s">
        <v>177</v>
      </c>
      <c r="Y444" s="206"/>
      <c r="Z444" s="206"/>
      <c r="AA444" s="206"/>
      <c r="AB444" s="206"/>
      <c r="AC444" s="206"/>
      <c r="AD444" s="206"/>
      <c r="AE444" s="206"/>
      <c r="AF444" s="206"/>
      <c r="AG444" s="206" t="s">
        <v>178</v>
      </c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outlineLevel="1" x14ac:dyDescent="0.25">
      <c r="A445" s="244">
        <v>186</v>
      </c>
      <c r="B445" s="245" t="s">
        <v>634</v>
      </c>
      <c r="C445" s="254" t="s">
        <v>635</v>
      </c>
      <c r="D445" s="246" t="s">
        <v>151</v>
      </c>
      <c r="E445" s="247">
        <v>8</v>
      </c>
      <c r="F445" s="248"/>
      <c r="G445" s="249">
        <f>ROUND(E445*F445,2)</f>
        <v>0</v>
      </c>
      <c r="H445" s="226">
        <v>59.8</v>
      </c>
      <c r="I445" s="225">
        <f>ROUND(E445*H445,2)</f>
        <v>478.4</v>
      </c>
      <c r="J445" s="226">
        <v>0</v>
      </c>
      <c r="K445" s="225">
        <f>ROUND(E445*J445,2)</f>
        <v>0</v>
      </c>
      <c r="L445" s="225">
        <v>15</v>
      </c>
      <c r="M445" s="225">
        <f>G445*(1+L445/100)</f>
        <v>0</v>
      </c>
      <c r="N445" s="225">
        <v>1.0000000000000001E-5</v>
      </c>
      <c r="O445" s="225">
        <f>ROUND(E445*N445,2)</f>
        <v>0</v>
      </c>
      <c r="P445" s="225">
        <v>0</v>
      </c>
      <c r="Q445" s="225">
        <f>ROUND(E445*P445,2)</f>
        <v>0</v>
      </c>
      <c r="R445" s="225" t="s">
        <v>181</v>
      </c>
      <c r="S445" s="225" t="s">
        <v>141</v>
      </c>
      <c r="T445" s="225" t="s">
        <v>142</v>
      </c>
      <c r="U445" s="225">
        <v>0</v>
      </c>
      <c r="V445" s="225">
        <f>ROUND(E445*U445,2)</f>
        <v>0</v>
      </c>
      <c r="W445" s="225"/>
      <c r="X445" s="225" t="s">
        <v>177</v>
      </c>
      <c r="Y445" s="206"/>
      <c r="Z445" s="206"/>
      <c r="AA445" s="206"/>
      <c r="AB445" s="206"/>
      <c r="AC445" s="206"/>
      <c r="AD445" s="206"/>
      <c r="AE445" s="206"/>
      <c r="AF445" s="206"/>
      <c r="AG445" s="206" t="s">
        <v>178</v>
      </c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outlineLevel="1" x14ac:dyDescent="0.25">
      <c r="A446" s="244">
        <v>187</v>
      </c>
      <c r="B446" s="245" t="s">
        <v>636</v>
      </c>
      <c r="C446" s="254" t="s">
        <v>637</v>
      </c>
      <c r="D446" s="246" t="s">
        <v>151</v>
      </c>
      <c r="E446" s="247">
        <v>8</v>
      </c>
      <c r="F446" s="248"/>
      <c r="G446" s="249">
        <f>ROUND(E446*F446,2)</f>
        <v>0</v>
      </c>
      <c r="H446" s="226">
        <v>37.700000000000003</v>
      </c>
      <c r="I446" s="225">
        <f>ROUND(E446*H446,2)</f>
        <v>301.60000000000002</v>
      </c>
      <c r="J446" s="226">
        <v>0</v>
      </c>
      <c r="K446" s="225">
        <f>ROUND(E446*J446,2)</f>
        <v>0</v>
      </c>
      <c r="L446" s="225">
        <v>15</v>
      </c>
      <c r="M446" s="225">
        <f>G446*(1+L446/100)</f>
        <v>0</v>
      </c>
      <c r="N446" s="225">
        <v>5.0000000000000002E-5</v>
      </c>
      <c r="O446" s="225">
        <f>ROUND(E446*N446,2)</f>
        <v>0</v>
      </c>
      <c r="P446" s="225">
        <v>0</v>
      </c>
      <c r="Q446" s="225">
        <f>ROUND(E446*P446,2)</f>
        <v>0</v>
      </c>
      <c r="R446" s="225" t="s">
        <v>181</v>
      </c>
      <c r="S446" s="225" t="s">
        <v>141</v>
      </c>
      <c r="T446" s="225" t="s">
        <v>142</v>
      </c>
      <c r="U446" s="225">
        <v>0</v>
      </c>
      <c r="V446" s="225">
        <f>ROUND(E446*U446,2)</f>
        <v>0</v>
      </c>
      <c r="W446" s="225"/>
      <c r="X446" s="225" t="s">
        <v>177</v>
      </c>
      <c r="Y446" s="206"/>
      <c r="Z446" s="206"/>
      <c r="AA446" s="206"/>
      <c r="AB446" s="206"/>
      <c r="AC446" s="206"/>
      <c r="AD446" s="206"/>
      <c r="AE446" s="206"/>
      <c r="AF446" s="206"/>
      <c r="AG446" s="206" t="s">
        <v>178</v>
      </c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outlineLevel="1" x14ac:dyDescent="0.25">
      <c r="A447" s="244">
        <v>188</v>
      </c>
      <c r="B447" s="245" t="s">
        <v>638</v>
      </c>
      <c r="C447" s="254" t="s">
        <v>639</v>
      </c>
      <c r="D447" s="246" t="s">
        <v>151</v>
      </c>
      <c r="E447" s="247">
        <v>1</v>
      </c>
      <c r="F447" s="248"/>
      <c r="G447" s="249">
        <f>ROUND(E447*F447,2)</f>
        <v>0</v>
      </c>
      <c r="H447" s="226">
        <v>49.9</v>
      </c>
      <c r="I447" s="225">
        <f>ROUND(E447*H447,2)</f>
        <v>49.9</v>
      </c>
      <c r="J447" s="226">
        <v>0</v>
      </c>
      <c r="K447" s="225">
        <f>ROUND(E447*J447,2)</f>
        <v>0</v>
      </c>
      <c r="L447" s="225">
        <v>15</v>
      </c>
      <c r="M447" s="225">
        <f>G447*(1+L447/100)</f>
        <v>0</v>
      </c>
      <c r="N447" s="225">
        <v>0</v>
      </c>
      <c r="O447" s="225">
        <f>ROUND(E447*N447,2)</f>
        <v>0</v>
      </c>
      <c r="P447" s="225">
        <v>0</v>
      </c>
      <c r="Q447" s="225">
        <f>ROUND(E447*P447,2)</f>
        <v>0</v>
      </c>
      <c r="R447" s="225" t="s">
        <v>181</v>
      </c>
      <c r="S447" s="225" t="s">
        <v>141</v>
      </c>
      <c r="T447" s="225" t="s">
        <v>142</v>
      </c>
      <c r="U447" s="225">
        <v>0</v>
      </c>
      <c r="V447" s="225">
        <f>ROUND(E447*U447,2)</f>
        <v>0</v>
      </c>
      <c r="W447" s="225"/>
      <c r="X447" s="225" t="s">
        <v>177</v>
      </c>
      <c r="Y447" s="206"/>
      <c r="Z447" s="206"/>
      <c r="AA447" s="206"/>
      <c r="AB447" s="206"/>
      <c r="AC447" s="206"/>
      <c r="AD447" s="206"/>
      <c r="AE447" s="206"/>
      <c r="AF447" s="206"/>
      <c r="AG447" s="206" t="s">
        <v>178</v>
      </c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outlineLevel="1" x14ac:dyDescent="0.25">
      <c r="A448" s="244">
        <v>189</v>
      </c>
      <c r="B448" s="245" t="s">
        <v>640</v>
      </c>
      <c r="C448" s="254" t="s">
        <v>641</v>
      </c>
      <c r="D448" s="246" t="s">
        <v>151</v>
      </c>
      <c r="E448" s="247">
        <v>20</v>
      </c>
      <c r="F448" s="248"/>
      <c r="G448" s="249">
        <f>ROUND(E448*F448,2)</f>
        <v>0</v>
      </c>
      <c r="H448" s="226">
        <v>15.5</v>
      </c>
      <c r="I448" s="225">
        <f>ROUND(E448*H448,2)</f>
        <v>310</v>
      </c>
      <c r="J448" s="226">
        <v>0</v>
      </c>
      <c r="K448" s="225">
        <f>ROUND(E448*J448,2)</f>
        <v>0</v>
      </c>
      <c r="L448" s="225">
        <v>15</v>
      </c>
      <c r="M448" s="225">
        <f>G448*(1+L448/100)</f>
        <v>0</v>
      </c>
      <c r="N448" s="225">
        <v>4.0000000000000003E-5</v>
      </c>
      <c r="O448" s="225">
        <f>ROUND(E448*N448,2)</f>
        <v>0</v>
      </c>
      <c r="P448" s="225">
        <v>0</v>
      </c>
      <c r="Q448" s="225">
        <f>ROUND(E448*P448,2)</f>
        <v>0</v>
      </c>
      <c r="R448" s="225" t="s">
        <v>181</v>
      </c>
      <c r="S448" s="225" t="s">
        <v>141</v>
      </c>
      <c r="T448" s="225" t="s">
        <v>142</v>
      </c>
      <c r="U448" s="225">
        <v>0</v>
      </c>
      <c r="V448" s="225">
        <f>ROUND(E448*U448,2)</f>
        <v>0</v>
      </c>
      <c r="W448" s="225"/>
      <c r="X448" s="225" t="s">
        <v>177</v>
      </c>
      <c r="Y448" s="206"/>
      <c r="Z448" s="206"/>
      <c r="AA448" s="206"/>
      <c r="AB448" s="206"/>
      <c r="AC448" s="206"/>
      <c r="AD448" s="206"/>
      <c r="AE448" s="206"/>
      <c r="AF448" s="206"/>
      <c r="AG448" s="206" t="s">
        <v>178</v>
      </c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60" outlineLevel="1" x14ac:dyDescent="0.25">
      <c r="A449" s="244">
        <v>190</v>
      </c>
      <c r="B449" s="245" t="s">
        <v>642</v>
      </c>
      <c r="C449" s="254" t="s">
        <v>643</v>
      </c>
      <c r="D449" s="246" t="s">
        <v>151</v>
      </c>
      <c r="E449" s="247">
        <v>5</v>
      </c>
      <c r="F449" s="248"/>
      <c r="G449" s="249">
        <f>ROUND(E449*F449,2)</f>
        <v>0</v>
      </c>
      <c r="H449" s="226">
        <v>942</v>
      </c>
      <c r="I449" s="225">
        <f>ROUND(E449*H449,2)</f>
        <v>4710</v>
      </c>
      <c r="J449" s="226">
        <v>0</v>
      </c>
      <c r="K449" s="225">
        <f>ROUND(E449*J449,2)</f>
        <v>0</v>
      </c>
      <c r="L449" s="225">
        <v>15</v>
      </c>
      <c r="M449" s="225">
        <f>G449*(1+L449/100)</f>
        <v>0</v>
      </c>
      <c r="N449" s="225">
        <v>4.0000000000000001E-3</v>
      </c>
      <c r="O449" s="225">
        <f>ROUND(E449*N449,2)</f>
        <v>0.02</v>
      </c>
      <c r="P449" s="225">
        <v>0</v>
      </c>
      <c r="Q449" s="225">
        <f>ROUND(E449*P449,2)</f>
        <v>0</v>
      </c>
      <c r="R449" s="225" t="s">
        <v>181</v>
      </c>
      <c r="S449" s="225" t="s">
        <v>141</v>
      </c>
      <c r="T449" s="225" t="s">
        <v>142</v>
      </c>
      <c r="U449" s="225">
        <v>0</v>
      </c>
      <c r="V449" s="225">
        <f>ROUND(E449*U449,2)</f>
        <v>0</v>
      </c>
      <c r="W449" s="225"/>
      <c r="X449" s="225" t="s">
        <v>177</v>
      </c>
      <c r="Y449" s="206"/>
      <c r="Z449" s="206"/>
      <c r="AA449" s="206"/>
      <c r="AB449" s="206"/>
      <c r="AC449" s="206"/>
      <c r="AD449" s="206"/>
      <c r="AE449" s="206"/>
      <c r="AF449" s="206"/>
      <c r="AG449" s="206" t="s">
        <v>178</v>
      </c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</row>
    <row r="450" spans="1:60" outlineLevel="1" x14ac:dyDescent="0.25">
      <c r="A450" s="244">
        <v>191</v>
      </c>
      <c r="B450" s="245" t="s">
        <v>644</v>
      </c>
      <c r="C450" s="254" t="s">
        <v>645</v>
      </c>
      <c r="D450" s="246" t="s">
        <v>151</v>
      </c>
      <c r="E450" s="247">
        <v>1</v>
      </c>
      <c r="F450" s="248"/>
      <c r="G450" s="249">
        <f>ROUND(E450*F450,2)</f>
        <v>0</v>
      </c>
      <c r="H450" s="226">
        <v>856</v>
      </c>
      <c r="I450" s="225">
        <f>ROUND(E450*H450,2)</f>
        <v>856</v>
      </c>
      <c r="J450" s="226">
        <v>0</v>
      </c>
      <c r="K450" s="225">
        <f>ROUND(E450*J450,2)</f>
        <v>0</v>
      </c>
      <c r="L450" s="225">
        <v>15</v>
      </c>
      <c r="M450" s="225">
        <f>G450*(1+L450/100)</f>
        <v>0</v>
      </c>
      <c r="N450" s="225">
        <v>4.8999999999999998E-3</v>
      </c>
      <c r="O450" s="225">
        <f>ROUND(E450*N450,2)</f>
        <v>0</v>
      </c>
      <c r="P450" s="225">
        <v>0</v>
      </c>
      <c r="Q450" s="225">
        <f>ROUND(E450*P450,2)</f>
        <v>0</v>
      </c>
      <c r="R450" s="225" t="s">
        <v>181</v>
      </c>
      <c r="S450" s="225" t="s">
        <v>141</v>
      </c>
      <c r="T450" s="225" t="s">
        <v>142</v>
      </c>
      <c r="U450" s="225">
        <v>0</v>
      </c>
      <c r="V450" s="225">
        <f>ROUND(E450*U450,2)</f>
        <v>0</v>
      </c>
      <c r="W450" s="225"/>
      <c r="X450" s="225" t="s">
        <v>177</v>
      </c>
      <c r="Y450" s="206"/>
      <c r="Z450" s="206"/>
      <c r="AA450" s="206"/>
      <c r="AB450" s="206"/>
      <c r="AC450" s="206"/>
      <c r="AD450" s="206"/>
      <c r="AE450" s="206"/>
      <c r="AF450" s="206"/>
      <c r="AG450" s="206" t="s">
        <v>178</v>
      </c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</row>
    <row r="451" spans="1:60" outlineLevel="1" x14ac:dyDescent="0.25">
      <c r="A451" s="244">
        <v>192</v>
      </c>
      <c r="B451" s="245" t="s">
        <v>646</v>
      </c>
      <c r="C451" s="254" t="s">
        <v>647</v>
      </c>
      <c r="D451" s="246" t="s">
        <v>151</v>
      </c>
      <c r="E451" s="247">
        <v>1</v>
      </c>
      <c r="F451" s="248"/>
      <c r="G451" s="249">
        <f>ROUND(E451*F451,2)</f>
        <v>0</v>
      </c>
      <c r="H451" s="226">
        <v>1341</v>
      </c>
      <c r="I451" s="225">
        <f>ROUND(E451*H451,2)</f>
        <v>1341</v>
      </c>
      <c r="J451" s="226">
        <v>0</v>
      </c>
      <c r="K451" s="225">
        <f>ROUND(E451*J451,2)</f>
        <v>0</v>
      </c>
      <c r="L451" s="225">
        <v>15</v>
      </c>
      <c r="M451" s="225">
        <f>G451*(1+L451/100)</f>
        <v>0</v>
      </c>
      <c r="N451" s="225">
        <v>4.0000000000000001E-3</v>
      </c>
      <c r="O451" s="225">
        <f>ROUND(E451*N451,2)</f>
        <v>0</v>
      </c>
      <c r="P451" s="225">
        <v>0</v>
      </c>
      <c r="Q451" s="225">
        <f>ROUND(E451*P451,2)</f>
        <v>0</v>
      </c>
      <c r="R451" s="225"/>
      <c r="S451" s="225" t="s">
        <v>176</v>
      </c>
      <c r="T451" s="225" t="s">
        <v>142</v>
      </c>
      <c r="U451" s="225">
        <v>0</v>
      </c>
      <c r="V451" s="225">
        <f>ROUND(E451*U451,2)</f>
        <v>0</v>
      </c>
      <c r="W451" s="225"/>
      <c r="X451" s="225" t="s">
        <v>177</v>
      </c>
      <c r="Y451" s="206"/>
      <c r="Z451" s="206"/>
      <c r="AA451" s="206"/>
      <c r="AB451" s="206"/>
      <c r="AC451" s="206"/>
      <c r="AD451" s="206"/>
      <c r="AE451" s="206"/>
      <c r="AF451" s="206"/>
      <c r="AG451" s="206" t="s">
        <v>178</v>
      </c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</row>
    <row r="452" spans="1:60" outlineLevel="1" x14ac:dyDescent="0.25">
      <c r="A452" s="244">
        <v>193</v>
      </c>
      <c r="B452" s="245" t="s">
        <v>648</v>
      </c>
      <c r="C452" s="254" t="s">
        <v>649</v>
      </c>
      <c r="D452" s="246" t="s">
        <v>151</v>
      </c>
      <c r="E452" s="247">
        <v>1</v>
      </c>
      <c r="F452" s="248"/>
      <c r="G452" s="249">
        <f>ROUND(E452*F452,2)</f>
        <v>0</v>
      </c>
      <c r="H452" s="226">
        <v>1083.8</v>
      </c>
      <c r="I452" s="225">
        <f>ROUND(E452*H452,2)</f>
        <v>1083.8</v>
      </c>
      <c r="J452" s="226">
        <v>0</v>
      </c>
      <c r="K452" s="225">
        <f>ROUND(E452*J452,2)</f>
        <v>0</v>
      </c>
      <c r="L452" s="225">
        <v>15</v>
      </c>
      <c r="M452" s="225">
        <f>G452*(1+L452/100)</f>
        <v>0</v>
      </c>
      <c r="N452" s="225">
        <v>2.63E-2</v>
      </c>
      <c r="O452" s="225">
        <f>ROUND(E452*N452,2)</f>
        <v>0.03</v>
      </c>
      <c r="P452" s="225">
        <v>0</v>
      </c>
      <c r="Q452" s="225">
        <f>ROUND(E452*P452,2)</f>
        <v>0</v>
      </c>
      <c r="R452" s="225"/>
      <c r="S452" s="225" t="s">
        <v>176</v>
      </c>
      <c r="T452" s="225" t="s">
        <v>142</v>
      </c>
      <c r="U452" s="225">
        <v>0</v>
      </c>
      <c r="V452" s="225">
        <f>ROUND(E452*U452,2)</f>
        <v>0</v>
      </c>
      <c r="W452" s="225"/>
      <c r="X452" s="225" t="s">
        <v>177</v>
      </c>
      <c r="Y452" s="206"/>
      <c r="Z452" s="206"/>
      <c r="AA452" s="206"/>
      <c r="AB452" s="206"/>
      <c r="AC452" s="206"/>
      <c r="AD452" s="206"/>
      <c r="AE452" s="206"/>
      <c r="AF452" s="206"/>
      <c r="AG452" s="206" t="s">
        <v>178</v>
      </c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</row>
    <row r="453" spans="1:60" outlineLevel="1" x14ac:dyDescent="0.25">
      <c r="A453" s="244">
        <v>194</v>
      </c>
      <c r="B453" s="245" t="s">
        <v>650</v>
      </c>
      <c r="C453" s="254" t="s">
        <v>651</v>
      </c>
      <c r="D453" s="246" t="s">
        <v>151</v>
      </c>
      <c r="E453" s="247">
        <v>2</v>
      </c>
      <c r="F453" s="248"/>
      <c r="G453" s="249">
        <f>ROUND(E453*F453,2)</f>
        <v>0</v>
      </c>
      <c r="H453" s="226">
        <v>207.2</v>
      </c>
      <c r="I453" s="225">
        <f>ROUND(E453*H453,2)</f>
        <v>414.4</v>
      </c>
      <c r="J453" s="226">
        <v>0</v>
      </c>
      <c r="K453" s="225">
        <f>ROUND(E453*J453,2)</f>
        <v>0</v>
      </c>
      <c r="L453" s="225">
        <v>15</v>
      </c>
      <c r="M453" s="225">
        <f>G453*(1+L453/100)</f>
        <v>0</v>
      </c>
      <c r="N453" s="225">
        <v>1.8000000000000001E-4</v>
      </c>
      <c r="O453" s="225">
        <f>ROUND(E453*N453,2)</f>
        <v>0</v>
      </c>
      <c r="P453" s="225">
        <v>0</v>
      </c>
      <c r="Q453" s="225">
        <f>ROUND(E453*P453,2)</f>
        <v>0</v>
      </c>
      <c r="R453" s="225" t="s">
        <v>181</v>
      </c>
      <c r="S453" s="225" t="s">
        <v>141</v>
      </c>
      <c r="T453" s="225" t="s">
        <v>142</v>
      </c>
      <c r="U453" s="225">
        <v>0</v>
      </c>
      <c r="V453" s="225">
        <f>ROUND(E453*U453,2)</f>
        <v>0</v>
      </c>
      <c r="W453" s="225"/>
      <c r="X453" s="225" t="s">
        <v>177</v>
      </c>
      <c r="Y453" s="206"/>
      <c r="Z453" s="206"/>
      <c r="AA453" s="206"/>
      <c r="AB453" s="206"/>
      <c r="AC453" s="206"/>
      <c r="AD453" s="206"/>
      <c r="AE453" s="206"/>
      <c r="AF453" s="206"/>
      <c r="AG453" s="206" t="s">
        <v>178</v>
      </c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</row>
    <row r="454" spans="1:60" outlineLevel="1" x14ac:dyDescent="0.25">
      <c r="A454" s="244">
        <v>195</v>
      </c>
      <c r="B454" s="245" t="s">
        <v>652</v>
      </c>
      <c r="C454" s="254" t="s">
        <v>653</v>
      </c>
      <c r="D454" s="246" t="s">
        <v>151</v>
      </c>
      <c r="E454" s="247">
        <v>3</v>
      </c>
      <c r="F454" s="248"/>
      <c r="G454" s="249">
        <f>ROUND(E454*F454,2)</f>
        <v>0</v>
      </c>
      <c r="H454" s="226">
        <v>247.1</v>
      </c>
      <c r="I454" s="225">
        <f>ROUND(E454*H454,2)</f>
        <v>741.3</v>
      </c>
      <c r="J454" s="226">
        <v>0</v>
      </c>
      <c r="K454" s="225">
        <f>ROUND(E454*J454,2)</f>
        <v>0</v>
      </c>
      <c r="L454" s="225">
        <v>15</v>
      </c>
      <c r="M454" s="225">
        <f>G454*(1+L454/100)</f>
        <v>0</v>
      </c>
      <c r="N454" s="225">
        <v>1.8000000000000001E-4</v>
      </c>
      <c r="O454" s="225">
        <f>ROUND(E454*N454,2)</f>
        <v>0</v>
      </c>
      <c r="P454" s="225">
        <v>0</v>
      </c>
      <c r="Q454" s="225">
        <f>ROUND(E454*P454,2)</f>
        <v>0</v>
      </c>
      <c r="R454" s="225" t="s">
        <v>181</v>
      </c>
      <c r="S454" s="225" t="s">
        <v>141</v>
      </c>
      <c r="T454" s="225" t="s">
        <v>142</v>
      </c>
      <c r="U454" s="225">
        <v>0</v>
      </c>
      <c r="V454" s="225">
        <f>ROUND(E454*U454,2)</f>
        <v>0</v>
      </c>
      <c r="W454" s="225"/>
      <c r="X454" s="225" t="s">
        <v>177</v>
      </c>
      <c r="Y454" s="206"/>
      <c r="Z454" s="206"/>
      <c r="AA454" s="206"/>
      <c r="AB454" s="206"/>
      <c r="AC454" s="206"/>
      <c r="AD454" s="206"/>
      <c r="AE454" s="206"/>
      <c r="AF454" s="206"/>
      <c r="AG454" s="206" t="s">
        <v>178</v>
      </c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</row>
    <row r="455" spans="1:60" outlineLevel="1" x14ac:dyDescent="0.25">
      <c r="A455" s="244">
        <v>196</v>
      </c>
      <c r="B455" s="245" t="s">
        <v>654</v>
      </c>
      <c r="C455" s="254" t="s">
        <v>655</v>
      </c>
      <c r="D455" s="246" t="s">
        <v>151</v>
      </c>
      <c r="E455" s="247">
        <v>2</v>
      </c>
      <c r="F455" s="248"/>
      <c r="G455" s="249">
        <f>ROUND(E455*F455,2)</f>
        <v>0</v>
      </c>
      <c r="H455" s="226">
        <v>179.5</v>
      </c>
      <c r="I455" s="225">
        <f>ROUND(E455*H455,2)</f>
        <v>359</v>
      </c>
      <c r="J455" s="226">
        <v>0</v>
      </c>
      <c r="K455" s="225">
        <f>ROUND(E455*J455,2)</f>
        <v>0</v>
      </c>
      <c r="L455" s="225">
        <v>15</v>
      </c>
      <c r="M455" s="225">
        <f>G455*(1+L455/100)</f>
        <v>0</v>
      </c>
      <c r="N455" s="225">
        <v>1.8000000000000001E-4</v>
      </c>
      <c r="O455" s="225">
        <f>ROUND(E455*N455,2)</f>
        <v>0</v>
      </c>
      <c r="P455" s="225">
        <v>0</v>
      </c>
      <c r="Q455" s="225">
        <f>ROUND(E455*P455,2)</f>
        <v>0</v>
      </c>
      <c r="R455" s="225" t="s">
        <v>181</v>
      </c>
      <c r="S455" s="225" t="s">
        <v>141</v>
      </c>
      <c r="T455" s="225" t="s">
        <v>142</v>
      </c>
      <c r="U455" s="225">
        <v>0</v>
      </c>
      <c r="V455" s="225">
        <f>ROUND(E455*U455,2)</f>
        <v>0</v>
      </c>
      <c r="W455" s="225"/>
      <c r="X455" s="225" t="s">
        <v>177</v>
      </c>
      <c r="Y455" s="206"/>
      <c r="Z455" s="206"/>
      <c r="AA455" s="206"/>
      <c r="AB455" s="206"/>
      <c r="AC455" s="206"/>
      <c r="AD455" s="206"/>
      <c r="AE455" s="206"/>
      <c r="AF455" s="206"/>
      <c r="AG455" s="206" t="s">
        <v>178</v>
      </c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</row>
    <row r="456" spans="1:60" outlineLevel="1" x14ac:dyDescent="0.25">
      <c r="A456" s="244">
        <v>197</v>
      </c>
      <c r="B456" s="245" t="s">
        <v>656</v>
      </c>
      <c r="C456" s="254" t="s">
        <v>657</v>
      </c>
      <c r="D456" s="246" t="s">
        <v>151</v>
      </c>
      <c r="E456" s="247">
        <v>1</v>
      </c>
      <c r="F456" s="248"/>
      <c r="G456" s="249">
        <f>ROUND(E456*F456,2)</f>
        <v>0</v>
      </c>
      <c r="H456" s="226">
        <v>418.9</v>
      </c>
      <c r="I456" s="225">
        <f>ROUND(E456*H456,2)</f>
        <v>418.9</v>
      </c>
      <c r="J456" s="226">
        <v>0</v>
      </c>
      <c r="K456" s="225">
        <f>ROUND(E456*J456,2)</f>
        <v>0</v>
      </c>
      <c r="L456" s="225">
        <v>15</v>
      </c>
      <c r="M456" s="225">
        <f>G456*(1+L456/100)</f>
        <v>0</v>
      </c>
      <c r="N456" s="225">
        <v>4.0000000000000002E-4</v>
      </c>
      <c r="O456" s="225">
        <f>ROUND(E456*N456,2)</f>
        <v>0</v>
      </c>
      <c r="P456" s="225">
        <v>0</v>
      </c>
      <c r="Q456" s="225">
        <f>ROUND(E456*P456,2)</f>
        <v>0</v>
      </c>
      <c r="R456" s="225" t="s">
        <v>181</v>
      </c>
      <c r="S456" s="225" t="s">
        <v>141</v>
      </c>
      <c r="T456" s="225" t="s">
        <v>142</v>
      </c>
      <c r="U456" s="225">
        <v>0</v>
      </c>
      <c r="V456" s="225">
        <f>ROUND(E456*U456,2)</f>
        <v>0</v>
      </c>
      <c r="W456" s="225"/>
      <c r="X456" s="225" t="s">
        <v>177</v>
      </c>
      <c r="Y456" s="206"/>
      <c r="Z456" s="206"/>
      <c r="AA456" s="206"/>
      <c r="AB456" s="206"/>
      <c r="AC456" s="206"/>
      <c r="AD456" s="206"/>
      <c r="AE456" s="206"/>
      <c r="AF456" s="206"/>
      <c r="AG456" s="206" t="s">
        <v>178</v>
      </c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</row>
    <row r="457" spans="1:60" outlineLevel="1" x14ac:dyDescent="0.25">
      <c r="A457" s="244">
        <v>198</v>
      </c>
      <c r="B457" s="245" t="s">
        <v>658</v>
      </c>
      <c r="C457" s="254" t="s">
        <v>659</v>
      </c>
      <c r="D457" s="246" t="s">
        <v>151</v>
      </c>
      <c r="E457" s="247">
        <v>1</v>
      </c>
      <c r="F457" s="248"/>
      <c r="G457" s="249">
        <f>ROUND(E457*F457,2)</f>
        <v>0</v>
      </c>
      <c r="H457" s="226">
        <v>1045.0999999999999</v>
      </c>
      <c r="I457" s="225">
        <f>ROUND(E457*H457,2)</f>
        <v>1045.0999999999999</v>
      </c>
      <c r="J457" s="226">
        <v>0</v>
      </c>
      <c r="K457" s="225">
        <f>ROUND(E457*J457,2)</f>
        <v>0</v>
      </c>
      <c r="L457" s="225">
        <v>15</v>
      </c>
      <c r="M457" s="225">
        <f>G457*(1+L457/100)</f>
        <v>0</v>
      </c>
      <c r="N457" s="225">
        <v>5.0000000000000001E-4</v>
      </c>
      <c r="O457" s="225">
        <f>ROUND(E457*N457,2)</f>
        <v>0</v>
      </c>
      <c r="P457" s="225">
        <v>0</v>
      </c>
      <c r="Q457" s="225">
        <f>ROUND(E457*P457,2)</f>
        <v>0</v>
      </c>
      <c r="R457" s="225" t="s">
        <v>181</v>
      </c>
      <c r="S457" s="225" t="s">
        <v>141</v>
      </c>
      <c r="T457" s="225" t="s">
        <v>142</v>
      </c>
      <c r="U457" s="225">
        <v>0</v>
      </c>
      <c r="V457" s="225">
        <f>ROUND(E457*U457,2)</f>
        <v>0</v>
      </c>
      <c r="W457" s="225"/>
      <c r="X457" s="225" t="s">
        <v>177</v>
      </c>
      <c r="Y457" s="206"/>
      <c r="Z457" s="206"/>
      <c r="AA457" s="206"/>
      <c r="AB457" s="206"/>
      <c r="AC457" s="206"/>
      <c r="AD457" s="206"/>
      <c r="AE457" s="206"/>
      <c r="AF457" s="206"/>
      <c r="AG457" s="206" t="s">
        <v>178</v>
      </c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</row>
    <row r="458" spans="1:60" outlineLevel="1" x14ac:dyDescent="0.25">
      <c r="A458" s="244">
        <v>199</v>
      </c>
      <c r="B458" s="245" t="s">
        <v>660</v>
      </c>
      <c r="C458" s="254" t="s">
        <v>661</v>
      </c>
      <c r="D458" s="246" t="s">
        <v>662</v>
      </c>
      <c r="E458" s="247">
        <v>30</v>
      </c>
      <c r="F458" s="248"/>
      <c r="G458" s="249">
        <f>ROUND(E458*F458,2)</f>
        <v>0</v>
      </c>
      <c r="H458" s="226">
        <v>13.3</v>
      </c>
      <c r="I458" s="225">
        <f>ROUND(E458*H458,2)</f>
        <v>399</v>
      </c>
      <c r="J458" s="226">
        <v>0</v>
      </c>
      <c r="K458" s="225">
        <f>ROUND(E458*J458,2)</f>
        <v>0</v>
      </c>
      <c r="L458" s="225">
        <v>15</v>
      </c>
      <c r="M458" s="225">
        <f>G458*(1+L458/100)</f>
        <v>0</v>
      </c>
      <c r="N458" s="225">
        <v>1</v>
      </c>
      <c r="O458" s="225">
        <f>ROUND(E458*N458,2)</f>
        <v>30</v>
      </c>
      <c r="P458" s="225">
        <v>0</v>
      </c>
      <c r="Q458" s="225">
        <f>ROUND(E458*P458,2)</f>
        <v>0</v>
      </c>
      <c r="R458" s="225" t="s">
        <v>181</v>
      </c>
      <c r="S458" s="225" t="s">
        <v>141</v>
      </c>
      <c r="T458" s="225" t="s">
        <v>142</v>
      </c>
      <c r="U458" s="225">
        <v>0</v>
      </c>
      <c r="V458" s="225">
        <f>ROUND(E458*U458,2)</f>
        <v>0</v>
      </c>
      <c r="W458" s="225"/>
      <c r="X458" s="225" t="s">
        <v>177</v>
      </c>
      <c r="Y458" s="206"/>
      <c r="Z458" s="206"/>
      <c r="AA458" s="206"/>
      <c r="AB458" s="206"/>
      <c r="AC458" s="206"/>
      <c r="AD458" s="206"/>
      <c r="AE458" s="206"/>
      <c r="AF458" s="206"/>
      <c r="AG458" s="206" t="s">
        <v>178</v>
      </c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</row>
    <row r="459" spans="1:60" x14ac:dyDescent="0.25">
      <c r="A459" s="232" t="s">
        <v>136</v>
      </c>
      <c r="B459" s="233" t="s">
        <v>104</v>
      </c>
      <c r="C459" s="251" t="s">
        <v>105</v>
      </c>
      <c r="D459" s="234"/>
      <c r="E459" s="235"/>
      <c r="F459" s="236"/>
      <c r="G459" s="237">
        <f>SUMIF(AG460:AG463,"&lt;&gt;NOR",G460:G463)</f>
        <v>0</v>
      </c>
      <c r="H459" s="231"/>
      <c r="I459" s="231">
        <f>SUM(I460:I463)</f>
        <v>245.2</v>
      </c>
      <c r="J459" s="231"/>
      <c r="K459" s="231">
        <f>SUM(K460:K463)</f>
        <v>482.8</v>
      </c>
      <c r="L459" s="231"/>
      <c r="M459" s="231">
        <f>SUM(M460:M463)</f>
        <v>0</v>
      </c>
      <c r="N459" s="231"/>
      <c r="O459" s="231">
        <f>SUM(O460:O463)</f>
        <v>0</v>
      </c>
      <c r="P459" s="231"/>
      <c r="Q459" s="231">
        <f>SUM(Q460:Q463)</f>
        <v>0</v>
      </c>
      <c r="R459" s="231"/>
      <c r="S459" s="231"/>
      <c r="T459" s="231"/>
      <c r="U459" s="231"/>
      <c r="V459" s="231">
        <f>SUM(V460:V463)</f>
        <v>0.91999999999999993</v>
      </c>
      <c r="W459" s="231"/>
      <c r="X459" s="231"/>
      <c r="AG459" t="s">
        <v>137</v>
      </c>
    </row>
    <row r="460" spans="1:60" outlineLevel="1" x14ac:dyDescent="0.25">
      <c r="A460" s="244">
        <v>200</v>
      </c>
      <c r="B460" s="245" t="s">
        <v>663</v>
      </c>
      <c r="C460" s="254" t="s">
        <v>664</v>
      </c>
      <c r="D460" s="246" t="s">
        <v>151</v>
      </c>
      <c r="E460" s="247">
        <v>1</v>
      </c>
      <c r="F460" s="248"/>
      <c r="G460" s="249">
        <f>ROUND(E460*F460,2)</f>
        <v>0</v>
      </c>
      <c r="H460" s="226">
        <v>76.7</v>
      </c>
      <c r="I460" s="225">
        <f>ROUND(E460*H460,2)</f>
        <v>76.7</v>
      </c>
      <c r="J460" s="226">
        <v>135.5</v>
      </c>
      <c r="K460" s="225">
        <f>ROUND(E460*J460,2)</f>
        <v>135.5</v>
      </c>
      <c r="L460" s="225">
        <v>15</v>
      </c>
      <c r="M460" s="225">
        <f>G460*(1+L460/100)</f>
        <v>0</v>
      </c>
      <c r="N460" s="225">
        <v>0</v>
      </c>
      <c r="O460" s="225">
        <f>ROUND(E460*N460,2)</f>
        <v>0</v>
      </c>
      <c r="P460" s="225">
        <v>0</v>
      </c>
      <c r="Q460" s="225">
        <f>ROUND(E460*P460,2)</f>
        <v>0</v>
      </c>
      <c r="R460" s="225"/>
      <c r="S460" s="225" t="s">
        <v>141</v>
      </c>
      <c r="T460" s="225" t="s">
        <v>142</v>
      </c>
      <c r="U460" s="225">
        <v>0.23599999999999999</v>
      </c>
      <c r="V460" s="225">
        <f>ROUND(E460*U460,2)</f>
        <v>0.24</v>
      </c>
      <c r="W460" s="225"/>
      <c r="X460" s="225" t="s">
        <v>143</v>
      </c>
      <c r="Y460" s="206"/>
      <c r="Z460" s="206"/>
      <c r="AA460" s="206"/>
      <c r="AB460" s="206"/>
      <c r="AC460" s="206"/>
      <c r="AD460" s="206"/>
      <c r="AE460" s="206"/>
      <c r="AF460" s="206"/>
      <c r="AG460" s="206" t="s">
        <v>144</v>
      </c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</row>
    <row r="461" spans="1:60" outlineLevel="1" x14ac:dyDescent="0.25">
      <c r="A461" s="244">
        <v>201</v>
      </c>
      <c r="B461" s="245" t="s">
        <v>665</v>
      </c>
      <c r="C461" s="254" t="s">
        <v>666</v>
      </c>
      <c r="D461" s="246" t="s">
        <v>151</v>
      </c>
      <c r="E461" s="247">
        <v>1</v>
      </c>
      <c r="F461" s="248"/>
      <c r="G461" s="249">
        <f>ROUND(E461*F461,2)</f>
        <v>0</v>
      </c>
      <c r="H461" s="226">
        <v>0</v>
      </c>
      <c r="I461" s="225">
        <f>ROUND(E461*H461,2)</f>
        <v>0</v>
      </c>
      <c r="J461" s="226">
        <v>237</v>
      </c>
      <c r="K461" s="225">
        <f>ROUND(E461*J461,2)</f>
        <v>237</v>
      </c>
      <c r="L461" s="225">
        <v>15</v>
      </c>
      <c r="M461" s="225">
        <f>G461*(1+L461/100)</f>
        <v>0</v>
      </c>
      <c r="N461" s="225">
        <v>0</v>
      </c>
      <c r="O461" s="225">
        <f>ROUND(E461*N461,2)</f>
        <v>0</v>
      </c>
      <c r="P461" s="225">
        <v>0</v>
      </c>
      <c r="Q461" s="225">
        <f>ROUND(E461*P461,2)</f>
        <v>0</v>
      </c>
      <c r="R461" s="225"/>
      <c r="S461" s="225" t="s">
        <v>141</v>
      </c>
      <c r="T461" s="225" t="s">
        <v>141</v>
      </c>
      <c r="U461" s="225">
        <v>0.48</v>
      </c>
      <c r="V461" s="225">
        <f>ROUND(E461*U461,2)</f>
        <v>0.48</v>
      </c>
      <c r="W461" s="225"/>
      <c r="X461" s="225" t="s">
        <v>143</v>
      </c>
      <c r="Y461" s="206"/>
      <c r="Z461" s="206"/>
      <c r="AA461" s="206"/>
      <c r="AB461" s="206"/>
      <c r="AC461" s="206"/>
      <c r="AD461" s="206"/>
      <c r="AE461" s="206"/>
      <c r="AF461" s="206"/>
      <c r="AG461" s="206" t="s">
        <v>144</v>
      </c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</row>
    <row r="462" spans="1:60" outlineLevel="1" x14ac:dyDescent="0.25">
      <c r="A462" s="244">
        <v>202</v>
      </c>
      <c r="B462" s="245" t="s">
        <v>667</v>
      </c>
      <c r="C462" s="254" t="s">
        <v>668</v>
      </c>
      <c r="D462" s="246" t="s">
        <v>151</v>
      </c>
      <c r="E462" s="247">
        <v>1</v>
      </c>
      <c r="F462" s="248"/>
      <c r="G462" s="249">
        <f>ROUND(E462*F462,2)</f>
        <v>0</v>
      </c>
      <c r="H462" s="226">
        <v>0</v>
      </c>
      <c r="I462" s="225">
        <f>ROUND(E462*H462,2)</f>
        <v>0</v>
      </c>
      <c r="J462" s="226">
        <v>110.3</v>
      </c>
      <c r="K462" s="225">
        <f>ROUND(E462*J462,2)</f>
        <v>110.3</v>
      </c>
      <c r="L462" s="225">
        <v>15</v>
      </c>
      <c r="M462" s="225">
        <f>G462*(1+L462/100)</f>
        <v>0</v>
      </c>
      <c r="N462" s="225">
        <v>0</v>
      </c>
      <c r="O462" s="225">
        <f>ROUND(E462*N462,2)</f>
        <v>0</v>
      </c>
      <c r="P462" s="225">
        <v>0</v>
      </c>
      <c r="Q462" s="225">
        <f>ROUND(E462*P462,2)</f>
        <v>0</v>
      </c>
      <c r="R462" s="225"/>
      <c r="S462" s="225" t="s">
        <v>141</v>
      </c>
      <c r="T462" s="225" t="s">
        <v>142</v>
      </c>
      <c r="U462" s="225">
        <v>0.20166999999999999</v>
      </c>
      <c r="V462" s="225">
        <f>ROUND(E462*U462,2)</f>
        <v>0.2</v>
      </c>
      <c r="W462" s="225"/>
      <c r="X462" s="225" t="s">
        <v>143</v>
      </c>
      <c r="Y462" s="206"/>
      <c r="Z462" s="206"/>
      <c r="AA462" s="206"/>
      <c r="AB462" s="206"/>
      <c r="AC462" s="206"/>
      <c r="AD462" s="206"/>
      <c r="AE462" s="206"/>
      <c r="AF462" s="206"/>
      <c r="AG462" s="206" t="s">
        <v>144</v>
      </c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</row>
    <row r="463" spans="1:60" outlineLevel="1" x14ac:dyDescent="0.25">
      <c r="A463" s="244">
        <v>203</v>
      </c>
      <c r="B463" s="245" t="s">
        <v>669</v>
      </c>
      <c r="C463" s="254" t="s">
        <v>670</v>
      </c>
      <c r="D463" s="246" t="s">
        <v>151</v>
      </c>
      <c r="E463" s="247">
        <v>1</v>
      </c>
      <c r="F463" s="248"/>
      <c r="G463" s="249">
        <f>ROUND(E463*F463,2)</f>
        <v>0</v>
      </c>
      <c r="H463" s="226">
        <v>168.5</v>
      </c>
      <c r="I463" s="225">
        <f>ROUND(E463*H463,2)</f>
        <v>168.5</v>
      </c>
      <c r="J463" s="226">
        <v>0</v>
      </c>
      <c r="K463" s="225">
        <f>ROUND(E463*J463,2)</f>
        <v>0</v>
      </c>
      <c r="L463" s="225">
        <v>15</v>
      </c>
      <c r="M463" s="225">
        <f>G463*(1+L463/100)</f>
        <v>0</v>
      </c>
      <c r="N463" s="225">
        <v>1.0000000000000001E-5</v>
      </c>
      <c r="O463" s="225">
        <f>ROUND(E463*N463,2)</f>
        <v>0</v>
      </c>
      <c r="P463" s="225">
        <v>0</v>
      </c>
      <c r="Q463" s="225">
        <f>ROUND(E463*P463,2)</f>
        <v>0</v>
      </c>
      <c r="R463" s="225" t="s">
        <v>181</v>
      </c>
      <c r="S463" s="225" t="s">
        <v>141</v>
      </c>
      <c r="T463" s="225" t="s">
        <v>142</v>
      </c>
      <c r="U463" s="225">
        <v>0</v>
      </c>
      <c r="V463" s="225">
        <f>ROUND(E463*U463,2)</f>
        <v>0</v>
      </c>
      <c r="W463" s="225"/>
      <c r="X463" s="225" t="s">
        <v>177</v>
      </c>
      <c r="Y463" s="206"/>
      <c r="Z463" s="206"/>
      <c r="AA463" s="206"/>
      <c r="AB463" s="206"/>
      <c r="AC463" s="206"/>
      <c r="AD463" s="206"/>
      <c r="AE463" s="206"/>
      <c r="AF463" s="206"/>
      <c r="AG463" s="206" t="s">
        <v>178</v>
      </c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</row>
    <row r="464" spans="1:60" x14ac:dyDescent="0.25">
      <c r="A464" s="232" t="s">
        <v>136</v>
      </c>
      <c r="B464" s="233" t="s">
        <v>106</v>
      </c>
      <c r="C464" s="251" t="s">
        <v>107</v>
      </c>
      <c r="D464" s="234"/>
      <c r="E464" s="235"/>
      <c r="F464" s="236"/>
      <c r="G464" s="237">
        <f>SUMIF(AG465:AG471,"&lt;&gt;NOR",G465:G471)</f>
        <v>0</v>
      </c>
      <c r="H464" s="231"/>
      <c r="I464" s="231">
        <f>SUM(I465:I471)</f>
        <v>0</v>
      </c>
      <c r="J464" s="231"/>
      <c r="K464" s="231">
        <f>SUM(K465:K471)</f>
        <v>6877.18</v>
      </c>
      <c r="L464" s="231"/>
      <c r="M464" s="231">
        <f>SUM(M465:M471)</f>
        <v>0</v>
      </c>
      <c r="N464" s="231"/>
      <c r="O464" s="231">
        <f>SUM(O465:O471)</f>
        <v>0</v>
      </c>
      <c r="P464" s="231"/>
      <c r="Q464" s="231">
        <f>SUM(Q465:Q471)</f>
        <v>0</v>
      </c>
      <c r="R464" s="231"/>
      <c r="S464" s="231"/>
      <c r="T464" s="231"/>
      <c r="U464" s="231"/>
      <c r="V464" s="231">
        <f>SUM(V465:V471)</f>
        <v>5.93</v>
      </c>
      <c r="W464" s="231"/>
      <c r="X464" s="231"/>
      <c r="AG464" t="s">
        <v>137</v>
      </c>
    </row>
    <row r="465" spans="1:60" outlineLevel="1" x14ac:dyDescent="0.25">
      <c r="A465" s="244">
        <v>204</v>
      </c>
      <c r="B465" s="245" t="s">
        <v>671</v>
      </c>
      <c r="C465" s="254" t="s">
        <v>672</v>
      </c>
      <c r="D465" s="246" t="s">
        <v>673</v>
      </c>
      <c r="E465" s="247">
        <v>3</v>
      </c>
      <c r="F465" s="248"/>
      <c r="G465" s="249">
        <f>ROUND(E465*F465,2)</f>
        <v>0</v>
      </c>
      <c r="H465" s="226">
        <v>0</v>
      </c>
      <c r="I465" s="225">
        <f>ROUND(E465*H465,2)</f>
        <v>0</v>
      </c>
      <c r="J465" s="226">
        <v>55.1</v>
      </c>
      <c r="K465" s="225">
        <f>ROUND(E465*J465,2)</f>
        <v>165.3</v>
      </c>
      <c r="L465" s="225">
        <v>15</v>
      </c>
      <c r="M465" s="225">
        <f>G465*(1+L465/100)</f>
        <v>0</v>
      </c>
      <c r="N465" s="225">
        <v>0</v>
      </c>
      <c r="O465" s="225">
        <f>ROUND(E465*N465,2)</f>
        <v>0</v>
      </c>
      <c r="P465" s="225">
        <v>0</v>
      </c>
      <c r="Q465" s="225">
        <f>ROUND(E465*P465,2)</f>
        <v>0</v>
      </c>
      <c r="R465" s="225"/>
      <c r="S465" s="225" t="s">
        <v>141</v>
      </c>
      <c r="T465" s="225" t="s">
        <v>142</v>
      </c>
      <c r="U465" s="225">
        <v>0</v>
      </c>
      <c r="V465" s="225">
        <f>ROUND(E465*U465,2)</f>
        <v>0</v>
      </c>
      <c r="W465" s="225"/>
      <c r="X465" s="225" t="s">
        <v>143</v>
      </c>
      <c r="Y465" s="206"/>
      <c r="Z465" s="206"/>
      <c r="AA465" s="206"/>
      <c r="AB465" s="206"/>
      <c r="AC465" s="206"/>
      <c r="AD465" s="206"/>
      <c r="AE465" s="206"/>
      <c r="AF465" s="206"/>
      <c r="AG465" s="206" t="s">
        <v>144</v>
      </c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</row>
    <row r="466" spans="1:60" outlineLevel="1" x14ac:dyDescent="0.25">
      <c r="A466" s="244">
        <v>205</v>
      </c>
      <c r="B466" s="245" t="s">
        <v>674</v>
      </c>
      <c r="C466" s="254" t="s">
        <v>675</v>
      </c>
      <c r="D466" s="246" t="s">
        <v>140</v>
      </c>
      <c r="E466" s="247">
        <v>2.9341499999999998</v>
      </c>
      <c r="F466" s="248"/>
      <c r="G466" s="249">
        <f>ROUND(E466*F466,2)</f>
        <v>0</v>
      </c>
      <c r="H466" s="226">
        <v>0</v>
      </c>
      <c r="I466" s="225">
        <f>ROUND(E466*H466,2)</f>
        <v>0</v>
      </c>
      <c r="J466" s="226">
        <v>186.7</v>
      </c>
      <c r="K466" s="225">
        <f>ROUND(E466*J466,2)</f>
        <v>547.80999999999995</v>
      </c>
      <c r="L466" s="225">
        <v>15</v>
      </c>
      <c r="M466" s="225">
        <f>G466*(1+L466/100)</f>
        <v>0</v>
      </c>
      <c r="N466" s="225">
        <v>0</v>
      </c>
      <c r="O466" s="225">
        <f>ROUND(E466*N466,2)</f>
        <v>0</v>
      </c>
      <c r="P466" s="225">
        <v>0</v>
      </c>
      <c r="Q466" s="225">
        <f>ROUND(E466*P466,2)</f>
        <v>0</v>
      </c>
      <c r="R466" s="225"/>
      <c r="S466" s="225" t="s">
        <v>141</v>
      </c>
      <c r="T466" s="225" t="s">
        <v>142</v>
      </c>
      <c r="U466" s="225">
        <v>0.27700000000000002</v>
      </c>
      <c r="V466" s="225">
        <f>ROUND(E466*U466,2)</f>
        <v>0.81</v>
      </c>
      <c r="W466" s="225"/>
      <c r="X466" s="225" t="s">
        <v>676</v>
      </c>
      <c r="Y466" s="206"/>
      <c r="Z466" s="206"/>
      <c r="AA466" s="206"/>
      <c r="AB466" s="206"/>
      <c r="AC466" s="206"/>
      <c r="AD466" s="206"/>
      <c r="AE466" s="206"/>
      <c r="AF466" s="206"/>
      <c r="AG466" s="206" t="s">
        <v>677</v>
      </c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</row>
    <row r="467" spans="1:60" outlineLevel="1" x14ac:dyDescent="0.25">
      <c r="A467" s="244">
        <v>206</v>
      </c>
      <c r="B467" s="245" t="s">
        <v>678</v>
      </c>
      <c r="C467" s="254" t="s">
        <v>679</v>
      </c>
      <c r="D467" s="246" t="s">
        <v>140</v>
      </c>
      <c r="E467" s="247">
        <v>2.9341499999999998</v>
      </c>
      <c r="F467" s="248"/>
      <c r="G467" s="249">
        <f>ROUND(E467*F467,2)</f>
        <v>0</v>
      </c>
      <c r="H467" s="226">
        <v>0</v>
      </c>
      <c r="I467" s="225">
        <f>ROUND(E467*H467,2)</f>
        <v>0</v>
      </c>
      <c r="J467" s="226">
        <v>259.89999999999998</v>
      </c>
      <c r="K467" s="225">
        <f>ROUND(E467*J467,2)</f>
        <v>762.59</v>
      </c>
      <c r="L467" s="225">
        <v>15</v>
      </c>
      <c r="M467" s="225">
        <f>G467*(1+L467/100)</f>
        <v>0</v>
      </c>
      <c r="N467" s="225">
        <v>0</v>
      </c>
      <c r="O467" s="225">
        <f>ROUND(E467*N467,2)</f>
        <v>0</v>
      </c>
      <c r="P467" s="225">
        <v>0</v>
      </c>
      <c r="Q467" s="225">
        <f>ROUND(E467*P467,2)</f>
        <v>0</v>
      </c>
      <c r="R467" s="225"/>
      <c r="S467" s="225" t="s">
        <v>141</v>
      </c>
      <c r="T467" s="225" t="s">
        <v>142</v>
      </c>
      <c r="U467" s="225">
        <v>0.49</v>
      </c>
      <c r="V467" s="225">
        <f>ROUND(E467*U467,2)</f>
        <v>1.44</v>
      </c>
      <c r="W467" s="225"/>
      <c r="X467" s="225" t="s">
        <v>676</v>
      </c>
      <c r="Y467" s="206"/>
      <c r="Z467" s="206"/>
      <c r="AA467" s="206"/>
      <c r="AB467" s="206"/>
      <c r="AC467" s="206"/>
      <c r="AD467" s="206"/>
      <c r="AE467" s="206"/>
      <c r="AF467" s="206"/>
      <c r="AG467" s="206" t="s">
        <v>677</v>
      </c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</row>
    <row r="468" spans="1:60" outlineLevel="1" x14ac:dyDescent="0.25">
      <c r="A468" s="244">
        <v>207</v>
      </c>
      <c r="B468" s="245" t="s">
        <v>680</v>
      </c>
      <c r="C468" s="254" t="s">
        <v>681</v>
      </c>
      <c r="D468" s="246" t="s">
        <v>140</v>
      </c>
      <c r="E468" s="247">
        <v>58.68291</v>
      </c>
      <c r="F468" s="248"/>
      <c r="G468" s="249">
        <f>ROUND(E468*F468,2)</f>
        <v>0</v>
      </c>
      <c r="H468" s="226">
        <v>0</v>
      </c>
      <c r="I468" s="225">
        <f>ROUND(E468*H468,2)</f>
        <v>0</v>
      </c>
      <c r="J468" s="226">
        <v>17.7</v>
      </c>
      <c r="K468" s="225">
        <f>ROUND(E468*J468,2)</f>
        <v>1038.69</v>
      </c>
      <c r="L468" s="225">
        <v>15</v>
      </c>
      <c r="M468" s="225">
        <f>G468*(1+L468/100)</f>
        <v>0</v>
      </c>
      <c r="N468" s="225">
        <v>0</v>
      </c>
      <c r="O468" s="225">
        <f>ROUND(E468*N468,2)</f>
        <v>0</v>
      </c>
      <c r="P468" s="225">
        <v>0</v>
      </c>
      <c r="Q468" s="225">
        <f>ROUND(E468*P468,2)</f>
        <v>0</v>
      </c>
      <c r="R468" s="225"/>
      <c r="S468" s="225" t="s">
        <v>141</v>
      </c>
      <c r="T468" s="225" t="s">
        <v>142</v>
      </c>
      <c r="U468" s="225">
        <v>0</v>
      </c>
      <c r="V468" s="225">
        <f>ROUND(E468*U468,2)</f>
        <v>0</v>
      </c>
      <c r="W468" s="225"/>
      <c r="X468" s="225" t="s">
        <v>676</v>
      </c>
      <c r="Y468" s="206"/>
      <c r="Z468" s="206"/>
      <c r="AA468" s="206"/>
      <c r="AB468" s="206"/>
      <c r="AC468" s="206"/>
      <c r="AD468" s="206"/>
      <c r="AE468" s="206"/>
      <c r="AF468" s="206"/>
      <c r="AG468" s="206" t="s">
        <v>677</v>
      </c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</row>
    <row r="469" spans="1:60" outlineLevel="1" x14ac:dyDescent="0.25">
      <c r="A469" s="244">
        <v>208</v>
      </c>
      <c r="B469" s="245" t="s">
        <v>682</v>
      </c>
      <c r="C469" s="254" t="s">
        <v>683</v>
      </c>
      <c r="D469" s="246" t="s">
        <v>140</v>
      </c>
      <c r="E469" s="247">
        <v>2.9341499999999998</v>
      </c>
      <c r="F469" s="248"/>
      <c r="G469" s="249">
        <f>ROUND(E469*F469,2)</f>
        <v>0</v>
      </c>
      <c r="H469" s="226">
        <v>0</v>
      </c>
      <c r="I469" s="225">
        <f>ROUND(E469*H469,2)</f>
        <v>0</v>
      </c>
      <c r="J469" s="226">
        <v>366.8</v>
      </c>
      <c r="K469" s="225">
        <f>ROUND(E469*J469,2)</f>
        <v>1076.25</v>
      </c>
      <c r="L469" s="225">
        <v>15</v>
      </c>
      <c r="M469" s="225">
        <f>G469*(1+L469/100)</f>
        <v>0</v>
      </c>
      <c r="N469" s="225">
        <v>0</v>
      </c>
      <c r="O469" s="225">
        <f>ROUND(E469*N469,2)</f>
        <v>0</v>
      </c>
      <c r="P469" s="225">
        <v>0</v>
      </c>
      <c r="Q469" s="225">
        <f>ROUND(E469*P469,2)</f>
        <v>0</v>
      </c>
      <c r="R469" s="225"/>
      <c r="S469" s="225" t="s">
        <v>141</v>
      </c>
      <c r="T469" s="225" t="s">
        <v>142</v>
      </c>
      <c r="U469" s="225">
        <v>0.94199999999999995</v>
      </c>
      <c r="V469" s="225">
        <f>ROUND(E469*U469,2)</f>
        <v>2.76</v>
      </c>
      <c r="W469" s="225"/>
      <c r="X469" s="225" t="s">
        <v>676</v>
      </c>
      <c r="Y469" s="206"/>
      <c r="Z469" s="206"/>
      <c r="AA469" s="206"/>
      <c r="AB469" s="206"/>
      <c r="AC469" s="206"/>
      <c r="AD469" s="206"/>
      <c r="AE469" s="206"/>
      <c r="AF469" s="206"/>
      <c r="AG469" s="206" t="s">
        <v>677</v>
      </c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</row>
    <row r="470" spans="1:60" outlineLevel="1" x14ac:dyDescent="0.25">
      <c r="A470" s="244">
        <v>209</v>
      </c>
      <c r="B470" s="245" t="s">
        <v>684</v>
      </c>
      <c r="C470" s="254" t="s">
        <v>685</v>
      </c>
      <c r="D470" s="246" t="s">
        <v>140</v>
      </c>
      <c r="E470" s="247">
        <v>8.8024400000000007</v>
      </c>
      <c r="F470" s="248"/>
      <c r="G470" s="249">
        <f>ROUND(E470*F470,2)</f>
        <v>0</v>
      </c>
      <c r="H470" s="226">
        <v>0</v>
      </c>
      <c r="I470" s="225">
        <f>ROUND(E470*H470,2)</f>
        <v>0</v>
      </c>
      <c r="J470" s="226">
        <v>40.9</v>
      </c>
      <c r="K470" s="225">
        <f>ROUND(E470*J470,2)</f>
        <v>360.02</v>
      </c>
      <c r="L470" s="225">
        <v>15</v>
      </c>
      <c r="M470" s="225">
        <f>G470*(1+L470/100)</f>
        <v>0</v>
      </c>
      <c r="N470" s="225">
        <v>0</v>
      </c>
      <c r="O470" s="225">
        <f>ROUND(E470*N470,2)</f>
        <v>0</v>
      </c>
      <c r="P470" s="225">
        <v>0</v>
      </c>
      <c r="Q470" s="225">
        <f>ROUND(E470*P470,2)</f>
        <v>0</v>
      </c>
      <c r="R470" s="225"/>
      <c r="S470" s="225" t="s">
        <v>141</v>
      </c>
      <c r="T470" s="225" t="s">
        <v>142</v>
      </c>
      <c r="U470" s="225">
        <v>0.105</v>
      </c>
      <c r="V470" s="225">
        <f>ROUND(E470*U470,2)</f>
        <v>0.92</v>
      </c>
      <c r="W470" s="225"/>
      <c r="X470" s="225" t="s">
        <v>676</v>
      </c>
      <c r="Y470" s="206"/>
      <c r="Z470" s="206"/>
      <c r="AA470" s="206"/>
      <c r="AB470" s="206"/>
      <c r="AC470" s="206"/>
      <c r="AD470" s="206"/>
      <c r="AE470" s="206"/>
      <c r="AF470" s="206"/>
      <c r="AG470" s="206" t="s">
        <v>677</v>
      </c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</row>
    <row r="471" spans="1:60" outlineLevel="1" x14ac:dyDescent="0.25">
      <c r="A471" s="238">
        <v>210</v>
      </c>
      <c r="B471" s="239" t="s">
        <v>686</v>
      </c>
      <c r="C471" s="252" t="s">
        <v>687</v>
      </c>
      <c r="D471" s="240" t="s">
        <v>140</v>
      </c>
      <c r="E471" s="241">
        <v>2.9341499999999998</v>
      </c>
      <c r="F471" s="242"/>
      <c r="G471" s="243">
        <f>ROUND(E471*F471,2)</f>
        <v>0</v>
      </c>
      <c r="H471" s="226">
        <v>0</v>
      </c>
      <c r="I471" s="225">
        <f>ROUND(E471*H471,2)</f>
        <v>0</v>
      </c>
      <c r="J471" s="226">
        <v>997.4</v>
      </c>
      <c r="K471" s="225">
        <f>ROUND(E471*J471,2)</f>
        <v>2926.52</v>
      </c>
      <c r="L471" s="225">
        <v>15</v>
      </c>
      <c r="M471" s="225">
        <f>G471*(1+L471/100)</f>
        <v>0</v>
      </c>
      <c r="N471" s="225">
        <v>0</v>
      </c>
      <c r="O471" s="225">
        <f>ROUND(E471*N471,2)</f>
        <v>0</v>
      </c>
      <c r="P471" s="225">
        <v>0</v>
      </c>
      <c r="Q471" s="225">
        <f>ROUND(E471*P471,2)</f>
        <v>0</v>
      </c>
      <c r="R471" s="225"/>
      <c r="S471" s="225" t="s">
        <v>688</v>
      </c>
      <c r="T471" s="225" t="s">
        <v>142</v>
      </c>
      <c r="U471" s="225">
        <v>0</v>
      </c>
      <c r="V471" s="225">
        <f>ROUND(E471*U471,2)</f>
        <v>0</v>
      </c>
      <c r="W471" s="225"/>
      <c r="X471" s="225" t="s">
        <v>676</v>
      </c>
      <c r="Y471" s="206"/>
      <c r="Z471" s="206"/>
      <c r="AA471" s="206"/>
      <c r="AB471" s="206"/>
      <c r="AC471" s="206"/>
      <c r="AD471" s="206"/>
      <c r="AE471" s="206"/>
      <c r="AF471" s="206"/>
      <c r="AG471" s="206" t="s">
        <v>677</v>
      </c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</row>
    <row r="472" spans="1:60" x14ac:dyDescent="0.25">
      <c r="A472" s="3"/>
      <c r="B472" s="4"/>
      <c r="C472" s="257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AE472">
        <v>15</v>
      </c>
      <c r="AF472">
        <v>21</v>
      </c>
      <c r="AG472" t="s">
        <v>123</v>
      </c>
    </row>
    <row r="473" spans="1:60" x14ac:dyDescent="0.25">
      <c r="A473" s="209"/>
      <c r="B473" s="210" t="s">
        <v>31</v>
      </c>
      <c r="C473" s="258"/>
      <c r="D473" s="211"/>
      <c r="E473" s="212"/>
      <c r="F473" s="212"/>
      <c r="G473" s="250">
        <f>G8+G34+G40+G100+G116+G119+G129+G161+G163+G177+G179+G187+G194+G205+G235+G244+G255+G260+G291+G306+G337+G366+G372+G418+G420+G459+G464</f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AE473">
        <f>SUMIF(L7:L471,AE472,G7:G471)</f>
        <v>0</v>
      </c>
      <c r="AF473">
        <f>SUMIF(L7:L471,AF472,G7:G471)</f>
        <v>0</v>
      </c>
      <c r="AG473" t="s">
        <v>689</v>
      </c>
    </row>
    <row r="474" spans="1:60" x14ac:dyDescent="0.25">
      <c r="A474" s="3"/>
      <c r="B474" s="4"/>
      <c r="C474" s="257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60" x14ac:dyDescent="0.25">
      <c r="A475" s="3"/>
      <c r="B475" s="4"/>
      <c r="C475" s="257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60" x14ac:dyDescent="0.25">
      <c r="A476" s="213" t="s">
        <v>690</v>
      </c>
      <c r="B476" s="213"/>
      <c r="C476" s="259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60" x14ac:dyDescent="0.25">
      <c r="A477" s="214"/>
      <c r="B477" s="215"/>
      <c r="C477" s="260"/>
      <c r="D477" s="215"/>
      <c r="E477" s="215"/>
      <c r="F477" s="215"/>
      <c r="G477" s="21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AG477" t="s">
        <v>691</v>
      </c>
    </row>
    <row r="478" spans="1:60" x14ac:dyDescent="0.25">
      <c r="A478" s="217"/>
      <c r="B478" s="218"/>
      <c r="C478" s="261"/>
      <c r="D478" s="218"/>
      <c r="E478" s="218"/>
      <c r="F478" s="218"/>
      <c r="G478" s="219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60" x14ac:dyDescent="0.25">
      <c r="A479" s="217"/>
      <c r="B479" s="218"/>
      <c r="C479" s="261"/>
      <c r="D479" s="218"/>
      <c r="E479" s="218"/>
      <c r="F479" s="218"/>
      <c r="G479" s="219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60" x14ac:dyDescent="0.25">
      <c r="A480" s="217"/>
      <c r="B480" s="218"/>
      <c r="C480" s="261"/>
      <c r="D480" s="218"/>
      <c r="E480" s="218"/>
      <c r="F480" s="218"/>
      <c r="G480" s="219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33" x14ac:dyDescent="0.25">
      <c r="A481" s="220"/>
      <c r="B481" s="221"/>
      <c r="C481" s="262"/>
      <c r="D481" s="221"/>
      <c r="E481" s="221"/>
      <c r="F481" s="221"/>
      <c r="G481" s="2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33" x14ac:dyDescent="0.25">
      <c r="A482" s="3"/>
      <c r="B482" s="4"/>
      <c r="C482" s="257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33" x14ac:dyDescent="0.25">
      <c r="C483" s="263"/>
      <c r="D483" s="10"/>
      <c r="AG483" t="s">
        <v>692</v>
      </c>
    </row>
    <row r="484" spans="1:33" x14ac:dyDescent="0.25">
      <c r="D484" s="10"/>
    </row>
    <row r="485" spans="1:33" x14ac:dyDescent="0.25">
      <c r="D485" s="10"/>
    </row>
    <row r="486" spans="1:33" x14ac:dyDescent="0.25">
      <c r="D486" s="10"/>
    </row>
    <row r="487" spans="1:33" x14ac:dyDescent="0.25">
      <c r="D487" s="10"/>
    </row>
    <row r="488" spans="1:33" x14ac:dyDescent="0.25">
      <c r="D488" s="10"/>
    </row>
    <row r="489" spans="1:33" x14ac:dyDescent="0.25">
      <c r="D489" s="10"/>
    </row>
    <row r="490" spans="1:33" x14ac:dyDescent="0.25">
      <c r="D490" s="10"/>
    </row>
    <row r="491" spans="1:33" x14ac:dyDescent="0.25">
      <c r="D491" s="10"/>
    </row>
    <row r="492" spans="1:33" x14ac:dyDescent="0.25">
      <c r="D492" s="10"/>
    </row>
    <row r="493" spans="1:33" x14ac:dyDescent="0.25">
      <c r="D493" s="10"/>
    </row>
    <row r="494" spans="1:33" x14ac:dyDescent="0.25">
      <c r="D494" s="10"/>
    </row>
    <row r="495" spans="1:33" x14ac:dyDescent="0.25">
      <c r="D495" s="10"/>
    </row>
    <row r="496" spans="1:33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76:C476"/>
    <mergeCell ref="A477:G48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E1CC-29EB-4D0D-A013-A40F3FA4C70B}">
  <sheetPr>
    <outlinePr summaryBelow="0"/>
  </sheetPr>
  <dimension ref="A1:BH5000"/>
  <sheetViews>
    <sheetView workbookViewId="0">
      <pane ySplit="7" topLeftCell="A8" activePane="bottomLeft" state="frozen"/>
      <selection pane="bottomLeft" activeCell="Z16" sqref="Z16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111</v>
      </c>
    </row>
    <row r="2" spans="1:60" ht="25.05" customHeight="1" x14ac:dyDescent="0.25">
      <c r="A2" s="192" t="s">
        <v>8</v>
      </c>
      <c r="B2" s="49"/>
      <c r="C2" s="195" t="s">
        <v>742</v>
      </c>
      <c r="D2" s="193"/>
      <c r="E2" s="193"/>
      <c r="F2" s="193"/>
      <c r="G2" s="194"/>
      <c r="AG2" t="s">
        <v>112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112</v>
      </c>
      <c r="AG3" t="s">
        <v>113</v>
      </c>
    </row>
    <row r="4" spans="1:60" ht="25.05" customHeight="1" x14ac:dyDescent="0.25">
      <c r="A4" s="196" t="s">
        <v>10</v>
      </c>
      <c r="B4" s="197"/>
      <c r="C4" s="198" t="s">
        <v>48</v>
      </c>
      <c r="D4" s="199"/>
      <c r="E4" s="199"/>
      <c r="F4" s="199"/>
      <c r="G4" s="200"/>
      <c r="AG4" t="s">
        <v>114</v>
      </c>
    </row>
    <row r="5" spans="1:60" x14ac:dyDescent="0.25">
      <c r="D5" s="10"/>
    </row>
    <row r="6" spans="1:60" ht="39.6" x14ac:dyDescent="0.25">
      <c r="A6" s="202" t="s">
        <v>115</v>
      </c>
      <c r="B6" s="204" t="s">
        <v>116</v>
      </c>
      <c r="C6" s="204" t="s">
        <v>117</v>
      </c>
      <c r="D6" s="203" t="s">
        <v>118</v>
      </c>
      <c r="E6" s="202" t="s">
        <v>119</v>
      </c>
      <c r="F6" s="201" t="s">
        <v>120</v>
      </c>
      <c r="G6" s="202" t="s">
        <v>31</v>
      </c>
      <c r="H6" s="205" t="s">
        <v>32</v>
      </c>
      <c r="I6" s="205" t="s">
        <v>121</v>
      </c>
      <c r="J6" s="205" t="s">
        <v>33</v>
      </c>
      <c r="K6" s="205" t="s">
        <v>122</v>
      </c>
      <c r="L6" s="205" t="s">
        <v>123</v>
      </c>
      <c r="M6" s="205" t="s">
        <v>124</v>
      </c>
      <c r="N6" s="205" t="s">
        <v>125</v>
      </c>
      <c r="O6" s="205" t="s">
        <v>126</v>
      </c>
      <c r="P6" s="205" t="s">
        <v>127</v>
      </c>
      <c r="Q6" s="205" t="s">
        <v>128</v>
      </c>
      <c r="R6" s="205" t="s">
        <v>129</v>
      </c>
      <c r="S6" s="205" t="s">
        <v>130</v>
      </c>
      <c r="T6" s="205" t="s">
        <v>131</v>
      </c>
      <c r="U6" s="205" t="s">
        <v>132</v>
      </c>
      <c r="V6" s="205" t="s">
        <v>133</v>
      </c>
      <c r="W6" s="205" t="s">
        <v>134</v>
      </c>
      <c r="X6" s="205" t="s">
        <v>135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32" t="s">
        <v>136</v>
      </c>
      <c r="B8" s="233" t="s">
        <v>109</v>
      </c>
      <c r="C8" s="251" t="s">
        <v>30</v>
      </c>
      <c r="D8" s="234"/>
      <c r="E8" s="235"/>
      <c r="F8" s="236"/>
      <c r="G8" s="237">
        <f>SUMIF(AG9:AG16,"&lt;&gt;NOR",G9:G16)</f>
        <v>0</v>
      </c>
      <c r="H8" s="231"/>
      <c r="I8" s="231">
        <f>SUM(I9:I16)</f>
        <v>0</v>
      </c>
      <c r="J8" s="231"/>
      <c r="K8" s="231">
        <f>SUM(K9:K16)</f>
        <v>15700</v>
      </c>
      <c r="L8" s="231"/>
      <c r="M8" s="231">
        <f>SUM(M9:M16)</f>
        <v>0</v>
      </c>
      <c r="N8" s="231"/>
      <c r="O8" s="231">
        <f>SUM(O9:O16)</f>
        <v>0</v>
      </c>
      <c r="P8" s="231"/>
      <c r="Q8" s="231">
        <f>SUM(Q9:Q16)</f>
        <v>0</v>
      </c>
      <c r="R8" s="231"/>
      <c r="S8" s="231"/>
      <c r="T8" s="231"/>
      <c r="U8" s="231"/>
      <c r="V8" s="231">
        <f>SUM(V9:V16)</f>
        <v>0</v>
      </c>
      <c r="W8" s="231"/>
      <c r="X8" s="231"/>
      <c r="AG8" t="s">
        <v>137</v>
      </c>
    </row>
    <row r="9" spans="1:60" outlineLevel="1" x14ac:dyDescent="0.25">
      <c r="A9" s="244">
        <v>1</v>
      </c>
      <c r="B9" s="245" t="s">
        <v>693</v>
      </c>
      <c r="C9" s="254" t="s">
        <v>694</v>
      </c>
      <c r="D9" s="246" t="s">
        <v>695</v>
      </c>
      <c r="E9" s="247">
        <v>1</v>
      </c>
      <c r="F9" s="248"/>
      <c r="G9" s="249">
        <f>ROUND(E9*F9,2)</f>
        <v>0</v>
      </c>
      <c r="H9" s="226">
        <v>0</v>
      </c>
      <c r="I9" s="225">
        <f>ROUND(E9*H9,2)</f>
        <v>0</v>
      </c>
      <c r="J9" s="226">
        <v>2000</v>
      </c>
      <c r="K9" s="225">
        <f>ROUND(E9*J9,2)</f>
        <v>2000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176</v>
      </c>
      <c r="T9" s="225" t="s">
        <v>142</v>
      </c>
      <c r="U9" s="225">
        <v>0</v>
      </c>
      <c r="V9" s="225">
        <f>ROUND(E9*U9,2)</f>
        <v>0</v>
      </c>
      <c r="W9" s="225"/>
      <c r="X9" s="225" t="s">
        <v>696</v>
      </c>
      <c r="Y9" s="206"/>
      <c r="Z9" s="206"/>
      <c r="AA9" s="206"/>
      <c r="AB9" s="206"/>
      <c r="AC9" s="206"/>
      <c r="AD9" s="206"/>
      <c r="AE9" s="206"/>
      <c r="AF9" s="206"/>
      <c r="AG9" s="206" t="s">
        <v>697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4">
        <v>2</v>
      </c>
      <c r="B10" s="245" t="s">
        <v>698</v>
      </c>
      <c r="C10" s="254" t="s">
        <v>699</v>
      </c>
      <c r="D10" s="246" t="s">
        <v>695</v>
      </c>
      <c r="E10" s="247">
        <v>1</v>
      </c>
      <c r="F10" s="248"/>
      <c r="G10" s="249">
        <f>ROUND(E10*F10,2)</f>
        <v>0</v>
      </c>
      <c r="H10" s="226">
        <v>0</v>
      </c>
      <c r="I10" s="225">
        <f>ROUND(E10*H10,2)</f>
        <v>0</v>
      </c>
      <c r="J10" s="226">
        <v>2000</v>
      </c>
      <c r="K10" s="225">
        <f>ROUND(E10*J10,2)</f>
        <v>2000</v>
      </c>
      <c r="L10" s="225">
        <v>15</v>
      </c>
      <c r="M10" s="225">
        <f>G10*(1+L10/100)</f>
        <v>0</v>
      </c>
      <c r="N10" s="225">
        <v>0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176</v>
      </c>
      <c r="T10" s="225" t="s">
        <v>142</v>
      </c>
      <c r="U10" s="225">
        <v>0</v>
      </c>
      <c r="V10" s="225">
        <f>ROUND(E10*U10,2)</f>
        <v>0</v>
      </c>
      <c r="W10" s="225"/>
      <c r="X10" s="225" t="s">
        <v>696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697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4">
        <v>3</v>
      </c>
      <c r="B11" s="245" t="s">
        <v>700</v>
      </c>
      <c r="C11" s="254" t="s">
        <v>701</v>
      </c>
      <c r="D11" s="246" t="s">
        <v>695</v>
      </c>
      <c r="E11" s="247">
        <v>1</v>
      </c>
      <c r="F11" s="248"/>
      <c r="G11" s="249">
        <f>ROUND(E11*F11,2)</f>
        <v>0</v>
      </c>
      <c r="H11" s="226">
        <v>0</v>
      </c>
      <c r="I11" s="225">
        <f>ROUND(E11*H11,2)</f>
        <v>0</v>
      </c>
      <c r="J11" s="226">
        <v>2000</v>
      </c>
      <c r="K11" s="225">
        <f>ROUND(E11*J11,2)</f>
        <v>2000</v>
      </c>
      <c r="L11" s="225">
        <v>15</v>
      </c>
      <c r="M11" s="225">
        <f>G11*(1+L11/100)</f>
        <v>0</v>
      </c>
      <c r="N11" s="225">
        <v>0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176</v>
      </c>
      <c r="T11" s="225" t="s">
        <v>142</v>
      </c>
      <c r="U11" s="225">
        <v>0</v>
      </c>
      <c r="V11" s="225">
        <f>ROUND(E11*U11,2)</f>
        <v>0</v>
      </c>
      <c r="W11" s="225"/>
      <c r="X11" s="225" t="s">
        <v>696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697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4">
        <v>4</v>
      </c>
      <c r="B12" s="245" t="s">
        <v>702</v>
      </c>
      <c r="C12" s="254" t="s">
        <v>703</v>
      </c>
      <c r="D12" s="246" t="s">
        <v>695</v>
      </c>
      <c r="E12" s="247">
        <v>1</v>
      </c>
      <c r="F12" s="248"/>
      <c r="G12" s="249">
        <f>ROUND(E12*F12,2)</f>
        <v>0</v>
      </c>
      <c r="H12" s="226">
        <v>0</v>
      </c>
      <c r="I12" s="225">
        <f>ROUND(E12*H12,2)</f>
        <v>0</v>
      </c>
      <c r="J12" s="226">
        <v>3000</v>
      </c>
      <c r="K12" s="225">
        <f>ROUND(E12*J12,2)</f>
        <v>3000</v>
      </c>
      <c r="L12" s="225">
        <v>15</v>
      </c>
      <c r="M12" s="225">
        <f>G12*(1+L12/100)</f>
        <v>0</v>
      </c>
      <c r="N12" s="225">
        <v>0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176</v>
      </c>
      <c r="T12" s="225" t="s">
        <v>142</v>
      </c>
      <c r="U12" s="225">
        <v>0</v>
      </c>
      <c r="V12" s="225">
        <f>ROUND(E12*U12,2)</f>
        <v>0</v>
      </c>
      <c r="W12" s="225"/>
      <c r="X12" s="225" t="s">
        <v>696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697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4">
        <v>5</v>
      </c>
      <c r="B13" s="245" t="s">
        <v>704</v>
      </c>
      <c r="C13" s="254" t="s">
        <v>705</v>
      </c>
      <c r="D13" s="246" t="s">
        <v>695</v>
      </c>
      <c r="E13" s="247">
        <v>1</v>
      </c>
      <c r="F13" s="248"/>
      <c r="G13" s="249">
        <f>ROUND(E13*F13,2)</f>
        <v>0</v>
      </c>
      <c r="H13" s="226">
        <v>0</v>
      </c>
      <c r="I13" s="225">
        <f>ROUND(E13*H13,2)</f>
        <v>0</v>
      </c>
      <c r="J13" s="226">
        <v>500</v>
      </c>
      <c r="K13" s="225">
        <f>ROUND(E13*J13,2)</f>
        <v>500</v>
      </c>
      <c r="L13" s="225">
        <v>15</v>
      </c>
      <c r="M13" s="225">
        <f>G13*(1+L13/100)</f>
        <v>0</v>
      </c>
      <c r="N13" s="225">
        <v>0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176</v>
      </c>
      <c r="T13" s="225" t="s">
        <v>142</v>
      </c>
      <c r="U13" s="225">
        <v>0</v>
      </c>
      <c r="V13" s="225">
        <f>ROUND(E13*U13,2)</f>
        <v>0</v>
      </c>
      <c r="W13" s="225"/>
      <c r="X13" s="225" t="s">
        <v>696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697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4">
        <v>6</v>
      </c>
      <c r="B14" s="245" t="s">
        <v>706</v>
      </c>
      <c r="C14" s="254" t="s">
        <v>707</v>
      </c>
      <c r="D14" s="246" t="s">
        <v>695</v>
      </c>
      <c r="E14" s="247">
        <v>1</v>
      </c>
      <c r="F14" s="248"/>
      <c r="G14" s="249">
        <f>ROUND(E14*F14,2)</f>
        <v>0</v>
      </c>
      <c r="H14" s="226">
        <v>0</v>
      </c>
      <c r="I14" s="225">
        <f>ROUND(E14*H14,2)</f>
        <v>0</v>
      </c>
      <c r="J14" s="226">
        <v>2000</v>
      </c>
      <c r="K14" s="225">
        <f>ROUND(E14*J14,2)</f>
        <v>2000</v>
      </c>
      <c r="L14" s="225">
        <v>15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176</v>
      </c>
      <c r="T14" s="225" t="s">
        <v>142</v>
      </c>
      <c r="U14" s="225">
        <v>0</v>
      </c>
      <c r="V14" s="225">
        <f>ROUND(E14*U14,2)</f>
        <v>0</v>
      </c>
      <c r="W14" s="225"/>
      <c r="X14" s="225" t="s">
        <v>696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697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4">
        <v>7</v>
      </c>
      <c r="B15" s="245" t="s">
        <v>708</v>
      </c>
      <c r="C15" s="254" t="s">
        <v>709</v>
      </c>
      <c r="D15" s="246" t="s">
        <v>695</v>
      </c>
      <c r="E15" s="247">
        <v>1</v>
      </c>
      <c r="F15" s="248"/>
      <c r="G15" s="249">
        <f>ROUND(E15*F15,2)</f>
        <v>0</v>
      </c>
      <c r="H15" s="226">
        <v>0</v>
      </c>
      <c r="I15" s="225">
        <f>ROUND(E15*H15,2)</f>
        <v>0</v>
      </c>
      <c r="J15" s="226">
        <v>4000</v>
      </c>
      <c r="K15" s="225">
        <f>ROUND(E15*J15,2)</f>
        <v>4000</v>
      </c>
      <c r="L15" s="225">
        <v>15</v>
      </c>
      <c r="M15" s="225">
        <f>G15*(1+L15/100)</f>
        <v>0</v>
      </c>
      <c r="N15" s="225">
        <v>0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176</v>
      </c>
      <c r="T15" s="225" t="s">
        <v>142</v>
      </c>
      <c r="U15" s="225">
        <v>0</v>
      </c>
      <c r="V15" s="225">
        <f>ROUND(E15*U15,2)</f>
        <v>0</v>
      </c>
      <c r="W15" s="225"/>
      <c r="X15" s="225" t="s">
        <v>696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697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8">
        <v>8</v>
      </c>
      <c r="B16" s="239" t="s">
        <v>710</v>
      </c>
      <c r="C16" s="252" t="s">
        <v>711</v>
      </c>
      <c r="D16" s="240" t="s">
        <v>695</v>
      </c>
      <c r="E16" s="241">
        <v>1</v>
      </c>
      <c r="F16" s="242"/>
      <c r="G16" s="243">
        <f>ROUND(E16*F16,2)</f>
        <v>0</v>
      </c>
      <c r="H16" s="226">
        <v>0</v>
      </c>
      <c r="I16" s="225">
        <f>ROUND(E16*H16,2)</f>
        <v>0</v>
      </c>
      <c r="J16" s="226">
        <v>200</v>
      </c>
      <c r="K16" s="225">
        <f>ROUND(E16*J16,2)</f>
        <v>200</v>
      </c>
      <c r="L16" s="225">
        <v>15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176</v>
      </c>
      <c r="T16" s="225" t="s">
        <v>142</v>
      </c>
      <c r="U16" s="225">
        <v>0</v>
      </c>
      <c r="V16" s="225">
        <f>ROUND(E16*U16,2)</f>
        <v>0</v>
      </c>
      <c r="W16" s="225"/>
      <c r="X16" s="225" t="s">
        <v>696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697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33" x14ac:dyDescent="0.25">
      <c r="A17" s="3"/>
      <c r="B17" s="4"/>
      <c r="C17" s="257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123</v>
      </c>
    </row>
    <row r="18" spans="1:33" x14ac:dyDescent="0.25">
      <c r="A18" s="209"/>
      <c r="B18" s="210" t="s">
        <v>31</v>
      </c>
      <c r="C18" s="258"/>
      <c r="D18" s="211"/>
      <c r="E18" s="212"/>
      <c r="F18" s="212"/>
      <c r="G18" s="250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689</v>
      </c>
    </row>
    <row r="19" spans="1:33" x14ac:dyDescent="0.25">
      <c r="A19" s="3"/>
      <c r="B19" s="4"/>
      <c r="C19" s="25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3" t="s">
        <v>690</v>
      </c>
      <c r="B21" s="213"/>
      <c r="C21" s="259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4"/>
      <c r="B22" s="215"/>
      <c r="C22" s="260"/>
      <c r="D22" s="215"/>
      <c r="E22" s="215"/>
      <c r="F22" s="215"/>
      <c r="G22" s="2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691</v>
      </c>
    </row>
    <row r="23" spans="1:33" x14ac:dyDescent="0.25">
      <c r="A23" s="217"/>
      <c r="B23" s="218"/>
      <c r="C23" s="261"/>
      <c r="D23" s="218"/>
      <c r="E23" s="218"/>
      <c r="F23" s="218"/>
      <c r="G23" s="21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7"/>
      <c r="B24" s="218"/>
      <c r="C24" s="261"/>
      <c r="D24" s="218"/>
      <c r="E24" s="218"/>
      <c r="F24" s="218"/>
      <c r="G24" s="2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17"/>
      <c r="B25" s="218"/>
      <c r="C25" s="261"/>
      <c r="D25" s="218"/>
      <c r="E25" s="218"/>
      <c r="F25" s="218"/>
      <c r="G25" s="21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0"/>
      <c r="B26" s="221"/>
      <c r="C26" s="262"/>
      <c r="D26" s="221"/>
      <c r="E26" s="221"/>
      <c r="F26" s="221"/>
      <c r="G26" s="22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5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63"/>
      <c r="D28" s="10"/>
      <c r="AG28" t="s">
        <v>692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DEBC-5BD4-4947-9D91-E0568CFDC5A0}">
  <sheetPr>
    <outlinePr summaryBelow="0"/>
  </sheetPr>
  <dimension ref="A1:BH5000"/>
  <sheetViews>
    <sheetView workbookViewId="0">
      <pane ySplit="7" topLeftCell="A8" activePane="bottomLeft" state="frozen"/>
      <selection pane="bottomLeft" activeCell="F63" sqref="F63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111</v>
      </c>
    </row>
    <row r="2" spans="1:60" ht="25.05" customHeight="1" x14ac:dyDescent="0.25">
      <c r="A2" s="192" t="s">
        <v>8</v>
      </c>
      <c r="B2" s="49"/>
      <c r="C2" s="195" t="s">
        <v>742</v>
      </c>
      <c r="D2" s="193"/>
      <c r="E2" s="193"/>
      <c r="F2" s="193"/>
      <c r="G2" s="194"/>
      <c r="AG2" t="s">
        <v>112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112</v>
      </c>
      <c r="AG3" t="s">
        <v>113</v>
      </c>
    </row>
    <row r="4" spans="1:60" ht="25.05" customHeight="1" x14ac:dyDescent="0.25">
      <c r="A4" s="196" t="s">
        <v>10</v>
      </c>
      <c r="B4" s="197"/>
      <c r="C4" s="198" t="s">
        <v>49</v>
      </c>
      <c r="D4" s="199"/>
      <c r="E4" s="199"/>
      <c r="F4" s="199"/>
      <c r="G4" s="200"/>
      <c r="AG4" t="s">
        <v>114</v>
      </c>
    </row>
    <row r="5" spans="1:60" x14ac:dyDescent="0.25">
      <c r="D5" s="10"/>
    </row>
    <row r="6" spans="1:60" ht="39.6" x14ac:dyDescent="0.25">
      <c r="A6" s="202" t="s">
        <v>115</v>
      </c>
      <c r="B6" s="204" t="s">
        <v>116</v>
      </c>
      <c r="C6" s="204" t="s">
        <v>117</v>
      </c>
      <c r="D6" s="203" t="s">
        <v>118</v>
      </c>
      <c r="E6" s="202" t="s">
        <v>119</v>
      </c>
      <c r="F6" s="201" t="s">
        <v>120</v>
      </c>
      <c r="G6" s="202" t="s">
        <v>31</v>
      </c>
      <c r="H6" s="205" t="s">
        <v>32</v>
      </c>
      <c r="I6" s="205" t="s">
        <v>121</v>
      </c>
      <c r="J6" s="205" t="s">
        <v>33</v>
      </c>
      <c r="K6" s="205" t="s">
        <v>122</v>
      </c>
      <c r="L6" s="205" t="s">
        <v>123</v>
      </c>
      <c r="M6" s="205" t="s">
        <v>124</v>
      </c>
      <c r="N6" s="205" t="s">
        <v>125</v>
      </c>
      <c r="O6" s="205" t="s">
        <v>126</v>
      </c>
      <c r="P6" s="205" t="s">
        <v>127</v>
      </c>
      <c r="Q6" s="205" t="s">
        <v>128</v>
      </c>
      <c r="R6" s="205" t="s">
        <v>129</v>
      </c>
      <c r="S6" s="205" t="s">
        <v>130</v>
      </c>
      <c r="T6" s="205" t="s">
        <v>131</v>
      </c>
      <c r="U6" s="205" t="s">
        <v>132</v>
      </c>
      <c r="V6" s="205" t="s">
        <v>133</v>
      </c>
      <c r="W6" s="205" t="s">
        <v>134</v>
      </c>
      <c r="X6" s="205" t="s">
        <v>135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32" t="s">
        <v>136</v>
      </c>
      <c r="B8" s="233" t="s">
        <v>54</v>
      </c>
      <c r="C8" s="251" t="s">
        <v>55</v>
      </c>
      <c r="D8" s="234"/>
      <c r="E8" s="235"/>
      <c r="F8" s="236"/>
      <c r="G8" s="237">
        <f>SUMIF(AG9:AG12,"&lt;&gt;NOR",G9:G12)</f>
        <v>0</v>
      </c>
      <c r="H8" s="231"/>
      <c r="I8" s="231">
        <f>SUM(I9:I12)</f>
        <v>1216.8399999999999</v>
      </c>
      <c r="J8" s="231"/>
      <c r="K8" s="231">
        <f>SUM(K9:K12)</f>
        <v>1398.72</v>
      </c>
      <c r="L8" s="231"/>
      <c r="M8" s="231">
        <f>SUM(M9:M12)</f>
        <v>0</v>
      </c>
      <c r="N8" s="231"/>
      <c r="O8" s="231">
        <f>SUM(O9:O12)</f>
        <v>0.16</v>
      </c>
      <c r="P8" s="231"/>
      <c r="Q8" s="231">
        <f>SUM(Q9:Q12)</f>
        <v>0</v>
      </c>
      <c r="R8" s="231"/>
      <c r="S8" s="231"/>
      <c r="T8" s="231"/>
      <c r="U8" s="231"/>
      <c r="V8" s="231">
        <f>SUM(V9:V12)</f>
        <v>2.57</v>
      </c>
      <c r="W8" s="231"/>
      <c r="X8" s="231"/>
      <c r="AG8" t="s">
        <v>137</v>
      </c>
    </row>
    <row r="9" spans="1:60" outlineLevel="1" x14ac:dyDescent="0.25">
      <c r="A9" s="244">
        <v>1</v>
      </c>
      <c r="B9" s="245" t="s">
        <v>149</v>
      </c>
      <c r="C9" s="254" t="s">
        <v>150</v>
      </c>
      <c r="D9" s="246" t="s">
        <v>151</v>
      </c>
      <c r="E9" s="247">
        <v>1</v>
      </c>
      <c r="F9" s="248"/>
      <c r="G9" s="249">
        <f>ROUND(E9*F9,2)</f>
        <v>0</v>
      </c>
      <c r="H9" s="226">
        <v>6.28</v>
      </c>
      <c r="I9" s="225">
        <f>ROUND(E9*H9,2)</f>
        <v>6.28</v>
      </c>
      <c r="J9" s="226">
        <v>527.32000000000005</v>
      </c>
      <c r="K9" s="225">
        <f>ROUND(E9*J9,2)</f>
        <v>527.32000000000005</v>
      </c>
      <c r="L9" s="225">
        <v>15</v>
      </c>
      <c r="M9" s="225">
        <f>G9*(1+L9/100)</f>
        <v>0</v>
      </c>
      <c r="N9" s="225">
        <v>1.6000000000000001E-4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141</v>
      </c>
      <c r="T9" s="225" t="s">
        <v>142</v>
      </c>
      <c r="U9" s="225">
        <v>0.94</v>
      </c>
      <c r="V9" s="225">
        <f>ROUND(E9*U9,2)</f>
        <v>0.94</v>
      </c>
      <c r="W9" s="225"/>
      <c r="X9" s="225" t="s">
        <v>143</v>
      </c>
      <c r="Y9" s="206"/>
      <c r="Z9" s="206"/>
      <c r="AA9" s="206"/>
      <c r="AB9" s="206"/>
      <c r="AC9" s="206"/>
      <c r="AD9" s="206"/>
      <c r="AE9" s="206"/>
      <c r="AF9" s="206"/>
      <c r="AG9" s="206" t="s">
        <v>144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38">
        <v>2</v>
      </c>
      <c r="B10" s="239" t="s">
        <v>163</v>
      </c>
      <c r="C10" s="252" t="s">
        <v>164</v>
      </c>
      <c r="D10" s="240" t="s">
        <v>156</v>
      </c>
      <c r="E10" s="241">
        <v>2.1</v>
      </c>
      <c r="F10" s="242"/>
      <c r="G10" s="243">
        <f>ROUND(E10*F10,2)</f>
        <v>0</v>
      </c>
      <c r="H10" s="226">
        <v>521.54999999999995</v>
      </c>
      <c r="I10" s="225">
        <f>ROUND(E10*H10,2)</f>
        <v>1095.26</v>
      </c>
      <c r="J10" s="226">
        <v>414.95</v>
      </c>
      <c r="K10" s="225">
        <f>ROUND(E10*J10,2)</f>
        <v>871.4</v>
      </c>
      <c r="L10" s="225">
        <v>15</v>
      </c>
      <c r="M10" s="225">
        <f>G10*(1+L10/100)</f>
        <v>0</v>
      </c>
      <c r="N10" s="225">
        <v>7.392E-2</v>
      </c>
      <c r="O10" s="225">
        <f>ROUND(E10*N10,2)</f>
        <v>0.16</v>
      </c>
      <c r="P10" s="225">
        <v>0</v>
      </c>
      <c r="Q10" s="225">
        <f>ROUND(E10*P10,2)</f>
        <v>0</v>
      </c>
      <c r="R10" s="225"/>
      <c r="S10" s="225" t="s">
        <v>141</v>
      </c>
      <c r="T10" s="225" t="s">
        <v>142</v>
      </c>
      <c r="U10" s="225">
        <v>0.77700000000000002</v>
      </c>
      <c r="V10" s="225">
        <f>ROUND(E10*U10,2)</f>
        <v>1.63</v>
      </c>
      <c r="W10" s="225"/>
      <c r="X10" s="225" t="s">
        <v>143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144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23"/>
      <c r="B11" s="224"/>
      <c r="C11" s="253" t="s">
        <v>165</v>
      </c>
      <c r="D11" s="227"/>
      <c r="E11" s="228">
        <v>2.1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06"/>
      <c r="Z11" s="206"/>
      <c r="AA11" s="206"/>
      <c r="AB11" s="206"/>
      <c r="AC11" s="206"/>
      <c r="AD11" s="206"/>
      <c r="AE11" s="206"/>
      <c r="AF11" s="206"/>
      <c r="AG11" s="206" t="s">
        <v>146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4">
        <v>3</v>
      </c>
      <c r="B12" s="245" t="s">
        <v>183</v>
      </c>
      <c r="C12" s="254" t="s">
        <v>184</v>
      </c>
      <c r="D12" s="246" t="s">
        <v>151</v>
      </c>
      <c r="E12" s="247">
        <v>1</v>
      </c>
      <c r="F12" s="248"/>
      <c r="G12" s="249">
        <f>ROUND(E12*F12,2)</f>
        <v>0</v>
      </c>
      <c r="H12" s="226">
        <v>115.3</v>
      </c>
      <c r="I12" s="225">
        <f>ROUND(E12*H12,2)</f>
        <v>115.3</v>
      </c>
      <c r="J12" s="226">
        <v>0</v>
      </c>
      <c r="K12" s="225">
        <f>ROUND(E12*J12,2)</f>
        <v>0</v>
      </c>
      <c r="L12" s="225">
        <v>15</v>
      </c>
      <c r="M12" s="225">
        <f>G12*(1+L12/100)</f>
        <v>0</v>
      </c>
      <c r="N12" s="225">
        <v>5.9999999999999995E-4</v>
      </c>
      <c r="O12" s="225">
        <f>ROUND(E12*N12,2)</f>
        <v>0</v>
      </c>
      <c r="P12" s="225">
        <v>0</v>
      </c>
      <c r="Q12" s="225">
        <f>ROUND(E12*P12,2)</f>
        <v>0</v>
      </c>
      <c r="R12" s="225" t="s">
        <v>181</v>
      </c>
      <c r="S12" s="225" t="s">
        <v>141</v>
      </c>
      <c r="T12" s="225" t="s">
        <v>142</v>
      </c>
      <c r="U12" s="225">
        <v>0</v>
      </c>
      <c r="V12" s="225">
        <f>ROUND(E12*U12,2)</f>
        <v>0</v>
      </c>
      <c r="W12" s="225"/>
      <c r="X12" s="225" t="s">
        <v>177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178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x14ac:dyDescent="0.25">
      <c r="A13" s="232" t="s">
        <v>136</v>
      </c>
      <c r="B13" s="233" t="s">
        <v>58</v>
      </c>
      <c r="C13" s="251" t="s">
        <v>59</v>
      </c>
      <c r="D13" s="234"/>
      <c r="E13" s="235"/>
      <c r="F13" s="236"/>
      <c r="G13" s="237">
        <f>SUMIF(AG14:AG15,"&lt;&gt;NOR",G14:G15)</f>
        <v>0</v>
      </c>
      <c r="H13" s="231"/>
      <c r="I13" s="231">
        <f>SUM(I14:I15)</f>
        <v>97.65</v>
      </c>
      <c r="J13" s="231"/>
      <c r="K13" s="231">
        <f>SUM(K14:K15)</f>
        <v>199.18</v>
      </c>
      <c r="L13" s="231"/>
      <c r="M13" s="231">
        <f>SUM(M14:M15)</f>
        <v>0</v>
      </c>
      <c r="N13" s="231"/>
      <c r="O13" s="231">
        <f>SUM(O14:O15)</f>
        <v>0</v>
      </c>
      <c r="P13" s="231"/>
      <c r="Q13" s="231">
        <f>SUM(Q14:Q15)</f>
        <v>0</v>
      </c>
      <c r="R13" s="231"/>
      <c r="S13" s="231"/>
      <c r="T13" s="231"/>
      <c r="U13" s="231"/>
      <c r="V13" s="231">
        <f>SUM(V14:V15)</f>
        <v>0.35</v>
      </c>
      <c r="W13" s="231"/>
      <c r="X13" s="231"/>
      <c r="AG13" t="s">
        <v>137</v>
      </c>
    </row>
    <row r="14" spans="1:60" ht="20.399999999999999" outlineLevel="1" x14ac:dyDescent="0.25">
      <c r="A14" s="238">
        <v>4</v>
      </c>
      <c r="B14" s="239" t="s">
        <v>234</v>
      </c>
      <c r="C14" s="252" t="s">
        <v>712</v>
      </c>
      <c r="D14" s="240" t="s">
        <v>156</v>
      </c>
      <c r="E14" s="241">
        <v>0.96</v>
      </c>
      <c r="F14" s="242"/>
      <c r="G14" s="243">
        <f>ROUND(E14*F14,2)</f>
        <v>0</v>
      </c>
      <c r="H14" s="226">
        <v>101.72</v>
      </c>
      <c r="I14" s="225">
        <f>ROUND(E14*H14,2)</f>
        <v>97.65</v>
      </c>
      <c r="J14" s="226">
        <v>207.48</v>
      </c>
      <c r="K14" s="225">
        <f>ROUND(E14*J14,2)</f>
        <v>199.18</v>
      </c>
      <c r="L14" s="225">
        <v>15</v>
      </c>
      <c r="M14" s="225">
        <f>G14*(1+L14/100)</f>
        <v>0</v>
      </c>
      <c r="N14" s="225">
        <v>3.6099999999999999E-3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141</v>
      </c>
      <c r="T14" s="225" t="s">
        <v>142</v>
      </c>
      <c r="U14" s="225">
        <v>0.36199999999999999</v>
      </c>
      <c r="V14" s="225">
        <f>ROUND(E14*U14,2)</f>
        <v>0.35</v>
      </c>
      <c r="W14" s="225"/>
      <c r="X14" s="225" t="s">
        <v>143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144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53" t="s">
        <v>713</v>
      </c>
      <c r="D15" s="227"/>
      <c r="E15" s="228">
        <v>0.96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6"/>
      <c r="Z15" s="206"/>
      <c r="AA15" s="206"/>
      <c r="AB15" s="206"/>
      <c r="AC15" s="206"/>
      <c r="AD15" s="206"/>
      <c r="AE15" s="206"/>
      <c r="AF15" s="206"/>
      <c r="AG15" s="206" t="s">
        <v>146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ht="26.4" x14ac:dyDescent="0.25">
      <c r="A16" s="232" t="s">
        <v>136</v>
      </c>
      <c r="B16" s="233" t="s">
        <v>64</v>
      </c>
      <c r="C16" s="251" t="s">
        <v>65</v>
      </c>
      <c r="D16" s="234"/>
      <c r="E16" s="235"/>
      <c r="F16" s="236"/>
      <c r="G16" s="237">
        <f>SUMIF(AG17:AG18,"&lt;&gt;NOR",G17:G18)</f>
        <v>0</v>
      </c>
      <c r="H16" s="231"/>
      <c r="I16" s="231">
        <f>SUM(I17:I18)</f>
        <v>10.9</v>
      </c>
      <c r="J16" s="231"/>
      <c r="K16" s="231">
        <f>SUM(K17:K18)</f>
        <v>931.1</v>
      </c>
      <c r="L16" s="231"/>
      <c r="M16" s="231">
        <f>SUM(M17:M18)</f>
        <v>0</v>
      </c>
      <c r="N16" s="231"/>
      <c r="O16" s="231">
        <f>SUM(O17:O18)</f>
        <v>0</v>
      </c>
      <c r="P16" s="231"/>
      <c r="Q16" s="231">
        <f>SUM(Q17:Q18)</f>
        <v>0</v>
      </c>
      <c r="R16" s="231"/>
      <c r="S16" s="231"/>
      <c r="T16" s="231"/>
      <c r="U16" s="231"/>
      <c r="V16" s="231">
        <f>SUM(V17:V18)</f>
        <v>3.08</v>
      </c>
      <c r="W16" s="231"/>
      <c r="X16" s="231"/>
      <c r="AG16" t="s">
        <v>137</v>
      </c>
    </row>
    <row r="17" spans="1:60" outlineLevel="1" x14ac:dyDescent="0.25">
      <c r="A17" s="238">
        <v>5</v>
      </c>
      <c r="B17" s="239" t="s">
        <v>249</v>
      </c>
      <c r="C17" s="252" t="s">
        <v>250</v>
      </c>
      <c r="D17" s="240" t="s">
        <v>156</v>
      </c>
      <c r="E17" s="241">
        <v>10</v>
      </c>
      <c r="F17" s="242"/>
      <c r="G17" s="243">
        <f>ROUND(E17*F17,2)</f>
        <v>0</v>
      </c>
      <c r="H17" s="226">
        <v>1.0900000000000001</v>
      </c>
      <c r="I17" s="225">
        <f>ROUND(E17*H17,2)</f>
        <v>10.9</v>
      </c>
      <c r="J17" s="226">
        <v>93.11</v>
      </c>
      <c r="K17" s="225">
        <f>ROUND(E17*J17,2)</f>
        <v>931.1</v>
      </c>
      <c r="L17" s="225">
        <v>15</v>
      </c>
      <c r="M17" s="225">
        <f>G17*(1+L17/100)</f>
        <v>0</v>
      </c>
      <c r="N17" s="225">
        <v>4.0000000000000003E-5</v>
      </c>
      <c r="O17" s="225">
        <f>ROUND(E17*N17,2)</f>
        <v>0</v>
      </c>
      <c r="P17" s="225">
        <v>0</v>
      </c>
      <c r="Q17" s="225">
        <f>ROUND(E17*P17,2)</f>
        <v>0</v>
      </c>
      <c r="R17" s="225"/>
      <c r="S17" s="225" t="s">
        <v>141</v>
      </c>
      <c r="T17" s="225" t="s">
        <v>142</v>
      </c>
      <c r="U17" s="225">
        <v>0.308</v>
      </c>
      <c r="V17" s="225">
        <f>ROUND(E17*U17,2)</f>
        <v>3.08</v>
      </c>
      <c r="W17" s="225"/>
      <c r="X17" s="225" t="s">
        <v>143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144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53" t="s">
        <v>714</v>
      </c>
      <c r="D18" s="227"/>
      <c r="E18" s="228">
        <v>10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146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x14ac:dyDescent="0.25">
      <c r="A19" s="232" t="s">
        <v>136</v>
      </c>
      <c r="B19" s="233" t="s">
        <v>68</v>
      </c>
      <c r="C19" s="251" t="s">
        <v>69</v>
      </c>
      <c r="D19" s="234"/>
      <c r="E19" s="235"/>
      <c r="F19" s="236"/>
      <c r="G19" s="237">
        <f>SUMIF(AG20:AG20,"&lt;&gt;NOR",G20:G20)</f>
        <v>0</v>
      </c>
      <c r="H19" s="231"/>
      <c r="I19" s="231">
        <f>SUM(I20:I20)</f>
        <v>0</v>
      </c>
      <c r="J19" s="231"/>
      <c r="K19" s="231">
        <f>SUM(K20:K20)</f>
        <v>187.04</v>
      </c>
      <c r="L19" s="231"/>
      <c r="M19" s="231">
        <f>SUM(M20:M20)</f>
        <v>0</v>
      </c>
      <c r="N19" s="231"/>
      <c r="O19" s="231">
        <f>SUM(O20:O20)</f>
        <v>0</v>
      </c>
      <c r="P19" s="231"/>
      <c r="Q19" s="231">
        <f>SUM(Q20:Q20)</f>
        <v>0</v>
      </c>
      <c r="R19" s="231"/>
      <c r="S19" s="231"/>
      <c r="T19" s="231"/>
      <c r="U19" s="231"/>
      <c r="V19" s="231">
        <f>SUM(V20:V20)</f>
        <v>0.41</v>
      </c>
      <c r="W19" s="231"/>
      <c r="X19" s="231"/>
      <c r="AG19" t="s">
        <v>137</v>
      </c>
    </row>
    <row r="20" spans="1:60" outlineLevel="1" x14ac:dyDescent="0.25">
      <c r="A20" s="244">
        <v>6</v>
      </c>
      <c r="B20" s="245" t="s">
        <v>715</v>
      </c>
      <c r="C20" s="254" t="s">
        <v>716</v>
      </c>
      <c r="D20" s="246" t="s">
        <v>140</v>
      </c>
      <c r="E20" s="247">
        <v>0.15986</v>
      </c>
      <c r="F20" s="248"/>
      <c r="G20" s="249">
        <f>ROUND(E20*F20,2)</f>
        <v>0</v>
      </c>
      <c r="H20" s="226">
        <v>0</v>
      </c>
      <c r="I20" s="225">
        <f>ROUND(E20*H20,2)</f>
        <v>0</v>
      </c>
      <c r="J20" s="226">
        <v>1170</v>
      </c>
      <c r="K20" s="225">
        <f>ROUND(E20*J20,2)</f>
        <v>187.04</v>
      </c>
      <c r="L20" s="225">
        <v>15</v>
      </c>
      <c r="M20" s="225">
        <f>G20*(1+L20/100)</f>
        <v>0</v>
      </c>
      <c r="N20" s="225">
        <v>0</v>
      </c>
      <c r="O20" s="225">
        <f>ROUND(E20*N20,2)</f>
        <v>0</v>
      </c>
      <c r="P20" s="225">
        <v>0</v>
      </c>
      <c r="Q20" s="225">
        <f>ROUND(E20*P20,2)</f>
        <v>0</v>
      </c>
      <c r="R20" s="225"/>
      <c r="S20" s="225" t="s">
        <v>141</v>
      </c>
      <c r="T20" s="225" t="s">
        <v>141</v>
      </c>
      <c r="U20" s="225">
        <v>2.577</v>
      </c>
      <c r="V20" s="225">
        <f>ROUND(E20*U20,2)</f>
        <v>0.41</v>
      </c>
      <c r="W20" s="225"/>
      <c r="X20" s="225" t="s">
        <v>289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290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x14ac:dyDescent="0.25">
      <c r="A21" s="232" t="s">
        <v>136</v>
      </c>
      <c r="B21" s="233" t="s">
        <v>74</v>
      </c>
      <c r="C21" s="251" t="s">
        <v>75</v>
      </c>
      <c r="D21" s="234"/>
      <c r="E21" s="235"/>
      <c r="F21" s="236"/>
      <c r="G21" s="237">
        <f>SUMIF(AG22:AG22,"&lt;&gt;NOR",G22:G22)</f>
        <v>0</v>
      </c>
      <c r="H21" s="231"/>
      <c r="I21" s="231">
        <f>SUM(I22:I22)</f>
        <v>0</v>
      </c>
      <c r="J21" s="231"/>
      <c r="K21" s="231">
        <f>SUM(K22:K22)</f>
        <v>1500</v>
      </c>
      <c r="L21" s="231"/>
      <c r="M21" s="231">
        <f>SUM(M22:M22)</f>
        <v>0</v>
      </c>
      <c r="N21" s="231"/>
      <c r="O21" s="231">
        <f>SUM(O22:O22)</f>
        <v>0</v>
      </c>
      <c r="P21" s="231"/>
      <c r="Q21" s="231">
        <f>SUM(Q22:Q22)</f>
        <v>0</v>
      </c>
      <c r="R21" s="231"/>
      <c r="S21" s="231"/>
      <c r="T21" s="231"/>
      <c r="U21" s="231"/>
      <c r="V21" s="231">
        <f>SUM(V22:V22)</f>
        <v>0</v>
      </c>
      <c r="W21" s="231"/>
      <c r="X21" s="231"/>
      <c r="AG21" t="s">
        <v>137</v>
      </c>
    </row>
    <row r="22" spans="1:60" outlineLevel="1" x14ac:dyDescent="0.25">
      <c r="A22" s="244">
        <v>7</v>
      </c>
      <c r="B22" s="245" t="s">
        <v>319</v>
      </c>
      <c r="C22" s="254" t="s">
        <v>717</v>
      </c>
      <c r="D22" s="246" t="s">
        <v>321</v>
      </c>
      <c r="E22" s="247">
        <v>3</v>
      </c>
      <c r="F22" s="248"/>
      <c r="G22" s="249">
        <f>ROUND(E22*F22,2)</f>
        <v>0</v>
      </c>
      <c r="H22" s="226">
        <v>0</v>
      </c>
      <c r="I22" s="225">
        <f>ROUND(E22*H22,2)</f>
        <v>0</v>
      </c>
      <c r="J22" s="226">
        <v>500</v>
      </c>
      <c r="K22" s="225">
        <f>ROUND(E22*J22,2)</f>
        <v>1500</v>
      </c>
      <c r="L22" s="225">
        <v>15</v>
      </c>
      <c r="M22" s="225">
        <f>G22*(1+L22/100)</f>
        <v>0</v>
      </c>
      <c r="N22" s="225">
        <v>0</v>
      </c>
      <c r="O22" s="225">
        <f>ROUND(E22*N22,2)</f>
        <v>0</v>
      </c>
      <c r="P22" s="225">
        <v>0</v>
      </c>
      <c r="Q22" s="225">
        <f>ROUND(E22*P22,2)</f>
        <v>0</v>
      </c>
      <c r="R22" s="225"/>
      <c r="S22" s="225" t="s">
        <v>176</v>
      </c>
      <c r="T22" s="225" t="s">
        <v>142</v>
      </c>
      <c r="U22" s="225">
        <v>0</v>
      </c>
      <c r="V22" s="225">
        <f>ROUND(E22*U22,2)</f>
        <v>0</v>
      </c>
      <c r="W22" s="225"/>
      <c r="X22" s="225" t="s">
        <v>143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144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x14ac:dyDescent="0.25">
      <c r="A23" s="232" t="s">
        <v>136</v>
      </c>
      <c r="B23" s="233" t="s">
        <v>76</v>
      </c>
      <c r="C23" s="251" t="s">
        <v>77</v>
      </c>
      <c r="D23" s="234"/>
      <c r="E23" s="235"/>
      <c r="F23" s="236"/>
      <c r="G23" s="237">
        <f>SUMIF(AG24:AG32,"&lt;&gt;NOR",G24:G32)</f>
        <v>0</v>
      </c>
      <c r="H23" s="231"/>
      <c r="I23" s="231">
        <f>SUM(I24:I32)</f>
        <v>614.97</v>
      </c>
      <c r="J23" s="231"/>
      <c r="K23" s="231">
        <f>SUM(K24:K32)</f>
        <v>6046.66</v>
      </c>
      <c r="L23" s="231"/>
      <c r="M23" s="231">
        <f>SUM(M24:M32)</f>
        <v>0</v>
      </c>
      <c r="N23" s="231"/>
      <c r="O23" s="231">
        <f>SUM(O24:O32)</f>
        <v>0</v>
      </c>
      <c r="P23" s="231"/>
      <c r="Q23" s="231">
        <f>SUM(Q24:Q32)</f>
        <v>0</v>
      </c>
      <c r="R23" s="231"/>
      <c r="S23" s="231"/>
      <c r="T23" s="231"/>
      <c r="U23" s="231"/>
      <c r="V23" s="231">
        <f>SUM(V24:V32)</f>
        <v>11.879999999999999</v>
      </c>
      <c r="W23" s="231"/>
      <c r="X23" s="231"/>
      <c r="AG23" t="s">
        <v>137</v>
      </c>
    </row>
    <row r="24" spans="1:60" outlineLevel="1" x14ac:dyDescent="0.25">
      <c r="A24" s="244">
        <v>8</v>
      </c>
      <c r="B24" s="245" t="s">
        <v>324</v>
      </c>
      <c r="C24" s="254" t="s">
        <v>325</v>
      </c>
      <c r="D24" s="246" t="s">
        <v>161</v>
      </c>
      <c r="E24" s="247">
        <v>1</v>
      </c>
      <c r="F24" s="248"/>
      <c r="G24" s="249">
        <f>ROUND(E24*F24,2)</f>
        <v>0</v>
      </c>
      <c r="H24" s="226">
        <v>77.489999999999995</v>
      </c>
      <c r="I24" s="225">
        <f>ROUND(E24*H24,2)</f>
        <v>77.489999999999995</v>
      </c>
      <c r="J24" s="226">
        <v>294.91000000000003</v>
      </c>
      <c r="K24" s="225">
        <f>ROUND(E24*J24,2)</f>
        <v>294.91000000000003</v>
      </c>
      <c r="L24" s="225">
        <v>15</v>
      </c>
      <c r="M24" s="225">
        <f>G24*(1+L24/100)</f>
        <v>0</v>
      </c>
      <c r="N24" s="225">
        <v>3.9899999999999996E-3</v>
      </c>
      <c r="O24" s="225">
        <f>ROUND(E24*N24,2)</f>
        <v>0</v>
      </c>
      <c r="P24" s="225">
        <v>0</v>
      </c>
      <c r="Q24" s="225">
        <f>ROUND(E24*P24,2)</f>
        <v>0</v>
      </c>
      <c r="R24" s="225"/>
      <c r="S24" s="225" t="s">
        <v>141</v>
      </c>
      <c r="T24" s="225" t="s">
        <v>142</v>
      </c>
      <c r="U24" s="225">
        <v>0.54290000000000005</v>
      </c>
      <c r="V24" s="225">
        <f>ROUND(E24*U24,2)</f>
        <v>0.54</v>
      </c>
      <c r="W24" s="225"/>
      <c r="X24" s="225" t="s">
        <v>143</v>
      </c>
      <c r="Y24" s="206"/>
      <c r="Z24" s="206"/>
      <c r="AA24" s="206"/>
      <c r="AB24" s="206"/>
      <c r="AC24" s="206"/>
      <c r="AD24" s="206"/>
      <c r="AE24" s="206"/>
      <c r="AF24" s="206"/>
      <c r="AG24" s="206" t="s">
        <v>144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ht="20.399999999999999" outlineLevel="1" x14ac:dyDescent="0.25">
      <c r="A25" s="244">
        <v>9</v>
      </c>
      <c r="B25" s="245" t="s">
        <v>326</v>
      </c>
      <c r="C25" s="254" t="s">
        <v>327</v>
      </c>
      <c r="D25" s="246" t="s">
        <v>161</v>
      </c>
      <c r="E25" s="247">
        <v>1</v>
      </c>
      <c r="F25" s="248"/>
      <c r="G25" s="249">
        <f>ROUND(E25*F25,2)</f>
        <v>0</v>
      </c>
      <c r="H25" s="226">
        <v>29.94</v>
      </c>
      <c r="I25" s="225">
        <f>ROUND(E25*H25,2)</f>
        <v>29.94</v>
      </c>
      <c r="J25" s="226">
        <v>66.16</v>
      </c>
      <c r="K25" s="225">
        <f>ROUND(E25*J25,2)</f>
        <v>66.16</v>
      </c>
      <c r="L25" s="225">
        <v>15</v>
      </c>
      <c r="M25" s="225">
        <f>G25*(1+L25/100)</f>
        <v>0</v>
      </c>
      <c r="N25" s="225">
        <v>4.0000000000000003E-5</v>
      </c>
      <c r="O25" s="225">
        <f>ROUND(E25*N25,2)</f>
        <v>0</v>
      </c>
      <c r="P25" s="225">
        <v>0</v>
      </c>
      <c r="Q25" s="225">
        <f>ROUND(E25*P25,2)</f>
        <v>0</v>
      </c>
      <c r="R25" s="225"/>
      <c r="S25" s="225" t="s">
        <v>141</v>
      </c>
      <c r="T25" s="225" t="s">
        <v>142</v>
      </c>
      <c r="U25" s="225">
        <v>0.129</v>
      </c>
      <c r="V25" s="225">
        <f>ROUND(E25*U25,2)</f>
        <v>0.13</v>
      </c>
      <c r="W25" s="225"/>
      <c r="X25" s="225" t="s">
        <v>143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144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44">
        <v>10</v>
      </c>
      <c r="B26" s="245" t="s">
        <v>330</v>
      </c>
      <c r="C26" s="254" t="s">
        <v>331</v>
      </c>
      <c r="D26" s="246" t="s">
        <v>332</v>
      </c>
      <c r="E26" s="247">
        <v>2</v>
      </c>
      <c r="F26" s="248"/>
      <c r="G26" s="249">
        <f>ROUND(E26*F26,2)</f>
        <v>0</v>
      </c>
      <c r="H26" s="226">
        <v>252.96</v>
      </c>
      <c r="I26" s="225">
        <f>ROUND(E26*H26,2)</f>
        <v>505.92</v>
      </c>
      <c r="J26" s="226">
        <v>262.94</v>
      </c>
      <c r="K26" s="225">
        <f>ROUND(E26*J26,2)</f>
        <v>525.88</v>
      </c>
      <c r="L26" s="225">
        <v>15</v>
      </c>
      <c r="M26" s="225">
        <f>G26*(1+L26/100)</f>
        <v>0</v>
      </c>
      <c r="N26" s="225">
        <v>1.48E-3</v>
      </c>
      <c r="O26" s="225">
        <f>ROUND(E26*N26,2)</f>
        <v>0</v>
      </c>
      <c r="P26" s="225">
        <v>0</v>
      </c>
      <c r="Q26" s="225">
        <f>ROUND(E26*P26,2)</f>
        <v>0</v>
      </c>
      <c r="R26" s="225"/>
      <c r="S26" s="225" t="s">
        <v>141</v>
      </c>
      <c r="T26" s="225" t="s">
        <v>142</v>
      </c>
      <c r="U26" s="225">
        <v>0.54</v>
      </c>
      <c r="V26" s="225">
        <f>ROUND(E26*U26,2)</f>
        <v>1.08</v>
      </c>
      <c r="W26" s="225"/>
      <c r="X26" s="225" t="s">
        <v>143</v>
      </c>
      <c r="Y26" s="206"/>
      <c r="Z26" s="206"/>
      <c r="AA26" s="206"/>
      <c r="AB26" s="206"/>
      <c r="AC26" s="206"/>
      <c r="AD26" s="206"/>
      <c r="AE26" s="206"/>
      <c r="AF26" s="206"/>
      <c r="AG26" s="206" t="s">
        <v>144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44">
        <v>11</v>
      </c>
      <c r="B27" s="245" t="s">
        <v>333</v>
      </c>
      <c r="C27" s="254" t="s">
        <v>334</v>
      </c>
      <c r="D27" s="246" t="s">
        <v>161</v>
      </c>
      <c r="E27" s="247">
        <v>6</v>
      </c>
      <c r="F27" s="248"/>
      <c r="G27" s="249">
        <f>ROUND(E27*F27,2)</f>
        <v>0</v>
      </c>
      <c r="H27" s="226">
        <v>0.27</v>
      </c>
      <c r="I27" s="225">
        <f>ROUND(E27*H27,2)</f>
        <v>1.62</v>
      </c>
      <c r="J27" s="226">
        <v>11.83</v>
      </c>
      <c r="K27" s="225">
        <f>ROUND(E27*J27,2)</f>
        <v>70.98</v>
      </c>
      <c r="L27" s="225">
        <v>15</v>
      </c>
      <c r="M27" s="225">
        <f>G27*(1+L27/100)</f>
        <v>0</v>
      </c>
      <c r="N27" s="225">
        <v>0</v>
      </c>
      <c r="O27" s="225">
        <f>ROUND(E27*N27,2)</f>
        <v>0</v>
      </c>
      <c r="P27" s="225">
        <v>0</v>
      </c>
      <c r="Q27" s="225">
        <f>ROUND(E27*P27,2)</f>
        <v>0</v>
      </c>
      <c r="R27" s="225"/>
      <c r="S27" s="225" t="s">
        <v>141</v>
      </c>
      <c r="T27" s="225" t="s">
        <v>142</v>
      </c>
      <c r="U27" s="225">
        <v>2.1000000000000001E-2</v>
      </c>
      <c r="V27" s="225">
        <f>ROUND(E27*U27,2)</f>
        <v>0.13</v>
      </c>
      <c r="W27" s="225"/>
      <c r="X27" s="225" t="s">
        <v>143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144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38">
        <v>12</v>
      </c>
      <c r="B28" s="239" t="s">
        <v>718</v>
      </c>
      <c r="C28" s="252" t="s">
        <v>719</v>
      </c>
      <c r="D28" s="240" t="s">
        <v>424</v>
      </c>
      <c r="E28" s="241">
        <v>10</v>
      </c>
      <c r="F28" s="242"/>
      <c r="G28" s="243">
        <f>ROUND(E28*F28,2)</f>
        <v>0</v>
      </c>
      <c r="H28" s="226">
        <v>0</v>
      </c>
      <c r="I28" s="225">
        <f>ROUND(E28*H28,2)</f>
        <v>0</v>
      </c>
      <c r="J28" s="226">
        <v>500</v>
      </c>
      <c r="K28" s="225">
        <f>ROUND(E28*J28,2)</f>
        <v>5000</v>
      </c>
      <c r="L28" s="225">
        <v>15</v>
      </c>
      <c r="M28" s="225">
        <f>G28*(1+L28/100)</f>
        <v>0</v>
      </c>
      <c r="N28" s="225">
        <v>0</v>
      </c>
      <c r="O28" s="225">
        <f>ROUND(E28*N28,2)</f>
        <v>0</v>
      </c>
      <c r="P28" s="225">
        <v>0</v>
      </c>
      <c r="Q28" s="225">
        <f>ROUND(E28*P28,2)</f>
        <v>0</v>
      </c>
      <c r="R28" s="225"/>
      <c r="S28" s="225" t="s">
        <v>141</v>
      </c>
      <c r="T28" s="225" t="s">
        <v>142</v>
      </c>
      <c r="U28" s="225">
        <v>1</v>
      </c>
      <c r="V28" s="225">
        <f>ROUND(E28*U28,2)</f>
        <v>10</v>
      </c>
      <c r="W28" s="225"/>
      <c r="X28" s="225" t="s">
        <v>143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144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53" t="s">
        <v>720</v>
      </c>
      <c r="D29" s="227"/>
      <c r="E29" s="228">
        <v>10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146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53" t="s">
        <v>721</v>
      </c>
      <c r="D30" s="227"/>
      <c r="E30" s="228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146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53" t="s">
        <v>722</v>
      </c>
      <c r="D31" s="227"/>
      <c r="E31" s="228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146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44">
        <v>13</v>
      </c>
      <c r="B32" s="245" t="s">
        <v>723</v>
      </c>
      <c r="C32" s="254" t="s">
        <v>724</v>
      </c>
      <c r="D32" s="246" t="s">
        <v>0</v>
      </c>
      <c r="E32" s="247">
        <v>65.728999999999999</v>
      </c>
      <c r="F32" s="248"/>
      <c r="G32" s="249">
        <f>ROUND(E32*F32,2)</f>
        <v>0</v>
      </c>
      <c r="H32" s="226">
        <v>0</v>
      </c>
      <c r="I32" s="225">
        <f>ROUND(E32*H32,2)</f>
        <v>0</v>
      </c>
      <c r="J32" s="226">
        <v>1.35</v>
      </c>
      <c r="K32" s="225">
        <f>ROUND(E32*J32,2)</f>
        <v>88.73</v>
      </c>
      <c r="L32" s="225">
        <v>15</v>
      </c>
      <c r="M32" s="225">
        <f>G32*(1+L32/100)</f>
        <v>0</v>
      </c>
      <c r="N32" s="225">
        <v>0</v>
      </c>
      <c r="O32" s="225">
        <f>ROUND(E32*N32,2)</f>
        <v>0</v>
      </c>
      <c r="P32" s="225">
        <v>0</v>
      </c>
      <c r="Q32" s="225">
        <f>ROUND(E32*P32,2)</f>
        <v>0</v>
      </c>
      <c r="R32" s="225"/>
      <c r="S32" s="225" t="s">
        <v>141</v>
      </c>
      <c r="T32" s="225" t="s">
        <v>141</v>
      </c>
      <c r="U32" s="225">
        <v>0</v>
      </c>
      <c r="V32" s="225">
        <f>ROUND(E32*U32,2)</f>
        <v>0</v>
      </c>
      <c r="W32" s="225"/>
      <c r="X32" s="225" t="s">
        <v>289</v>
      </c>
      <c r="Y32" s="206"/>
      <c r="Z32" s="206"/>
      <c r="AA32" s="206"/>
      <c r="AB32" s="206"/>
      <c r="AC32" s="206"/>
      <c r="AD32" s="206"/>
      <c r="AE32" s="206"/>
      <c r="AF32" s="206"/>
      <c r="AG32" s="206" t="s">
        <v>290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x14ac:dyDescent="0.25">
      <c r="A33" s="232" t="s">
        <v>136</v>
      </c>
      <c r="B33" s="233" t="s">
        <v>80</v>
      </c>
      <c r="C33" s="251" t="s">
        <v>81</v>
      </c>
      <c r="D33" s="234"/>
      <c r="E33" s="235"/>
      <c r="F33" s="236"/>
      <c r="G33" s="237">
        <f>SUMIF(AG34:AG46,"&lt;&gt;NOR",G34:G46)</f>
        <v>0</v>
      </c>
      <c r="H33" s="231"/>
      <c r="I33" s="231">
        <f>SUM(I34:I46)</f>
        <v>13232.81</v>
      </c>
      <c r="J33" s="231"/>
      <c r="K33" s="231">
        <f>SUM(K34:K46)</f>
        <v>3443.54</v>
      </c>
      <c r="L33" s="231"/>
      <c r="M33" s="231">
        <f>SUM(M34:M46)</f>
        <v>0</v>
      </c>
      <c r="N33" s="231"/>
      <c r="O33" s="231">
        <f>SUM(O34:O46)</f>
        <v>0.09</v>
      </c>
      <c r="P33" s="231"/>
      <c r="Q33" s="231">
        <f>SUM(Q34:Q46)</f>
        <v>0.19</v>
      </c>
      <c r="R33" s="231"/>
      <c r="S33" s="231"/>
      <c r="T33" s="231"/>
      <c r="U33" s="231"/>
      <c r="V33" s="231">
        <f>SUM(V34:V46)</f>
        <v>6.1800000000000006</v>
      </c>
      <c r="W33" s="231"/>
      <c r="X33" s="231"/>
      <c r="AG33" t="s">
        <v>137</v>
      </c>
    </row>
    <row r="34" spans="1:60" outlineLevel="1" x14ac:dyDescent="0.25">
      <c r="A34" s="238">
        <v>14</v>
      </c>
      <c r="B34" s="239" t="s">
        <v>725</v>
      </c>
      <c r="C34" s="252" t="s">
        <v>726</v>
      </c>
      <c r="D34" s="240" t="s">
        <v>339</v>
      </c>
      <c r="E34" s="241">
        <v>1</v>
      </c>
      <c r="F34" s="242"/>
      <c r="G34" s="243">
        <f>ROUND(E34*F34,2)</f>
        <v>0</v>
      </c>
      <c r="H34" s="226">
        <v>144.01</v>
      </c>
      <c r="I34" s="225">
        <f>ROUND(E34*H34,2)</f>
        <v>144.01</v>
      </c>
      <c r="J34" s="226">
        <v>1328.99</v>
      </c>
      <c r="K34" s="225">
        <f>ROUND(E34*J34,2)</f>
        <v>1328.99</v>
      </c>
      <c r="L34" s="225">
        <v>15</v>
      </c>
      <c r="M34" s="225">
        <f>G34*(1+L34/100)</f>
        <v>0</v>
      </c>
      <c r="N34" s="225">
        <v>1.65E-3</v>
      </c>
      <c r="O34" s="225">
        <f>ROUND(E34*N34,2)</f>
        <v>0</v>
      </c>
      <c r="P34" s="225">
        <v>0</v>
      </c>
      <c r="Q34" s="225">
        <f>ROUND(E34*P34,2)</f>
        <v>0</v>
      </c>
      <c r="R34" s="225"/>
      <c r="S34" s="225" t="s">
        <v>141</v>
      </c>
      <c r="T34" s="225" t="s">
        <v>141</v>
      </c>
      <c r="U34" s="225">
        <v>2.5209999999999999</v>
      </c>
      <c r="V34" s="225">
        <f>ROUND(E34*U34,2)</f>
        <v>2.52</v>
      </c>
      <c r="W34" s="225"/>
      <c r="X34" s="225" t="s">
        <v>143</v>
      </c>
      <c r="Y34" s="206"/>
      <c r="Z34" s="206"/>
      <c r="AA34" s="206"/>
      <c r="AB34" s="206"/>
      <c r="AC34" s="206"/>
      <c r="AD34" s="206"/>
      <c r="AE34" s="206"/>
      <c r="AF34" s="206"/>
      <c r="AG34" s="206" t="s">
        <v>144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53" t="s">
        <v>727</v>
      </c>
      <c r="D35" s="227"/>
      <c r="E35" s="228">
        <v>1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146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44">
        <v>15</v>
      </c>
      <c r="B36" s="245" t="s">
        <v>364</v>
      </c>
      <c r="C36" s="254" t="s">
        <v>365</v>
      </c>
      <c r="D36" s="246" t="s">
        <v>339</v>
      </c>
      <c r="E36" s="247">
        <v>1</v>
      </c>
      <c r="F36" s="248"/>
      <c r="G36" s="249">
        <f>ROUND(E36*F36,2)</f>
        <v>0</v>
      </c>
      <c r="H36" s="226">
        <v>0</v>
      </c>
      <c r="I36" s="225">
        <f>ROUND(E36*H36,2)</f>
        <v>0</v>
      </c>
      <c r="J36" s="226">
        <v>504.8</v>
      </c>
      <c r="K36" s="225">
        <f>ROUND(E36*J36,2)</f>
        <v>504.8</v>
      </c>
      <c r="L36" s="225">
        <v>15</v>
      </c>
      <c r="M36" s="225">
        <f>G36*(1+L36/100)</f>
        <v>0</v>
      </c>
      <c r="N36" s="225">
        <v>0</v>
      </c>
      <c r="O36" s="225">
        <f>ROUND(E36*N36,2)</f>
        <v>0</v>
      </c>
      <c r="P36" s="225">
        <v>0.125</v>
      </c>
      <c r="Q36" s="225">
        <f>ROUND(E36*P36,2)</f>
        <v>0.13</v>
      </c>
      <c r="R36" s="225"/>
      <c r="S36" s="225" t="s">
        <v>141</v>
      </c>
      <c r="T36" s="225" t="s">
        <v>142</v>
      </c>
      <c r="U36" s="225">
        <v>1.1499999999999999</v>
      </c>
      <c r="V36" s="225">
        <f>ROUND(E36*U36,2)</f>
        <v>1.1499999999999999</v>
      </c>
      <c r="W36" s="225"/>
      <c r="X36" s="225" t="s">
        <v>143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144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44">
        <v>16</v>
      </c>
      <c r="B37" s="245" t="s">
        <v>370</v>
      </c>
      <c r="C37" s="254" t="s">
        <v>371</v>
      </c>
      <c r="D37" s="246" t="s">
        <v>339</v>
      </c>
      <c r="E37" s="247">
        <v>2</v>
      </c>
      <c r="F37" s="248"/>
      <c r="G37" s="249">
        <f>ROUND(E37*F37,2)</f>
        <v>0</v>
      </c>
      <c r="H37" s="226">
        <v>141.22</v>
      </c>
      <c r="I37" s="225">
        <f>ROUND(E37*H37,2)</f>
        <v>282.44</v>
      </c>
      <c r="J37" s="226">
        <v>128.68</v>
      </c>
      <c r="K37" s="225">
        <f>ROUND(E37*J37,2)</f>
        <v>257.36</v>
      </c>
      <c r="L37" s="225">
        <v>15</v>
      </c>
      <c r="M37" s="225">
        <f>G37*(1+L37/100)</f>
        <v>0</v>
      </c>
      <c r="N37" s="225">
        <v>1.7000000000000001E-4</v>
      </c>
      <c r="O37" s="225">
        <f>ROUND(E37*N37,2)</f>
        <v>0</v>
      </c>
      <c r="P37" s="225">
        <v>0</v>
      </c>
      <c r="Q37" s="225">
        <f>ROUND(E37*P37,2)</f>
        <v>0</v>
      </c>
      <c r="R37" s="225"/>
      <c r="S37" s="225" t="s">
        <v>141</v>
      </c>
      <c r="T37" s="225" t="s">
        <v>142</v>
      </c>
      <c r="U37" s="225">
        <v>0.22700000000000001</v>
      </c>
      <c r="V37" s="225">
        <f>ROUND(E37*U37,2)</f>
        <v>0.45</v>
      </c>
      <c r="W37" s="225"/>
      <c r="X37" s="225" t="s">
        <v>143</v>
      </c>
      <c r="Y37" s="206"/>
      <c r="Z37" s="206"/>
      <c r="AA37" s="206"/>
      <c r="AB37" s="206"/>
      <c r="AC37" s="206"/>
      <c r="AD37" s="206"/>
      <c r="AE37" s="206"/>
      <c r="AF37" s="206"/>
      <c r="AG37" s="206" t="s">
        <v>144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44">
        <v>17</v>
      </c>
      <c r="B38" s="245" t="s">
        <v>376</v>
      </c>
      <c r="C38" s="254" t="s">
        <v>377</v>
      </c>
      <c r="D38" s="246" t="s">
        <v>151</v>
      </c>
      <c r="E38" s="247">
        <v>1</v>
      </c>
      <c r="F38" s="248"/>
      <c r="G38" s="249">
        <f>ROUND(E38*F38,2)</f>
        <v>0</v>
      </c>
      <c r="H38" s="226">
        <v>2246.06</v>
      </c>
      <c r="I38" s="225">
        <f>ROUND(E38*H38,2)</f>
        <v>2246.06</v>
      </c>
      <c r="J38" s="226">
        <v>275.14</v>
      </c>
      <c r="K38" s="225">
        <f>ROUND(E38*J38,2)</f>
        <v>275.14</v>
      </c>
      <c r="L38" s="225">
        <v>15</v>
      </c>
      <c r="M38" s="225">
        <f>G38*(1+L38/100)</f>
        <v>0</v>
      </c>
      <c r="N38" s="225">
        <v>8.4999999999999995E-4</v>
      </c>
      <c r="O38" s="225">
        <f>ROUND(E38*N38,2)</f>
        <v>0</v>
      </c>
      <c r="P38" s="225">
        <v>0</v>
      </c>
      <c r="Q38" s="225">
        <f>ROUND(E38*P38,2)</f>
        <v>0</v>
      </c>
      <c r="R38" s="225"/>
      <c r="S38" s="225" t="s">
        <v>141</v>
      </c>
      <c r="T38" s="225" t="s">
        <v>142</v>
      </c>
      <c r="U38" s="225">
        <v>0.48499999999999999</v>
      </c>
      <c r="V38" s="225">
        <f>ROUND(E38*U38,2)</f>
        <v>0.49</v>
      </c>
      <c r="W38" s="225"/>
      <c r="X38" s="225" t="s">
        <v>143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144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44">
        <v>18</v>
      </c>
      <c r="B39" s="245" t="s">
        <v>378</v>
      </c>
      <c r="C39" s="254" t="s">
        <v>379</v>
      </c>
      <c r="D39" s="246" t="s">
        <v>151</v>
      </c>
      <c r="E39" s="247">
        <v>1</v>
      </c>
      <c r="F39" s="248"/>
      <c r="G39" s="249">
        <f>ROUND(E39*F39,2)</f>
        <v>0</v>
      </c>
      <c r="H39" s="226">
        <v>7.16</v>
      </c>
      <c r="I39" s="225">
        <f>ROUND(E39*H39,2)</f>
        <v>7.16</v>
      </c>
      <c r="J39" s="226">
        <v>249.44</v>
      </c>
      <c r="K39" s="225">
        <f>ROUND(E39*J39,2)</f>
        <v>249.44</v>
      </c>
      <c r="L39" s="225">
        <v>15</v>
      </c>
      <c r="M39" s="225">
        <f>G39*(1+L39/100)</f>
        <v>0</v>
      </c>
      <c r="N39" s="225">
        <v>4.0000000000000003E-5</v>
      </c>
      <c r="O39" s="225">
        <f>ROUND(E39*N39,2)</f>
        <v>0</v>
      </c>
      <c r="P39" s="225">
        <v>0</v>
      </c>
      <c r="Q39" s="225">
        <f>ROUND(E39*P39,2)</f>
        <v>0</v>
      </c>
      <c r="R39" s="225"/>
      <c r="S39" s="225" t="s">
        <v>141</v>
      </c>
      <c r="T39" s="225" t="s">
        <v>142</v>
      </c>
      <c r="U39" s="225">
        <v>0.44500000000000001</v>
      </c>
      <c r="V39" s="225">
        <f>ROUND(E39*U39,2)</f>
        <v>0.45</v>
      </c>
      <c r="W39" s="225"/>
      <c r="X39" s="225" t="s">
        <v>143</v>
      </c>
      <c r="Y39" s="206"/>
      <c r="Z39" s="206"/>
      <c r="AA39" s="206"/>
      <c r="AB39" s="206"/>
      <c r="AC39" s="206"/>
      <c r="AD39" s="206"/>
      <c r="AE39" s="206"/>
      <c r="AF39" s="206"/>
      <c r="AG39" s="206" t="s">
        <v>144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44">
        <v>19</v>
      </c>
      <c r="B40" s="245" t="s">
        <v>380</v>
      </c>
      <c r="C40" s="254" t="s">
        <v>381</v>
      </c>
      <c r="D40" s="246" t="s">
        <v>339</v>
      </c>
      <c r="E40" s="247">
        <v>1</v>
      </c>
      <c r="F40" s="248"/>
      <c r="G40" s="249">
        <f>ROUND(E40*F40,2)</f>
        <v>0</v>
      </c>
      <c r="H40" s="226">
        <v>0</v>
      </c>
      <c r="I40" s="225">
        <f>ROUND(E40*H40,2)</f>
        <v>0</v>
      </c>
      <c r="J40" s="226">
        <v>95.3</v>
      </c>
      <c r="K40" s="225">
        <f>ROUND(E40*J40,2)</f>
        <v>95.3</v>
      </c>
      <c r="L40" s="225">
        <v>15</v>
      </c>
      <c r="M40" s="225">
        <f>G40*(1+L40/100)</f>
        <v>0</v>
      </c>
      <c r="N40" s="225">
        <v>0</v>
      </c>
      <c r="O40" s="225">
        <f>ROUND(E40*N40,2)</f>
        <v>0</v>
      </c>
      <c r="P40" s="225">
        <v>1.56E-3</v>
      </c>
      <c r="Q40" s="225">
        <f>ROUND(E40*P40,2)</f>
        <v>0</v>
      </c>
      <c r="R40" s="225"/>
      <c r="S40" s="225" t="s">
        <v>141</v>
      </c>
      <c r="T40" s="225" t="s">
        <v>142</v>
      </c>
      <c r="U40" s="225">
        <v>0.217</v>
      </c>
      <c r="V40" s="225">
        <f>ROUND(E40*U40,2)</f>
        <v>0.22</v>
      </c>
      <c r="W40" s="225"/>
      <c r="X40" s="225" t="s">
        <v>143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144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44">
        <v>20</v>
      </c>
      <c r="B41" s="245" t="s">
        <v>388</v>
      </c>
      <c r="C41" s="254" t="s">
        <v>389</v>
      </c>
      <c r="D41" s="246" t="s">
        <v>151</v>
      </c>
      <c r="E41" s="247">
        <v>1</v>
      </c>
      <c r="F41" s="248"/>
      <c r="G41" s="249">
        <f>ROUND(E41*F41,2)</f>
        <v>0</v>
      </c>
      <c r="H41" s="226">
        <v>267.89</v>
      </c>
      <c r="I41" s="225">
        <f>ROUND(E41*H41,2)</f>
        <v>267.89</v>
      </c>
      <c r="J41" s="226">
        <v>139.41</v>
      </c>
      <c r="K41" s="225">
        <f>ROUND(E41*J41,2)</f>
        <v>139.41</v>
      </c>
      <c r="L41" s="225">
        <v>15</v>
      </c>
      <c r="M41" s="225">
        <f>G41*(1+L41/100)</f>
        <v>0</v>
      </c>
      <c r="N41" s="225">
        <v>2.0000000000000001E-4</v>
      </c>
      <c r="O41" s="225">
        <f>ROUND(E41*N41,2)</f>
        <v>0</v>
      </c>
      <c r="P41" s="225">
        <v>0</v>
      </c>
      <c r="Q41" s="225">
        <f>ROUND(E41*P41,2)</f>
        <v>0</v>
      </c>
      <c r="R41" s="225"/>
      <c r="S41" s="225" t="s">
        <v>141</v>
      </c>
      <c r="T41" s="225" t="s">
        <v>142</v>
      </c>
      <c r="U41" s="225">
        <v>0.246</v>
      </c>
      <c r="V41" s="225">
        <f>ROUND(E41*U41,2)</f>
        <v>0.25</v>
      </c>
      <c r="W41" s="225"/>
      <c r="X41" s="225" t="s">
        <v>143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144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44">
        <v>21</v>
      </c>
      <c r="B42" s="245" t="s">
        <v>390</v>
      </c>
      <c r="C42" s="254" t="s">
        <v>391</v>
      </c>
      <c r="D42" s="246" t="s">
        <v>151</v>
      </c>
      <c r="E42" s="247">
        <v>1</v>
      </c>
      <c r="F42" s="248"/>
      <c r="G42" s="249">
        <f>ROUND(E42*F42,2)</f>
        <v>0</v>
      </c>
      <c r="H42" s="226">
        <v>2538.75</v>
      </c>
      <c r="I42" s="225">
        <f>ROUND(E42*H42,2)</f>
        <v>2538.75</v>
      </c>
      <c r="J42" s="226">
        <v>370.35</v>
      </c>
      <c r="K42" s="225">
        <f>ROUND(E42*J42,2)</f>
        <v>370.35</v>
      </c>
      <c r="L42" s="225">
        <v>15</v>
      </c>
      <c r="M42" s="225">
        <f>G42*(1+L42/100)</f>
        <v>0</v>
      </c>
      <c r="N42" s="225">
        <v>4.453E-2</v>
      </c>
      <c r="O42" s="225">
        <f>ROUND(E42*N42,2)</f>
        <v>0.04</v>
      </c>
      <c r="P42" s="225">
        <v>4.2529999999999998E-2</v>
      </c>
      <c r="Q42" s="225">
        <f>ROUND(E42*P42,2)</f>
        <v>0.04</v>
      </c>
      <c r="R42" s="225"/>
      <c r="S42" s="225" t="s">
        <v>141</v>
      </c>
      <c r="T42" s="225" t="s">
        <v>142</v>
      </c>
      <c r="U42" s="225">
        <v>0.65400000000000003</v>
      </c>
      <c r="V42" s="225">
        <f>ROUND(E42*U42,2)</f>
        <v>0.65</v>
      </c>
      <c r="W42" s="225"/>
      <c r="X42" s="225" t="s">
        <v>143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144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ht="20.399999999999999" outlineLevel="1" x14ac:dyDescent="0.25">
      <c r="A43" s="244">
        <v>22</v>
      </c>
      <c r="B43" s="245" t="s">
        <v>400</v>
      </c>
      <c r="C43" s="254" t="s">
        <v>401</v>
      </c>
      <c r="D43" s="246" t="s">
        <v>151</v>
      </c>
      <c r="E43" s="247">
        <v>1</v>
      </c>
      <c r="F43" s="248"/>
      <c r="G43" s="249">
        <f>ROUND(E43*F43,2)</f>
        <v>0</v>
      </c>
      <c r="H43" s="226">
        <v>1263.4000000000001</v>
      </c>
      <c r="I43" s="225">
        <f>ROUND(E43*H43,2)</f>
        <v>1263.4000000000001</v>
      </c>
      <c r="J43" s="226">
        <v>0</v>
      </c>
      <c r="K43" s="225">
        <f>ROUND(E43*J43,2)</f>
        <v>0</v>
      </c>
      <c r="L43" s="225">
        <v>15</v>
      </c>
      <c r="M43" s="225">
        <f>G43*(1+L43/100)</f>
        <v>0</v>
      </c>
      <c r="N43" s="225">
        <v>8.0000000000000004E-4</v>
      </c>
      <c r="O43" s="225">
        <f>ROUND(E43*N43,2)</f>
        <v>0</v>
      </c>
      <c r="P43" s="225">
        <v>0</v>
      </c>
      <c r="Q43" s="225">
        <f>ROUND(E43*P43,2)</f>
        <v>0</v>
      </c>
      <c r="R43" s="225" t="s">
        <v>181</v>
      </c>
      <c r="S43" s="225" t="s">
        <v>141</v>
      </c>
      <c r="T43" s="225" t="s">
        <v>142</v>
      </c>
      <c r="U43" s="225">
        <v>0</v>
      </c>
      <c r="V43" s="225">
        <f>ROUND(E43*U43,2)</f>
        <v>0</v>
      </c>
      <c r="W43" s="225"/>
      <c r="X43" s="225" t="s">
        <v>177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178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44">
        <v>23</v>
      </c>
      <c r="B44" s="245" t="s">
        <v>404</v>
      </c>
      <c r="C44" s="254" t="s">
        <v>728</v>
      </c>
      <c r="D44" s="246" t="s">
        <v>151</v>
      </c>
      <c r="E44" s="247">
        <v>1</v>
      </c>
      <c r="F44" s="248"/>
      <c r="G44" s="249">
        <f>ROUND(E44*F44,2)</f>
        <v>0</v>
      </c>
      <c r="H44" s="226">
        <v>6483.1</v>
      </c>
      <c r="I44" s="225">
        <f>ROUND(E44*H44,2)</f>
        <v>6483.1</v>
      </c>
      <c r="J44" s="226">
        <v>0</v>
      </c>
      <c r="K44" s="225">
        <f>ROUND(E44*J44,2)</f>
        <v>0</v>
      </c>
      <c r="L44" s="225">
        <v>15</v>
      </c>
      <c r="M44" s="225">
        <f>G44*(1+L44/100)</f>
        <v>0</v>
      </c>
      <c r="N44" s="225">
        <v>4.5999999999999999E-2</v>
      </c>
      <c r="O44" s="225">
        <f>ROUND(E44*N44,2)</f>
        <v>0.05</v>
      </c>
      <c r="P44" s="225">
        <v>0</v>
      </c>
      <c r="Q44" s="225">
        <f>ROUND(E44*P44,2)</f>
        <v>0</v>
      </c>
      <c r="R44" s="225" t="s">
        <v>181</v>
      </c>
      <c r="S44" s="225" t="s">
        <v>141</v>
      </c>
      <c r="T44" s="225" t="s">
        <v>142</v>
      </c>
      <c r="U44" s="225">
        <v>0</v>
      </c>
      <c r="V44" s="225">
        <f>ROUND(E44*U44,2)</f>
        <v>0</v>
      </c>
      <c r="W44" s="225"/>
      <c r="X44" s="225" t="s">
        <v>177</v>
      </c>
      <c r="Y44" s="206"/>
      <c r="Z44" s="206"/>
      <c r="AA44" s="206"/>
      <c r="AB44" s="206"/>
      <c r="AC44" s="206"/>
      <c r="AD44" s="206"/>
      <c r="AE44" s="206"/>
      <c r="AF44" s="206"/>
      <c r="AG44" s="206" t="s">
        <v>178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44">
        <v>24</v>
      </c>
      <c r="B45" s="245" t="s">
        <v>410</v>
      </c>
      <c r="C45" s="254" t="s">
        <v>411</v>
      </c>
      <c r="D45" s="246" t="s">
        <v>339</v>
      </c>
      <c r="E45" s="247">
        <v>1</v>
      </c>
      <c r="F45" s="248"/>
      <c r="G45" s="249">
        <f>ROUND(E45*F45,2)</f>
        <v>0</v>
      </c>
      <c r="H45" s="226">
        <v>0</v>
      </c>
      <c r="I45" s="225">
        <f>ROUND(E45*H45,2)</f>
        <v>0</v>
      </c>
      <c r="J45" s="226">
        <v>167.9</v>
      </c>
      <c r="K45" s="225">
        <f>ROUND(E45*J45,2)</f>
        <v>167.9</v>
      </c>
      <c r="L45" s="225">
        <v>15</v>
      </c>
      <c r="M45" s="225">
        <f>G45*(1+L45/100)</f>
        <v>0</v>
      </c>
      <c r="N45" s="225">
        <v>0</v>
      </c>
      <c r="O45" s="225">
        <f>ROUND(E45*N45,2)</f>
        <v>0</v>
      </c>
      <c r="P45" s="225">
        <v>1.9460000000000002E-2</v>
      </c>
      <c r="Q45" s="225">
        <f>ROUND(E45*P45,2)</f>
        <v>0.02</v>
      </c>
      <c r="R45" s="225"/>
      <c r="S45" s="225" t="s">
        <v>141</v>
      </c>
      <c r="T45" s="225" t="s">
        <v>142</v>
      </c>
      <c r="U45" s="225">
        <v>0</v>
      </c>
      <c r="V45" s="225">
        <f>ROUND(E45*U45,2)</f>
        <v>0</v>
      </c>
      <c r="W45" s="225"/>
      <c r="X45" s="225" t="s">
        <v>187</v>
      </c>
      <c r="Y45" s="206"/>
      <c r="Z45" s="206"/>
      <c r="AA45" s="206"/>
      <c r="AB45" s="206"/>
      <c r="AC45" s="206"/>
      <c r="AD45" s="206"/>
      <c r="AE45" s="206"/>
      <c r="AF45" s="206"/>
      <c r="AG45" s="206" t="s">
        <v>188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44">
        <v>25</v>
      </c>
      <c r="B46" s="245" t="s">
        <v>729</v>
      </c>
      <c r="C46" s="254" t="s">
        <v>730</v>
      </c>
      <c r="D46" s="246" t="s">
        <v>0</v>
      </c>
      <c r="E46" s="247">
        <v>166.215</v>
      </c>
      <c r="F46" s="248"/>
      <c r="G46" s="249">
        <f>ROUND(E46*F46,2)</f>
        <v>0</v>
      </c>
      <c r="H46" s="226">
        <v>0</v>
      </c>
      <c r="I46" s="225">
        <f>ROUND(E46*H46,2)</f>
        <v>0</v>
      </c>
      <c r="J46" s="226">
        <v>0.33</v>
      </c>
      <c r="K46" s="225">
        <f>ROUND(E46*J46,2)</f>
        <v>54.85</v>
      </c>
      <c r="L46" s="225">
        <v>15</v>
      </c>
      <c r="M46" s="225">
        <f>G46*(1+L46/100)</f>
        <v>0</v>
      </c>
      <c r="N46" s="225">
        <v>0</v>
      </c>
      <c r="O46" s="225">
        <f>ROUND(E46*N46,2)</f>
        <v>0</v>
      </c>
      <c r="P46" s="225">
        <v>0</v>
      </c>
      <c r="Q46" s="225">
        <f>ROUND(E46*P46,2)</f>
        <v>0</v>
      </c>
      <c r="R46" s="225"/>
      <c r="S46" s="225" t="s">
        <v>141</v>
      </c>
      <c r="T46" s="225" t="s">
        <v>141</v>
      </c>
      <c r="U46" s="225">
        <v>0</v>
      </c>
      <c r="V46" s="225">
        <f>ROUND(E46*U46,2)</f>
        <v>0</v>
      </c>
      <c r="W46" s="225"/>
      <c r="X46" s="225" t="s">
        <v>289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290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x14ac:dyDescent="0.25">
      <c r="A47" s="232" t="s">
        <v>136</v>
      </c>
      <c r="B47" s="233" t="s">
        <v>88</v>
      </c>
      <c r="C47" s="251" t="s">
        <v>89</v>
      </c>
      <c r="D47" s="234"/>
      <c r="E47" s="235"/>
      <c r="F47" s="236"/>
      <c r="G47" s="237">
        <f>SUMIF(AG48:AG51,"&lt;&gt;NOR",G48:G51)</f>
        <v>0</v>
      </c>
      <c r="H47" s="231"/>
      <c r="I47" s="231">
        <f>SUM(I48:I51)</f>
        <v>159.66999999999999</v>
      </c>
      <c r="J47" s="231"/>
      <c r="K47" s="231">
        <f>SUM(K48:K51)</f>
        <v>312.48</v>
      </c>
      <c r="L47" s="231"/>
      <c r="M47" s="231">
        <f>SUM(M48:M51)</f>
        <v>0</v>
      </c>
      <c r="N47" s="231"/>
      <c r="O47" s="231">
        <f>SUM(O48:O51)</f>
        <v>0</v>
      </c>
      <c r="P47" s="231"/>
      <c r="Q47" s="231">
        <f>SUM(Q48:Q51)</f>
        <v>0</v>
      </c>
      <c r="R47" s="231"/>
      <c r="S47" s="231"/>
      <c r="T47" s="231"/>
      <c r="U47" s="231"/>
      <c r="V47" s="231">
        <f>SUM(V48:V51)</f>
        <v>0.48</v>
      </c>
      <c r="W47" s="231"/>
      <c r="X47" s="231"/>
      <c r="AG47" t="s">
        <v>137</v>
      </c>
    </row>
    <row r="48" spans="1:60" outlineLevel="1" x14ac:dyDescent="0.25">
      <c r="A48" s="238">
        <v>26</v>
      </c>
      <c r="B48" s="239" t="s">
        <v>467</v>
      </c>
      <c r="C48" s="252" t="s">
        <v>731</v>
      </c>
      <c r="D48" s="240" t="s">
        <v>161</v>
      </c>
      <c r="E48" s="241">
        <v>6.9</v>
      </c>
      <c r="F48" s="242"/>
      <c r="G48" s="243">
        <f>ROUND(E48*F48,2)</f>
        <v>0</v>
      </c>
      <c r="H48" s="226">
        <v>23.14</v>
      </c>
      <c r="I48" s="225">
        <f>ROUND(E48*H48,2)</f>
        <v>159.66999999999999</v>
      </c>
      <c r="J48" s="226">
        <v>40.159999999999997</v>
      </c>
      <c r="K48" s="225">
        <f>ROUND(E48*J48,2)</f>
        <v>277.10000000000002</v>
      </c>
      <c r="L48" s="225">
        <v>15</v>
      </c>
      <c r="M48" s="225">
        <f>G48*(1+L48/100)</f>
        <v>0</v>
      </c>
      <c r="N48" s="225">
        <v>4.0000000000000003E-5</v>
      </c>
      <c r="O48" s="225">
        <f>ROUND(E48*N48,2)</f>
        <v>0</v>
      </c>
      <c r="P48" s="225">
        <v>0</v>
      </c>
      <c r="Q48" s="225">
        <f>ROUND(E48*P48,2)</f>
        <v>0</v>
      </c>
      <c r="R48" s="225"/>
      <c r="S48" s="225" t="s">
        <v>141</v>
      </c>
      <c r="T48" s="225" t="s">
        <v>142</v>
      </c>
      <c r="U48" s="225">
        <v>7.0000000000000007E-2</v>
      </c>
      <c r="V48" s="225">
        <f>ROUND(E48*U48,2)</f>
        <v>0.48</v>
      </c>
      <c r="W48" s="225"/>
      <c r="X48" s="225" t="s">
        <v>143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144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53" t="s">
        <v>732</v>
      </c>
      <c r="D49" s="227"/>
      <c r="E49" s="228">
        <v>2.7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146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53" t="s">
        <v>733</v>
      </c>
      <c r="D50" s="227"/>
      <c r="E50" s="228">
        <v>4.2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146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44">
        <v>27</v>
      </c>
      <c r="B51" s="245" t="s">
        <v>734</v>
      </c>
      <c r="C51" s="254" t="s">
        <v>735</v>
      </c>
      <c r="D51" s="246" t="s">
        <v>0</v>
      </c>
      <c r="E51" s="247">
        <v>4.3677000000000001</v>
      </c>
      <c r="F51" s="248"/>
      <c r="G51" s="249">
        <f>ROUND(E51*F51,2)</f>
        <v>0</v>
      </c>
      <c r="H51" s="226">
        <v>0</v>
      </c>
      <c r="I51" s="225">
        <f>ROUND(E51*H51,2)</f>
        <v>0</v>
      </c>
      <c r="J51" s="226">
        <v>8.1</v>
      </c>
      <c r="K51" s="225">
        <f>ROUND(E51*J51,2)</f>
        <v>35.380000000000003</v>
      </c>
      <c r="L51" s="225">
        <v>15</v>
      </c>
      <c r="M51" s="225">
        <f>G51*(1+L51/100)</f>
        <v>0</v>
      </c>
      <c r="N51" s="225">
        <v>0</v>
      </c>
      <c r="O51" s="225">
        <f>ROUND(E51*N51,2)</f>
        <v>0</v>
      </c>
      <c r="P51" s="225">
        <v>0</v>
      </c>
      <c r="Q51" s="225">
        <f>ROUND(E51*P51,2)</f>
        <v>0</v>
      </c>
      <c r="R51" s="225"/>
      <c r="S51" s="225" t="s">
        <v>141</v>
      </c>
      <c r="T51" s="225" t="s">
        <v>141</v>
      </c>
      <c r="U51" s="225">
        <v>0</v>
      </c>
      <c r="V51" s="225">
        <f>ROUND(E51*U51,2)</f>
        <v>0</v>
      </c>
      <c r="W51" s="225"/>
      <c r="X51" s="225" t="s">
        <v>289</v>
      </c>
      <c r="Y51" s="206"/>
      <c r="Z51" s="206"/>
      <c r="AA51" s="206"/>
      <c r="AB51" s="206"/>
      <c r="AC51" s="206"/>
      <c r="AD51" s="206"/>
      <c r="AE51" s="206"/>
      <c r="AF51" s="206"/>
      <c r="AG51" s="206" t="s">
        <v>290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x14ac:dyDescent="0.25">
      <c r="A52" s="232" t="s">
        <v>136</v>
      </c>
      <c r="B52" s="233" t="s">
        <v>94</v>
      </c>
      <c r="C52" s="251" t="s">
        <v>95</v>
      </c>
      <c r="D52" s="234"/>
      <c r="E52" s="235"/>
      <c r="F52" s="236"/>
      <c r="G52" s="237">
        <f>SUMIF(AG53:AG63,"&lt;&gt;NOR",G53:G63)</f>
        <v>0</v>
      </c>
      <c r="H52" s="231"/>
      <c r="I52" s="231">
        <f>SUM(I53:I63)</f>
        <v>582.45000000000005</v>
      </c>
      <c r="J52" s="231"/>
      <c r="K52" s="231">
        <f>SUM(K53:K63)</f>
        <v>842.24</v>
      </c>
      <c r="L52" s="231"/>
      <c r="M52" s="231">
        <f>SUM(M53:M63)</f>
        <v>0</v>
      </c>
      <c r="N52" s="231"/>
      <c r="O52" s="231">
        <f>SUM(O53:O63)</f>
        <v>0.01</v>
      </c>
      <c r="P52" s="231"/>
      <c r="Q52" s="231">
        <f>SUM(Q53:Q63)</f>
        <v>0</v>
      </c>
      <c r="R52" s="231"/>
      <c r="S52" s="231"/>
      <c r="T52" s="231"/>
      <c r="U52" s="231"/>
      <c r="V52" s="231">
        <f>SUM(V53:V63)</f>
        <v>1.3900000000000001</v>
      </c>
      <c r="W52" s="231"/>
      <c r="X52" s="231"/>
      <c r="AG52" t="s">
        <v>137</v>
      </c>
    </row>
    <row r="53" spans="1:60" outlineLevel="1" x14ac:dyDescent="0.25">
      <c r="A53" s="238">
        <v>28</v>
      </c>
      <c r="B53" s="239" t="s">
        <v>532</v>
      </c>
      <c r="C53" s="252" t="s">
        <v>533</v>
      </c>
      <c r="D53" s="240" t="s">
        <v>156</v>
      </c>
      <c r="E53" s="241">
        <v>0.96</v>
      </c>
      <c r="F53" s="242"/>
      <c r="G53" s="243">
        <f>ROUND(E53*F53,2)</f>
        <v>0</v>
      </c>
      <c r="H53" s="226">
        <v>27.14</v>
      </c>
      <c r="I53" s="225">
        <f>ROUND(E53*H53,2)</f>
        <v>26.05</v>
      </c>
      <c r="J53" s="226">
        <v>28.36</v>
      </c>
      <c r="K53" s="225">
        <f>ROUND(E53*J53,2)</f>
        <v>27.23</v>
      </c>
      <c r="L53" s="225">
        <v>15</v>
      </c>
      <c r="M53" s="225">
        <f>G53*(1+L53/100)</f>
        <v>0</v>
      </c>
      <c r="N53" s="225">
        <v>2.1000000000000001E-4</v>
      </c>
      <c r="O53" s="225">
        <f>ROUND(E53*N53,2)</f>
        <v>0</v>
      </c>
      <c r="P53" s="225">
        <v>0</v>
      </c>
      <c r="Q53" s="225">
        <f>ROUND(E53*P53,2)</f>
        <v>0</v>
      </c>
      <c r="R53" s="225"/>
      <c r="S53" s="225" t="s">
        <v>141</v>
      </c>
      <c r="T53" s="225" t="s">
        <v>142</v>
      </c>
      <c r="U53" s="225">
        <v>0.05</v>
      </c>
      <c r="V53" s="225">
        <f>ROUND(E53*U53,2)</f>
        <v>0.05</v>
      </c>
      <c r="W53" s="225"/>
      <c r="X53" s="225" t="s">
        <v>143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144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53" t="s">
        <v>736</v>
      </c>
      <c r="D54" s="227"/>
      <c r="E54" s="228">
        <v>0.96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146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38">
        <v>29</v>
      </c>
      <c r="B55" s="239" t="s">
        <v>537</v>
      </c>
      <c r="C55" s="252" t="s">
        <v>538</v>
      </c>
      <c r="D55" s="240" t="s">
        <v>156</v>
      </c>
      <c r="E55" s="241">
        <v>0.96</v>
      </c>
      <c r="F55" s="242"/>
      <c r="G55" s="243">
        <f>ROUND(E55*F55,2)</f>
        <v>0</v>
      </c>
      <c r="H55" s="226">
        <v>0</v>
      </c>
      <c r="I55" s="225">
        <f>ROUND(E55*H55,2)</f>
        <v>0</v>
      </c>
      <c r="J55" s="226">
        <v>54.4</v>
      </c>
      <c r="K55" s="225">
        <f>ROUND(E55*J55,2)</f>
        <v>52.22</v>
      </c>
      <c r="L55" s="225">
        <v>15</v>
      </c>
      <c r="M55" s="225">
        <f>G55*(1+L55/100)</f>
        <v>0</v>
      </c>
      <c r="N55" s="225">
        <v>0</v>
      </c>
      <c r="O55" s="225">
        <f>ROUND(E55*N55,2)</f>
        <v>0</v>
      </c>
      <c r="P55" s="225">
        <v>0</v>
      </c>
      <c r="Q55" s="225">
        <f>ROUND(E55*P55,2)</f>
        <v>0</v>
      </c>
      <c r="R55" s="225"/>
      <c r="S55" s="225" t="s">
        <v>141</v>
      </c>
      <c r="T55" s="225" t="s">
        <v>142</v>
      </c>
      <c r="U55" s="225">
        <v>0.1</v>
      </c>
      <c r="V55" s="225">
        <f>ROUND(E55*U55,2)</f>
        <v>0.1</v>
      </c>
      <c r="W55" s="225"/>
      <c r="X55" s="225" t="s">
        <v>143</v>
      </c>
      <c r="Y55" s="206"/>
      <c r="Z55" s="206"/>
      <c r="AA55" s="206"/>
      <c r="AB55" s="206"/>
      <c r="AC55" s="206"/>
      <c r="AD55" s="206"/>
      <c r="AE55" s="206"/>
      <c r="AF55" s="206"/>
      <c r="AG55" s="206" t="s">
        <v>144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53" t="s">
        <v>736</v>
      </c>
      <c r="D56" s="227"/>
      <c r="E56" s="228">
        <v>0.96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146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38">
        <v>30</v>
      </c>
      <c r="B57" s="239" t="s">
        <v>539</v>
      </c>
      <c r="C57" s="252" t="s">
        <v>737</v>
      </c>
      <c r="D57" s="240" t="s">
        <v>156</v>
      </c>
      <c r="E57" s="241">
        <v>0.96</v>
      </c>
      <c r="F57" s="242"/>
      <c r="G57" s="243">
        <f>ROUND(E57*F57,2)</f>
        <v>0</v>
      </c>
      <c r="H57" s="226">
        <v>149.38</v>
      </c>
      <c r="I57" s="225">
        <f>ROUND(E57*H57,2)</f>
        <v>143.4</v>
      </c>
      <c r="J57" s="226">
        <v>732.72</v>
      </c>
      <c r="K57" s="225">
        <f>ROUND(E57*J57,2)</f>
        <v>703.41</v>
      </c>
      <c r="L57" s="225">
        <v>15</v>
      </c>
      <c r="M57" s="225">
        <f>G57*(1+L57/100)</f>
        <v>0</v>
      </c>
      <c r="N57" s="225">
        <v>5.3499999999999997E-3</v>
      </c>
      <c r="O57" s="225">
        <f>ROUND(E57*N57,2)</f>
        <v>0.01</v>
      </c>
      <c r="P57" s="225">
        <v>0</v>
      </c>
      <c r="Q57" s="225">
        <f>ROUND(E57*P57,2)</f>
        <v>0</v>
      </c>
      <c r="R57" s="225"/>
      <c r="S57" s="225" t="s">
        <v>141</v>
      </c>
      <c r="T57" s="225" t="s">
        <v>142</v>
      </c>
      <c r="U57" s="225">
        <v>1.288</v>
      </c>
      <c r="V57" s="225">
        <f>ROUND(E57*U57,2)</f>
        <v>1.24</v>
      </c>
      <c r="W57" s="225"/>
      <c r="X57" s="225" t="s">
        <v>143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144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53" t="s">
        <v>736</v>
      </c>
      <c r="D58" s="227"/>
      <c r="E58" s="228">
        <v>0.96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146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38">
        <v>31</v>
      </c>
      <c r="B59" s="239" t="s">
        <v>541</v>
      </c>
      <c r="C59" s="252" t="s">
        <v>542</v>
      </c>
      <c r="D59" s="240" t="s">
        <v>156</v>
      </c>
      <c r="E59" s="241">
        <v>0.96</v>
      </c>
      <c r="F59" s="242"/>
      <c r="G59" s="243">
        <f>ROUND(E59*F59,2)</f>
        <v>0</v>
      </c>
      <c r="H59" s="226">
        <v>10.210000000000001</v>
      </c>
      <c r="I59" s="225">
        <f>ROUND(E59*H59,2)</f>
        <v>9.8000000000000007</v>
      </c>
      <c r="J59" s="226">
        <v>-0.01</v>
      </c>
      <c r="K59" s="225">
        <f>ROUND(E59*J59,2)</f>
        <v>-0.01</v>
      </c>
      <c r="L59" s="225">
        <v>15</v>
      </c>
      <c r="M59" s="225">
        <f>G59*(1+L59/100)</f>
        <v>0</v>
      </c>
      <c r="N59" s="225">
        <v>8.9999999999999998E-4</v>
      </c>
      <c r="O59" s="225">
        <f>ROUND(E59*N59,2)</f>
        <v>0</v>
      </c>
      <c r="P59" s="225">
        <v>0</v>
      </c>
      <c r="Q59" s="225">
        <f>ROUND(E59*P59,2)</f>
        <v>0</v>
      </c>
      <c r="R59" s="225"/>
      <c r="S59" s="225" t="s">
        <v>141</v>
      </c>
      <c r="T59" s="225" t="s">
        <v>142</v>
      </c>
      <c r="U59" s="225">
        <v>0</v>
      </c>
      <c r="V59" s="225">
        <f>ROUND(E59*U59,2)</f>
        <v>0</v>
      </c>
      <c r="W59" s="225"/>
      <c r="X59" s="225" t="s">
        <v>143</v>
      </c>
      <c r="Y59" s="206"/>
      <c r="Z59" s="206"/>
      <c r="AA59" s="206"/>
      <c r="AB59" s="206"/>
      <c r="AC59" s="206"/>
      <c r="AD59" s="206"/>
      <c r="AE59" s="206"/>
      <c r="AF59" s="206"/>
      <c r="AG59" s="206" t="s">
        <v>144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53" t="s">
        <v>736</v>
      </c>
      <c r="D60" s="227"/>
      <c r="E60" s="228">
        <v>0.96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146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38">
        <v>32</v>
      </c>
      <c r="B61" s="239" t="s">
        <v>546</v>
      </c>
      <c r="C61" s="252" t="s">
        <v>738</v>
      </c>
      <c r="D61" s="240" t="s">
        <v>156</v>
      </c>
      <c r="E61" s="241">
        <v>1.008</v>
      </c>
      <c r="F61" s="242"/>
      <c r="G61" s="243">
        <f>ROUND(E61*F61,2)</f>
        <v>0</v>
      </c>
      <c r="H61" s="226">
        <v>400</v>
      </c>
      <c r="I61" s="225">
        <f>ROUND(E61*H61,2)</f>
        <v>403.2</v>
      </c>
      <c r="J61" s="226">
        <v>0</v>
      </c>
      <c r="K61" s="225">
        <f>ROUND(E61*J61,2)</f>
        <v>0</v>
      </c>
      <c r="L61" s="225">
        <v>15</v>
      </c>
      <c r="M61" s="225">
        <f>G61*(1+L61/100)</f>
        <v>0</v>
      </c>
      <c r="N61" s="225">
        <v>0</v>
      </c>
      <c r="O61" s="225">
        <f>ROUND(E61*N61,2)</f>
        <v>0</v>
      </c>
      <c r="P61" s="225">
        <v>0</v>
      </c>
      <c r="Q61" s="225">
        <f>ROUND(E61*P61,2)</f>
        <v>0</v>
      </c>
      <c r="R61" s="225"/>
      <c r="S61" s="225" t="s">
        <v>176</v>
      </c>
      <c r="T61" s="225" t="s">
        <v>142</v>
      </c>
      <c r="U61" s="225">
        <v>0</v>
      </c>
      <c r="V61" s="225">
        <f>ROUND(E61*U61,2)</f>
        <v>0</v>
      </c>
      <c r="W61" s="225"/>
      <c r="X61" s="225" t="s">
        <v>187</v>
      </c>
      <c r="Y61" s="206"/>
      <c r="Z61" s="206"/>
      <c r="AA61" s="206"/>
      <c r="AB61" s="206"/>
      <c r="AC61" s="206"/>
      <c r="AD61" s="206"/>
      <c r="AE61" s="206"/>
      <c r="AF61" s="206"/>
      <c r="AG61" s="206" t="s">
        <v>397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53" t="s">
        <v>739</v>
      </c>
      <c r="D62" s="227"/>
      <c r="E62" s="228">
        <v>1.008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146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38">
        <v>33</v>
      </c>
      <c r="B63" s="239" t="s">
        <v>740</v>
      </c>
      <c r="C63" s="252" t="s">
        <v>741</v>
      </c>
      <c r="D63" s="240" t="s">
        <v>0</v>
      </c>
      <c r="E63" s="241">
        <v>13.6531</v>
      </c>
      <c r="F63" s="242"/>
      <c r="G63" s="243">
        <f>ROUND(E63*F63,2)</f>
        <v>0</v>
      </c>
      <c r="H63" s="226">
        <v>0</v>
      </c>
      <c r="I63" s="225">
        <f>ROUND(E63*H63,2)</f>
        <v>0</v>
      </c>
      <c r="J63" s="226">
        <v>4.3499999999999996</v>
      </c>
      <c r="K63" s="225">
        <f>ROUND(E63*J63,2)</f>
        <v>59.39</v>
      </c>
      <c r="L63" s="225">
        <v>15</v>
      </c>
      <c r="M63" s="225">
        <f>G63*(1+L63/100)</f>
        <v>0</v>
      </c>
      <c r="N63" s="225">
        <v>0</v>
      </c>
      <c r="O63" s="225">
        <f>ROUND(E63*N63,2)</f>
        <v>0</v>
      </c>
      <c r="P63" s="225">
        <v>0</v>
      </c>
      <c r="Q63" s="225">
        <f>ROUND(E63*P63,2)</f>
        <v>0</v>
      </c>
      <c r="R63" s="225"/>
      <c r="S63" s="225" t="s">
        <v>141</v>
      </c>
      <c r="T63" s="225" t="s">
        <v>141</v>
      </c>
      <c r="U63" s="225">
        <v>0</v>
      </c>
      <c r="V63" s="225">
        <f>ROUND(E63*U63,2)</f>
        <v>0</v>
      </c>
      <c r="W63" s="225"/>
      <c r="X63" s="225" t="s">
        <v>289</v>
      </c>
      <c r="Y63" s="206"/>
      <c r="Z63" s="206"/>
      <c r="AA63" s="206"/>
      <c r="AB63" s="206"/>
      <c r="AC63" s="206"/>
      <c r="AD63" s="206"/>
      <c r="AE63" s="206"/>
      <c r="AF63" s="206"/>
      <c r="AG63" s="206" t="s">
        <v>290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x14ac:dyDescent="0.25">
      <c r="A64" s="3"/>
      <c r="B64" s="4"/>
      <c r="C64" s="25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123</v>
      </c>
    </row>
    <row r="65" spans="1:33" x14ac:dyDescent="0.25">
      <c r="A65" s="209"/>
      <c r="B65" s="210" t="s">
        <v>31</v>
      </c>
      <c r="C65" s="258"/>
      <c r="D65" s="211"/>
      <c r="E65" s="212"/>
      <c r="F65" s="212"/>
      <c r="G65" s="250">
        <f>G8+G13+G16+G19+G21+G23+G33+G47+G52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689</v>
      </c>
    </row>
    <row r="66" spans="1:33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3"/>
      <c r="B67" s="4"/>
      <c r="C67" s="25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A68" s="213" t="s">
        <v>690</v>
      </c>
      <c r="B68" s="213"/>
      <c r="C68" s="259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214"/>
      <c r="B69" s="215"/>
      <c r="C69" s="260"/>
      <c r="D69" s="215"/>
      <c r="E69" s="215"/>
      <c r="F69" s="215"/>
      <c r="G69" s="21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G69" t="s">
        <v>691</v>
      </c>
    </row>
    <row r="70" spans="1:33" x14ac:dyDescent="0.25">
      <c r="A70" s="217"/>
      <c r="B70" s="218"/>
      <c r="C70" s="261"/>
      <c r="D70" s="218"/>
      <c r="E70" s="218"/>
      <c r="F70" s="218"/>
      <c r="G70" s="21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17"/>
      <c r="B71" s="218"/>
      <c r="C71" s="261"/>
      <c r="D71" s="218"/>
      <c r="E71" s="218"/>
      <c r="F71" s="218"/>
      <c r="G71" s="21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217"/>
      <c r="B72" s="218"/>
      <c r="C72" s="261"/>
      <c r="D72" s="218"/>
      <c r="E72" s="218"/>
      <c r="F72" s="218"/>
      <c r="G72" s="21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A73" s="220"/>
      <c r="B73" s="221"/>
      <c r="C73" s="262"/>
      <c r="D73" s="221"/>
      <c r="E73" s="221"/>
      <c r="F73" s="221"/>
      <c r="G73" s="2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5">
      <c r="A74" s="3"/>
      <c r="B74" s="4"/>
      <c r="C74" s="257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33" x14ac:dyDescent="0.25">
      <c r="C75" s="263"/>
      <c r="D75" s="10"/>
      <c r="AG75" t="s">
        <v>692</v>
      </c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68:C68"/>
    <mergeCell ref="A69:G7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byt č.1</vt:lpstr>
      <vt:lpstr>VRN</vt:lpstr>
      <vt:lpstr>byt č.11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'byt č.1'!Názvy_tisku</vt:lpstr>
      <vt:lpstr>'byt č.11'!Názvy_tisku</vt:lpstr>
      <vt:lpstr>VRN!Názvy_tisku</vt:lpstr>
      <vt:lpstr>oadresa</vt:lpstr>
      <vt:lpstr>Stavba!Objednatel</vt:lpstr>
      <vt:lpstr>Stavba!Objekt</vt:lpstr>
      <vt:lpstr>'byt č.1'!Oblast_tisku</vt:lpstr>
      <vt:lpstr>'byt č.11'!Oblast_tisku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2024-02-28T13:56:09Z</dcterms:modified>
</cp:coreProperties>
</file>