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6E0E3E36-7A24-4374-9FA6-DDDF8CB52B1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14" sheetId="13" r:id="rId5"/>
    <sheet name="byt č.33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'byt č.14'!$1:$7</definedName>
    <definedName name="_xlnm.Print_Titles" localSheetId="5">'byt č.33'!$1:$7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'byt č.14'!$A$1:$X$393</definedName>
    <definedName name="_xlnm.Print_Area" localSheetId="5">'byt č.33'!$A$1:$X$228</definedName>
    <definedName name="_xlnm.Print_Area" localSheetId="1">Stavba!$A$1:$J$79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V8" i="14" s="1"/>
  <c r="G20" i="14"/>
  <c r="I20" i="14"/>
  <c r="K20" i="14"/>
  <c r="M20" i="14"/>
  <c r="O20" i="14"/>
  <c r="Q20" i="14"/>
  <c r="V20" i="14"/>
  <c r="G31" i="14"/>
  <c r="M31" i="14" s="1"/>
  <c r="I31" i="14"/>
  <c r="K31" i="14"/>
  <c r="O31" i="14"/>
  <c r="Q31" i="14"/>
  <c r="V31" i="14"/>
  <c r="G32" i="14"/>
  <c r="M32" i="14"/>
  <c r="Q32" i="14"/>
  <c r="G33" i="14"/>
  <c r="I33" i="14"/>
  <c r="I32" i="14" s="1"/>
  <c r="K33" i="14"/>
  <c r="K32" i="14" s="1"/>
  <c r="M33" i="14"/>
  <c r="O33" i="14"/>
  <c r="O32" i="14" s="1"/>
  <c r="Q33" i="14"/>
  <c r="V33" i="14"/>
  <c r="V32" i="14" s="1"/>
  <c r="G40" i="14"/>
  <c r="I40" i="14"/>
  <c r="K40" i="14"/>
  <c r="M40" i="14"/>
  <c r="O40" i="14"/>
  <c r="Q40" i="14"/>
  <c r="V40" i="14"/>
  <c r="G44" i="14"/>
  <c r="V44" i="14"/>
  <c r="G45" i="14"/>
  <c r="M45" i="14" s="1"/>
  <c r="M44" i="14" s="1"/>
  <c r="I45" i="14"/>
  <c r="I44" i="14" s="1"/>
  <c r="K45" i="14"/>
  <c r="K44" i="14" s="1"/>
  <c r="O45" i="14"/>
  <c r="O44" i="14" s="1"/>
  <c r="Q45" i="14"/>
  <c r="Q44" i="14" s="1"/>
  <c r="V45" i="14"/>
  <c r="G46" i="14"/>
  <c r="K46" i="14"/>
  <c r="Q46" i="14"/>
  <c r="G47" i="14"/>
  <c r="M47" i="14" s="1"/>
  <c r="M46" i="14" s="1"/>
  <c r="I47" i="14"/>
  <c r="I46" i="14" s="1"/>
  <c r="K47" i="14"/>
  <c r="O47" i="14"/>
  <c r="O46" i="14" s="1"/>
  <c r="Q47" i="14"/>
  <c r="V47" i="14"/>
  <c r="V46" i="14" s="1"/>
  <c r="K48" i="14"/>
  <c r="O48" i="14"/>
  <c r="G49" i="14"/>
  <c r="G48" i="14" s="1"/>
  <c r="I49" i="14"/>
  <c r="I48" i="14" s="1"/>
  <c r="K49" i="14"/>
  <c r="O49" i="14"/>
  <c r="Q49" i="14"/>
  <c r="Q48" i="14" s="1"/>
  <c r="V49" i="14"/>
  <c r="V48" i="14" s="1"/>
  <c r="G51" i="14"/>
  <c r="M51" i="14" s="1"/>
  <c r="I51" i="14"/>
  <c r="K51" i="14"/>
  <c r="K50" i="14" s="1"/>
  <c r="O51" i="14"/>
  <c r="Q51" i="14"/>
  <c r="Q50" i="14" s="1"/>
  <c r="V51" i="14"/>
  <c r="G52" i="14"/>
  <c r="I52" i="14"/>
  <c r="K52" i="14"/>
  <c r="O52" i="14"/>
  <c r="Q52" i="14"/>
  <c r="V52" i="14"/>
  <c r="G53" i="14"/>
  <c r="M53" i="14" s="1"/>
  <c r="I53" i="14"/>
  <c r="I50" i="14" s="1"/>
  <c r="K53" i="14"/>
  <c r="O53" i="14"/>
  <c r="O50" i="14" s="1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V50" i="14" s="1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7" i="14"/>
  <c r="M67" i="14" s="1"/>
  <c r="I67" i="14"/>
  <c r="I66" i="14" s="1"/>
  <c r="K67" i="14"/>
  <c r="K66" i="14" s="1"/>
  <c r="O67" i="14"/>
  <c r="O66" i="14" s="1"/>
  <c r="Q67" i="14"/>
  <c r="V67" i="14"/>
  <c r="V66" i="14" s="1"/>
  <c r="G68" i="14"/>
  <c r="M68" i="14" s="1"/>
  <c r="I68" i="14"/>
  <c r="K68" i="14"/>
  <c r="O68" i="14"/>
  <c r="Q68" i="14"/>
  <c r="V68" i="14"/>
  <c r="G69" i="14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Q66" i="14" s="1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97" i="14"/>
  <c r="M97" i="14" s="1"/>
  <c r="I97" i="14"/>
  <c r="K97" i="14"/>
  <c r="O97" i="14"/>
  <c r="Q97" i="14"/>
  <c r="V97" i="14"/>
  <c r="I98" i="14"/>
  <c r="V98" i="14"/>
  <c r="G99" i="14"/>
  <c r="I99" i="14"/>
  <c r="K99" i="14"/>
  <c r="K98" i="14" s="1"/>
  <c r="O99" i="14"/>
  <c r="O98" i="14" s="1"/>
  <c r="Q99" i="14"/>
  <c r="V99" i="14"/>
  <c r="G101" i="14"/>
  <c r="M101" i="14" s="1"/>
  <c r="I101" i="14"/>
  <c r="K101" i="14"/>
  <c r="O101" i="14"/>
  <c r="Q101" i="14"/>
  <c r="Q98" i="14" s="1"/>
  <c r="V101" i="14"/>
  <c r="I102" i="14"/>
  <c r="O102" i="14"/>
  <c r="V102" i="14"/>
  <c r="G103" i="14"/>
  <c r="M103" i="14" s="1"/>
  <c r="M102" i="14" s="1"/>
  <c r="I103" i="14"/>
  <c r="K103" i="14"/>
  <c r="K102" i="14" s="1"/>
  <c r="O103" i="14"/>
  <c r="Q103" i="14"/>
  <c r="Q102" i="14" s="1"/>
  <c r="V103" i="14"/>
  <c r="G109" i="14"/>
  <c r="G108" i="14" s="1"/>
  <c r="I109" i="14"/>
  <c r="I108" i="14" s="1"/>
  <c r="K109" i="14"/>
  <c r="O109" i="14"/>
  <c r="O108" i="14" s="1"/>
  <c r="Q109" i="14"/>
  <c r="Q108" i="14" s="1"/>
  <c r="V109" i="14"/>
  <c r="G111" i="14"/>
  <c r="M111" i="14" s="1"/>
  <c r="I111" i="14"/>
  <c r="K111" i="14"/>
  <c r="K108" i="14" s="1"/>
  <c r="O111" i="14"/>
  <c r="Q111" i="14"/>
  <c r="V111" i="14"/>
  <c r="G113" i="14"/>
  <c r="M113" i="14" s="1"/>
  <c r="I113" i="14"/>
  <c r="K113" i="14"/>
  <c r="O113" i="14"/>
  <c r="Q113" i="14"/>
  <c r="V113" i="14"/>
  <c r="V108" i="14" s="1"/>
  <c r="G115" i="14"/>
  <c r="M115" i="14" s="1"/>
  <c r="I115" i="14"/>
  <c r="K115" i="14"/>
  <c r="O115" i="14"/>
  <c r="Q115" i="14"/>
  <c r="V115" i="14"/>
  <c r="G117" i="14"/>
  <c r="M117" i="14" s="1"/>
  <c r="I117" i="14"/>
  <c r="I116" i="14" s="1"/>
  <c r="K117" i="14"/>
  <c r="K116" i="14" s="1"/>
  <c r="O117" i="14"/>
  <c r="O116" i="14" s="1"/>
  <c r="Q117" i="14"/>
  <c r="V117" i="14"/>
  <c r="V116" i="14" s="1"/>
  <c r="G121" i="14"/>
  <c r="M121" i="14" s="1"/>
  <c r="I121" i="14"/>
  <c r="K121" i="14"/>
  <c r="O121" i="14"/>
  <c r="Q121" i="14"/>
  <c r="V121" i="14"/>
  <c r="G129" i="14"/>
  <c r="I129" i="14"/>
  <c r="K129" i="14"/>
  <c r="O129" i="14"/>
  <c r="Q129" i="14"/>
  <c r="V129" i="14"/>
  <c r="G137" i="14"/>
  <c r="M137" i="14" s="1"/>
  <c r="I137" i="14"/>
  <c r="K137" i="14"/>
  <c r="O137" i="14"/>
  <c r="Q137" i="14"/>
  <c r="V137" i="14"/>
  <c r="G141" i="14"/>
  <c r="M141" i="14" s="1"/>
  <c r="I141" i="14"/>
  <c r="K141" i="14"/>
  <c r="O141" i="14"/>
  <c r="Q141" i="14"/>
  <c r="V141" i="14"/>
  <c r="G143" i="14"/>
  <c r="I143" i="14"/>
  <c r="K143" i="14"/>
  <c r="M143" i="14"/>
  <c r="O143" i="14"/>
  <c r="Q143" i="14"/>
  <c r="V143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Q116" i="14" s="1"/>
  <c r="V151" i="14"/>
  <c r="G152" i="14"/>
  <c r="I152" i="14"/>
  <c r="O152" i="14"/>
  <c r="V152" i="14"/>
  <c r="G153" i="14"/>
  <c r="M153" i="14" s="1"/>
  <c r="M152" i="14" s="1"/>
  <c r="I153" i="14"/>
  <c r="K153" i="14"/>
  <c r="K152" i="14" s="1"/>
  <c r="O153" i="14"/>
  <c r="Q153" i="14"/>
  <c r="Q152" i="14" s="1"/>
  <c r="V153" i="14"/>
  <c r="G165" i="14"/>
  <c r="G164" i="14" s="1"/>
  <c r="I165" i="14"/>
  <c r="I164" i="14" s="1"/>
  <c r="K165" i="14"/>
  <c r="O165" i="14"/>
  <c r="O164" i="14" s="1"/>
  <c r="Q165" i="14"/>
  <c r="Q164" i="14" s="1"/>
  <c r="V165" i="14"/>
  <c r="G167" i="14"/>
  <c r="M167" i="14" s="1"/>
  <c r="I167" i="14"/>
  <c r="K167" i="14"/>
  <c r="K164" i="14" s="1"/>
  <c r="O167" i="14"/>
  <c r="Q167" i="14"/>
  <c r="V167" i="14"/>
  <c r="V164" i="14" s="1"/>
  <c r="G180" i="14"/>
  <c r="M180" i="14" s="1"/>
  <c r="I180" i="14"/>
  <c r="K180" i="14"/>
  <c r="O180" i="14"/>
  <c r="Q180" i="14"/>
  <c r="V180" i="14"/>
  <c r="G183" i="14"/>
  <c r="M183" i="14" s="1"/>
  <c r="I183" i="14"/>
  <c r="K183" i="14"/>
  <c r="O183" i="14"/>
  <c r="Q183" i="14"/>
  <c r="V183" i="14"/>
  <c r="Q184" i="14"/>
  <c r="G185" i="14"/>
  <c r="M185" i="14" s="1"/>
  <c r="I185" i="14"/>
  <c r="I184" i="14" s="1"/>
  <c r="K185" i="14"/>
  <c r="K184" i="14" s="1"/>
  <c r="O185" i="14"/>
  <c r="O184" i="14" s="1"/>
  <c r="Q185" i="14"/>
  <c r="V185" i="14"/>
  <c r="V184" i="14" s="1"/>
  <c r="G188" i="14"/>
  <c r="I188" i="14"/>
  <c r="K188" i="14"/>
  <c r="M188" i="14"/>
  <c r="O188" i="14"/>
  <c r="Q188" i="14"/>
  <c r="V188" i="14"/>
  <c r="G195" i="14"/>
  <c r="G184" i="14" s="1"/>
  <c r="I195" i="14"/>
  <c r="K195" i="14"/>
  <c r="O195" i="14"/>
  <c r="Q195" i="14"/>
  <c r="V195" i="14"/>
  <c r="G198" i="14"/>
  <c r="I198" i="14"/>
  <c r="O198" i="14"/>
  <c r="G199" i="14"/>
  <c r="M199" i="14" s="1"/>
  <c r="M198" i="14" s="1"/>
  <c r="I199" i="14"/>
  <c r="K199" i="14"/>
  <c r="K198" i="14" s="1"/>
  <c r="O199" i="14"/>
  <c r="Q199" i="14"/>
  <c r="Q198" i="14" s="1"/>
  <c r="V199" i="14"/>
  <c r="V198" i="14" s="1"/>
  <c r="I200" i="14"/>
  <c r="K200" i="14"/>
  <c r="V200" i="14"/>
  <c r="G201" i="14"/>
  <c r="I201" i="14"/>
  <c r="K201" i="14"/>
  <c r="M201" i="14"/>
  <c r="O201" i="14"/>
  <c r="O200" i="14" s="1"/>
  <c r="Q201" i="14"/>
  <c r="V201" i="14"/>
  <c r="G206" i="14"/>
  <c r="M206" i="14" s="1"/>
  <c r="I206" i="14"/>
  <c r="K206" i="14"/>
  <c r="O206" i="14"/>
  <c r="Q206" i="14"/>
  <c r="Q200" i="14" s="1"/>
  <c r="V206" i="14"/>
  <c r="G208" i="14"/>
  <c r="M208" i="14" s="1"/>
  <c r="I208" i="14"/>
  <c r="K208" i="14"/>
  <c r="K207" i="14" s="1"/>
  <c r="O208" i="14"/>
  <c r="Q208" i="14"/>
  <c r="V208" i="14"/>
  <c r="G209" i="14"/>
  <c r="I209" i="14"/>
  <c r="K209" i="14"/>
  <c r="O209" i="14"/>
  <c r="Q209" i="14"/>
  <c r="V209" i="14"/>
  <c r="G210" i="14"/>
  <c r="M210" i="14" s="1"/>
  <c r="I210" i="14"/>
  <c r="I207" i="14" s="1"/>
  <c r="K210" i="14"/>
  <c r="O210" i="14"/>
  <c r="O207" i="14" s="1"/>
  <c r="Q210" i="14"/>
  <c r="V210" i="14"/>
  <c r="G211" i="14"/>
  <c r="M211" i="14" s="1"/>
  <c r="I211" i="14"/>
  <c r="K211" i="14"/>
  <c r="O211" i="14"/>
  <c r="Q211" i="14"/>
  <c r="Q207" i="14" s="1"/>
  <c r="V211" i="14"/>
  <c r="G212" i="14"/>
  <c r="I212" i="14"/>
  <c r="K212" i="14"/>
  <c r="M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V207" i="14" s="1"/>
  <c r="G216" i="14"/>
  <c r="I216" i="14"/>
  <c r="K216" i="14"/>
  <c r="M216" i="14"/>
  <c r="O216" i="14"/>
  <c r="Q216" i="14"/>
  <c r="V216" i="14"/>
  <c r="AF218" i="14"/>
  <c r="G42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AE383" i="13" s="1"/>
  <c r="F41" i="1" s="1"/>
  <c r="H41" i="1" s="1"/>
  <c r="I41" i="1" s="1"/>
  <c r="I13" i="13"/>
  <c r="K13" i="13"/>
  <c r="O13" i="13"/>
  <c r="Q13" i="13"/>
  <c r="V13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4" i="13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O30" i="13"/>
  <c r="G31" i="13"/>
  <c r="M31" i="13" s="1"/>
  <c r="I31" i="13"/>
  <c r="I30" i="13" s="1"/>
  <c r="K31" i="13"/>
  <c r="O31" i="13"/>
  <c r="Q31" i="13"/>
  <c r="Q30" i="13" s="1"/>
  <c r="V31" i="13"/>
  <c r="V30" i="13" s="1"/>
  <c r="G33" i="13"/>
  <c r="M33" i="13" s="1"/>
  <c r="I33" i="13"/>
  <c r="K33" i="13"/>
  <c r="K30" i="13" s="1"/>
  <c r="O33" i="13"/>
  <c r="Q33" i="13"/>
  <c r="V33" i="13"/>
  <c r="G36" i="13"/>
  <c r="I36" i="13"/>
  <c r="I35" i="13" s="1"/>
  <c r="K36" i="13"/>
  <c r="K35" i="13" s="1"/>
  <c r="O36" i="13"/>
  <c r="O35" i="13" s="1"/>
  <c r="Q36" i="13"/>
  <c r="V36" i="13"/>
  <c r="V35" i="13" s="1"/>
  <c r="G45" i="13"/>
  <c r="M45" i="13" s="1"/>
  <c r="I45" i="13"/>
  <c r="K45" i="13"/>
  <c r="O45" i="13"/>
  <c r="Q45" i="13"/>
  <c r="Q35" i="13" s="1"/>
  <c r="V45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4" i="13"/>
  <c r="I64" i="13"/>
  <c r="K64" i="13"/>
  <c r="M64" i="13"/>
  <c r="O64" i="13"/>
  <c r="Q64" i="13"/>
  <c r="V64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Q70" i="13"/>
  <c r="G71" i="13"/>
  <c r="I71" i="13"/>
  <c r="I70" i="13" s="1"/>
  <c r="K71" i="13"/>
  <c r="K70" i="13" s="1"/>
  <c r="M71" i="13"/>
  <c r="O71" i="13"/>
  <c r="O70" i="13" s="1"/>
  <c r="Q71" i="13"/>
  <c r="V71" i="13"/>
  <c r="V70" i="13" s="1"/>
  <c r="G75" i="13"/>
  <c r="I75" i="13"/>
  <c r="K75" i="13"/>
  <c r="M75" i="13"/>
  <c r="O75" i="13"/>
  <c r="Q75" i="13"/>
  <c r="V75" i="13"/>
  <c r="G79" i="13"/>
  <c r="G70" i="13" s="1"/>
  <c r="I54" i="1" s="1"/>
  <c r="I79" i="13"/>
  <c r="K79" i="13"/>
  <c r="O79" i="13"/>
  <c r="Q79" i="13"/>
  <c r="V79" i="13"/>
  <c r="G83" i="13"/>
  <c r="I55" i="1" s="1"/>
  <c r="I83" i="13"/>
  <c r="O83" i="13"/>
  <c r="G84" i="13"/>
  <c r="I84" i="13"/>
  <c r="K84" i="13"/>
  <c r="K83" i="13" s="1"/>
  <c r="M84" i="13"/>
  <c r="O84" i="13"/>
  <c r="Q84" i="13"/>
  <c r="Q83" i="13" s="1"/>
  <c r="V84" i="13"/>
  <c r="V83" i="13" s="1"/>
  <c r="G85" i="13"/>
  <c r="I85" i="13"/>
  <c r="K85" i="13"/>
  <c r="M85" i="13"/>
  <c r="O85" i="13"/>
  <c r="Q85" i="13"/>
  <c r="V85" i="13"/>
  <c r="O86" i="13"/>
  <c r="G87" i="13"/>
  <c r="M87" i="13" s="1"/>
  <c r="I87" i="13"/>
  <c r="I86" i="13" s="1"/>
  <c r="K87" i="13"/>
  <c r="K86" i="13" s="1"/>
  <c r="O87" i="13"/>
  <c r="Q87" i="13"/>
  <c r="Q86" i="13" s="1"/>
  <c r="V87" i="13"/>
  <c r="G91" i="13"/>
  <c r="G86" i="13" s="1"/>
  <c r="I56" i="1" s="1"/>
  <c r="I91" i="13"/>
  <c r="K91" i="13"/>
  <c r="O91" i="13"/>
  <c r="Q91" i="13"/>
  <c r="V91" i="13"/>
  <c r="V86" i="13" s="1"/>
  <c r="G95" i="13"/>
  <c r="G94" i="13" s="1"/>
  <c r="I95" i="13"/>
  <c r="I94" i="13" s="1"/>
  <c r="K95" i="13"/>
  <c r="O95" i="13"/>
  <c r="O94" i="13" s="1"/>
  <c r="Q95" i="13"/>
  <c r="Q94" i="13" s="1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V94" i="13" s="1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K94" i="13" s="1"/>
  <c r="O102" i="13"/>
  <c r="Q102" i="13"/>
  <c r="V102" i="13"/>
  <c r="G105" i="13"/>
  <c r="I105" i="13"/>
  <c r="K105" i="13"/>
  <c r="M105" i="13"/>
  <c r="O105" i="13"/>
  <c r="Q105" i="13"/>
  <c r="V105" i="13"/>
  <c r="G106" i="13"/>
  <c r="I106" i="13"/>
  <c r="K106" i="13"/>
  <c r="M106" i="13"/>
  <c r="O106" i="13"/>
  <c r="Q106" i="13"/>
  <c r="V106" i="13"/>
  <c r="O108" i="13"/>
  <c r="Q108" i="13"/>
  <c r="G109" i="13"/>
  <c r="M109" i="13" s="1"/>
  <c r="M108" i="13" s="1"/>
  <c r="I109" i="13"/>
  <c r="I108" i="13" s="1"/>
  <c r="K109" i="13"/>
  <c r="K108" i="13" s="1"/>
  <c r="O109" i="13"/>
  <c r="Q109" i="13"/>
  <c r="V109" i="13"/>
  <c r="V108" i="13" s="1"/>
  <c r="V110" i="13"/>
  <c r="G111" i="13"/>
  <c r="G110" i="13" s="1"/>
  <c r="I59" i="1" s="1"/>
  <c r="I111" i="13"/>
  <c r="I110" i="13" s="1"/>
  <c r="K111" i="13"/>
  <c r="O111" i="13"/>
  <c r="O110" i="13" s="1"/>
  <c r="Q111" i="13"/>
  <c r="Q110" i="13" s="1"/>
  <c r="V111" i="13"/>
  <c r="G115" i="13"/>
  <c r="M115" i="13" s="1"/>
  <c r="I115" i="13"/>
  <c r="K115" i="13"/>
  <c r="O115" i="13"/>
  <c r="Q115" i="13"/>
  <c r="V115" i="13"/>
  <c r="G117" i="13"/>
  <c r="I117" i="13"/>
  <c r="K117" i="13"/>
  <c r="K110" i="13" s="1"/>
  <c r="M117" i="13"/>
  <c r="O117" i="13"/>
  <c r="Q117" i="13"/>
  <c r="V117" i="13"/>
  <c r="K118" i="13"/>
  <c r="V118" i="13"/>
  <c r="G119" i="13"/>
  <c r="G118" i="13" s="1"/>
  <c r="I60" i="1" s="1"/>
  <c r="I119" i="13"/>
  <c r="I118" i="13" s="1"/>
  <c r="K119" i="13"/>
  <c r="M119" i="13"/>
  <c r="M118" i="13" s="1"/>
  <c r="O119" i="13"/>
  <c r="O118" i="13" s="1"/>
  <c r="Q119" i="13"/>
  <c r="Q118" i="13" s="1"/>
  <c r="V119" i="13"/>
  <c r="Q120" i="13"/>
  <c r="G121" i="13"/>
  <c r="I121" i="13"/>
  <c r="I120" i="13" s="1"/>
  <c r="K121" i="13"/>
  <c r="K120" i="13" s="1"/>
  <c r="M121" i="13"/>
  <c r="O121" i="13"/>
  <c r="Q121" i="13"/>
  <c r="V121" i="13"/>
  <c r="V120" i="13" s="1"/>
  <c r="G122" i="13"/>
  <c r="I122" i="13"/>
  <c r="K122" i="13"/>
  <c r="M122" i="13"/>
  <c r="O122" i="13"/>
  <c r="Q122" i="13"/>
  <c r="V122" i="13"/>
  <c r="G123" i="13"/>
  <c r="I123" i="13"/>
  <c r="K123" i="13"/>
  <c r="O123" i="13"/>
  <c r="Q123" i="13"/>
  <c r="V123" i="13"/>
  <c r="G124" i="13"/>
  <c r="M124" i="13" s="1"/>
  <c r="I124" i="13"/>
  <c r="K124" i="13"/>
  <c r="O124" i="13"/>
  <c r="O120" i="13" s="1"/>
  <c r="Q124" i="13"/>
  <c r="V124" i="13"/>
  <c r="G125" i="13"/>
  <c r="M125" i="13" s="1"/>
  <c r="I125" i="13"/>
  <c r="K125" i="13"/>
  <c r="O125" i="13"/>
  <c r="Q125" i="13"/>
  <c r="V125" i="13"/>
  <c r="G126" i="13"/>
  <c r="I126" i="13"/>
  <c r="K126" i="13"/>
  <c r="M126" i="13"/>
  <c r="O126" i="13"/>
  <c r="Q126" i="13"/>
  <c r="V126" i="13"/>
  <c r="G127" i="13"/>
  <c r="I127" i="13"/>
  <c r="K127" i="13"/>
  <c r="M127" i="13"/>
  <c r="O127" i="13"/>
  <c r="Q127" i="13"/>
  <c r="V127" i="13"/>
  <c r="Q128" i="13"/>
  <c r="G129" i="13"/>
  <c r="I129" i="13"/>
  <c r="I128" i="13" s="1"/>
  <c r="K129" i="13"/>
  <c r="K128" i="13" s="1"/>
  <c r="M129" i="13"/>
  <c r="O129" i="13"/>
  <c r="Q129" i="13"/>
  <c r="V129" i="13"/>
  <c r="V128" i="13" s="1"/>
  <c r="G130" i="13"/>
  <c r="I130" i="13"/>
  <c r="K130" i="13"/>
  <c r="M130" i="13"/>
  <c r="O130" i="13"/>
  <c r="Q130" i="13"/>
  <c r="V130" i="13"/>
  <c r="G131" i="13"/>
  <c r="I131" i="13"/>
  <c r="K131" i="13"/>
  <c r="O131" i="13"/>
  <c r="Q131" i="13"/>
  <c r="V131" i="13"/>
  <c r="G132" i="13"/>
  <c r="M132" i="13" s="1"/>
  <c r="I132" i="13"/>
  <c r="K132" i="13"/>
  <c r="O132" i="13"/>
  <c r="O128" i="13" s="1"/>
  <c r="Q132" i="13"/>
  <c r="V132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6" i="13"/>
  <c r="I136" i="13"/>
  <c r="I135" i="13" s="1"/>
  <c r="K136" i="13"/>
  <c r="K135" i="13" s="1"/>
  <c r="O136" i="13"/>
  <c r="Q136" i="13"/>
  <c r="Q135" i="13" s="1"/>
  <c r="V136" i="13"/>
  <c r="V135" i="13" s="1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O135" i="13" s="1"/>
  <c r="Q143" i="13"/>
  <c r="V143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I154" i="13"/>
  <c r="K154" i="13"/>
  <c r="M154" i="13"/>
  <c r="O154" i="13"/>
  <c r="Q154" i="13"/>
  <c r="V154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K166" i="13"/>
  <c r="G167" i="13"/>
  <c r="I167" i="13"/>
  <c r="K167" i="13"/>
  <c r="M167" i="13"/>
  <c r="O167" i="13"/>
  <c r="O166" i="13" s="1"/>
  <c r="Q167" i="13"/>
  <c r="V167" i="13"/>
  <c r="V166" i="13" s="1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Q166" i="13" s="1"/>
  <c r="V169" i="13"/>
  <c r="G170" i="13"/>
  <c r="M170" i="13" s="1"/>
  <c r="I170" i="13"/>
  <c r="I166" i="13" s="1"/>
  <c r="K170" i="13"/>
  <c r="O170" i="13"/>
  <c r="Q170" i="13"/>
  <c r="V170" i="13"/>
  <c r="G172" i="13"/>
  <c r="G171" i="13" s="1"/>
  <c r="I172" i="13"/>
  <c r="I171" i="13" s="1"/>
  <c r="K172" i="13"/>
  <c r="O172" i="13"/>
  <c r="O171" i="13" s="1"/>
  <c r="Q172" i="13"/>
  <c r="V172" i="13"/>
  <c r="G173" i="13"/>
  <c r="M173" i="13" s="1"/>
  <c r="I173" i="13"/>
  <c r="K173" i="13"/>
  <c r="O173" i="13"/>
  <c r="Q173" i="13"/>
  <c r="Q171" i="13" s="1"/>
  <c r="V173" i="13"/>
  <c r="G174" i="13"/>
  <c r="M174" i="13" s="1"/>
  <c r="I174" i="13"/>
  <c r="K174" i="13"/>
  <c r="K171" i="13" s="1"/>
  <c r="O174" i="13"/>
  <c r="Q174" i="13"/>
  <c r="V174" i="13"/>
  <c r="G175" i="13"/>
  <c r="I175" i="13"/>
  <c r="K175" i="13"/>
  <c r="M175" i="13"/>
  <c r="O175" i="13"/>
  <c r="Q175" i="13"/>
  <c r="V175" i="13"/>
  <c r="V171" i="13" s="1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201" i="13"/>
  <c r="M201" i="13" s="1"/>
  <c r="I201" i="13"/>
  <c r="K201" i="13"/>
  <c r="O201" i="13"/>
  <c r="Q201" i="13"/>
  <c r="V201" i="13"/>
  <c r="K202" i="13"/>
  <c r="V202" i="13"/>
  <c r="G203" i="13"/>
  <c r="G202" i="13" s="1"/>
  <c r="I203" i="13"/>
  <c r="I202" i="13" s="1"/>
  <c r="K203" i="13"/>
  <c r="O203" i="13"/>
  <c r="O202" i="13" s="1"/>
  <c r="Q203" i="13"/>
  <c r="Q202" i="13" s="1"/>
  <c r="V203" i="13"/>
  <c r="G206" i="13"/>
  <c r="M206" i="13" s="1"/>
  <c r="I206" i="13"/>
  <c r="K206" i="13"/>
  <c r="O206" i="13"/>
  <c r="Q206" i="13"/>
  <c r="V206" i="13"/>
  <c r="G208" i="13"/>
  <c r="I208" i="13"/>
  <c r="K208" i="13"/>
  <c r="K207" i="13" s="1"/>
  <c r="O208" i="13"/>
  <c r="O207" i="13" s="1"/>
  <c r="Q208" i="13"/>
  <c r="V208" i="13"/>
  <c r="G210" i="13"/>
  <c r="M210" i="13" s="1"/>
  <c r="I210" i="13"/>
  <c r="K210" i="13"/>
  <c r="O210" i="13"/>
  <c r="Q210" i="13"/>
  <c r="V210" i="13"/>
  <c r="G212" i="13"/>
  <c r="M212" i="13" s="1"/>
  <c r="I212" i="13"/>
  <c r="I207" i="13" s="1"/>
  <c r="K212" i="13"/>
  <c r="O212" i="13"/>
  <c r="Q212" i="13"/>
  <c r="V212" i="13"/>
  <c r="G214" i="13"/>
  <c r="M214" i="13" s="1"/>
  <c r="I214" i="13"/>
  <c r="K214" i="13"/>
  <c r="O214" i="13"/>
  <c r="Q214" i="13"/>
  <c r="Q207" i="13" s="1"/>
  <c r="V214" i="13"/>
  <c r="G217" i="13"/>
  <c r="I217" i="13"/>
  <c r="K217" i="13"/>
  <c r="M217" i="13"/>
  <c r="O217" i="13"/>
  <c r="Q217" i="13"/>
  <c r="V217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4" i="13"/>
  <c r="I224" i="13"/>
  <c r="K224" i="13"/>
  <c r="M224" i="13"/>
  <c r="O224" i="13"/>
  <c r="Q224" i="13"/>
  <c r="V224" i="13"/>
  <c r="V207" i="13" s="1"/>
  <c r="K225" i="13"/>
  <c r="V225" i="13"/>
  <c r="G226" i="13"/>
  <c r="G225" i="13" s="1"/>
  <c r="I226" i="13"/>
  <c r="I225" i="13" s="1"/>
  <c r="K226" i="13"/>
  <c r="O226" i="13"/>
  <c r="O225" i="13" s="1"/>
  <c r="Q226" i="13"/>
  <c r="Q225" i="13" s="1"/>
  <c r="V226" i="13"/>
  <c r="G229" i="13"/>
  <c r="M229" i="13" s="1"/>
  <c r="I229" i="13"/>
  <c r="I228" i="13" s="1"/>
  <c r="K229" i="13"/>
  <c r="K228" i="13" s="1"/>
  <c r="O229" i="13"/>
  <c r="Q229" i="13"/>
  <c r="Q228" i="13" s="1"/>
  <c r="V229" i="13"/>
  <c r="V228" i="13" s="1"/>
  <c r="G232" i="13"/>
  <c r="M232" i="13" s="1"/>
  <c r="I232" i="13"/>
  <c r="K232" i="13"/>
  <c r="O232" i="13"/>
  <c r="O228" i="13" s="1"/>
  <c r="Q232" i="13"/>
  <c r="V232" i="13"/>
  <c r="G235" i="13"/>
  <c r="M235" i="13" s="1"/>
  <c r="I235" i="13"/>
  <c r="K235" i="13"/>
  <c r="O235" i="13"/>
  <c r="Q235" i="13"/>
  <c r="V235" i="13"/>
  <c r="G238" i="13"/>
  <c r="M238" i="13" s="1"/>
  <c r="I238" i="13"/>
  <c r="K238" i="13"/>
  <c r="O238" i="13"/>
  <c r="Q238" i="13"/>
  <c r="V238" i="13"/>
  <c r="G241" i="13"/>
  <c r="I241" i="13"/>
  <c r="K241" i="13"/>
  <c r="M241" i="13"/>
  <c r="O241" i="13"/>
  <c r="Q241" i="13"/>
  <c r="V241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52" i="13"/>
  <c r="M252" i="13" s="1"/>
  <c r="I252" i="13"/>
  <c r="K252" i="13"/>
  <c r="O252" i="13"/>
  <c r="Q252" i="13"/>
  <c r="V252" i="13"/>
  <c r="G253" i="13"/>
  <c r="I253" i="13"/>
  <c r="K253" i="13"/>
  <c r="M253" i="13"/>
  <c r="O253" i="13"/>
  <c r="Q253" i="13"/>
  <c r="V253" i="13"/>
  <c r="G255" i="13"/>
  <c r="I255" i="13"/>
  <c r="I254" i="13" s="1"/>
  <c r="K255" i="13"/>
  <c r="M255" i="13"/>
  <c r="O255" i="13"/>
  <c r="O254" i="13" s="1"/>
  <c r="Q255" i="13"/>
  <c r="Q254" i="13" s="1"/>
  <c r="V255" i="13"/>
  <c r="G259" i="13"/>
  <c r="M259" i="13" s="1"/>
  <c r="I259" i="13"/>
  <c r="K259" i="13"/>
  <c r="O259" i="13"/>
  <c r="Q259" i="13"/>
  <c r="V259" i="13"/>
  <c r="V254" i="13" s="1"/>
  <c r="G263" i="13"/>
  <c r="I263" i="13"/>
  <c r="K263" i="13"/>
  <c r="M263" i="13"/>
  <c r="O263" i="13"/>
  <c r="Q263" i="13"/>
  <c r="V263" i="13"/>
  <c r="G267" i="13"/>
  <c r="M267" i="13" s="1"/>
  <c r="I267" i="13"/>
  <c r="K267" i="13"/>
  <c r="O267" i="13"/>
  <c r="Q267" i="13"/>
  <c r="V267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82" i="13"/>
  <c r="M282" i="13" s="1"/>
  <c r="I282" i="13"/>
  <c r="K282" i="13"/>
  <c r="K254" i="13" s="1"/>
  <c r="O282" i="13"/>
  <c r="Q282" i="13"/>
  <c r="V282" i="13"/>
  <c r="G283" i="13"/>
  <c r="M283" i="13" s="1"/>
  <c r="I283" i="13"/>
  <c r="K283" i="13"/>
  <c r="O283" i="13"/>
  <c r="Q283" i="13"/>
  <c r="V283" i="13"/>
  <c r="O284" i="13"/>
  <c r="G285" i="13"/>
  <c r="M285" i="13" s="1"/>
  <c r="I285" i="13"/>
  <c r="I284" i="13" s="1"/>
  <c r="K285" i="13"/>
  <c r="O285" i="13"/>
  <c r="Q285" i="13"/>
  <c r="Q284" i="13" s="1"/>
  <c r="V285" i="13"/>
  <c r="V284" i="13" s="1"/>
  <c r="G288" i="13"/>
  <c r="M288" i="13" s="1"/>
  <c r="I288" i="13"/>
  <c r="K288" i="13"/>
  <c r="K284" i="13" s="1"/>
  <c r="O288" i="13"/>
  <c r="Q288" i="13"/>
  <c r="V288" i="13"/>
  <c r="G290" i="13"/>
  <c r="I290" i="13"/>
  <c r="K290" i="13"/>
  <c r="O290" i="13"/>
  <c r="Q290" i="13"/>
  <c r="V290" i="13"/>
  <c r="G294" i="13"/>
  <c r="M294" i="13" s="1"/>
  <c r="I294" i="13"/>
  <c r="I293" i="13" s="1"/>
  <c r="K294" i="13"/>
  <c r="K293" i="13" s="1"/>
  <c r="O294" i="13"/>
  <c r="Q294" i="13"/>
  <c r="Q293" i="13" s="1"/>
  <c r="V294" i="13"/>
  <c r="G300" i="13"/>
  <c r="I300" i="13"/>
  <c r="K300" i="13"/>
  <c r="M300" i="13"/>
  <c r="O300" i="13"/>
  <c r="Q300" i="13"/>
  <c r="V300" i="13"/>
  <c r="V293" i="13" s="1"/>
  <c r="G304" i="13"/>
  <c r="M304" i="13" s="1"/>
  <c r="I304" i="13"/>
  <c r="K304" i="13"/>
  <c r="O304" i="13"/>
  <c r="O293" i="13" s="1"/>
  <c r="Q304" i="13"/>
  <c r="V304" i="13"/>
  <c r="G313" i="13"/>
  <c r="M313" i="13" s="1"/>
  <c r="I313" i="13"/>
  <c r="K313" i="13"/>
  <c r="O313" i="13"/>
  <c r="Q313" i="13"/>
  <c r="V313" i="13"/>
  <c r="I317" i="13"/>
  <c r="O317" i="13"/>
  <c r="Q317" i="13"/>
  <c r="G318" i="13"/>
  <c r="I318" i="13"/>
  <c r="K318" i="13"/>
  <c r="K317" i="13" s="1"/>
  <c r="O318" i="13"/>
  <c r="Q318" i="13"/>
  <c r="V318" i="13"/>
  <c r="V317" i="13" s="1"/>
  <c r="G325" i="13"/>
  <c r="M325" i="13" s="1"/>
  <c r="I325" i="13"/>
  <c r="K325" i="13"/>
  <c r="O325" i="13"/>
  <c r="Q325" i="13"/>
  <c r="V325" i="13"/>
  <c r="O326" i="13"/>
  <c r="V326" i="13"/>
  <c r="G327" i="13"/>
  <c r="M327" i="13" s="1"/>
  <c r="M326" i="13" s="1"/>
  <c r="I327" i="13"/>
  <c r="I326" i="13" s="1"/>
  <c r="K327" i="13"/>
  <c r="K326" i="13" s="1"/>
  <c r="O327" i="13"/>
  <c r="Q327" i="13"/>
  <c r="Q326" i="13" s="1"/>
  <c r="V327" i="13"/>
  <c r="G329" i="13"/>
  <c r="I329" i="13"/>
  <c r="I328" i="13" s="1"/>
  <c r="K329" i="13"/>
  <c r="M329" i="13"/>
  <c r="O329" i="13"/>
  <c r="O328" i="13" s="1"/>
  <c r="Q329" i="13"/>
  <c r="Q328" i="13" s="1"/>
  <c r="V329" i="13"/>
  <c r="G330" i="13"/>
  <c r="I330" i="13"/>
  <c r="K330" i="13"/>
  <c r="O330" i="13"/>
  <c r="Q330" i="13"/>
  <c r="V330" i="13"/>
  <c r="G331" i="13"/>
  <c r="M331" i="13" s="1"/>
  <c r="I331" i="13"/>
  <c r="K331" i="13"/>
  <c r="O331" i="13"/>
  <c r="Q331" i="13"/>
  <c r="V331" i="13"/>
  <c r="V328" i="13" s="1"/>
  <c r="G332" i="13"/>
  <c r="M332" i="13" s="1"/>
  <c r="I332" i="13"/>
  <c r="K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I336" i="13"/>
  <c r="K336" i="13"/>
  <c r="K328" i="13" s="1"/>
  <c r="M336" i="13"/>
  <c r="O336" i="13"/>
  <c r="Q336" i="13"/>
  <c r="V336" i="13"/>
  <c r="G337" i="13"/>
  <c r="M337" i="13" s="1"/>
  <c r="I337" i="13"/>
  <c r="K337" i="13"/>
  <c r="O337" i="13"/>
  <c r="Q337" i="13"/>
  <c r="V337" i="13"/>
  <c r="G338" i="13"/>
  <c r="M338" i="13" s="1"/>
  <c r="I338" i="13"/>
  <c r="K338" i="13"/>
  <c r="O338" i="13"/>
  <c r="Q338" i="13"/>
  <c r="V338" i="13"/>
  <c r="G339" i="13"/>
  <c r="I339" i="13"/>
  <c r="K339" i="13"/>
  <c r="M339" i="13"/>
  <c r="O339" i="13"/>
  <c r="Q339" i="13"/>
  <c r="V339" i="13"/>
  <c r="G340" i="13"/>
  <c r="M340" i="13" s="1"/>
  <c r="I340" i="13"/>
  <c r="K340" i="13"/>
  <c r="O340" i="13"/>
  <c r="Q340" i="13"/>
  <c r="V340" i="13"/>
  <c r="G341" i="13"/>
  <c r="M341" i="13" s="1"/>
  <c r="I341" i="13"/>
  <c r="K341" i="13"/>
  <c r="O341" i="13"/>
  <c r="Q341" i="13"/>
  <c r="V341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I344" i="13"/>
  <c r="K344" i="13"/>
  <c r="M344" i="13"/>
  <c r="O344" i="13"/>
  <c r="Q344" i="13"/>
  <c r="V344" i="13"/>
  <c r="G345" i="13"/>
  <c r="I345" i="13"/>
  <c r="K345" i="13"/>
  <c r="M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M349" i="13" s="1"/>
  <c r="I349" i="13"/>
  <c r="K349" i="13"/>
  <c r="O349" i="13"/>
  <c r="Q349" i="13"/>
  <c r="V349" i="13"/>
  <c r="G350" i="13"/>
  <c r="M350" i="13" s="1"/>
  <c r="I350" i="13"/>
  <c r="K350" i="13"/>
  <c r="O350" i="13"/>
  <c r="Q350" i="13"/>
  <c r="V350" i="13"/>
  <c r="G351" i="13"/>
  <c r="M351" i="13" s="1"/>
  <c r="I351" i="13"/>
  <c r="K351" i="13"/>
  <c r="O351" i="13"/>
  <c r="Q351" i="13"/>
  <c r="V351" i="13"/>
  <c r="G352" i="13"/>
  <c r="M352" i="13" s="1"/>
  <c r="I352" i="13"/>
  <c r="K352" i="13"/>
  <c r="O352" i="13"/>
  <c r="Q352" i="13"/>
  <c r="V352" i="13"/>
  <c r="G353" i="13"/>
  <c r="M353" i="13" s="1"/>
  <c r="I353" i="13"/>
  <c r="K353" i="13"/>
  <c r="O353" i="13"/>
  <c r="Q353" i="13"/>
  <c r="V353" i="13"/>
  <c r="G354" i="13"/>
  <c r="I354" i="13"/>
  <c r="K354" i="13"/>
  <c r="M354" i="13"/>
  <c r="O354" i="13"/>
  <c r="Q354" i="13"/>
  <c r="V354" i="13"/>
  <c r="G355" i="13"/>
  <c r="I355" i="13"/>
  <c r="K355" i="13"/>
  <c r="M355" i="13"/>
  <c r="O355" i="13"/>
  <c r="Q355" i="13"/>
  <c r="V355" i="13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I360" i="13"/>
  <c r="K360" i="13"/>
  <c r="M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I362" i="13"/>
  <c r="K362" i="13"/>
  <c r="M362" i="13"/>
  <c r="O362" i="13"/>
  <c r="Q362" i="13"/>
  <c r="V362" i="13"/>
  <c r="G363" i="13"/>
  <c r="M363" i="13" s="1"/>
  <c r="I363" i="13"/>
  <c r="K363" i="13"/>
  <c r="O363" i="13"/>
  <c r="Q363" i="13"/>
  <c r="V363" i="13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M367" i="13" s="1"/>
  <c r="I367" i="13"/>
  <c r="K367" i="13"/>
  <c r="O367" i="13"/>
  <c r="Q367" i="13"/>
  <c r="V367" i="13"/>
  <c r="G368" i="13"/>
  <c r="I76" i="1" s="1"/>
  <c r="K368" i="13"/>
  <c r="G369" i="13"/>
  <c r="I369" i="13"/>
  <c r="I368" i="13" s="1"/>
  <c r="K369" i="13"/>
  <c r="M369" i="13"/>
  <c r="O369" i="13"/>
  <c r="O368" i="13" s="1"/>
  <c r="Q369" i="13"/>
  <c r="Q368" i="13" s="1"/>
  <c r="V369" i="13"/>
  <c r="G370" i="13"/>
  <c r="M370" i="13" s="1"/>
  <c r="I370" i="13"/>
  <c r="K370" i="13"/>
  <c r="O370" i="13"/>
  <c r="Q370" i="13"/>
  <c r="V370" i="13"/>
  <c r="G371" i="13"/>
  <c r="M371" i="13" s="1"/>
  <c r="I371" i="13"/>
  <c r="K371" i="13"/>
  <c r="O371" i="13"/>
  <c r="Q371" i="13"/>
  <c r="V371" i="13"/>
  <c r="V368" i="13" s="1"/>
  <c r="G373" i="13"/>
  <c r="I373" i="13"/>
  <c r="I372" i="13" s="1"/>
  <c r="K373" i="13"/>
  <c r="O373" i="13"/>
  <c r="Q373" i="13"/>
  <c r="Q372" i="13" s="1"/>
  <c r="V373" i="13"/>
  <c r="G374" i="13"/>
  <c r="M374" i="13" s="1"/>
  <c r="I374" i="13"/>
  <c r="K374" i="13"/>
  <c r="O374" i="13"/>
  <c r="Q374" i="13"/>
  <c r="V374" i="13"/>
  <c r="G375" i="13"/>
  <c r="M375" i="13" s="1"/>
  <c r="I375" i="13"/>
  <c r="K375" i="13"/>
  <c r="K372" i="13" s="1"/>
  <c r="O375" i="13"/>
  <c r="Q375" i="13"/>
  <c r="V375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O372" i="13" s="1"/>
  <c r="Q377" i="13"/>
  <c r="V377" i="13"/>
  <c r="G378" i="13"/>
  <c r="M378" i="13" s="1"/>
  <c r="I378" i="13"/>
  <c r="K378" i="13"/>
  <c r="O378" i="13"/>
  <c r="Q378" i="13"/>
  <c r="V378" i="13"/>
  <c r="G379" i="13"/>
  <c r="I379" i="13"/>
  <c r="K379" i="13"/>
  <c r="M379" i="13"/>
  <c r="O379" i="13"/>
  <c r="Q379" i="13"/>
  <c r="V379" i="13"/>
  <c r="G380" i="13"/>
  <c r="M380" i="13" s="1"/>
  <c r="I380" i="13"/>
  <c r="K380" i="13"/>
  <c r="O380" i="13"/>
  <c r="Q380" i="13"/>
  <c r="V380" i="13"/>
  <c r="V372" i="13" s="1"/>
  <c r="G381" i="13"/>
  <c r="M381" i="13" s="1"/>
  <c r="I381" i="13"/>
  <c r="K381" i="13"/>
  <c r="O381" i="13"/>
  <c r="Q381" i="13"/>
  <c r="V381" i="13"/>
  <c r="AF383" i="13"/>
  <c r="G41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G40" i="1" s="1"/>
  <c r="I19" i="1"/>
  <c r="J28" i="1"/>
  <c r="J26" i="1"/>
  <c r="G38" i="1"/>
  <c r="F38" i="1"/>
  <c r="J23" i="1"/>
  <c r="J24" i="1"/>
  <c r="J25" i="1"/>
  <c r="J27" i="1"/>
  <c r="E24" i="1"/>
  <c r="E26" i="1"/>
  <c r="I57" i="1" l="1"/>
  <c r="M165" i="14"/>
  <c r="M164" i="14" s="1"/>
  <c r="G102" i="14"/>
  <c r="I68" i="1"/>
  <c r="AE218" i="14"/>
  <c r="F42" i="1" s="1"/>
  <c r="H42" i="1" s="1"/>
  <c r="I42" i="1" s="1"/>
  <c r="G200" i="14"/>
  <c r="M109" i="14"/>
  <c r="M200" i="14"/>
  <c r="G8" i="14"/>
  <c r="G98" i="14"/>
  <c r="I66" i="1" s="1"/>
  <c r="G66" i="14"/>
  <c r="I65" i="1" s="1"/>
  <c r="G207" i="14"/>
  <c r="G116" i="14"/>
  <c r="M108" i="14"/>
  <c r="G50" i="14"/>
  <c r="M30" i="13"/>
  <c r="M228" i="13"/>
  <c r="G35" i="13"/>
  <c r="I53" i="1" s="1"/>
  <c r="G328" i="13"/>
  <c r="G326" i="13"/>
  <c r="I74" i="1" s="1"/>
  <c r="G284" i="13"/>
  <c r="I71" i="1" s="1"/>
  <c r="G207" i="13"/>
  <c r="I67" i="1" s="1"/>
  <c r="G135" i="13"/>
  <c r="M83" i="13"/>
  <c r="G30" i="13"/>
  <c r="I52" i="1" s="1"/>
  <c r="M368" i="13"/>
  <c r="G166" i="13"/>
  <c r="I64" i="1" s="1"/>
  <c r="G108" i="13"/>
  <c r="I58" i="1" s="1"/>
  <c r="M91" i="13"/>
  <c r="M86" i="13" s="1"/>
  <c r="M79" i="13"/>
  <c r="M70" i="13" s="1"/>
  <c r="G8" i="13"/>
  <c r="G293" i="13"/>
  <c r="I72" i="1" s="1"/>
  <c r="G254" i="13"/>
  <c r="I70" i="1" s="1"/>
  <c r="M203" i="13"/>
  <c r="M202" i="13" s="1"/>
  <c r="G128" i="13"/>
  <c r="I62" i="1" s="1"/>
  <c r="G120" i="13"/>
  <c r="I61" i="1" s="1"/>
  <c r="M95" i="13"/>
  <c r="M13" i="13"/>
  <c r="G372" i="13"/>
  <c r="G317" i="13"/>
  <c r="I73" i="1" s="1"/>
  <c r="G39" i="1"/>
  <c r="G44" i="1" s="1"/>
  <c r="G25" i="1" s="1"/>
  <c r="A25" i="1" s="1"/>
  <c r="G26" i="1" s="1"/>
  <c r="G43" i="1"/>
  <c r="G8" i="12"/>
  <c r="AE18" i="12"/>
  <c r="M8" i="14"/>
  <c r="M99" i="14"/>
  <c r="M98" i="14" s="1"/>
  <c r="M49" i="14"/>
  <c r="M48" i="14" s="1"/>
  <c r="M209" i="14"/>
  <c r="M207" i="14" s="1"/>
  <c r="M195" i="14"/>
  <c r="M184" i="14" s="1"/>
  <c r="M129" i="14"/>
  <c r="M116" i="14" s="1"/>
  <c r="M69" i="14"/>
  <c r="M66" i="14" s="1"/>
  <c r="M52" i="14"/>
  <c r="M50" i="14" s="1"/>
  <c r="M293" i="13"/>
  <c r="M166" i="13"/>
  <c r="M254" i="13"/>
  <c r="M94" i="13"/>
  <c r="G228" i="13"/>
  <c r="M330" i="13"/>
  <c r="M328" i="13" s="1"/>
  <c r="M136" i="13"/>
  <c r="M135" i="13" s="1"/>
  <c r="M318" i="13"/>
  <c r="M317" i="13" s="1"/>
  <c r="M208" i="13"/>
  <c r="M207" i="13" s="1"/>
  <c r="M373" i="13"/>
  <c r="M372" i="13" s="1"/>
  <c r="M290" i="13"/>
  <c r="M284" i="13" s="1"/>
  <c r="M226" i="13"/>
  <c r="M225" i="13" s="1"/>
  <c r="M172" i="13"/>
  <c r="M171" i="13" s="1"/>
  <c r="M131" i="13"/>
  <c r="M128" i="13" s="1"/>
  <c r="M123" i="13"/>
  <c r="M120" i="13" s="1"/>
  <c r="M111" i="13"/>
  <c r="M110" i="13" s="1"/>
  <c r="M36" i="13"/>
  <c r="M35" i="13" s="1"/>
  <c r="M24" i="13"/>
  <c r="M8" i="13" s="1"/>
  <c r="M8" i="12"/>
  <c r="I75" i="1" l="1"/>
  <c r="I18" i="1" s="1"/>
  <c r="I69" i="1"/>
  <c r="G218" i="14"/>
  <c r="I17" i="1"/>
  <c r="I77" i="1"/>
  <c r="I63" i="1"/>
  <c r="I51" i="1"/>
  <c r="I16" i="1" s="1"/>
  <c r="G383" i="13"/>
  <c r="A26" i="1"/>
  <c r="F40" i="1"/>
  <c r="H40" i="1" s="1"/>
  <c r="I40" i="1" s="1"/>
  <c r="F43" i="1"/>
  <c r="H43" i="1" s="1"/>
  <c r="I43" i="1" s="1"/>
  <c r="F39" i="1"/>
  <c r="I78" i="1"/>
  <c r="G18" i="12"/>
  <c r="I79" i="1" l="1"/>
  <c r="I20" i="1"/>
  <c r="I21" i="1" s="1"/>
  <c r="F44" i="1"/>
  <c r="H39" i="1"/>
  <c r="J77" i="1" l="1"/>
  <c r="J74" i="1"/>
  <c r="J53" i="1"/>
  <c r="J59" i="1"/>
  <c r="J62" i="1"/>
  <c r="J64" i="1"/>
  <c r="J56" i="1"/>
  <c r="J67" i="1"/>
  <c r="J55" i="1"/>
  <c r="J72" i="1"/>
  <c r="J69" i="1"/>
  <c r="J63" i="1"/>
  <c r="J51" i="1"/>
  <c r="J78" i="1"/>
  <c r="J57" i="1"/>
  <c r="J75" i="1"/>
  <c r="J71" i="1"/>
  <c r="J65" i="1"/>
  <c r="J73" i="1"/>
  <c r="J68" i="1"/>
  <c r="J52" i="1"/>
  <c r="J58" i="1"/>
  <c r="J70" i="1"/>
  <c r="J61" i="1"/>
  <c r="J76" i="1"/>
  <c r="J66" i="1"/>
  <c r="J60" i="1"/>
  <c r="J54" i="1"/>
  <c r="G23" i="1"/>
  <c r="A23" i="1" s="1"/>
  <c r="G28" i="1"/>
  <c r="I39" i="1"/>
  <c r="I44" i="1" s="1"/>
  <c r="H44" i="1"/>
  <c r="J41" i="1" l="1"/>
  <c r="J43" i="1"/>
  <c r="J40" i="1"/>
  <c r="J42" i="1"/>
  <c r="J39" i="1"/>
  <c r="J44" i="1" s="1"/>
  <c r="G24" i="1"/>
  <c r="A27" i="1" s="1"/>
  <c r="A24" i="1"/>
  <c r="J79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328133F-5C00-4C40-AC0A-A1A2281CC4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A01811-05BC-4793-BA6E-20AF96E20E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EA7DFD3E-374D-4D04-A5DD-FD56AC7732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AFA258-7979-448C-9ABD-7723878C3A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47B08BE-C166-417A-B99F-32758D7D48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4999D9-A2E3-4CB4-8447-D6482EE29F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<sst xmlns="http://schemas.openxmlformats.org/spreadsheetml/2006/main" count="2935" uniqueCount="764">
  <si>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</si>
  <si>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</si>
  <si>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</si>
  <si>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</si>
  <si>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</si>
  <si>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</si>
  <si>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</si>
  <si>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</si>
  <si>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</si>
  <si>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</si>
  <si>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</si>
  <si>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</si>
  <si>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</si>
  <si>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</si>
  <si>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</si>
  <si>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</si>
  <si>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</si>
  <si>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</si>
  <si>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</si>
  <si>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</si>
  <si>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</si>
  <si>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</si>
  <si>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</si>
  <si>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</si>
  <si>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</si>
  <si>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</si>
  <si>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</si>
  <si>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</si>
  <si>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</si>
  <si>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</si>
  <si>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</si>
  <si>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</si>
  <si>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</si>
  <si>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</si>
  <si>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</si>
  <si>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</si>
  <si>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</si>
  <si>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</si>
  <si>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</si>
  <si>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</si>
  <si>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</si>
  <si>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</si>
  <si>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</si>
  <si>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</si>
  <si>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</si>
  <si>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</si>
  <si>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</si>
  <si>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Hlavní náměstí 43 byt č.14</t>
  </si>
  <si>
    <t>Rekonstrukce bytu - Hlavní náměstí 43 byt č.33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</si>
  <si>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</si>
  <si>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</si>
  <si>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</si>
  <si>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</si>
  <si>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</si>
  <si>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</si>
  <si>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</si>
  <si>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</si>
  <si>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</si>
  <si>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</si>
  <si>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</si>
  <si>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</si>
  <si>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</si>
  <si>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</si>
  <si>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</si>
  <si>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</si>
  <si>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</si>
  <si>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</si>
  <si>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</si>
  <si>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</si>
  <si>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</si>
  <si>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</si>
  <si>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</si>
  <si>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</si>
  <si>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</si>
  <si>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</si>
  <si>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</si>
  <si>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</si>
  <si>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</si>
  <si>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</si>
  <si>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</si>
  <si>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</si>
  <si>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</si>
  <si>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</si>
  <si>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</si>
  <si>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</si>
  <si>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</si>
  <si>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</si>
  <si>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</si>
  <si>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</si>
  <si>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</si>
  <si>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</si>
  <si>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</si>
  <si>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</si>
  <si>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</si>
  <si>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</si>
  <si>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</si>
  <si>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</si>
  <si>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</si>
  <si>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</si>
  <si>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</si>
  <si>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</si>
  <si>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</si>
  <si>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</si>
  <si>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</si>
  <si>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</si>
  <si>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</si>
  <si>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</si>
  <si>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</si>
  <si>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</si>
  <si>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</si>
  <si>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</si>
  <si>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</si>
  <si>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</si>
  <si>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</si>
  <si>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</si>
  <si>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</si>
  <si>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</si>
  <si>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</si>
  <si>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</si>
  <si>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</si>
  <si>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</si>
  <si>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</si>
  <si>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</si>
  <si>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</si>
  <si>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</si>
  <si>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</si>
  <si>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</si>
  <si>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</si>
  <si>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</si>
  <si>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</si>
  <si>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</si>
  <si>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</si>
  <si>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</si>
  <si>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</si>
  <si>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</si>
  <si>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</si>
  <si>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</si>
  <si>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</si>
  <si>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</si>
  <si>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</si>
  <si>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</si>
  <si>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</si>
  <si>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</si>
  <si>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</si>
  <si>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</si>
  <si>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</si>
  <si>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</si>
  <si>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</si>
  <si>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</si>
  <si>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</si>
  <si>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</si>
  <si>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</si>
  <si>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</si>
  <si>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</si>
  <si>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</si>
  <si>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</si>
  <si>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</si>
  <si>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</si>
  <si>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</si>
  <si>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</si>
  <si>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</si>
  <si>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</si>
  <si>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</si>
  <si>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</si>
  <si>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</si>
  <si>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</si>
  <si>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</si>
  <si>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</si>
  <si>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</si>
  <si>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</si>
  <si>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</si>
  <si>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</si>
  <si>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</si>
  <si>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</si>
  <si>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</si>
  <si>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</si>
  <si>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</si>
  <si>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</si>
  <si>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</si>
  <si>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2,3*2,6</t>
  </si>
  <si>
    <t>-0,7*2,0</t>
  </si>
  <si>
    <t>342948111</t>
  </si>
  <si>
    <t>Ukotvení příček k cihel.konstr. kotvami na hmožd.</t>
  </si>
  <si>
    <t>m</t>
  </si>
  <si>
    <t>Nové jádro : 2,6*2</t>
  </si>
  <si>
    <t>346244313</t>
  </si>
  <si>
    <t>Obezdívky van a WC nádržek z desek Ytong tl.100 mm</t>
  </si>
  <si>
    <t>Obezdívka vany : (1,6+0,5)*2*0,5</t>
  </si>
  <si>
    <t>Za sporákem, koupelna : (0,5*0,85)+(1,3*1,0)</t>
  </si>
  <si>
    <t>342264098</t>
  </si>
  <si>
    <t>Příplatek k podhledu sádrokart. za plochu do 10 m2</t>
  </si>
  <si>
    <t>Chodba : 1,6*2,3</t>
  </si>
  <si>
    <t>Koupelna : 1,7*2,3-0,7*1,0</t>
  </si>
  <si>
    <t>Revizní dvířka 60x60 bílá - plast</t>
  </si>
  <si>
    <t>ks</t>
  </si>
  <si>
    <t>Specifikace</t>
  </si>
  <si>
    <t>POL3_</t>
  </si>
  <si>
    <t>15411740</t>
  </si>
  <si>
    <t>Profil L rovnoramenný S235  50x50x4 mm</t>
  </si>
  <si>
    <t>SPCM</t>
  </si>
  <si>
    <t>28349052</t>
  </si>
  <si>
    <t>Dvířka vanová 300 x 300 mm bílá - plast</t>
  </si>
  <si>
    <t>347013111RZ1</t>
  </si>
  <si>
    <t>Předstěna SDK,1xoc.kce CD,1xRBI 12,5mm,izol bez dodávky izolace - SDK stoupačky</t>
  </si>
  <si>
    <t>R-položka</t>
  </si>
  <si>
    <t>POL12_1</t>
  </si>
  <si>
    <t>Stoupačka - koupelna + wc : (0,7+1,0)*2,6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</si>
  <si>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</si>
  <si>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</si>
  <si>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</si>
  <si>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</si>
  <si>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</si>
  <si>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</si>
  <si>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Nové jádro : (2,3*2,6-0,6*2,0)</t>
  </si>
  <si>
    <t>(1,7+1,2+1,1+2,3)*(2,6-2,0)</t>
  </si>
  <si>
    <t>Pokoj : (4,8*2+5,75*2)*2,6</t>
  </si>
  <si>
    <t>(0,85+1,5*2)*0,25</t>
  </si>
  <si>
    <t>(1,05+1,55*2)*0,25</t>
  </si>
  <si>
    <t>-0,8*2,0</t>
  </si>
  <si>
    <t>-0,85*1,5</t>
  </si>
  <si>
    <t>-1,05*1,55*2</t>
  </si>
  <si>
    <t>610991111</t>
  </si>
  <si>
    <t>Zakrývání výplní vnitřních otvorů, oken</t>
  </si>
  <si>
    <t>0,85*1,5</t>
  </si>
  <si>
    <t>1,05*1,55*2</t>
  </si>
  <si>
    <t>611421231</t>
  </si>
  <si>
    <t>Oprava váp.omítek stropů do 10% plochy - štukových po provedení rozvodů elektro</t>
  </si>
  <si>
    <t>Pokoj : 2,4*5,75+2,4*2,25</t>
  </si>
  <si>
    <t>612421211</t>
  </si>
  <si>
    <t>Oprava vápen.omítek stěn do 10 % pl. - hrubých</t>
  </si>
  <si>
    <t>612421231</t>
  </si>
  <si>
    <t>Oprava vápen.omítek stěn do 10 % pl. - štukových po provedení rozvodů elektro</t>
  </si>
  <si>
    <t>Chodba : (2,3+1,6*2)*2,6</t>
  </si>
  <si>
    <t>-0,8*2,0*2</t>
  </si>
  <si>
    <t>612423531</t>
  </si>
  <si>
    <t>Omítka rýh stěn vápenná šířky do 15 cm, štuková</t>
  </si>
  <si>
    <t>8,0*0,07</t>
  </si>
  <si>
    <t>2,0*0,15</t>
  </si>
  <si>
    <t>25*0,03</t>
  </si>
  <si>
    <t>612481211</t>
  </si>
  <si>
    <t xml:space="preserve">Montáž výztužné sítě(perlinky)do stěrky-vnit.stěny včetně výztužné sítě a stěrkového tmelu </t>
  </si>
  <si>
    <t>Nové jádro : (2,3*2,6-0,6*2,0)*2</t>
  </si>
  <si>
    <t>620451121</t>
  </si>
  <si>
    <t>Omítka cementová stěn zatřená dř.hladítkem, hladká</t>
  </si>
  <si>
    <t>Nové jádro : (1,7+1,2+1,1)*2,6</t>
  </si>
  <si>
    <t>Kuchyň : 2,4*0,6</t>
  </si>
  <si>
    <t>61101147R00</t>
  </si>
  <si>
    <t>Bandáž spoje panelů skelná páska včetně uniflotu (spoj panelů sádrou do ztracena včetně výztužné pásky)</t>
  </si>
  <si>
    <t>632411904</t>
  </si>
  <si>
    <t>Penetrace savých podkladů 0,25 l/m2</t>
  </si>
  <si>
    <t>Koupelna : 1,7*2,3-0,5*0,9</t>
  </si>
  <si>
    <t>Pokoj : 2,4*5,75+2,4+2,25</t>
  </si>
  <si>
    <t>632421120</t>
  </si>
  <si>
    <t>Potěr samonivelační ,ručně zpracovaný,tl. do 10 mm</t>
  </si>
  <si>
    <t>632441491</t>
  </si>
  <si>
    <t>Broušení potěrů - odstranění šlemu (odstranění lepidla po odstranění PVC)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</si>
  <si>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</si>
  <si>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</si>
  <si>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</si>
  <si>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</si>
  <si>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</si>
  <si>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</si>
  <si>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Koupelna : 1,7*2,3-0,9*0,5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</si>
  <si>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</si>
  <si>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</si>
  <si>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</si>
  <si>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</si>
  <si>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</si>
  <si>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</si>
  <si>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</si>
  <si>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</si>
  <si>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</si>
  <si>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</si>
  <si>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</si>
  <si>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</si>
  <si>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</si>
  <si>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</si>
  <si>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</si>
  <si>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</si>
  <si>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</si>
  <si>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</si>
  <si>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</si>
  <si>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</si>
  <si>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</si>
  <si>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</si>
  <si>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</si>
  <si>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</si>
  <si>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</si>
  <si>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</si>
  <si>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(1,3+1,7+0,8)*2</t>
  </si>
  <si>
    <t>(1,7+1,2+0,5+1,0+1,1+2,3-0,7)*0,1</t>
  </si>
  <si>
    <t>711212601</t>
  </si>
  <si>
    <t>Těsnicí pás do spoje podlaha - stěna</t>
  </si>
  <si>
    <t>Koupelna : (1,7+1,2+0,7+1,0+1,1+2,3+2+2+1,3-0,7)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</si>
  <si>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</si>
  <si>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</si>
  <si>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</si>
  <si>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</si>
  <si>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</si>
  <si>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</si>
  <si>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</si>
  <si>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</si>
  <si>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</si>
  <si>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</si>
  <si>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</si>
  <si>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</si>
  <si>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</si>
  <si>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</si>
  <si>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</si>
  <si>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</si>
  <si>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</si>
  <si>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</si>
  <si>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</si>
  <si>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</si>
  <si>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</si>
  <si>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</si>
  <si>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</si>
  <si>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</si>
  <si>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</si>
  <si>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</si>
  <si>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</si>
  <si>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</si>
  <si>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</si>
  <si>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</si>
  <si>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</si>
  <si>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</si>
  <si>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</si>
  <si>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</si>
  <si>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</si>
  <si>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</si>
  <si>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</si>
  <si>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</si>
  <si>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</si>
  <si>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</si>
  <si>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</si>
  <si>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</si>
  <si>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</si>
  <si>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</si>
  <si>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725529301</t>
  </si>
  <si>
    <t>Montáž infrazářiče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</si>
  <si>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</si>
  <si>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</si>
  <si>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</si>
  <si>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</si>
  <si>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</si>
  <si>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</si>
  <si>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</si>
  <si>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</si>
  <si>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</si>
  <si>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</si>
  <si>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</si>
  <si>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</si>
  <si>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</si>
  <si>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</si>
  <si>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</si>
  <si>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</si>
  <si>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</si>
  <si>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</si>
  <si>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</si>
  <si>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</si>
  <si>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</si>
  <si>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</si>
  <si>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</si>
  <si>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</si>
  <si>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</si>
  <si>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</si>
  <si>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</si>
  <si>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</si>
  <si>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</si>
  <si>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</si>
  <si>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</si>
  <si>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</si>
  <si>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54151325</t>
  </si>
  <si>
    <t>Nástěnný infrazářič  1 500 W,  Pojistka proti převrhnutí, Pojistka proti přehřátí, Tichý režim, IPX4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</si>
  <si>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</si>
  <si>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</si>
  <si>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</si>
  <si>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</si>
  <si>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</si>
  <si>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</si>
  <si>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</si>
  <si>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</si>
  <si>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</si>
  <si>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</si>
  <si>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</si>
  <si>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</si>
  <si>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998725202</t>
  </si>
  <si>
    <t>Přesun hmot pro zařizovací předměty, výšky do 12 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</si>
  <si>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</si>
  <si>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</si>
  <si>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</si>
  <si>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</si>
  <si>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429148013</t>
  </si>
  <si>
    <t>Ventilátor do koupelny s automatickou žaluzií - radiální d=100</t>
  </si>
  <si>
    <t>998728202</t>
  </si>
  <si>
    <t>Přesun hmot pro vzduchotechniku, výšky do 12 m</t>
  </si>
  <si>
    <t>766621911</t>
  </si>
  <si>
    <t xml:space="preserve">Seřízení oken </t>
  </si>
  <si>
    <t>766661112</t>
  </si>
  <si>
    <t>Montáž dveří do zárubně,otevíravých 1kř.do 0,8 m</t>
  </si>
  <si>
    <t>766662811</t>
  </si>
  <si>
    <t>Demontáž prahů dveří 1křídlových</t>
  </si>
  <si>
    <t>04</t>
  </si>
  <si>
    <t>D+M Elektrický sporák, bílý V × Š × H: 85 × 50 × 59,4 cm, příkon do 4kW</t>
  </si>
  <si>
    <t>Sporák s litinovými plotýnkami : 1</t>
  </si>
  <si>
    <t xml:space="preserve">energetická třída A, objem 68 l, čisticí funkce Eco Clean : </t>
  </si>
  <si>
    <t xml:space="preserve">3 litinové plotýnky, vnitřní osvětlení, chladná dvířka, úložný prostor : </t>
  </si>
  <si>
    <t xml:space="preserve">příslušenství: rošt, mělký plech : </t>
  </si>
  <si>
    <t>61160101Rwc</t>
  </si>
  <si>
    <t>Dveře vnitřní hladké plné 1kř. 70x197 dub sonoma včetně kování WC</t>
  </si>
  <si>
    <t>61260603R</t>
  </si>
  <si>
    <t xml:space="preserve">Dveře vnitřní hladké 2/3 sklo 1kř. 80x197 dub sonoma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</si>
  <si>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</si>
  <si>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</si>
  <si>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</si>
  <si>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včetně napojení na VZT - boční, bílý 50 cm</t>
  </si>
  <si>
    <t>7665488</t>
  </si>
  <si>
    <t>Vystěhování bytu - kuchyň. linka včetně odvozu a poplatku za skládku</t>
  </si>
  <si>
    <t>1</t>
  </si>
  <si>
    <t>766877115R00</t>
  </si>
  <si>
    <t>D+M Kuchyňské linky atyp DL=1300mm + 600mm špíz + 500mm skříňka nad digestoří</t>
  </si>
  <si>
    <t>Lamino barvy dle požadavku invesotra, hrany ABS, : 2,4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</si>
  <si>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</si>
  <si>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</si>
  <si>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</si>
  <si>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</si>
  <si>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:pracovní desku protáhnout pod skříň špize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</si>
  <si>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</si>
  <si>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</si>
  <si>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</si>
  <si>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</si>
  <si>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</si>
  <si>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</si>
  <si>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součástí kuchyň. linky bude špíz - 60x60x180cm v barvě kuchyň. linky : </t>
  </si>
  <si>
    <t xml:space="preserve">- pod úrovni pracovní desky vynechat místo pro pračku, napojovací body umístit pod dřezem, který bude vedle špíze : </t>
  </si>
  <si>
    <t>998766202</t>
  </si>
  <si>
    <t>Přesun hmot pro truhlářské konstr., výšky do 12 m</t>
  </si>
  <si>
    <t>767137803R00</t>
  </si>
  <si>
    <t>Demontáž příček umakartových, desek do suti (včetně obkladů a tapet)</t>
  </si>
  <si>
    <t>Koupelna + WC : (1,7+1,2+1,7+0,9+1,1+2,3)*2,6</t>
  </si>
  <si>
    <t>1,7*2,3-0,5*0,9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</si>
  <si>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</si>
  <si>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</si>
  <si>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</si>
  <si>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</si>
  <si>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</si>
  <si>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</si>
  <si>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</si>
  <si>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</si>
  <si>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</si>
  <si>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</si>
  <si>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(1,7+1,2+0,5+0,9+1,1+2,3-0,6)</t>
  </si>
  <si>
    <t>2,0*5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</si>
  <si>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</si>
  <si>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</si>
  <si>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</si>
  <si>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</si>
  <si>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</si>
  <si>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</si>
  <si>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3,46*1,05</t>
  </si>
  <si>
    <t>998771202</t>
  </si>
  <si>
    <t>Přesun hmot pro podlahy z dlaždic, výšky do 12 m</t>
  </si>
  <si>
    <t>775561805</t>
  </si>
  <si>
    <t>Demontáž podlah lamelových se zámk.spojem vč. lišt</t>
  </si>
  <si>
    <t>776101101</t>
  </si>
  <si>
    <t>Vysávání podlah prům.vysavačem pod povlak.podlahy</t>
  </si>
  <si>
    <t>Pokoj : 5,75*2,4+2,4*2,25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</si>
  <si>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</si>
  <si>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</si>
  <si>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</si>
  <si>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</si>
  <si>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2,3*2+1,6*2-0,8*2-0,6</t>
  </si>
  <si>
    <t>Pokoj : 5,75*2+4,8*2-0,8</t>
  </si>
  <si>
    <t>776511820</t>
  </si>
  <si>
    <t>Odstranění PVC a koberců lepených s podložkou včetně lišt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</si>
  <si>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</si>
  <si>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</si>
  <si>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</si>
  <si>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</si>
  <si>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0,7</t>
  </si>
  <si>
    <t>776994111</t>
  </si>
  <si>
    <t>Svařování povlakových podlah z pásů nebo čtverců včetně svařovací šňůry PVC 1179</t>
  </si>
  <si>
    <t>Začátek provozního součtu</t>
  </si>
  <si>
    <t xml:space="preserve">  Chodba : 1,6*2,3</t>
  </si>
  <si>
    <t xml:space="preserve">  Pokoj : 5,75*2,4+2,4*2,25</t>
  </si>
  <si>
    <t>Konec provozního součtu</t>
  </si>
  <si>
    <t>22,88*0,5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</si>
  <si>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</si>
  <si>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</si>
  <si>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</si>
  <si>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</si>
  <si>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</si>
  <si>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</si>
  <si>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(1,7+1,2+0,5+0,9+1,1+2,3)*2,0</t>
  </si>
  <si>
    <t>-0,6*2,0</t>
  </si>
  <si>
    <t>Kuchyň : (1,0+0,5)*1,75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</si>
  <si>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</si>
  <si>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</si>
  <si>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</si>
  <si>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</si>
  <si>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</si>
  <si>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</si>
  <si>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</si>
  <si>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</si>
  <si>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2,0*3</t>
  </si>
  <si>
    <t>781675116</t>
  </si>
  <si>
    <t>Montáž obkladů parapetů keramic. na tmel, 30x30 cm</t>
  </si>
  <si>
    <t>Koupelna : 1,8</t>
  </si>
  <si>
    <t>03</t>
  </si>
  <si>
    <t>Keramický obklad 20x40 - předpoklad ceny 400Kč/m2</t>
  </si>
  <si>
    <t xml:space="preserve">  Koupelna : (1,7+1,2+0,5+0,9+1,1+2,3)*2,0</t>
  </si>
  <si>
    <t xml:space="preserve">  -0,6*2,0</t>
  </si>
  <si>
    <t xml:space="preserve">  Kuchyň : (1,0+0,5)*1,75</t>
  </si>
  <si>
    <t>16,825*1,05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</si>
  <si>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</si>
  <si>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</si>
  <si>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</si>
  <si>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</si>
  <si>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</si>
  <si>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</si>
  <si>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0,16*0,6*2*9</t>
  </si>
  <si>
    <t>0,16*0,6*2*10</t>
  </si>
  <si>
    <t>783424340</t>
  </si>
  <si>
    <t>Nátěr syntet. potrubí do DN 50 mm  Z+2x +1x email</t>
  </si>
  <si>
    <t>6</t>
  </si>
  <si>
    <t>783225400</t>
  </si>
  <si>
    <t>Nátěr syntetický kov. konstr. 2x + 1x email + tmel</t>
  </si>
  <si>
    <t>(0,7+2*2,1)*(0,15+0,05*2)</t>
  </si>
  <si>
    <t>(0,8+2*2,1)*(0,15+0,05*2)*2</t>
  </si>
  <si>
    <t>784402801</t>
  </si>
  <si>
    <t>Odstranění malby oškrábáním v místnosti H do 3,8 m</t>
  </si>
  <si>
    <t xml:space="preserve">Stěny : 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</si>
  <si>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</si>
  <si>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</si>
  <si>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</si>
  <si>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</si>
  <si>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</si>
  <si>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Chodba : (2,3*2+1,6*2)*2,6</t>
  </si>
  <si>
    <t>Koupelna : (1,7+1,2+0,5+0,9+1,1+2,3)*(2,6-2,0)</t>
  </si>
  <si>
    <t>784011222</t>
  </si>
  <si>
    <t>Zakrytí podlah včetně papírové lepenky</t>
  </si>
  <si>
    <t>785412800</t>
  </si>
  <si>
    <t xml:space="preserve">Odstranění tapet lepených ostatních s podl. 3,8 m </t>
  </si>
  <si>
    <t>7854874588</t>
  </si>
  <si>
    <t>Aktiv Odstraňovač tapet 500ml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</si>
  <si>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</si>
  <si>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</si>
  <si>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</si>
  <si>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</si>
  <si>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</si>
  <si>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</si>
  <si>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</si>
  <si>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</si>
  <si>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</si>
  <si>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</si>
  <si>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</si>
  <si>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</si>
  <si>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210120901</t>
  </si>
  <si>
    <t>Hlavní vypínač v rozvaděči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</si>
  <si>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</si>
  <si>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</si>
  <si>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</si>
  <si>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</si>
  <si>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</si>
  <si>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</si>
  <si>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</si>
  <si>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</si>
  <si>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</si>
  <si>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</si>
  <si>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</si>
  <si>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</si>
  <si>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</si>
  <si>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</si>
  <si>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</si>
  <si>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</si>
  <si>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</si>
  <si>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</si>
  <si>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</si>
  <si>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</si>
  <si>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</si>
  <si>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</si>
  <si>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</si>
  <si>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</si>
  <si>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</si>
  <si>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</si>
  <si>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</si>
  <si>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Jistič hlavní třípólový před elektroměr 25A B 10kA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</si>
  <si>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</si>
  <si>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</si>
  <si>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</si>
  <si>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</si>
  <si>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</si>
  <si>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</si>
  <si>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</si>
  <si>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</si>
  <si>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</si>
  <si>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</si>
  <si>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</si>
  <si>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</si>
  <si>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</si>
  <si>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</si>
  <si>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</si>
  <si>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</si>
  <si>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</si>
  <si>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</si>
  <si>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</si>
  <si>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</si>
  <si>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</si>
  <si>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</si>
  <si>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</si>
  <si>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</si>
  <si>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</si>
  <si>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</si>
  <si>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</si>
  <si>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</si>
  <si>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</si>
  <si>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</si>
  <si>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</si>
  <si>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</si>
  <si>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</si>
  <si>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</si>
  <si>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</si>
  <si>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</si>
  <si>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</si>
  <si>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</si>
  <si>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</si>
  <si>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</si>
  <si>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</si>
  <si>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</si>
  <si>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</si>
  <si>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</si>
  <si>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</si>
  <si>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</si>
  <si>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</si>
  <si>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</si>
  <si>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</si>
  <si>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</si>
  <si>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</si>
  <si>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</si>
  <si>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</si>
  <si>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</si>
  <si>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</si>
  <si>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</si>
  <si>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</si>
  <si>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</si>
  <si>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</si>
  <si>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</si>
  <si>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</si>
  <si>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</si>
  <si>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</si>
  <si>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</si>
  <si>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</si>
  <si>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</si>
  <si>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</si>
  <si>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0,85*1,5*4</t>
  </si>
  <si>
    <t>0,55*1,0*2</t>
  </si>
  <si>
    <t>611441141</t>
  </si>
  <si>
    <t>Oprava sádrové omítky stropů rovných do 5% plochy</t>
  </si>
  <si>
    <t>Chodba : 2,5*2,2+0,8*0,9</t>
  </si>
  <si>
    <t>Koupelna : 3,2*1,25</t>
  </si>
  <si>
    <t>WC : 0,9*1,1</t>
  </si>
  <si>
    <t>Kuchyň : 5,8*2,4</t>
  </si>
  <si>
    <t>Pokoj 1 : 5,85*4,75</t>
  </si>
  <si>
    <t>Pokoj 2 : 5,1*6,0</t>
  </si>
  <si>
    <t>5,1*2,5*2</t>
  </si>
  <si>
    <t>612441141</t>
  </si>
  <si>
    <t>Oprava sádrových omítek stěn do 5 % opr.plochy</t>
  </si>
  <si>
    <t>Chodba : (2,2*2+3,2*2)*2,6</t>
  </si>
  <si>
    <t>-0,7*2,0*2</t>
  </si>
  <si>
    <t>Kuchyň : (5,8*2+2,4*2)*2,6</t>
  </si>
  <si>
    <t>-0,85*1,5*2</t>
  </si>
  <si>
    <t>-(3,8+1,0)*1,4</t>
  </si>
  <si>
    <t>Pokoj 1 : (5,85*2+4,75*2)*2,6</t>
  </si>
  <si>
    <t>0,78*1,18*2</t>
  </si>
  <si>
    <t>999281151</t>
  </si>
  <si>
    <t>Přesun hmot pro opravy a údržbu do v. 25 m,nošením</t>
  </si>
  <si>
    <t>725114959</t>
  </si>
  <si>
    <t>Výměna sedátka wc bílé</t>
  </si>
  <si>
    <t>Ventil rohový kulový s filtrem 1/2" x 3/8" - výměna</t>
  </si>
  <si>
    <t xml:space="preserve">Ventil pračkový kulový se zpětnou klapkou a filtrem 3/4" - výměna </t>
  </si>
  <si>
    <t>Sifon vanový PP HL500, D 40,50 mm samočistící s nastavitelným odpadem 5/4 " - výměna přes revizní dvířka</t>
  </si>
  <si>
    <t>Sifon umyvadlový HL132, D 32, 40 mm - výměna</t>
  </si>
  <si>
    <t>998725203</t>
  </si>
  <si>
    <t>Přesun hmot pro zařizovací předměty, výšky do 24 m</t>
  </si>
  <si>
    <t>766772740R00</t>
  </si>
  <si>
    <t xml:space="preserve">D+M kuchyň. spíze - DTD, TL. 18mm,ABS HRANA. BARVA DEKOR DŘEVO - sonoma včetně madel rozměr 1,2*0,6*2,6m 4dveřová, uchytky nerez, 6x vnitřní police </t>
  </si>
  <si>
    <t>766772840R00</t>
  </si>
  <si>
    <t>D+M výměny dvířek skříně - DTD, TL. 18mm,ABS HRANA. BARVA DEKOR DŘEVO - sonoma včetně madel rozměr 2x 60x200cm 2x 60x60cm</t>
  </si>
  <si>
    <t>Vystěhování bytu - kuchyň. linka (linky sporák, digestoř, dřez..) včetně odvozu a poplatku za skládku</t>
  </si>
  <si>
    <t>D+M Kuchyňské linky atyp DL=1900mm + 500mm skříňka nad digestoří</t>
  </si>
  <si>
    <t>998766203</t>
  </si>
  <si>
    <t>Přesun hmot pro truhlářské konstr., výšky do 24 m</t>
  </si>
  <si>
    <t>767615913</t>
  </si>
  <si>
    <t xml:space="preserve">Oprava oken - výměna pákového uzávěru - včetně úpravy </t>
  </si>
  <si>
    <t>Pokoj 2 : 2</t>
  </si>
  <si>
    <t>767615915</t>
  </si>
  <si>
    <t>Oprava oken - výměna závěsu</t>
  </si>
  <si>
    <t>Koupelna : 3,2*2+1,25*2-0,7</t>
  </si>
  <si>
    <t>1,8*4</t>
  </si>
  <si>
    <t>0,5*2+1,7+0,7</t>
  </si>
  <si>
    <t>WC : 0,9*2+1,1*2-0,7</t>
  </si>
  <si>
    <t>775413040</t>
  </si>
  <si>
    <t>Montáž podlahové lišty lepením Chemoprénem</t>
  </si>
  <si>
    <t>Pokoj 2 : 6,0*2+5,1*2</t>
  </si>
  <si>
    <t>775411810</t>
  </si>
  <si>
    <t>Demontáž lišt dřevěných, přibíjených</t>
  </si>
  <si>
    <t>28742401R</t>
  </si>
  <si>
    <t>Lišta začišťovací z měkčeného PVC   podlahová, dl. 2,5 m</t>
  </si>
  <si>
    <t>998775203</t>
  </si>
  <si>
    <t>Přesun hmot pro podlahy vlysové, výšky do 24 m</t>
  </si>
  <si>
    <t>776401800</t>
  </si>
  <si>
    <t>Demontáž soklíků nebo lišt, pryžových nebo z PVC odstranění a uložení na hromady</t>
  </si>
  <si>
    <t>Chodba : (2,2*2+3,2*2)</t>
  </si>
  <si>
    <t>-0,8*2</t>
  </si>
  <si>
    <t>-0,7*2</t>
  </si>
  <si>
    <t>Kuchyň : (5,8*2+2,4*2)</t>
  </si>
  <si>
    <t>-0,8</t>
  </si>
  <si>
    <t>Pokoj 1 : (5,85*2+4,75*2)</t>
  </si>
  <si>
    <t>Lepení povlak.podlah z pásů PVC na fixační lepidlo včetně podlahoviny s nášlapnou vrstvou 0,6mm (dekor dřeva)</t>
  </si>
  <si>
    <t>0,7*2</t>
  </si>
  <si>
    <t xml:space="preserve">  Chodba : 2,5*2,2+0,8*0,9</t>
  </si>
  <si>
    <t xml:space="preserve">  Kuchyň : 5,8*2,4</t>
  </si>
  <si>
    <t xml:space="preserve">  Pokoj 1 : 5,85*4,75</t>
  </si>
  <si>
    <t>47,9275*0,5</t>
  </si>
  <si>
    <t>998776203</t>
  </si>
  <si>
    <t>Přesun hmot pro podlahy povlakové, výšky do 24 m</t>
  </si>
  <si>
    <t>627456210</t>
  </si>
  <si>
    <t>Oprava spárování dlažeb a dlažeb spárovací maltou</t>
  </si>
  <si>
    <t xml:space="preserve">  Koupelna : 3,2*1,25</t>
  </si>
  <si>
    <t xml:space="preserve">  (3,2*2+1,25*2)*2,0</t>
  </si>
  <si>
    <t xml:space="preserve">  -0,7*2,0</t>
  </si>
  <si>
    <t xml:space="preserve">  WC : 0,9*1,1</t>
  </si>
  <si>
    <t xml:space="preserve">  (0,9*2+1,1*2)*2,0</t>
  </si>
  <si>
    <t xml:space="preserve">  Kuchyň : (3,8+1,0)*1,4</t>
  </si>
  <si>
    <t>20% : 37,71*0,2</t>
  </si>
  <si>
    <t>18</t>
  </si>
  <si>
    <t>783903811</t>
  </si>
  <si>
    <t>Odmaštění chemickými rozpouštědly</t>
  </si>
  <si>
    <t xml:space="preserve">Keramické obklady a dlažby : </t>
  </si>
  <si>
    <t>(3,2*2+1,25*2)*2,0</t>
  </si>
  <si>
    <t>(0,9*2+1,1*2)*2,0</t>
  </si>
  <si>
    <t>Kuchyň : (3,8+1,0)*1,4</t>
  </si>
  <si>
    <t>Schodiště : 10</t>
  </si>
  <si>
    <t>(0,7+2*2,1)*(0,15+0,05*2)*2</t>
  </si>
  <si>
    <t>(0,8+2*2,1)*(0,15+0,05*2)*3</t>
  </si>
  <si>
    <t>7835487599</t>
  </si>
  <si>
    <t>Údržbová sada pro dřevěná střešní okna - broušení stávajícícho nátěru, opatření nového 2x 2x střešní okno</t>
  </si>
  <si>
    <t>Stropy : 109,0175</t>
  </si>
  <si>
    <t>Stěny : 104,82</t>
  </si>
  <si>
    <t>784403801</t>
  </si>
  <si>
    <t>Penetrace stěn hloubkovou penetrací pro zpevnění podkladu</t>
  </si>
  <si>
    <t xml:space="preserve">900      </t>
  </si>
  <si>
    <t>HZS elektromontér v tarifní třídě 8</t>
  </si>
  <si>
    <t>h</t>
  </si>
  <si>
    <t>Kontrola rozvodů elektro : 10</t>
  </si>
  <si>
    <t xml:space="preserve">Zprovoznění a seřízení ventilátoru koupelna + wc : </t>
  </si>
  <si>
    <t xml:space="preserve">Montáž, seřízení a napojení digestoře : </t>
  </si>
  <si>
    <t xml:space="preserve">Doplnění krytek zásuvek a vyzkoušení : </t>
  </si>
  <si>
    <t>Revize ELEKTRO celého bytu včetně hlavního rozvaděče a přívodu</t>
  </si>
  <si>
    <t>Rekonstrukce bytu - Hlavní náměstí 43 byt č.14 a č.33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</si>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</sst>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2"/>
      <c r="B2" s="108" t="s">
        <v>24</v>
      </c>
      <c r="C2" s="109"/>
      <c r="D2" s="110"/>
      <c r="E2" s="111" t="s">
        <v>759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60" t="s">
        <v>760</v>
      </c>
      <c r="E5" s="76"/>
      <c r="F5" s="76"/>
      <c r="G5" s="60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5" t="s">
        <v>761</v>
      </c>
      <c r="E6" s="77"/>
      <c r="F6" s="77"/>
      <c r="G6" s="55"/>
      <c r="H6" s="18" t="s">
        <v>36</v>
      </c>
      <c r="I6" s="22" t="s">
        <v>763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762</v>
      </c>
      <c r="F7" s="57"/>
      <c r="G7" s="7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4"/>
      <c r="E11" s="124"/>
      <c r="F11" s="124"/>
      <c r="G11" s="124"/>
      <c r="H11" s="18" t="s">
        <v>42</v>
      </c>
      <c r="I11" s="129"/>
      <c r="J11" s="8"/>
    </row>
    <row r="12" spans="1:15" ht="15.75" customHeight="1" x14ac:dyDescent="0.25">
      <c r="A12" s="2"/>
      <c r="B12" s="28"/>
      <c r="C12" s="55"/>
      <c r="D12" s="125"/>
      <c r="E12" s="125"/>
      <c r="F12" s="125"/>
      <c r="G12" s="125"/>
      <c r="H12" s="18" t="s">
        <v>36</v>
      </c>
      <c r="I12" s="129"/>
      <c r="J12" s="8"/>
    </row>
    <row r="13" spans="1:15" ht="15.75" customHeight="1" x14ac:dyDescent="0.25">
      <c r="A13" s="2"/>
      <c r="B13" s="29"/>
      <c r="C13" s="56"/>
      <c r="D13" s="128"/>
      <c r="E13" s="126"/>
      <c r="F13" s="127"/>
      <c r="G13" s="12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5">
      <c r="A16" s="191" t="s">
        <v>26</v>
      </c>
      <c r="B16" s="38" t="s">
        <v>26</v>
      </c>
      <c r="C16" s="62"/>
      <c r="D16" s="63"/>
      <c r="E16" s="86"/>
      <c r="F16" s="87"/>
      <c r="G16" s="86"/>
      <c r="H16" s="87"/>
      <c r="I16" s="86">
        <f>SUMIF(F51:F78,A16,I51:I78)+SUMIF(F51:F78,"PSU",I51:I78)</f>
        <v>0</v>
      </c>
      <c r="J16" s="88"/>
    </row>
    <row r="17" spans="1:10" ht="23.25" customHeight="1" x14ac:dyDescent="0.25">
      <c r="A17" s="191" t="s">
        <v>27</v>
      </c>
      <c r="B17" s="38" t="s">
        <v>27</v>
      </c>
      <c r="C17" s="62"/>
      <c r="D17" s="63"/>
      <c r="E17" s="86"/>
      <c r="F17" s="87"/>
      <c r="G17" s="86"/>
      <c r="H17" s="87"/>
      <c r="I17" s="86">
        <f>SUMIF(F51:F78,A17,I51:I78)</f>
        <v>0</v>
      </c>
      <c r="J17" s="88"/>
    </row>
    <row r="18" spans="1:10" ht="23.25" customHeight="1" x14ac:dyDescent="0.25">
      <c r="A18" s="191" t="s">
        <v>28</v>
      </c>
      <c r="B18" s="38" t="s">
        <v>28</v>
      </c>
      <c r="C18" s="62"/>
      <c r="D18" s="63"/>
      <c r="E18" s="86"/>
      <c r="F18" s="87"/>
      <c r="G18" s="86"/>
      <c r="H18" s="87"/>
      <c r="I18" s="86">
        <f>SUMIF(F51:F78,A18,I51:I78)</f>
        <v>0</v>
      </c>
      <c r="J18" s="88"/>
    </row>
    <row r="19" spans="1:10" ht="23.25" customHeight="1" x14ac:dyDescent="0.25">
      <c r="A19" s="191" t="s">
        <v>110</v>
      </c>
      <c r="B19" s="38" t="s">
        <v>29</v>
      </c>
      <c r="C19" s="62"/>
      <c r="D19" s="63"/>
      <c r="E19" s="86"/>
      <c r="F19" s="87"/>
      <c r="G19" s="86"/>
      <c r="H19" s="87"/>
      <c r="I19" s="86">
        <f>SUMIF(F51:F78,A19,I51:I78)</f>
        <v>0</v>
      </c>
      <c r="J19" s="88"/>
    </row>
    <row r="20" spans="1:10" ht="23.25" customHeight="1" x14ac:dyDescent="0.25">
      <c r="A20" s="191" t="s">
        <v>109</v>
      </c>
      <c r="B20" s="38" t="s">
        <v>30</v>
      </c>
      <c r="C20" s="62"/>
      <c r="D20" s="63"/>
      <c r="E20" s="86"/>
      <c r="F20" s="87"/>
      <c r="G20" s="86"/>
      <c r="H20" s="87"/>
      <c r="I20" s="86">
        <f>SUMIF(F51:F78,A20,I51:I78)</f>
        <v>0</v>
      </c>
      <c r="J20" s="88"/>
    </row>
    <row r="21" spans="1:10" ht="23.25" customHeight="1" x14ac:dyDescent="0.25">
      <c r="A21" s="2"/>
      <c r="B21" s="48" t="s">
        <v>31</v>
      </c>
      <c r="C21" s="64"/>
      <c r="D21" s="65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3">
        <f>A25</f>
        <v>0</v>
      </c>
      <c r="H26" s="84"/>
      <c r="I26" s="8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5">
        <f>CenaCelkem-(ZakladDPHSni+DPHSni+ZakladDPHZakl+DPHZakl)</f>
        <v>0</v>
      </c>
      <c r="H27" s="85"/>
      <c r="I27" s="85"/>
      <c r="J27" s="41" t="str">
        <f t="shared" si="0"/>
        <v>CZK</v>
      </c>
    </row>
    <row r="28" spans="1:10" ht="27.75" hidden="1" customHeight="1" thickBot="1" x14ac:dyDescent="0.3">
      <c r="A28" s="2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1" t="s">
        <v>37</v>
      </c>
      <c r="C29" s="168"/>
      <c r="D29" s="168"/>
      <c r="E29" s="168"/>
      <c r="F29" s="169"/>
      <c r="G29" s="165">
        <f>A27</f>
        <v>0</v>
      </c>
      <c r="H29" s="165"/>
      <c r="I29" s="165"/>
      <c r="J29" s="17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5">
      <c r="A38" s="132" t="s">
        <v>39</v>
      </c>
      <c r="B38" s="137" t="s">
        <v>18</v>
      </c>
      <c r="C38" s="138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43</v>
      </c>
      <c r="C39" s="143"/>
      <c r="D39" s="143"/>
      <c r="E39" s="143"/>
      <c r="F39" s="144">
        <f>'byt č.14'!AE383+'byt č.33'!AE218+VRN!AE18</f>
        <v>0</v>
      </c>
      <c r="G39" s="145">
        <f>'byt č.14'!AF383+'byt č.33'!AF218+VRN!AF18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5">
      <c r="A40" s="132">
        <v>2</v>
      </c>
      <c r="B40" s="148" t="s">
        <v>44</v>
      </c>
      <c r="C40" s="149" t="s">
        <v>45</v>
      </c>
      <c r="D40" s="149"/>
      <c r="E40" s="149"/>
      <c r="F40" s="150">
        <f>'byt č.14'!AE383+'byt č.33'!AE218+VRN!AE18</f>
        <v>0</v>
      </c>
      <c r="G40" s="151">
        <f>'byt č.14'!AF383+'byt č.33'!AF218+VRN!AF18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5">
      <c r="A41" s="132">
        <v>3</v>
      </c>
      <c r="B41" s="153" t="s">
        <v>46</v>
      </c>
      <c r="C41" s="143" t="s">
        <v>47</v>
      </c>
      <c r="D41" s="143"/>
      <c r="E41" s="143"/>
      <c r="F41" s="154">
        <f>'byt č.14'!AE383</f>
        <v>0</v>
      </c>
      <c r="G41" s="146">
        <f>'byt č.14'!AF383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5">
      <c r="A42" s="132">
        <v>3</v>
      </c>
      <c r="B42" s="153" t="s">
        <v>46</v>
      </c>
      <c r="C42" s="143" t="s">
        <v>48</v>
      </c>
      <c r="D42" s="143"/>
      <c r="E42" s="143"/>
      <c r="F42" s="154">
        <f>'byt č.33'!AE218</f>
        <v>0</v>
      </c>
      <c r="G42" s="146">
        <f>'byt č.33'!AF218</f>
        <v>0</v>
      </c>
      <c r="H42" s="146">
        <f>(F42*SazbaDPH1/100)+(G42*SazbaDPH2/100)</f>
        <v>0</v>
      </c>
      <c r="I42" s="146">
        <f>F42+G42+H42</f>
        <v>0</v>
      </c>
      <c r="J42" s="147" t="str">
        <f>IF(CenaCelkemVypocet=0,"",I42/CenaCelkemVypocet*100)</f>
        <v/>
      </c>
    </row>
    <row r="43" spans="1:10" ht="25.5" customHeight="1" x14ac:dyDescent="0.25">
      <c r="A43" s="132">
        <v>3</v>
      </c>
      <c r="B43" s="153" t="s">
        <v>46</v>
      </c>
      <c r="C43" s="143" t="s">
        <v>49</v>
      </c>
      <c r="D43" s="143"/>
      <c r="E43" s="143"/>
      <c r="F43" s="154">
        <f>VRN!AE18</f>
        <v>0</v>
      </c>
      <c r="G43" s="146">
        <f>VRN!AF18</f>
        <v>0</v>
      </c>
      <c r="H43" s="146">
        <f>(F43*SazbaDPH1/100)+(G43*SazbaDPH2/100)</f>
        <v>0</v>
      </c>
      <c r="I43" s="146">
        <f>F43+G43+H43</f>
        <v>0</v>
      </c>
      <c r="J43" s="147" t="str">
        <f>IF(CenaCelkemVypocet=0,"",I43/CenaCelkemVypocet*100)</f>
        <v/>
      </c>
    </row>
    <row r="44" spans="1:10" ht="25.5" customHeight="1" x14ac:dyDescent="0.25">
      <c r="A44" s="132"/>
      <c r="B44" s="155" t="s">
        <v>50</v>
      </c>
      <c r="C44" s="156"/>
      <c r="D44" s="156"/>
      <c r="E44" s="157"/>
      <c r="F44" s="158">
        <f>SUMIF(A39:A43,"=1",F39:F43)</f>
        <v>0</v>
      </c>
      <c r="G44" s="159">
        <f>SUMIF(A39:A43,"=1",G39:G43)</f>
        <v>0</v>
      </c>
      <c r="H44" s="159">
        <f>SUMIF(A39:A43,"=1",H39:H43)</f>
        <v>0</v>
      </c>
      <c r="I44" s="159">
        <f>SUMIF(A39:A43,"=1",I39:I43)</f>
        <v>0</v>
      </c>
      <c r="J44" s="160">
        <f>SUMIF(A39:A43,"=1",J39:J43)</f>
        <v>0</v>
      </c>
    </row>
    <row r="48" spans="1:10" ht="15.6" x14ac:dyDescent="0.3">
      <c r="B48" s="171" t="s">
        <v>52</v>
      </c>
    </row>
    <row r="50" spans="1:10" ht="25.5" customHeight="1" x14ac:dyDescent="0.25">
      <c r="A50" s="173"/>
      <c r="B50" s="176" t="s">
        <v>18</v>
      </c>
      <c r="C50" s="176" t="s">
        <v>6</v>
      </c>
      <c r="D50" s="177"/>
      <c r="E50" s="177"/>
      <c r="F50" s="178" t="s">
        <v>53</v>
      </c>
      <c r="G50" s="178"/>
      <c r="H50" s="178"/>
      <c r="I50" s="178" t="s">
        <v>31</v>
      </c>
      <c r="J50" s="178" t="s">
        <v>0</v>
      </c>
    </row>
    <row r="51" spans="1:10" ht="36.75" customHeight="1" x14ac:dyDescent="0.25">
      <c r="A51" s="174"/>
      <c r="B51" s="179" t="s">
        <v>54</v>
      </c>
      <c r="C51" s="180" t="s">
        <v>55</v>
      </c>
      <c r="D51" s="181"/>
      <c r="E51" s="181"/>
      <c r="F51" s="189" t="s">
        <v>26</v>
      </c>
      <c r="G51" s="182"/>
      <c r="H51" s="182"/>
      <c r="I51" s="182">
        <f>'byt č.14'!G8</f>
        <v>0</v>
      </c>
      <c r="J51" s="187" t="str">
        <f>IF(I79=0,"",I51/I79*100)</f>
        <v/>
      </c>
    </row>
    <row r="52" spans="1:10" ht="36.75" customHeight="1" x14ac:dyDescent="0.25">
      <c r="A52" s="174"/>
      <c r="B52" s="179" t="s">
        <v>56</v>
      </c>
      <c r="C52" s="180" t="s">
        <v>57</v>
      </c>
      <c r="D52" s="181"/>
      <c r="E52" s="181"/>
      <c r="F52" s="189" t="s">
        <v>26</v>
      </c>
      <c r="G52" s="182"/>
      <c r="H52" s="182"/>
      <c r="I52" s="182">
        <f>'byt č.14'!G30</f>
        <v>0</v>
      </c>
      <c r="J52" s="187" t="str">
        <f>IF(I79=0,"",I52/I79*100)</f>
        <v/>
      </c>
    </row>
    <row r="53" spans="1:10" ht="36.75" customHeight="1" x14ac:dyDescent="0.25">
      <c r="A53" s="174"/>
      <c r="B53" s="179" t="s">
        <v>58</v>
      </c>
      <c r="C53" s="180" t="s">
        <v>59</v>
      </c>
      <c r="D53" s="181"/>
      <c r="E53" s="181"/>
      <c r="F53" s="189" t="s">
        <v>26</v>
      </c>
      <c r="G53" s="182"/>
      <c r="H53" s="182"/>
      <c r="I53" s="182">
        <f>'byt č.14'!G35+'byt č.33'!G8</f>
        <v>0</v>
      </c>
      <c r="J53" s="187" t="str">
        <f>IF(I79=0,"",I53/I79*100)</f>
        <v/>
      </c>
    </row>
    <row r="54" spans="1:10" ht="36.75" customHeight="1" x14ac:dyDescent="0.25">
      <c r="A54" s="174"/>
      <c r="B54" s="179" t="s">
        <v>60</v>
      </c>
      <c r="C54" s="180" t="s">
        <v>61</v>
      </c>
      <c r="D54" s="181"/>
      <c r="E54" s="181"/>
      <c r="F54" s="189" t="s">
        <v>26</v>
      </c>
      <c r="G54" s="182"/>
      <c r="H54" s="182"/>
      <c r="I54" s="182">
        <f>'byt č.14'!G70</f>
        <v>0</v>
      </c>
      <c r="J54" s="187" t="str">
        <f>IF(I79=0,"",I54/I79*100)</f>
        <v/>
      </c>
    </row>
    <row r="55" spans="1:10" ht="36.75" customHeight="1" x14ac:dyDescent="0.25">
      <c r="A55" s="174"/>
      <c r="B55" s="179" t="s">
        <v>62</v>
      </c>
      <c r="C55" s="180" t="s">
        <v>63</v>
      </c>
      <c r="D55" s="181"/>
      <c r="E55" s="181"/>
      <c r="F55" s="189" t="s">
        <v>26</v>
      </c>
      <c r="G55" s="182"/>
      <c r="H55" s="182"/>
      <c r="I55" s="182">
        <f>'byt č.14'!G83</f>
        <v>0</v>
      </c>
      <c r="J55" s="187" t="str">
        <f>IF(I79=0,"",I55/I79*100)</f>
        <v/>
      </c>
    </row>
    <row r="56" spans="1:10" ht="36.75" customHeight="1" x14ac:dyDescent="0.25">
      <c r="A56" s="174"/>
      <c r="B56" s="179" t="s">
        <v>64</v>
      </c>
      <c r="C56" s="180" t="s">
        <v>65</v>
      </c>
      <c r="D56" s="181"/>
      <c r="E56" s="181"/>
      <c r="F56" s="189" t="s">
        <v>26</v>
      </c>
      <c r="G56" s="182"/>
      <c r="H56" s="182"/>
      <c r="I56" s="182">
        <f>'byt č.14'!G86+'byt č.33'!G32</f>
        <v>0</v>
      </c>
      <c r="J56" s="187" t="str">
        <f>IF(I79=0,"",I56/I79*100)</f>
        <v/>
      </c>
    </row>
    <row r="57" spans="1:10" ht="36.75" customHeight="1" x14ac:dyDescent="0.25">
      <c r="A57" s="174"/>
      <c r="B57" s="179" t="s">
        <v>66</v>
      </c>
      <c r="C57" s="180" t="s">
        <v>67</v>
      </c>
      <c r="D57" s="181"/>
      <c r="E57" s="181"/>
      <c r="F57" s="189" t="s">
        <v>26</v>
      </c>
      <c r="G57" s="182"/>
      <c r="H57" s="182"/>
      <c r="I57" s="182">
        <f>'byt č.14'!G94+'byt č.33'!G44</f>
        <v>0</v>
      </c>
      <c r="J57" s="187" t="str">
        <f>IF(I79=0,"",I57/I79*100)</f>
        <v/>
      </c>
    </row>
    <row r="58" spans="1:10" ht="36.75" customHeight="1" x14ac:dyDescent="0.25">
      <c r="A58" s="174"/>
      <c r="B58" s="179" t="s">
        <v>68</v>
      </c>
      <c r="C58" s="180" t="s">
        <v>69</v>
      </c>
      <c r="D58" s="181"/>
      <c r="E58" s="181"/>
      <c r="F58" s="189" t="s">
        <v>26</v>
      </c>
      <c r="G58" s="182"/>
      <c r="H58" s="182"/>
      <c r="I58" s="182">
        <f>'byt č.14'!G108+'byt č.33'!G46</f>
        <v>0</v>
      </c>
      <c r="J58" s="187" t="str">
        <f>IF(I79=0,"",I58/I79*100)</f>
        <v/>
      </c>
    </row>
    <row r="59" spans="1:10" ht="36.75" customHeight="1" x14ac:dyDescent="0.25">
      <c r="A59" s="174"/>
      <c r="B59" s="179" t="s">
        <v>70</v>
      </c>
      <c r="C59" s="180" t="s">
        <v>71</v>
      </c>
      <c r="D59" s="181"/>
      <c r="E59" s="181"/>
      <c r="F59" s="189" t="s">
        <v>27</v>
      </c>
      <c r="G59" s="182"/>
      <c r="H59" s="182"/>
      <c r="I59" s="182">
        <f>'byt č.14'!G110</f>
        <v>0</v>
      </c>
      <c r="J59" s="187" t="str">
        <f>IF(I79=0,"",I59/I79*100)</f>
        <v/>
      </c>
    </row>
    <row r="60" spans="1:10" ht="36.75" customHeight="1" x14ac:dyDescent="0.25">
      <c r="A60" s="174"/>
      <c r="B60" s="179" t="s">
        <v>72</v>
      </c>
      <c r="C60" s="180" t="s">
        <v>73</v>
      </c>
      <c r="D60" s="181"/>
      <c r="E60" s="181"/>
      <c r="F60" s="189" t="s">
        <v>27</v>
      </c>
      <c r="G60" s="182"/>
      <c r="H60" s="182"/>
      <c r="I60" s="182">
        <f>'byt č.14'!G118+'byt č.33'!G48</f>
        <v>0</v>
      </c>
      <c r="J60" s="187" t="str">
        <f>IF(I79=0,"",I60/I79*100)</f>
        <v/>
      </c>
    </row>
    <row r="61" spans="1:10" ht="36.75" customHeight="1" x14ac:dyDescent="0.25">
      <c r="A61" s="174"/>
      <c r="B61" s="179" t="s">
        <v>74</v>
      </c>
      <c r="C61" s="180" t="s">
        <v>75</v>
      </c>
      <c r="D61" s="181"/>
      <c r="E61" s="181"/>
      <c r="F61" s="189" t="s">
        <v>27</v>
      </c>
      <c r="G61" s="182"/>
      <c r="H61" s="182"/>
      <c r="I61" s="182">
        <f>'byt č.14'!G120</f>
        <v>0</v>
      </c>
      <c r="J61" s="187" t="str">
        <f>IF(I79=0,"",I61/I79*100)</f>
        <v/>
      </c>
    </row>
    <row r="62" spans="1:10" ht="36.75" customHeight="1" x14ac:dyDescent="0.25">
      <c r="A62" s="174"/>
      <c r="B62" s="179" t="s">
        <v>76</v>
      </c>
      <c r="C62" s="180" t="s">
        <v>77</v>
      </c>
      <c r="D62" s="181"/>
      <c r="E62" s="181"/>
      <c r="F62" s="189" t="s">
        <v>27</v>
      </c>
      <c r="G62" s="182"/>
      <c r="H62" s="182"/>
      <c r="I62" s="182">
        <f>'byt č.14'!G128</f>
        <v>0</v>
      </c>
      <c r="J62" s="187" t="str">
        <f>IF(I79=0,"",I62/I79*100)</f>
        <v/>
      </c>
    </row>
    <row r="63" spans="1:10" ht="36.75" customHeight="1" x14ac:dyDescent="0.25">
      <c r="A63" s="174"/>
      <c r="B63" s="179" t="s">
        <v>78</v>
      </c>
      <c r="C63" s="180" t="s">
        <v>79</v>
      </c>
      <c r="D63" s="181"/>
      <c r="E63" s="181"/>
      <c r="F63" s="189" t="s">
        <v>27</v>
      </c>
      <c r="G63" s="182"/>
      <c r="H63" s="182"/>
      <c r="I63" s="182">
        <f>'byt č.14'!G135+'byt č.33'!G50</f>
        <v>0</v>
      </c>
      <c r="J63" s="187" t="str">
        <f>IF(I79=0,"",I63/I79*100)</f>
        <v/>
      </c>
    </row>
    <row r="64" spans="1:10" ht="36.75" customHeight="1" x14ac:dyDescent="0.25">
      <c r="A64" s="174"/>
      <c r="B64" s="179" t="s">
        <v>80</v>
      </c>
      <c r="C64" s="180" t="s">
        <v>81</v>
      </c>
      <c r="D64" s="181"/>
      <c r="E64" s="181"/>
      <c r="F64" s="189" t="s">
        <v>27</v>
      </c>
      <c r="G64" s="182"/>
      <c r="H64" s="182"/>
      <c r="I64" s="182">
        <f>'byt č.14'!G166</f>
        <v>0</v>
      </c>
      <c r="J64" s="187" t="str">
        <f>IF(I79=0,"",I64/I79*100)</f>
        <v/>
      </c>
    </row>
    <row r="65" spans="1:10" ht="36.75" customHeight="1" x14ac:dyDescent="0.25">
      <c r="A65" s="174"/>
      <c r="B65" s="179" t="s">
        <v>82</v>
      </c>
      <c r="C65" s="180" t="s">
        <v>83</v>
      </c>
      <c r="D65" s="181"/>
      <c r="E65" s="181"/>
      <c r="F65" s="189" t="s">
        <v>27</v>
      </c>
      <c r="G65" s="182"/>
      <c r="H65" s="182"/>
      <c r="I65" s="182">
        <f>'byt č.14'!G171+'byt č.33'!G66</f>
        <v>0</v>
      </c>
      <c r="J65" s="187" t="str">
        <f>IF(I79=0,"",I65/I79*100)</f>
        <v/>
      </c>
    </row>
    <row r="66" spans="1:10" ht="36.75" customHeight="1" x14ac:dyDescent="0.25">
      <c r="A66" s="174"/>
      <c r="B66" s="179" t="s">
        <v>84</v>
      </c>
      <c r="C66" s="180" t="s">
        <v>85</v>
      </c>
      <c r="D66" s="181"/>
      <c r="E66" s="181"/>
      <c r="F66" s="189" t="s">
        <v>27</v>
      </c>
      <c r="G66" s="182"/>
      <c r="H66" s="182"/>
      <c r="I66" s="182">
        <f>'byt č.14'!G202+'byt č.33'!G98</f>
        <v>0</v>
      </c>
      <c r="J66" s="187" t="str">
        <f>IF(I79=0,"",I66/I79*100)</f>
        <v/>
      </c>
    </row>
    <row r="67" spans="1:10" ht="36.75" customHeight="1" x14ac:dyDescent="0.25">
      <c r="A67" s="174"/>
      <c r="B67" s="179" t="s">
        <v>86</v>
      </c>
      <c r="C67" s="180" t="s">
        <v>87</v>
      </c>
      <c r="D67" s="181"/>
      <c r="E67" s="181"/>
      <c r="F67" s="189" t="s">
        <v>27</v>
      </c>
      <c r="G67" s="182"/>
      <c r="H67" s="182"/>
      <c r="I67" s="182">
        <f>'byt č.14'!G207+'byt č.33'!G102</f>
        <v>0</v>
      </c>
      <c r="J67" s="187" t="str">
        <f>IF(I79=0,"",I67/I79*100)</f>
        <v/>
      </c>
    </row>
    <row r="68" spans="1:10" ht="36.75" customHeight="1" x14ac:dyDescent="0.25">
      <c r="A68" s="174"/>
      <c r="B68" s="179" t="s">
        <v>88</v>
      </c>
      <c r="C68" s="180" t="s">
        <v>89</v>
      </c>
      <c r="D68" s="181"/>
      <c r="E68" s="181"/>
      <c r="F68" s="189" t="s">
        <v>27</v>
      </c>
      <c r="G68" s="182"/>
      <c r="H68" s="182"/>
      <c r="I68" s="182">
        <f>'byt č.14'!G225+'byt č.33'!G108</f>
        <v>0</v>
      </c>
      <c r="J68" s="187" t="str">
        <f>IF(I79=0,"",I68/I79*100)</f>
        <v/>
      </c>
    </row>
    <row r="69" spans="1:10" ht="36.75" customHeight="1" x14ac:dyDescent="0.25">
      <c r="A69" s="174"/>
      <c r="B69" s="179" t="s">
        <v>90</v>
      </c>
      <c r="C69" s="180" t="s">
        <v>91</v>
      </c>
      <c r="D69" s="181"/>
      <c r="E69" s="181"/>
      <c r="F69" s="189" t="s">
        <v>27</v>
      </c>
      <c r="G69" s="182"/>
      <c r="H69" s="182"/>
      <c r="I69" s="182">
        <f>'byt č.14'!G228+'byt č.33'!G116</f>
        <v>0</v>
      </c>
      <c r="J69" s="187" t="str">
        <f>IF(I79=0,"",I69/I79*100)</f>
        <v/>
      </c>
    </row>
    <row r="70" spans="1:10" ht="36.75" customHeight="1" x14ac:dyDescent="0.25">
      <c r="A70" s="174"/>
      <c r="B70" s="179" t="s">
        <v>92</v>
      </c>
      <c r="C70" s="180" t="s">
        <v>93</v>
      </c>
      <c r="D70" s="181"/>
      <c r="E70" s="181"/>
      <c r="F70" s="189" t="s">
        <v>27</v>
      </c>
      <c r="G70" s="182"/>
      <c r="H70" s="182"/>
      <c r="I70" s="182">
        <f>'byt č.14'!G254+'byt č.33'!G152</f>
        <v>0</v>
      </c>
      <c r="J70" s="187" t="str">
        <f>IF(I79=0,"",I70/I79*100)</f>
        <v/>
      </c>
    </row>
    <row r="71" spans="1:10" ht="36.75" customHeight="1" x14ac:dyDescent="0.25">
      <c r="A71" s="174"/>
      <c r="B71" s="179" t="s">
        <v>94</v>
      </c>
      <c r="C71" s="180" t="s">
        <v>95</v>
      </c>
      <c r="D71" s="181"/>
      <c r="E71" s="181"/>
      <c r="F71" s="189" t="s">
        <v>27</v>
      </c>
      <c r="G71" s="182"/>
      <c r="H71" s="182"/>
      <c r="I71" s="182">
        <f>'byt č.14'!G284+'byt č.33'!G164</f>
        <v>0</v>
      </c>
      <c r="J71" s="187" t="str">
        <f>IF(I79=0,"",I71/I79*100)</f>
        <v/>
      </c>
    </row>
    <row r="72" spans="1:10" ht="36.75" customHeight="1" x14ac:dyDescent="0.25">
      <c r="A72" s="174"/>
      <c r="B72" s="179" t="s">
        <v>96</v>
      </c>
      <c r="C72" s="180" t="s">
        <v>97</v>
      </c>
      <c r="D72" s="181"/>
      <c r="E72" s="181"/>
      <c r="F72" s="189" t="s">
        <v>27</v>
      </c>
      <c r="G72" s="182"/>
      <c r="H72" s="182"/>
      <c r="I72" s="182">
        <f>'byt č.14'!G293+'byt č.33'!G184</f>
        <v>0</v>
      </c>
      <c r="J72" s="187" t="str">
        <f>IF(I79=0,"",I72/I79*100)</f>
        <v/>
      </c>
    </row>
    <row r="73" spans="1:10" ht="36.75" customHeight="1" x14ac:dyDescent="0.25">
      <c r="A73" s="174"/>
      <c r="B73" s="179" t="s">
        <v>98</v>
      </c>
      <c r="C73" s="180" t="s">
        <v>99</v>
      </c>
      <c r="D73" s="181"/>
      <c r="E73" s="181"/>
      <c r="F73" s="189" t="s">
        <v>27</v>
      </c>
      <c r="G73" s="182"/>
      <c r="H73" s="182"/>
      <c r="I73" s="182">
        <f>'byt č.14'!G317</f>
        <v>0</v>
      </c>
      <c r="J73" s="187" t="str">
        <f>IF(I79=0,"",I73/I79*100)</f>
        <v/>
      </c>
    </row>
    <row r="74" spans="1:10" ht="36.75" customHeight="1" x14ac:dyDescent="0.25">
      <c r="A74" s="174"/>
      <c r="B74" s="179" t="s">
        <v>100</v>
      </c>
      <c r="C74" s="180" t="s">
        <v>101</v>
      </c>
      <c r="D74" s="181"/>
      <c r="E74" s="181"/>
      <c r="F74" s="189" t="s">
        <v>27</v>
      </c>
      <c r="G74" s="182"/>
      <c r="H74" s="182"/>
      <c r="I74" s="182">
        <f>'byt č.14'!G326+'byt č.33'!G198</f>
        <v>0</v>
      </c>
      <c r="J74" s="187" t="str">
        <f>IF(I79=0,"",I74/I79*100)</f>
        <v/>
      </c>
    </row>
    <row r="75" spans="1:10" ht="36.75" customHeight="1" x14ac:dyDescent="0.25">
      <c r="A75" s="174"/>
      <c r="B75" s="179" t="s">
        <v>102</v>
      </c>
      <c r="C75" s="180" t="s">
        <v>103</v>
      </c>
      <c r="D75" s="181"/>
      <c r="E75" s="181"/>
      <c r="F75" s="189" t="s">
        <v>28</v>
      </c>
      <c r="G75" s="182"/>
      <c r="H75" s="182"/>
      <c r="I75" s="182">
        <f>'byt č.14'!G328+'byt č.33'!G200</f>
        <v>0</v>
      </c>
      <c r="J75" s="187" t="str">
        <f>IF(I79=0,"",I75/I79*100)</f>
        <v/>
      </c>
    </row>
    <row r="76" spans="1:10" ht="36.75" customHeight="1" x14ac:dyDescent="0.25">
      <c r="A76" s="174"/>
      <c r="B76" s="179" t="s">
        <v>104</v>
      </c>
      <c r="C76" s="180" t="s">
        <v>105</v>
      </c>
      <c r="D76" s="181"/>
      <c r="E76" s="181"/>
      <c r="F76" s="189" t="s">
        <v>28</v>
      </c>
      <c r="G76" s="182"/>
      <c r="H76" s="182"/>
      <c r="I76" s="182">
        <f>'byt č.14'!G368</f>
        <v>0</v>
      </c>
      <c r="J76" s="187" t="str">
        <f>IF(I79=0,"",I76/I79*100)</f>
        <v/>
      </c>
    </row>
    <row r="77" spans="1:10" ht="36.75" customHeight="1" x14ac:dyDescent="0.25">
      <c r="A77" s="174"/>
      <c r="B77" s="179" t="s">
        <v>106</v>
      </c>
      <c r="C77" s="180" t="s">
        <v>107</v>
      </c>
      <c r="D77" s="181"/>
      <c r="E77" s="181"/>
      <c r="F77" s="189" t="s">
        <v>108</v>
      </c>
      <c r="G77" s="182"/>
      <c r="H77" s="182"/>
      <c r="I77" s="182">
        <f>'byt č.14'!G372+'byt č.33'!G207</f>
        <v>0</v>
      </c>
      <c r="J77" s="187" t="str">
        <f>IF(I79=0,"",I77/I79*100)</f>
        <v/>
      </c>
    </row>
    <row r="78" spans="1:10" ht="36.75" customHeight="1" x14ac:dyDescent="0.25">
      <c r="A78" s="174"/>
      <c r="B78" s="179" t="s">
        <v>109</v>
      </c>
      <c r="C78" s="180" t="s">
        <v>30</v>
      </c>
      <c r="D78" s="181"/>
      <c r="E78" s="181"/>
      <c r="F78" s="189" t="s">
        <v>109</v>
      </c>
      <c r="G78" s="182"/>
      <c r="H78" s="182"/>
      <c r="I78" s="182">
        <f>VRN!G8</f>
        <v>0</v>
      </c>
      <c r="J78" s="187" t="str">
        <f>IF(I79=0,"",I78/I79*100)</f>
        <v/>
      </c>
    </row>
    <row r="79" spans="1:10" ht="25.5" customHeight="1" x14ac:dyDescent="0.25">
      <c r="A79" s="175"/>
      <c r="B79" s="183" t="s">
        <v>1</v>
      </c>
      <c r="C79" s="184"/>
      <c r="D79" s="185"/>
      <c r="E79" s="185"/>
      <c r="F79" s="190"/>
      <c r="G79" s="186"/>
      <c r="H79" s="186"/>
      <c r="I79" s="186">
        <f>SUM(I51:I78)</f>
        <v>0</v>
      </c>
      <c r="J79" s="188">
        <f>SUM(J51:J78)</f>
        <v>0</v>
      </c>
    </row>
    <row r="80" spans="1:10" x14ac:dyDescent="0.25">
      <c r="F80" s="130"/>
      <c r="G80" s="130"/>
      <c r="H80" s="130"/>
      <c r="I80" s="130"/>
      <c r="J80" s="131"/>
    </row>
    <row r="81" spans="6:10" x14ac:dyDescent="0.25">
      <c r="F81" s="130"/>
      <c r="G81" s="130"/>
      <c r="H81" s="130"/>
      <c r="I81" s="130"/>
      <c r="J81" s="131"/>
    </row>
    <row r="82" spans="6:10" x14ac:dyDescent="0.25">
      <c r="F82" s="130"/>
      <c r="G82" s="130"/>
      <c r="H82" s="130"/>
      <c r="I82" s="130"/>
      <c r="J82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CAF-75AE-449D-8FBA-7C9183AF837E}">
  <sheetPr>
    <outlinePr summaryBelow="0"/>
  </sheetPr>
  <dimension ref="A1:BH5000"/>
  <sheetViews>
    <sheetView workbookViewId="0">
      <pane ySplit="7" topLeftCell="A8" activePane="bottomLeft" state="frozen"/>
      <selection pane="bottomLeft" activeCell="AB23" sqref="AB23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111</v>
      </c>
    </row>
    <row r="2" spans="1:60" ht="25.05" customHeight="1" x14ac:dyDescent="0.25">
      <c r="A2" s="193" t="s">
        <v>8</v>
      </c>
      <c r="B2" s="49"/>
      <c r="C2" s="196" t="s">
        <v>759</v>
      </c>
      <c r="D2" s="194"/>
      <c r="E2" s="194"/>
      <c r="F2" s="194"/>
      <c r="G2" s="195"/>
      <c r="AG2" t="s">
        <v>112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112</v>
      </c>
      <c r="AG3" t="s">
        <v>113</v>
      </c>
    </row>
    <row r="4" spans="1:60" ht="25.05" customHeight="1" x14ac:dyDescent="0.25">
      <c r="A4" s="197" t="s">
        <v>10</v>
      </c>
      <c r="B4" s="198"/>
      <c r="C4" s="199" t="s">
        <v>49</v>
      </c>
      <c r="D4" s="200"/>
      <c r="E4" s="200"/>
      <c r="F4" s="200"/>
      <c r="G4" s="201"/>
      <c r="AG4" t="s">
        <v>114</v>
      </c>
    </row>
    <row r="5" spans="1:60" x14ac:dyDescent="0.25">
      <c r="D5" s="10"/>
    </row>
    <row r="6" spans="1:60" ht="39.6" x14ac:dyDescent="0.25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31</v>
      </c>
      <c r="H6" s="206" t="s">
        <v>32</v>
      </c>
      <c r="I6" s="206" t="s">
        <v>121</v>
      </c>
      <c r="J6" s="206" t="s">
        <v>33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  <c r="X6" s="206" t="s">
        <v>135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29" t="s">
        <v>136</v>
      </c>
      <c r="B8" s="230" t="s">
        <v>109</v>
      </c>
      <c r="C8" s="248" t="s">
        <v>30</v>
      </c>
      <c r="D8" s="231"/>
      <c r="E8" s="232"/>
      <c r="F8" s="233"/>
      <c r="G8" s="234">
        <f>SUMIF(AG9:AG16,"&lt;&gt;NOR",G9:G16)</f>
        <v>0</v>
      </c>
      <c r="H8" s="228"/>
      <c r="I8" s="228">
        <f>SUM(I9:I16)</f>
        <v>0</v>
      </c>
      <c r="J8" s="228"/>
      <c r="K8" s="228">
        <f>SUM(K9:K16)</f>
        <v>15700</v>
      </c>
      <c r="L8" s="228"/>
      <c r="M8" s="228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8"/>
      <c r="S8" s="228"/>
      <c r="T8" s="228"/>
      <c r="U8" s="228"/>
      <c r="V8" s="228">
        <f>SUM(V9:V16)</f>
        <v>0</v>
      </c>
      <c r="W8" s="228"/>
      <c r="X8" s="228"/>
      <c r="AG8" t="s">
        <v>137</v>
      </c>
    </row>
    <row r="9" spans="1:60" outlineLevel="1" x14ac:dyDescent="0.25">
      <c r="A9" s="241">
        <v>1</v>
      </c>
      <c r="B9" s="242" t="s">
        <v>138</v>
      </c>
      <c r="C9" s="249" t="s">
        <v>139</v>
      </c>
      <c r="D9" s="243" t="s">
        <v>140</v>
      </c>
      <c r="E9" s="244">
        <v>1</v>
      </c>
      <c r="F9" s="245"/>
      <c r="G9" s="246">
        <f>ROUND(E9*F9,2)</f>
        <v>0</v>
      </c>
      <c r="H9" s="227">
        <v>0</v>
      </c>
      <c r="I9" s="226">
        <f>ROUND(E9*H9,2)</f>
        <v>0</v>
      </c>
      <c r="J9" s="227">
        <v>2000</v>
      </c>
      <c r="K9" s="226">
        <f>ROUND(E9*J9,2)</f>
        <v>2000</v>
      </c>
      <c r="L9" s="226">
        <v>15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141</v>
      </c>
      <c r="T9" s="226" t="s">
        <v>142</v>
      </c>
      <c r="U9" s="226">
        <v>0</v>
      </c>
      <c r="V9" s="226">
        <f>ROUND(E9*U9,2)</f>
        <v>0</v>
      </c>
      <c r="W9" s="226"/>
      <c r="X9" s="226" t="s">
        <v>143</v>
      </c>
      <c r="Y9" s="207"/>
      <c r="Z9" s="207"/>
      <c r="AA9" s="207"/>
      <c r="AB9" s="207"/>
      <c r="AC9" s="207"/>
      <c r="AD9" s="207"/>
      <c r="AE9" s="207"/>
      <c r="AF9" s="207"/>
      <c r="AG9" s="207" t="s">
        <v>144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1">
        <v>2</v>
      </c>
      <c r="B10" s="242" t="s">
        <v>145</v>
      </c>
      <c r="C10" s="249" t="s">
        <v>146</v>
      </c>
      <c r="D10" s="243" t="s">
        <v>140</v>
      </c>
      <c r="E10" s="244">
        <v>1</v>
      </c>
      <c r="F10" s="245"/>
      <c r="G10" s="246">
        <f>ROUND(E10*F10,2)</f>
        <v>0</v>
      </c>
      <c r="H10" s="227">
        <v>0</v>
      </c>
      <c r="I10" s="226">
        <f>ROUND(E10*H10,2)</f>
        <v>0</v>
      </c>
      <c r="J10" s="227">
        <v>2000</v>
      </c>
      <c r="K10" s="226">
        <f>ROUND(E10*J10,2)</f>
        <v>2000</v>
      </c>
      <c r="L10" s="226">
        <v>15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141</v>
      </c>
      <c r="T10" s="226" t="s">
        <v>142</v>
      </c>
      <c r="U10" s="226">
        <v>0</v>
      </c>
      <c r="V10" s="226">
        <f>ROUND(E10*U10,2)</f>
        <v>0</v>
      </c>
      <c r="W10" s="226"/>
      <c r="X10" s="226" t="s">
        <v>143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144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1">
        <v>3</v>
      </c>
      <c r="B11" s="242" t="s">
        <v>147</v>
      </c>
      <c r="C11" s="249" t="s">
        <v>148</v>
      </c>
      <c r="D11" s="243" t="s">
        <v>140</v>
      </c>
      <c r="E11" s="244">
        <v>1</v>
      </c>
      <c r="F11" s="245"/>
      <c r="G11" s="246">
        <f>ROUND(E11*F11,2)</f>
        <v>0</v>
      </c>
      <c r="H11" s="227">
        <v>0</v>
      </c>
      <c r="I11" s="226">
        <f>ROUND(E11*H11,2)</f>
        <v>0</v>
      </c>
      <c r="J11" s="227">
        <v>2000</v>
      </c>
      <c r="K11" s="226">
        <f>ROUND(E11*J11,2)</f>
        <v>2000</v>
      </c>
      <c r="L11" s="226">
        <v>15</v>
      </c>
      <c r="M11" s="226">
        <f>G11*(1+L11/100)</f>
        <v>0</v>
      </c>
      <c r="N11" s="226">
        <v>0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141</v>
      </c>
      <c r="T11" s="226" t="s">
        <v>142</v>
      </c>
      <c r="U11" s="226">
        <v>0</v>
      </c>
      <c r="V11" s="226">
        <f>ROUND(E11*U11,2)</f>
        <v>0</v>
      </c>
      <c r="W11" s="226"/>
      <c r="X11" s="226" t="s">
        <v>143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144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1">
        <v>4</v>
      </c>
      <c r="B12" s="242" t="s">
        <v>149</v>
      </c>
      <c r="C12" s="249" t="s">
        <v>150</v>
      </c>
      <c r="D12" s="243" t="s">
        <v>140</v>
      </c>
      <c r="E12" s="244">
        <v>1</v>
      </c>
      <c r="F12" s="245"/>
      <c r="G12" s="246">
        <f>ROUND(E12*F12,2)</f>
        <v>0</v>
      </c>
      <c r="H12" s="227">
        <v>0</v>
      </c>
      <c r="I12" s="226">
        <f>ROUND(E12*H12,2)</f>
        <v>0</v>
      </c>
      <c r="J12" s="227">
        <v>3000</v>
      </c>
      <c r="K12" s="226">
        <f>ROUND(E12*J12,2)</f>
        <v>3000</v>
      </c>
      <c r="L12" s="226">
        <v>15</v>
      </c>
      <c r="M12" s="226">
        <f>G12*(1+L12/100)</f>
        <v>0</v>
      </c>
      <c r="N12" s="226">
        <v>0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141</v>
      </c>
      <c r="T12" s="226" t="s">
        <v>142</v>
      </c>
      <c r="U12" s="226">
        <v>0</v>
      </c>
      <c r="V12" s="226">
        <f>ROUND(E12*U12,2)</f>
        <v>0</v>
      </c>
      <c r="W12" s="226"/>
      <c r="X12" s="226" t="s">
        <v>143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144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1">
        <v>5</v>
      </c>
      <c r="B13" s="242" t="s">
        <v>151</v>
      </c>
      <c r="C13" s="249" t="s">
        <v>152</v>
      </c>
      <c r="D13" s="243" t="s">
        <v>140</v>
      </c>
      <c r="E13" s="244">
        <v>1</v>
      </c>
      <c r="F13" s="245"/>
      <c r="G13" s="246">
        <f>ROUND(E13*F13,2)</f>
        <v>0</v>
      </c>
      <c r="H13" s="227">
        <v>0</v>
      </c>
      <c r="I13" s="226">
        <f>ROUND(E13*H13,2)</f>
        <v>0</v>
      </c>
      <c r="J13" s="227">
        <v>500</v>
      </c>
      <c r="K13" s="226">
        <f>ROUND(E13*J13,2)</f>
        <v>500</v>
      </c>
      <c r="L13" s="226">
        <v>15</v>
      </c>
      <c r="M13" s="226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141</v>
      </c>
      <c r="T13" s="226" t="s">
        <v>142</v>
      </c>
      <c r="U13" s="226">
        <v>0</v>
      </c>
      <c r="V13" s="226">
        <f>ROUND(E13*U13,2)</f>
        <v>0</v>
      </c>
      <c r="W13" s="226"/>
      <c r="X13" s="226" t="s">
        <v>143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1">
        <v>6</v>
      </c>
      <c r="B14" s="242" t="s">
        <v>153</v>
      </c>
      <c r="C14" s="249" t="s">
        <v>154</v>
      </c>
      <c r="D14" s="243" t="s">
        <v>140</v>
      </c>
      <c r="E14" s="244">
        <v>1</v>
      </c>
      <c r="F14" s="245"/>
      <c r="G14" s="246">
        <f>ROUND(E14*F14,2)</f>
        <v>0</v>
      </c>
      <c r="H14" s="227">
        <v>0</v>
      </c>
      <c r="I14" s="226">
        <f>ROUND(E14*H14,2)</f>
        <v>0</v>
      </c>
      <c r="J14" s="227">
        <v>2000</v>
      </c>
      <c r="K14" s="226">
        <f>ROUND(E14*J14,2)</f>
        <v>2000</v>
      </c>
      <c r="L14" s="226">
        <v>15</v>
      </c>
      <c r="M14" s="226">
        <f>G14*(1+L14/100)</f>
        <v>0</v>
      </c>
      <c r="N14" s="226">
        <v>0</v>
      </c>
      <c r="O14" s="226">
        <f>ROUND(E14*N14,2)</f>
        <v>0</v>
      </c>
      <c r="P14" s="226">
        <v>0</v>
      </c>
      <c r="Q14" s="226">
        <f>ROUND(E14*P14,2)</f>
        <v>0</v>
      </c>
      <c r="R14" s="226"/>
      <c r="S14" s="226" t="s">
        <v>141</v>
      </c>
      <c r="T14" s="226" t="s">
        <v>142</v>
      </c>
      <c r="U14" s="226">
        <v>0</v>
      </c>
      <c r="V14" s="226">
        <f>ROUND(E14*U14,2)</f>
        <v>0</v>
      </c>
      <c r="W14" s="226"/>
      <c r="X14" s="226" t="s">
        <v>143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144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41">
        <v>7</v>
      </c>
      <c r="B15" s="242" t="s">
        <v>155</v>
      </c>
      <c r="C15" s="249" t="s">
        <v>156</v>
      </c>
      <c r="D15" s="243" t="s">
        <v>140</v>
      </c>
      <c r="E15" s="244">
        <v>1</v>
      </c>
      <c r="F15" s="245"/>
      <c r="G15" s="246">
        <f>ROUND(E15*F15,2)</f>
        <v>0</v>
      </c>
      <c r="H15" s="227">
        <v>0</v>
      </c>
      <c r="I15" s="226">
        <f>ROUND(E15*H15,2)</f>
        <v>0</v>
      </c>
      <c r="J15" s="227">
        <v>4000</v>
      </c>
      <c r="K15" s="226">
        <f>ROUND(E15*J15,2)</f>
        <v>4000</v>
      </c>
      <c r="L15" s="226">
        <v>15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141</v>
      </c>
      <c r="T15" s="226" t="s">
        <v>142</v>
      </c>
      <c r="U15" s="226">
        <v>0</v>
      </c>
      <c r="V15" s="226">
        <f>ROUND(E15*U15,2)</f>
        <v>0</v>
      </c>
      <c r="W15" s="226"/>
      <c r="X15" s="226" t="s">
        <v>143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144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35">
        <v>8</v>
      </c>
      <c r="B16" s="236" t="s">
        <v>157</v>
      </c>
      <c r="C16" s="250" t="s">
        <v>158</v>
      </c>
      <c r="D16" s="237" t="s">
        <v>140</v>
      </c>
      <c r="E16" s="238">
        <v>1</v>
      </c>
      <c r="F16" s="239"/>
      <c r="G16" s="240">
        <f>ROUND(E16*F16,2)</f>
        <v>0</v>
      </c>
      <c r="H16" s="227">
        <v>0</v>
      </c>
      <c r="I16" s="226">
        <f>ROUND(E16*H16,2)</f>
        <v>0</v>
      </c>
      <c r="J16" s="227">
        <v>200</v>
      </c>
      <c r="K16" s="226">
        <f>ROUND(E16*J16,2)</f>
        <v>200</v>
      </c>
      <c r="L16" s="226">
        <v>15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141</v>
      </c>
      <c r="T16" s="226" t="s">
        <v>142</v>
      </c>
      <c r="U16" s="226">
        <v>0</v>
      </c>
      <c r="V16" s="226">
        <f>ROUND(E16*U16,2)</f>
        <v>0</v>
      </c>
      <c r="W16" s="226"/>
      <c r="X16" s="226" t="s">
        <v>143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144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33" x14ac:dyDescent="0.25">
      <c r="A17" s="3"/>
      <c r="B17" s="4"/>
      <c r="C17" s="25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123</v>
      </c>
    </row>
    <row r="18" spans="1:33" x14ac:dyDescent="0.25">
      <c r="A18" s="210"/>
      <c r="B18" s="211" t="s">
        <v>31</v>
      </c>
      <c r="C18" s="252"/>
      <c r="D18" s="212"/>
      <c r="E18" s="213"/>
      <c r="F18" s="213"/>
      <c r="G18" s="247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159</v>
      </c>
    </row>
    <row r="19" spans="1:33" x14ac:dyDescent="0.25">
      <c r="A19" s="3"/>
      <c r="B19" s="4"/>
      <c r="C19" s="25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4" t="s">
        <v>160</v>
      </c>
      <c r="B21" s="214"/>
      <c r="C21" s="25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5"/>
      <c r="B22" s="216"/>
      <c r="C22" s="254"/>
      <c r="D22" s="216"/>
      <c r="E22" s="216"/>
      <c r="F22" s="216"/>
      <c r="G22" s="21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161</v>
      </c>
    </row>
    <row r="23" spans="1:33" x14ac:dyDescent="0.25">
      <c r="A23" s="218"/>
      <c r="B23" s="219"/>
      <c r="C23" s="255"/>
      <c r="D23" s="219"/>
      <c r="E23" s="219"/>
      <c r="F23" s="219"/>
      <c r="G23" s="2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8"/>
      <c r="B24" s="219"/>
      <c r="C24" s="255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8"/>
      <c r="B25" s="219"/>
      <c r="C25" s="255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1"/>
      <c r="B26" s="222"/>
      <c r="C26" s="256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7"/>
      <c r="D28" s="10"/>
      <c r="AG28" t="s">
        <v>162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D30A-3DCC-400C-A2BF-644354B8C33E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111</v>
      </c>
    </row>
    <row r="2" spans="1:60" ht="25.05" customHeight="1" x14ac:dyDescent="0.25">
      <c r="A2" s="193" t="s">
        <v>8</v>
      </c>
      <c r="B2" s="49"/>
      <c r="C2" s="196" t="s">
        <v>759</v>
      </c>
      <c r="D2" s="194"/>
      <c r="E2" s="194"/>
      <c r="F2" s="194"/>
      <c r="G2" s="195"/>
      <c r="AG2" t="s">
        <v>112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112</v>
      </c>
      <c r="AG3" t="s">
        <v>113</v>
      </c>
    </row>
    <row r="4" spans="1:60" ht="25.05" customHeight="1" x14ac:dyDescent="0.25">
      <c r="A4" s="197" t="s">
        <v>10</v>
      </c>
      <c r="B4" s="198"/>
      <c r="C4" s="199" t="s">
        <v>47</v>
      </c>
      <c r="D4" s="200"/>
      <c r="E4" s="200"/>
      <c r="F4" s="200"/>
      <c r="G4" s="201"/>
      <c r="AG4" t="s">
        <v>114</v>
      </c>
    </row>
    <row r="5" spans="1:60" x14ac:dyDescent="0.25">
      <c r="D5" s="10"/>
    </row>
    <row r="6" spans="1:60" ht="39.6" x14ac:dyDescent="0.25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31</v>
      </c>
      <c r="H6" s="206" t="s">
        <v>32</v>
      </c>
      <c r="I6" s="206" t="s">
        <v>121</v>
      </c>
      <c r="J6" s="206" t="s">
        <v>33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  <c r="X6" s="206" t="s">
        <v>135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29" t="s">
        <v>136</v>
      </c>
      <c r="B8" s="230" t="s">
        <v>54</v>
      </c>
      <c r="C8" s="248" t="s">
        <v>55</v>
      </c>
      <c r="D8" s="231"/>
      <c r="E8" s="232"/>
      <c r="F8" s="233"/>
      <c r="G8" s="234">
        <f>SUMIF(AG9:AG29,"&lt;&gt;NOR",G9:G29)</f>
        <v>0</v>
      </c>
      <c r="H8" s="228"/>
      <c r="I8" s="228">
        <f>SUM(I9:I29)</f>
        <v>6819.79</v>
      </c>
      <c r="J8" s="228"/>
      <c r="K8" s="228">
        <f>SUM(K9:K29)</f>
        <v>10249.34</v>
      </c>
      <c r="L8" s="228"/>
      <c r="M8" s="228">
        <f>SUM(M9:M29)</f>
        <v>0</v>
      </c>
      <c r="N8" s="228"/>
      <c r="O8" s="228">
        <f>SUM(O9:O29)</f>
        <v>0.70000000000000018</v>
      </c>
      <c r="P8" s="228"/>
      <c r="Q8" s="228">
        <f>SUM(Q9:Q29)</f>
        <v>0</v>
      </c>
      <c r="R8" s="228"/>
      <c r="S8" s="228"/>
      <c r="T8" s="228"/>
      <c r="U8" s="228"/>
      <c r="V8" s="228">
        <f>SUM(V9:V29)</f>
        <v>12.67</v>
      </c>
      <c r="W8" s="228"/>
      <c r="X8" s="228"/>
      <c r="AG8" t="s">
        <v>137</v>
      </c>
    </row>
    <row r="9" spans="1:60" outlineLevel="1" x14ac:dyDescent="0.25">
      <c r="A9" s="235">
        <v>1</v>
      </c>
      <c r="B9" s="236" t="s">
        <v>163</v>
      </c>
      <c r="C9" s="250" t="s">
        <v>164</v>
      </c>
      <c r="D9" s="237" t="s">
        <v>165</v>
      </c>
      <c r="E9" s="238">
        <v>6.7299999999999999E-3</v>
      </c>
      <c r="F9" s="239"/>
      <c r="G9" s="240">
        <f>ROUND(E9*F9,2)</f>
        <v>0</v>
      </c>
      <c r="H9" s="227">
        <v>46915.3</v>
      </c>
      <c r="I9" s="226">
        <f>ROUND(E9*H9,2)</f>
        <v>315.74</v>
      </c>
      <c r="J9" s="227">
        <v>10592.7</v>
      </c>
      <c r="K9" s="226">
        <f>ROUND(E9*J9,2)</f>
        <v>71.290000000000006</v>
      </c>
      <c r="L9" s="226">
        <v>15</v>
      </c>
      <c r="M9" s="226">
        <f>G9*(1+L9/100)</f>
        <v>0</v>
      </c>
      <c r="N9" s="226">
        <v>1.0900000000000001</v>
      </c>
      <c r="O9" s="226">
        <f>ROUND(E9*N9,2)</f>
        <v>0.01</v>
      </c>
      <c r="P9" s="226">
        <v>0</v>
      </c>
      <c r="Q9" s="226">
        <f>ROUND(E9*P9,2)</f>
        <v>0</v>
      </c>
      <c r="R9" s="226"/>
      <c r="S9" s="226" t="s">
        <v>166</v>
      </c>
      <c r="T9" s="226" t="s">
        <v>142</v>
      </c>
      <c r="U9" s="226">
        <v>20.6</v>
      </c>
      <c r="V9" s="226">
        <f>ROUND(E9*U9,2)</f>
        <v>0.14000000000000001</v>
      </c>
      <c r="W9" s="226"/>
      <c r="X9" s="226" t="s">
        <v>167</v>
      </c>
      <c r="Y9" s="207"/>
      <c r="Z9" s="207"/>
      <c r="AA9" s="207"/>
      <c r="AB9" s="207"/>
      <c r="AC9" s="207"/>
      <c r="AD9" s="207"/>
      <c r="AE9" s="207"/>
      <c r="AF9" s="207"/>
      <c r="AG9" s="207" t="s">
        <v>168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62" t="s">
        <v>169</v>
      </c>
      <c r="D10" s="258"/>
      <c r="E10" s="259">
        <v>6.7299999999999999E-3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07"/>
      <c r="Z10" s="207"/>
      <c r="AA10" s="207"/>
      <c r="AB10" s="207"/>
      <c r="AC10" s="207"/>
      <c r="AD10" s="207"/>
      <c r="AE10" s="207"/>
      <c r="AF10" s="207"/>
      <c r="AG10" s="207" t="s">
        <v>170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1">
        <v>2</v>
      </c>
      <c r="B11" s="242" t="s">
        <v>171</v>
      </c>
      <c r="C11" s="249" t="s">
        <v>172</v>
      </c>
      <c r="D11" s="243" t="s">
        <v>173</v>
      </c>
      <c r="E11" s="244">
        <v>1</v>
      </c>
      <c r="F11" s="245"/>
      <c r="G11" s="246">
        <f>ROUND(E11*F11,2)</f>
        <v>0</v>
      </c>
      <c r="H11" s="227">
        <v>6.24</v>
      </c>
      <c r="I11" s="226">
        <f>ROUND(E11*H11,2)</f>
        <v>6.24</v>
      </c>
      <c r="J11" s="227">
        <v>523.76</v>
      </c>
      <c r="K11" s="226">
        <f>ROUND(E11*J11,2)</f>
        <v>523.76</v>
      </c>
      <c r="L11" s="226">
        <v>15</v>
      </c>
      <c r="M11" s="226">
        <f>G11*(1+L11/100)</f>
        <v>0</v>
      </c>
      <c r="N11" s="226">
        <v>1.6000000000000001E-4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166</v>
      </c>
      <c r="T11" s="226" t="s">
        <v>142</v>
      </c>
      <c r="U11" s="226">
        <v>0.94</v>
      </c>
      <c r="V11" s="226">
        <f>ROUND(E11*U11,2)</f>
        <v>0.94</v>
      </c>
      <c r="W11" s="226"/>
      <c r="X11" s="226" t="s">
        <v>167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168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1">
        <v>3</v>
      </c>
      <c r="B12" s="242" t="s">
        <v>174</v>
      </c>
      <c r="C12" s="249" t="s">
        <v>175</v>
      </c>
      <c r="D12" s="243" t="s">
        <v>173</v>
      </c>
      <c r="E12" s="244">
        <v>1</v>
      </c>
      <c r="F12" s="245"/>
      <c r="G12" s="246">
        <f>ROUND(E12*F12,2)</f>
        <v>0</v>
      </c>
      <c r="H12" s="227">
        <v>9.3699999999999992</v>
      </c>
      <c r="I12" s="226">
        <f>ROUND(E12*H12,2)</f>
        <v>9.3699999999999992</v>
      </c>
      <c r="J12" s="227">
        <v>580.63</v>
      </c>
      <c r="K12" s="226">
        <f>ROUND(E12*J12,2)</f>
        <v>580.63</v>
      </c>
      <c r="L12" s="226">
        <v>15</v>
      </c>
      <c r="M12" s="226">
        <f>G12*(1+L12/100)</f>
        <v>0</v>
      </c>
      <c r="N12" s="226">
        <v>2.4000000000000001E-4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166</v>
      </c>
      <c r="T12" s="226" t="s">
        <v>142</v>
      </c>
      <c r="U12" s="226">
        <v>1.04</v>
      </c>
      <c r="V12" s="226">
        <f>ROUND(E12*U12,2)</f>
        <v>1.04</v>
      </c>
      <c r="W12" s="226"/>
      <c r="X12" s="226" t="s">
        <v>167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168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0.399999999999999" outlineLevel="1" x14ac:dyDescent="0.25">
      <c r="A13" s="235">
        <v>4</v>
      </c>
      <c r="B13" s="236" t="s">
        <v>176</v>
      </c>
      <c r="C13" s="250" t="s">
        <v>177</v>
      </c>
      <c r="D13" s="237" t="s">
        <v>178</v>
      </c>
      <c r="E13" s="238">
        <v>4.58</v>
      </c>
      <c r="F13" s="239"/>
      <c r="G13" s="240">
        <f>ROUND(E13*F13,2)</f>
        <v>0</v>
      </c>
      <c r="H13" s="227">
        <v>540.4</v>
      </c>
      <c r="I13" s="226">
        <f>ROUND(E13*H13,2)</f>
        <v>2475.0300000000002</v>
      </c>
      <c r="J13" s="227">
        <v>281.60000000000002</v>
      </c>
      <c r="K13" s="226">
        <f>ROUND(E13*J13,2)</f>
        <v>1289.73</v>
      </c>
      <c r="L13" s="226">
        <v>15</v>
      </c>
      <c r="M13" s="226">
        <f>G13*(1+L13/100)</f>
        <v>0</v>
      </c>
      <c r="N13" s="226">
        <v>7.4709999999999999E-2</v>
      </c>
      <c r="O13" s="226">
        <f>ROUND(E13*N13,2)</f>
        <v>0.34</v>
      </c>
      <c r="P13" s="226">
        <v>0</v>
      </c>
      <c r="Q13" s="226">
        <f>ROUND(E13*P13,2)</f>
        <v>0</v>
      </c>
      <c r="R13" s="226"/>
      <c r="S13" s="226" t="s">
        <v>166</v>
      </c>
      <c r="T13" s="226" t="s">
        <v>142</v>
      </c>
      <c r="U13" s="226">
        <v>0.52915000000000001</v>
      </c>
      <c r="V13" s="226">
        <f>ROUND(E13*U13,2)</f>
        <v>2.42</v>
      </c>
      <c r="W13" s="226"/>
      <c r="X13" s="226" t="s">
        <v>167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168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24"/>
      <c r="B14" s="225"/>
      <c r="C14" s="262" t="s">
        <v>179</v>
      </c>
      <c r="D14" s="258"/>
      <c r="E14" s="259">
        <v>5.98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07"/>
      <c r="Z14" s="207"/>
      <c r="AA14" s="207"/>
      <c r="AB14" s="207"/>
      <c r="AC14" s="207"/>
      <c r="AD14" s="207"/>
      <c r="AE14" s="207"/>
      <c r="AF14" s="207"/>
      <c r="AG14" s="207" t="s">
        <v>170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/>
      <c r="B15" s="225"/>
      <c r="C15" s="262" t="s">
        <v>180</v>
      </c>
      <c r="D15" s="258"/>
      <c r="E15" s="259">
        <v>-1.4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07"/>
      <c r="Z15" s="207"/>
      <c r="AA15" s="207"/>
      <c r="AB15" s="207"/>
      <c r="AC15" s="207"/>
      <c r="AD15" s="207"/>
      <c r="AE15" s="207"/>
      <c r="AF15" s="207"/>
      <c r="AG15" s="207" t="s">
        <v>170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35">
        <v>5</v>
      </c>
      <c r="B16" s="236" t="s">
        <v>181</v>
      </c>
      <c r="C16" s="250" t="s">
        <v>182</v>
      </c>
      <c r="D16" s="237" t="s">
        <v>183</v>
      </c>
      <c r="E16" s="238">
        <v>5.2</v>
      </c>
      <c r="F16" s="239"/>
      <c r="G16" s="240">
        <f>ROUND(E16*F16,2)</f>
        <v>0</v>
      </c>
      <c r="H16" s="227">
        <v>26.7</v>
      </c>
      <c r="I16" s="226">
        <f>ROUND(E16*H16,2)</f>
        <v>138.84</v>
      </c>
      <c r="J16" s="227">
        <v>120.3</v>
      </c>
      <c r="K16" s="226">
        <f>ROUND(E16*J16,2)</f>
        <v>625.55999999999995</v>
      </c>
      <c r="L16" s="226">
        <v>15</v>
      </c>
      <c r="M16" s="226">
        <f>G16*(1+L16/100)</f>
        <v>0</v>
      </c>
      <c r="N16" s="226">
        <v>1.0200000000000001E-3</v>
      </c>
      <c r="O16" s="226">
        <f>ROUND(E16*N16,2)</f>
        <v>0.01</v>
      </c>
      <c r="P16" s="226">
        <v>0</v>
      </c>
      <c r="Q16" s="226">
        <f>ROUND(E16*P16,2)</f>
        <v>0</v>
      </c>
      <c r="R16" s="226"/>
      <c r="S16" s="226" t="s">
        <v>166</v>
      </c>
      <c r="T16" s="226" t="s">
        <v>142</v>
      </c>
      <c r="U16" s="226">
        <v>0.223</v>
      </c>
      <c r="V16" s="226">
        <f>ROUND(E16*U16,2)</f>
        <v>1.1599999999999999</v>
      </c>
      <c r="W16" s="226"/>
      <c r="X16" s="226" t="s">
        <v>167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168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62" t="s">
        <v>184</v>
      </c>
      <c r="D17" s="258"/>
      <c r="E17" s="259">
        <v>5.2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07"/>
      <c r="Z17" s="207"/>
      <c r="AA17" s="207"/>
      <c r="AB17" s="207"/>
      <c r="AC17" s="207"/>
      <c r="AD17" s="207"/>
      <c r="AE17" s="207"/>
      <c r="AF17" s="207"/>
      <c r="AG17" s="207" t="s">
        <v>170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35">
        <v>6</v>
      </c>
      <c r="B18" s="236" t="s">
        <v>185</v>
      </c>
      <c r="C18" s="250" t="s">
        <v>186</v>
      </c>
      <c r="D18" s="237" t="s">
        <v>178</v>
      </c>
      <c r="E18" s="238">
        <v>3.8250000000000002</v>
      </c>
      <c r="F18" s="239"/>
      <c r="G18" s="240">
        <f>ROUND(E18*F18,2)</f>
        <v>0</v>
      </c>
      <c r="H18" s="227">
        <v>517.92999999999995</v>
      </c>
      <c r="I18" s="226">
        <f>ROUND(E18*H18,2)</f>
        <v>1981.08</v>
      </c>
      <c r="J18" s="227">
        <v>412.07</v>
      </c>
      <c r="K18" s="226">
        <f>ROUND(E18*J18,2)</f>
        <v>1576.17</v>
      </c>
      <c r="L18" s="226">
        <v>15</v>
      </c>
      <c r="M18" s="226">
        <f>G18*(1+L18/100)</f>
        <v>0</v>
      </c>
      <c r="N18" s="226">
        <v>7.392E-2</v>
      </c>
      <c r="O18" s="226">
        <f>ROUND(E18*N18,2)</f>
        <v>0.28000000000000003</v>
      </c>
      <c r="P18" s="226">
        <v>0</v>
      </c>
      <c r="Q18" s="226">
        <f>ROUND(E18*P18,2)</f>
        <v>0</v>
      </c>
      <c r="R18" s="226"/>
      <c r="S18" s="226" t="s">
        <v>166</v>
      </c>
      <c r="T18" s="226" t="s">
        <v>142</v>
      </c>
      <c r="U18" s="226">
        <v>0.77700000000000002</v>
      </c>
      <c r="V18" s="226">
        <f>ROUND(E18*U18,2)</f>
        <v>2.97</v>
      </c>
      <c r="W18" s="226"/>
      <c r="X18" s="226" t="s">
        <v>167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168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62" t="s">
        <v>187</v>
      </c>
      <c r="D19" s="258"/>
      <c r="E19" s="259">
        <v>2.1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07"/>
      <c r="Z19" s="207"/>
      <c r="AA19" s="207"/>
      <c r="AB19" s="207"/>
      <c r="AC19" s="207"/>
      <c r="AD19" s="207"/>
      <c r="AE19" s="207"/>
      <c r="AF19" s="207"/>
      <c r="AG19" s="207" t="s">
        <v>170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24"/>
      <c r="B20" s="225"/>
      <c r="C20" s="262" t="s">
        <v>188</v>
      </c>
      <c r="D20" s="258"/>
      <c r="E20" s="259">
        <v>1.7250000000000001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07"/>
      <c r="Z20" s="207"/>
      <c r="AA20" s="207"/>
      <c r="AB20" s="207"/>
      <c r="AC20" s="207"/>
      <c r="AD20" s="207"/>
      <c r="AE20" s="207"/>
      <c r="AF20" s="207"/>
      <c r="AG20" s="207" t="s">
        <v>170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35">
        <v>7</v>
      </c>
      <c r="B21" s="236" t="s">
        <v>189</v>
      </c>
      <c r="C21" s="250" t="s">
        <v>190</v>
      </c>
      <c r="D21" s="237" t="s">
        <v>178</v>
      </c>
      <c r="E21" s="238">
        <v>6.89</v>
      </c>
      <c r="F21" s="239"/>
      <c r="G21" s="240">
        <f>ROUND(E21*F21,2)</f>
        <v>0</v>
      </c>
      <c r="H21" s="227">
        <v>0</v>
      </c>
      <c r="I21" s="226">
        <f>ROUND(E21*H21,2)</f>
        <v>0</v>
      </c>
      <c r="J21" s="227">
        <v>322</v>
      </c>
      <c r="K21" s="226">
        <f>ROUND(E21*J21,2)</f>
        <v>2218.58</v>
      </c>
      <c r="L21" s="226">
        <v>15</v>
      </c>
      <c r="M21" s="226">
        <f>G21*(1+L21/100)</f>
        <v>0</v>
      </c>
      <c r="N21" s="226">
        <v>0</v>
      </c>
      <c r="O21" s="226">
        <f>ROUND(E21*N21,2)</f>
        <v>0</v>
      </c>
      <c r="P21" s="226">
        <v>0</v>
      </c>
      <c r="Q21" s="226">
        <f>ROUND(E21*P21,2)</f>
        <v>0</v>
      </c>
      <c r="R21" s="226"/>
      <c r="S21" s="226" t="s">
        <v>166</v>
      </c>
      <c r="T21" s="226" t="s">
        <v>142</v>
      </c>
      <c r="U21" s="226">
        <v>0.57999999999999996</v>
      </c>
      <c r="V21" s="226">
        <f>ROUND(E21*U21,2)</f>
        <v>4</v>
      </c>
      <c r="W21" s="226"/>
      <c r="X21" s="226" t="s">
        <v>167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168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62" t="s">
        <v>191</v>
      </c>
      <c r="D22" s="258"/>
      <c r="E22" s="259">
        <v>3.68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07"/>
      <c r="Z22" s="207"/>
      <c r="AA22" s="207"/>
      <c r="AB22" s="207"/>
      <c r="AC22" s="207"/>
      <c r="AD22" s="207"/>
      <c r="AE22" s="207"/>
      <c r="AF22" s="207"/>
      <c r="AG22" s="207" t="s">
        <v>170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62" t="s">
        <v>192</v>
      </c>
      <c r="D23" s="258"/>
      <c r="E23" s="259">
        <v>3.21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07"/>
      <c r="Z23" s="207"/>
      <c r="AA23" s="207"/>
      <c r="AB23" s="207"/>
      <c r="AC23" s="207"/>
      <c r="AD23" s="207"/>
      <c r="AE23" s="207"/>
      <c r="AF23" s="207"/>
      <c r="AG23" s="207" t="s">
        <v>170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41">
        <v>8</v>
      </c>
      <c r="B24" s="242" t="s">
        <v>46</v>
      </c>
      <c r="C24" s="249" t="s">
        <v>193</v>
      </c>
      <c r="D24" s="243" t="s">
        <v>194</v>
      </c>
      <c r="E24" s="244">
        <v>1</v>
      </c>
      <c r="F24" s="245"/>
      <c r="G24" s="246">
        <f>ROUND(E24*F24,2)</f>
        <v>0</v>
      </c>
      <c r="H24" s="227">
        <v>1481</v>
      </c>
      <c r="I24" s="226">
        <f>ROUND(E24*H24,2)</f>
        <v>1481</v>
      </c>
      <c r="J24" s="227">
        <v>0</v>
      </c>
      <c r="K24" s="226">
        <f>ROUND(E24*J24,2)</f>
        <v>0</v>
      </c>
      <c r="L24" s="226">
        <v>15</v>
      </c>
      <c r="M24" s="226">
        <f>G24*(1+L24/100)</f>
        <v>0</v>
      </c>
      <c r="N24" s="226">
        <v>0</v>
      </c>
      <c r="O24" s="226">
        <f>ROUND(E24*N24,2)</f>
        <v>0</v>
      </c>
      <c r="P24" s="226">
        <v>0</v>
      </c>
      <c r="Q24" s="226">
        <f>ROUND(E24*P24,2)</f>
        <v>0</v>
      </c>
      <c r="R24" s="226"/>
      <c r="S24" s="226" t="s">
        <v>141</v>
      </c>
      <c r="T24" s="226" t="s">
        <v>142</v>
      </c>
      <c r="U24" s="226">
        <v>0</v>
      </c>
      <c r="V24" s="226">
        <f>ROUND(E24*U24,2)</f>
        <v>0</v>
      </c>
      <c r="W24" s="226"/>
      <c r="X24" s="226" t="s">
        <v>195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196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35">
        <v>9</v>
      </c>
      <c r="B25" s="236" t="s">
        <v>197</v>
      </c>
      <c r="C25" s="250" t="s">
        <v>198</v>
      </c>
      <c r="D25" s="237" t="s">
        <v>165</v>
      </c>
      <c r="E25" s="238">
        <v>6.7299999999999999E-3</v>
      </c>
      <c r="F25" s="239"/>
      <c r="G25" s="240">
        <f>ROUND(E25*F25,2)</f>
        <v>0</v>
      </c>
      <c r="H25" s="227">
        <v>44352</v>
      </c>
      <c r="I25" s="226">
        <f>ROUND(E25*H25,2)</f>
        <v>298.49</v>
      </c>
      <c r="J25" s="227">
        <v>0</v>
      </c>
      <c r="K25" s="226">
        <f>ROUND(E25*J25,2)</f>
        <v>0</v>
      </c>
      <c r="L25" s="226">
        <v>15</v>
      </c>
      <c r="M25" s="226">
        <f>G25*(1+L25/100)</f>
        <v>0</v>
      </c>
      <c r="N25" s="226">
        <v>1</v>
      </c>
      <c r="O25" s="226">
        <f>ROUND(E25*N25,2)</f>
        <v>0.01</v>
      </c>
      <c r="P25" s="226">
        <v>0</v>
      </c>
      <c r="Q25" s="226">
        <f>ROUND(E25*P25,2)</f>
        <v>0</v>
      </c>
      <c r="R25" s="226" t="s">
        <v>199</v>
      </c>
      <c r="S25" s="226" t="s">
        <v>166</v>
      </c>
      <c r="T25" s="226" t="s">
        <v>142</v>
      </c>
      <c r="U25" s="226">
        <v>0</v>
      </c>
      <c r="V25" s="226">
        <f>ROUND(E25*U25,2)</f>
        <v>0</v>
      </c>
      <c r="W25" s="226"/>
      <c r="X25" s="226" t="s">
        <v>195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196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62" t="s">
        <v>169</v>
      </c>
      <c r="D26" s="258"/>
      <c r="E26" s="259">
        <v>6.7299999999999999E-3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07"/>
      <c r="Z26" s="207"/>
      <c r="AA26" s="207"/>
      <c r="AB26" s="207"/>
      <c r="AC26" s="207"/>
      <c r="AD26" s="207"/>
      <c r="AE26" s="207"/>
      <c r="AF26" s="207"/>
      <c r="AG26" s="207" t="s">
        <v>170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41">
        <v>10</v>
      </c>
      <c r="B27" s="242" t="s">
        <v>200</v>
      </c>
      <c r="C27" s="249" t="s">
        <v>201</v>
      </c>
      <c r="D27" s="243" t="s">
        <v>173</v>
      </c>
      <c r="E27" s="244">
        <v>1</v>
      </c>
      <c r="F27" s="245"/>
      <c r="G27" s="246">
        <f>ROUND(E27*F27,2)</f>
        <v>0</v>
      </c>
      <c r="H27" s="227">
        <v>114</v>
      </c>
      <c r="I27" s="226">
        <f>ROUND(E27*H27,2)</f>
        <v>114</v>
      </c>
      <c r="J27" s="227">
        <v>0</v>
      </c>
      <c r="K27" s="226">
        <f>ROUND(E27*J27,2)</f>
        <v>0</v>
      </c>
      <c r="L27" s="226">
        <v>15</v>
      </c>
      <c r="M27" s="226">
        <f>G27*(1+L27/100)</f>
        <v>0</v>
      </c>
      <c r="N27" s="226">
        <v>5.9999999999999995E-4</v>
      </c>
      <c r="O27" s="226">
        <f>ROUND(E27*N27,2)</f>
        <v>0</v>
      </c>
      <c r="P27" s="226">
        <v>0</v>
      </c>
      <c r="Q27" s="226">
        <f>ROUND(E27*P27,2)</f>
        <v>0</v>
      </c>
      <c r="R27" s="226" t="s">
        <v>199</v>
      </c>
      <c r="S27" s="226" t="s">
        <v>166</v>
      </c>
      <c r="T27" s="226" t="s">
        <v>142</v>
      </c>
      <c r="U27" s="226">
        <v>0</v>
      </c>
      <c r="V27" s="226">
        <f>ROUND(E27*U27,2)</f>
        <v>0</v>
      </c>
      <c r="W27" s="226"/>
      <c r="X27" s="226" t="s">
        <v>195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196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ht="20.399999999999999" outlineLevel="1" x14ac:dyDescent="0.25">
      <c r="A28" s="235">
        <v>11</v>
      </c>
      <c r="B28" s="236" t="s">
        <v>202</v>
      </c>
      <c r="C28" s="250" t="s">
        <v>203</v>
      </c>
      <c r="D28" s="237" t="s">
        <v>178</v>
      </c>
      <c r="E28" s="238">
        <v>4.42</v>
      </c>
      <c r="F28" s="239"/>
      <c r="G28" s="240">
        <f>ROUND(E28*F28,2)</f>
        <v>0</v>
      </c>
      <c r="H28" s="227">
        <v>0</v>
      </c>
      <c r="I28" s="226">
        <f>ROUND(E28*H28,2)</f>
        <v>0</v>
      </c>
      <c r="J28" s="227">
        <v>761</v>
      </c>
      <c r="K28" s="226">
        <f>ROUND(E28*J28,2)</f>
        <v>3363.62</v>
      </c>
      <c r="L28" s="226">
        <v>15</v>
      </c>
      <c r="M28" s="226">
        <f>G28*(1+L28/100)</f>
        <v>0</v>
      </c>
      <c r="N28" s="226">
        <v>1.1469999999999999E-2</v>
      </c>
      <c r="O28" s="226">
        <f>ROUND(E28*N28,2)</f>
        <v>0.05</v>
      </c>
      <c r="P28" s="226">
        <v>0</v>
      </c>
      <c r="Q28" s="226">
        <f>ROUND(E28*P28,2)</f>
        <v>0</v>
      </c>
      <c r="R28" s="226"/>
      <c r="S28" s="226" t="s">
        <v>166</v>
      </c>
      <c r="T28" s="226" t="s">
        <v>142</v>
      </c>
      <c r="U28" s="226">
        <v>0</v>
      </c>
      <c r="V28" s="226">
        <f>ROUND(E28*U28,2)</f>
        <v>0</v>
      </c>
      <c r="W28" s="226"/>
      <c r="X28" s="226" t="s">
        <v>204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205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62" t="s">
        <v>206</v>
      </c>
      <c r="D29" s="258"/>
      <c r="E29" s="259">
        <v>4.42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07"/>
      <c r="Z29" s="207"/>
      <c r="AA29" s="207"/>
      <c r="AB29" s="207"/>
      <c r="AC29" s="207"/>
      <c r="AD29" s="207"/>
      <c r="AE29" s="207"/>
      <c r="AF29" s="207"/>
      <c r="AG29" s="207" t="s">
        <v>170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x14ac:dyDescent="0.25">
      <c r="A30" s="229" t="s">
        <v>136</v>
      </c>
      <c r="B30" s="230" t="s">
        <v>56</v>
      </c>
      <c r="C30" s="248" t="s">
        <v>57</v>
      </c>
      <c r="D30" s="231"/>
      <c r="E30" s="232"/>
      <c r="F30" s="233"/>
      <c r="G30" s="234">
        <f>SUMIF(AG31:AG34,"&lt;&gt;NOR",G31:G34)</f>
        <v>0</v>
      </c>
      <c r="H30" s="228"/>
      <c r="I30" s="228">
        <f>SUM(I31:I34)</f>
        <v>2012.19</v>
      </c>
      <c r="J30" s="228"/>
      <c r="K30" s="228">
        <f>SUM(K31:K34)</f>
        <v>4272.1099999999997</v>
      </c>
      <c r="L30" s="228"/>
      <c r="M30" s="228">
        <f>SUM(M31:M34)</f>
        <v>0</v>
      </c>
      <c r="N30" s="228"/>
      <c r="O30" s="228">
        <f>SUM(O31:O34)</f>
        <v>0.08</v>
      </c>
      <c r="P30" s="228"/>
      <c r="Q30" s="228">
        <f>SUM(Q31:Q34)</f>
        <v>0</v>
      </c>
      <c r="R30" s="228"/>
      <c r="S30" s="228"/>
      <c r="T30" s="228"/>
      <c r="U30" s="228"/>
      <c r="V30" s="228">
        <f>SUM(V31:V34)</f>
        <v>6.55</v>
      </c>
      <c r="W30" s="228"/>
      <c r="X30" s="228"/>
      <c r="AG30" t="s">
        <v>137</v>
      </c>
    </row>
    <row r="31" spans="1:60" outlineLevel="1" x14ac:dyDescent="0.25">
      <c r="A31" s="235">
        <v>12</v>
      </c>
      <c r="B31" s="236" t="s">
        <v>207</v>
      </c>
      <c r="C31" s="250" t="s">
        <v>208</v>
      </c>
      <c r="D31" s="237" t="s">
        <v>178</v>
      </c>
      <c r="E31" s="238">
        <v>3.68</v>
      </c>
      <c r="F31" s="239"/>
      <c r="G31" s="240">
        <f>ROUND(E31*F31,2)</f>
        <v>0</v>
      </c>
      <c r="H31" s="227">
        <v>263.43</v>
      </c>
      <c r="I31" s="226">
        <f>ROUND(E31*H31,2)</f>
        <v>969.42</v>
      </c>
      <c r="J31" s="227">
        <v>622.57000000000005</v>
      </c>
      <c r="K31" s="226">
        <f>ROUND(E31*J31,2)</f>
        <v>2291.06</v>
      </c>
      <c r="L31" s="226">
        <v>15</v>
      </c>
      <c r="M31" s="226">
        <f>G31*(1+L31/100)</f>
        <v>0</v>
      </c>
      <c r="N31" s="226">
        <v>1.1900000000000001E-2</v>
      </c>
      <c r="O31" s="226">
        <f>ROUND(E31*N31,2)</f>
        <v>0.04</v>
      </c>
      <c r="P31" s="226">
        <v>0</v>
      </c>
      <c r="Q31" s="226">
        <f>ROUND(E31*P31,2)</f>
        <v>0</v>
      </c>
      <c r="R31" s="226"/>
      <c r="S31" s="226" t="s">
        <v>166</v>
      </c>
      <c r="T31" s="226" t="s">
        <v>142</v>
      </c>
      <c r="U31" s="226">
        <v>0.95</v>
      </c>
      <c r="V31" s="226">
        <f>ROUND(E31*U31,2)</f>
        <v>3.5</v>
      </c>
      <c r="W31" s="226"/>
      <c r="X31" s="226" t="s">
        <v>167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168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62" t="s">
        <v>191</v>
      </c>
      <c r="D32" s="258"/>
      <c r="E32" s="259">
        <v>3.68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170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35">
        <v>13</v>
      </c>
      <c r="B33" s="236" t="s">
        <v>209</v>
      </c>
      <c r="C33" s="250" t="s">
        <v>210</v>
      </c>
      <c r="D33" s="237" t="s">
        <v>178</v>
      </c>
      <c r="E33" s="238">
        <v>3.21</v>
      </c>
      <c r="F33" s="239"/>
      <c r="G33" s="240">
        <f>ROUND(E33*F33,2)</f>
        <v>0</v>
      </c>
      <c r="H33" s="227">
        <v>324.85000000000002</v>
      </c>
      <c r="I33" s="226">
        <f>ROUND(E33*H33,2)</f>
        <v>1042.77</v>
      </c>
      <c r="J33" s="227">
        <v>617.15</v>
      </c>
      <c r="K33" s="226">
        <f>ROUND(E33*J33,2)</f>
        <v>1981.05</v>
      </c>
      <c r="L33" s="226">
        <v>15</v>
      </c>
      <c r="M33" s="226">
        <f>G33*(1+L33/100)</f>
        <v>0</v>
      </c>
      <c r="N33" s="226">
        <v>1.201E-2</v>
      </c>
      <c r="O33" s="226">
        <f>ROUND(E33*N33,2)</f>
        <v>0.04</v>
      </c>
      <c r="P33" s="226">
        <v>0</v>
      </c>
      <c r="Q33" s="226">
        <f>ROUND(E33*P33,2)</f>
        <v>0</v>
      </c>
      <c r="R33" s="226"/>
      <c r="S33" s="226" t="s">
        <v>166</v>
      </c>
      <c r="T33" s="226" t="s">
        <v>142</v>
      </c>
      <c r="U33" s="226">
        <v>0.95</v>
      </c>
      <c r="V33" s="226">
        <f>ROUND(E33*U33,2)</f>
        <v>3.05</v>
      </c>
      <c r="W33" s="226"/>
      <c r="X33" s="226" t="s">
        <v>167</v>
      </c>
      <c r="Y33" s="207"/>
      <c r="Z33" s="207"/>
      <c r="AA33" s="207"/>
      <c r="AB33" s="207"/>
      <c r="AC33" s="207"/>
      <c r="AD33" s="207"/>
      <c r="AE33" s="207"/>
      <c r="AF33" s="207"/>
      <c r="AG33" s="207" t="s">
        <v>168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62" t="s">
        <v>192</v>
      </c>
      <c r="D34" s="258"/>
      <c r="E34" s="259">
        <v>3.21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170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x14ac:dyDescent="0.25">
      <c r="A35" s="229" t="s">
        <v>136</v>
      </c>
      <c r="B35" s="230" t="s">
        <v>58</v>
      </c>
      <c r="C35" s="248" t="s">
        <v>59</v>
      </c>
      <c r="D35" s="231"/>
      <c r="E35" s="232"/>
      <c r="F35" s="233"/>
      <c r="G35" s="234">
        <f>SUMIF(AG36:AG69,"&lt;&gt;NOR",G36:G69)</f>
        <v>0</v>
      </c>
      <c r="H35" s="228"/>
      <c r="I35" s="228">
        <f>SUM(I36:I69)</f>
        <v>4390.95</v>
      </c>
      <c r="J35" s="228"/>
      <c r="K35" s="228">
        <f>SUM(K36:K69)</f>
        <v>20413.400000000001</v>
      </c>
      <c r="L35" s="228"/>
      <c r="M35" s="228">
        <f>SUM(M36:M69)</f>
        <v>0</v>
      </c>
      <c r="N35" s="228"/>
      <c r="O35" s="228">
        <f>SUM(O36:O69)</f>
        <v>1.47</v>
      </c>
      <c r="P35" s="228"/>
      <c r="Q35" s="228">
        <f>SUM(Q36:Q69)</f>
        <v>0</v>
      </c>
      <c r="R35" s="228"/>
      <c r="S35" s="228"/>
      <c r="T35" s="228"/>
      <c r="U35" s="228"/>
      <c r="V35" s="228">
        <f>SUM(V36:V69)</f>
        <v>37.679999999999993</v>
      </c>
      <c r="W35" s="228"/>
      <c r="X35" s="228"/>
      <c r="AG35" t="s">
        <v>137</v>
      </c>
    </row>
    <row r="36" spans="1:60" outlineLevel="1" x14ac:dyDescent="0.25">
      <c r="A36" s="235">
        <v>14</v>
      </c>
      <c r="B36" s="236" t="s">
        <v>211</v>
      </c>
      <c r="C36" s="250" t="s">
        <v>212</v>
      </c>
      <c r="D36" s="237" t="s">
        <v>178</v>
      </c>
      <c r="E36" s="238">
        <v>59.29</v>
      </c>
      <c r="F36" s="239"/>
      <c r="G36" s="240">
        <f>ROUND(E36*F36,2)</f>
        <v>0</v>
      </c>
      <c r="H36" s="227">
        <v>30.1</v>
      </c>
      <c r="I36" s="226">
        <f>ROUND(E36*H36,2)</f>
        <v>1784.63</v>
      </c>
      <c r="J36" s="227">
        <v>132.9</v>
      </c>
      <c r="K36" s="226">
        <f>ROUND(E36*J36,2)</f>
        <v>7879.64</v>
      </c>
      <c r="L36" s="226">
        <v>15</v>
      </c>
      <c r="M36" s="226">
        <f>G36*(1+L36/100)</f>
        <v>0</v>
      </c>
      <c r="N36" s="226">
        <v>4.8999999999999998E-3</v>
      </c>
      <c r="O36" s="226">
        <f>ROUND(E36*N36,2)</f>
        <v>0.28999999999999998</v>
      </c>
      <c r="P36" s="226">
        <v>0</v>
      </c>
      <c r="Q36" s="226">
        <f>ROUND(E36*P36,2)</f>
        <v>0</v>
      </c>
      <c r="R36" s="226"/>
      <c r="S36" s="226" t="s">
        <v>166</v>
      </c>
      <c r="T36" s="226" t="s">
        <v>142</v>
      </c>
      <c r="U36" s="226">
        <v>0.25</v>
      </c>
      <c r="V36" s="226">
        <f>ROUND(E36*U36,2)</f>
        <v>14.82</v>
      </c>
      <c r="W36" s="226"/>
      <c r="X36" s="226" t="s">
        <v>167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168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62" t="s">
        <v>213</v>
      </c>
      <c r="D37" s="258"/>
      <c r="E37" s="259">
        <v>4.78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170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62" t="s">
        <v>214</v>
      </c>
      <c r="D38" s="258"/>
      <c r="E38" s="259">
        <v>3.78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170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62" t="s">
        <v>215</v>
      </c>
      <c r="D39" s="258"/>
      <c r="E39" s="259">
        <v>54.86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170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62" t="s">
        <v>216</v>
      </c>
      <c r="D40" s="258"/>
      <c r="E40" s="259">
        <v>0.96250000000000002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170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62" t="s">
        <v>217</v>
      </c>
      <c r="D41" s="258"/>
      <c r="E41" s="259">
        <v>1.0375000000000001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170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62" t="s">
        <v>218</v>
      </c>
      <c r="D42" s="258"/>
      <c r="E42" s="259">
        <v>-1.6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07"/>
      <c r="Z42" s="207"/>
      <c r="AA42" s="207"/>
      <c r="AB42" s="207"/>
      <c r="AC42" s="207"/>
      <c r="AD42" s="207"/>
      <c r="AE42" s="207"/>
      <c r="AF42" s="207"/>
      <c r="AG42" s="207" t="s">
        <v>170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62" t="s">
        <v>219</v>
      </c>
      <c r="D43" s="258"/>
      <c r="E43" s="259">
        <v>-1.2749999999999999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07"/>
      <c r="Z43" s="207"/>
      <c r="AA43" s="207"/>
      <c r="AB43" s="207"/>
      <c r="AC43" s="207"/>
      <c r="AD43" s="207"/>
      <c r="AE43" s="207"/>
      <c r="AF43" s="207"/>
      <c r="AG43" s="207" t="s">
        <v>170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62" t="s">
        <v>220</v>
      </c>
      <c r="D44" s="258"/>
      <c r="E44" s="259">
        <v>-3.2549999999999999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07"/>
      <c r="Z44" s="207"/>
      <c r="AA44" s="207"/>
      <c r="AB44" s="207"/>
      <c r="AC44" s="207"/>
      <c r="AD44" s="207"/>
      <c r="AE44" s="207"/>
      <c r="AF44" s="207"/>
      <c r="AG44" s="207" t="s">
        <v>170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35">
        <v>15</v>
      </c>
      <c r="B45" s="236" t="s">
        <v>221</v>
      </c>
      <c r="C45" s="250" t="s">
        <v>222</v>
      </c>
      <c r="D45" s="237" t="s">
        <v>178</v>
      </c>
      <c r="E45" s="238">
        <v>4.53</v>
      </c>
      <c r="F45" s="239"/>
      <c r="G45" s="240">
        <f>ROUND(E45*F45,2)</f>
        <v>0</v>
      </c>
      <c r="H45" s="227">
        <v>15.18</v>
      </c>
      <c r="I45" s="226">
        <f>ROUND(E45*H45,2)</f>
        <v>68.77</v>
      </c>
      <c r="J45" s="227">
        <v>38.82</v>
      </c>
      <c r="K45" s="226">
        <f>ROUND(E45*J45,2)</f>
        <v>175.85</v>
      </c>
      <c r="L45" s="226">
        <v>15</v>
      </c>
      <c r="M45" s="226">
        <f>G45*(1+L45/100)</f>
        <v>0</v>
      </c>
      <c r="N45" s="226">
        <v>4.0000000000000003E-5</v>
      </c>
      <c r="O45" s="226">
        <f>ROUND(E45*N45,2)</f>
        <v>0</v>
      </c>
      <c r="P45" s="226">
        <v>0</v>
      </c>
      <c r="Q45" s="226">
        <f>ROUND(E45*P45,2)</f>
        <v>0</v>
      </c>
      <c r="R45" s="226"/>
      <c r="S45" s="226" t="s">
        <v>166</v>
      </c>
      <c r="T45" s="226" t="s">
        <v>142</v>
      </c>
      <c r="U45" s="226">
        <v>7.8E-2</v>
      </c>
      <c r="V45" s="226">
        <f>ROUND(E45*U45,2)</f>
        <v>0.35</v>
      </c>
      <c r="W45" s="226"/>
      <c r="X45" s="226" t="s">
        <v>167</v>
      </c>
      <c r="Y45" s="207"/>
      <c r="Z45" s="207"/>
      <c r="AA45" s="207"/>
      <c r="AB45" s="207"/>
      <c r="AC45" s="207"/>
      <c r="AD45" s="207"/>
      <c r="AE45" s="207"/>
      <c r="AF45" s="207"/>
      <c r="AG45" s="207" t="s">
        <v>168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62" t="s">
        <v>223</v>
      </c>
      <c r="D46" s="258"/>
      <c r="E46" s="259">
        <v>1.2749999999999999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07"/>
      <c r="Z46" s="207"/>
      <c r="AA46" s="207"/>
      <c r="AB46" s="207"/>
      <c r="AC46" s="207"/>
      <c r="AD46" s="207"/>
      <c r="AE46" s="207"/>
      <c r="AF46" s="207"/>
      <c r="AG46" s="207" t="s">
        <v>170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62" t="s">
        <v>224</v>
      </c>
      <c r="D47" s="258"/>
      <c r="E47" s="259">
        <v>3.2549999999999999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07"/>
      <c r="Z47" s="207"/>
      <c r="AA47" s="207"/>
      <c r="AB47" s="207"/>
      <c r="AC47" s="207"/>
      <c r="AD47" s="207"/>
      <c r="AE47" s="207"/>
      <c r="AF47" s="207"/>
      <c r="AG47" s="207" t="s">
        <v>170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0.399999999999999" outlineLevel="1" x14ac:dyDescent="0.25">
      <c r="A48" s="235">
        <v>16</v>
      </c>
      <c r="B48" s="236" t="s">
        <v>225</v>
      </c>
      <c r="C48" s="250" t="s">
        <v>226</v>
      </c>
      <c r="D48" s="237" t="s">
        <v>178</v>
      </c>
      <c r="E48" s="238">
        <v>19.2</v>
      </c>
      <c r="F48" s="239"/>
      <c r="G48" s="240">
        <f>ROUND(E48*F48,2)</f>
        <v>0</v>
      </c>
      <c r="H48" s="227">
        <v>15.96</v>
      </c>
      <c r="I48" s="226">
        <f>ROUND(E48*H48,2)</f>
        <v>306.43</v>
      </c>
      <c r="J48" s="227">
        <v>108.04</v>
      </c>
      <c r="K48" s="226">
        <f>ROUND(E48*J48,2)</f>
        <v>2074.37</v>
      </c>
      <c r="L48" s="226">
        <v>15</v>
      </c>
      <c r="M48" s="226">
        <f>G48*(1+L48/100)</f>
        <v>0</v>
      </c>
      <c r="N48" s="226">
        <v>6.0899999999999999E-3</v>
      </c>
      <c r="O48" s="226">
        <f>ROUND(E48*N48,2)</f>
        <v>0.12</v>
      </c>
      <c r="P48" s="226">
        <v>0</v>
      </c>
      <c r="Q48" s="226">
        <f>ROUND(E48*P48,2)</f>
        <v>0</v>
      </c>
      <c r="R48" s="226"/>
      <c r="S48" s="226" t="s">
        <v>166</v>
      </c>
      <c r="T48" s="226" t="s">
        <v>142</v>
      </c>
      <c r="U48" s="226">
        <v>0.19273999999999999</v>
      </c>
      <c r="V48" s="226">
        <f>ROUND(E48*U48,2)</f>
        <v>3.7</v>
      </c>
      <c r="W48" s="226"/>
      <c r="X48" s="226" t="s">
        <v>167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168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24"/>
      <c r="B49" s="225"/>
      <c r="C49" s="262" t="s">
        <v>227</v>
      </c>
      <c r="D49" s="258"/>
      <c r="E49" s="259">
        <v>19.2</v>
      </c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07"/>
      <c r="Z49" s="207"/>
      <c r="AA49" s="207"/>
      <c r="AB49" s="207"/>
      <c r="AC49" s="207"/>
      <c r="AD49" s="207"/>
      <c r="AE49" s="207"/>
      <c r="AF49" s="207"/>
      <c r="AG49" s="207" t="s">
        <v>170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35">
        <v>17</v>
      </c>
      <c r="B50" s="236" t="s">
        <v>228</v>
      </c>
      <c r="C50" s="250" t="s">
        <v>229</v>
      </c>
      <c r="D50" s="237" t="s">
        <v>178</v>
      </c>
      <c r="E50" s="238">
        <v>50.73</v>
      </c>
      <c r="F50" s="239"/>
      <c r="G50" s="240">
        <f>ROUND(E50*F50,2)</f>
        <v>0</v>
      </c>
      <c r="H50" s="227">
        <v>4.24</v>
      </c>
      <c r="I50" s="226">
        <f>ROUND(E50*H50,2)</f>
        <v>215.1</v>
      </c>
      <c r="J50" s="227">
        <v>40.76</v>
      </c>
      <c r="K50" s="226">
        <f>ROUND(E50*J50,2)</f>
        <v>2067.75</v>
      </c>
      <c r="L50" s="226">
        <v>15</v>
      </c>
      <c r="M50" s="226">
        <f>G50*(1+L50/100)</f>
        <v>0</v>
      </c>
      <c r="N50" s="226">
        <v>4.5399999999999998E-3</v>
      </c>
      <c r="O50" s="226">
        <f>ROUND(E50*N50,2)</f>
        <v>0.23</v>
      </c>
      <c r="P50" s="226">
        <v>0</v>
      </c>
      <c r="Q50" s="226">
        <f>ROUND(E50*P50,2)</f>
        <v>0</v>
      </c>
      <c r="R50" s="226"/>
      <c r="S50" s="226" t="s">
        <v>166</v>
      </c>
      <c r="T50" s="226" t="s">
        <v>142</v>
      </c>
      <c r="U50" s="226">
        <v>8.3250000000000005E-2</v>
      </c>
      <c r="V50" s="226">
        <f>ROUND(E50*U50,2)</f>
        <v>4.22</v>
      </c>
      <c r="W50" s="226"/>
      <c r="X50" s="226" t="s">
        <v>167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168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62" t="s">
        <v>215</v>
      </c>
      <c r="D51" s="258"/>
      <c r="E51" s="259">
        <v>54.86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07"/>
      <c r="Z51" s="207"/>
      <c r="AA51" s="207"/>
      <c r="AB51" s="207"/>
      <c r="AC51" s="207"/>
      <c r="AD51" s="207"/>
      <c r="AE51" s="207"/>
      <c r="AF51" s="207"/>
      <c r="AG51" s="207" t="s">
        <v>170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62" t="s">
        <v>216</v>
      </c>
      <c r="D52" s="258"/>
      <c r="E52" s="259">
        <v>0.96250000000000002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07"/>
      <c r="Z52" s="207"/>
      <c r="AA52" s="207"/>
      <c r="AB52" s="207"/>
      <c r="AC52" s="207"/>
      <c r="AD52" s="207"/>
      <c r="AE52" s="207"/>
      <c r="AF52" s="207"/>
      <c r="AG52" s="207" t="s">
        <v>170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62" t="s">
        <v>217</v>
      </c>
      <c r="D53" s="258"/>
      <c r="E53" s="259">
        <v>1.0375000000000001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07"/>
      <c r="Z53" s="207"/>
      <c r="AA53" s="207"/>
      <c r="AB53" s="207"/>
      <c r="AC53" s="207"/>
      <c r="AD53" s="207"/>
      <c r="AE53" s="207"/>
      <c r="AF53" s="207"/>
      <c r="AG53" s="207" t="s">
        <v>170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62" t="s">
        <v>218</v>
      </c>
      <c r="D54" s="258"/>
      <c r="E54" s="259">
        <v>-1.6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07"/>
      <c r="Z54" s="207"/>
      <c r="AA54" s="207"/>
      <c r="AB54" s="207"/>
      <c r="AC54" s="207"/>
      <c r="AD54" s="207"/>
      <c r="AE54" s="207"/>
      <c r="AF54" s="207"/>
      <c r="AG54" s="207" t="s">
        <v>170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62" t="s">
        <v>219</v>
      </c>
      <c r="D55" s="258"/>
      <c r="E55" s="259">
        <v>-1.2749999999999999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07"/>
      <c r="Z55" s="207"/>
      <c r="AA55" s="207"/>
      <c r="AB55" s="207"/>
      <c r="AC55" s="207"/>
      <c r="AD55" s="207"/>
      <c r="AE55" s="207"/>
      <c r="AF55" s="207"/>
      <c r="AG55" s="207" t="s">
        <v>170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24"/>
      <c r="B56" s="225"/>
      <c r="C56" s="262" t="s">
        <v>220</v>
      </c>
      <c r="D56" s="258"/>
      <c r="E56" s="259">
        <v>-3.2549999999999999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07"/>
      <c r="Z56" s="207"/>
      <c r="AA56" s="207"/>
      <c r="AB56" s="207"/>
      <c r="AC56" s="207"/>
      <c r="AD56" s="207"/>
      <c r="AE56" s="207"/>
      <c r="AF56" s="207"/>
      <c r="AG56" s="207" t="s">
        <v>170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0.399999999999999" outlineLevel="1" x14ac:dyDescent="0.25">
      <c r="A57" s="235">
        <v>18</v>
      </c>
      <c r="B57" s="236" t="s">
        <v>230</v>
      </c>
      <c r="C57" s="250" t="s">
        <v>231</v>
      </c>
      <c r="D57" s="237" t="s">
        <v>178</v>
      </c>
      <c r="E57" s="238">
        <v>11.1</v>
      </c>
      <c r="F57" s="239"/>
      <c r="G57" s="240">
        <f>ROUND(E57*F57,2)</f>
        <v>0</v>
      </c>
      <c r="H57" s="227">
        <v>5.49</v>
      </c>
      <c r="I57" s="226">
        <f>ROUND(E57*H57,2)</f>
        <v>60.94</v>
      </c>
      <c r="J57" s="227">
        <v>96.51</v>
      </c>
      <c r="K57" s="226">
        <f>ROUND(E57*J57,2)</f>
        <v>1071.26</v>
      </c>
      <c r="L57" s="226">
        <v>15</v>
      </c>
      <c r="M57" s="226">
        <f>G57*(1+L57/100)</f>
        <v>0</v>
      </c>
      <c r="N57" s="226">
        <v>5.4299999999999999E-3</v>
      </c>
      <c r="O57" s="226">
        <f>ROUND(E57*N57,2)</f>
        <v>0.06</v>
      </c>
      <c r="P57" s="226">
        <v>0</v>
      </c>
      <c r="Q57" s="226">
        <f>ROUND(E57*P57,2)</f>
        <v>0</v>
      </c>
      <c r="R57" s="226"/>
      <c r="S57" s="226" t="s">
        <v>166</v>
      </c>
      <c r="T57" s="226" t="s">
        <v>142</v>
      </c>
      <c r="U57" s="226">
        <v>0.16941999999999999</v>
      </c>
      <c r="V57" s="226">
        <f>ROUND(E57*U57,2)</f>
        <v>1.88</v>
      </c>
      <c r="W57" s="226"/>
      <c r="X57" s="226" t="s">
        <v>167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168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24"/>
      <c r="B58" s="225"/>
      <c r="C58" s="262" t="s">
        <v>232</v>
      </c>
      <c r="D58" s="258"/>
      <c r="E58" s="259">
        <v>14.3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07"/>
      <c r="Z58" s="207"/>
      <c r="AA58" s="207"/>
      <c r="AB58" s="207"/>
      <c r="AC58" s="207"/>
      <c r="AD58" s="207"/>
      <c r="AE58" s="207"/>
      <c r="AF58" s="207"/>
      <c r="AG58" s="207" t="s">
        <v>170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62" t="s">
        <v>233</v>
      </c>
      <c r="D59" s="258"/>
      <c r="E59" s="259">
        <v>-3.2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07"/>
      <c r="Z59" s="207"/>
      <c r="AA59" s="207"/>
      <c r="AB59" s="207"/>
      <c r="AC59" s="207"/>
      <c r="AD59" s="207"/>
      <c r="AE59" s="207"/>
      <c r="AF59" s="207"/>
      <c r="AG59" s="207" t="s">
        <v>170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35">
        <v>19</v>
      </c>
      <c r="B60" s="236" t="s">
        <v>234</v>
      </c>
      <c r="C60" s="250" t="s">
        <v>235</v>
      </c>
      <c r="D60" s="237" t="s">
        <v>178</v>
      </c>
      <c r="E60" s="238">
        <v>1.61</v>
      </c>
      <c r="F60" s="239"/>
      <c r="G60" s="240">
        <f>ROUND(E60*F60,2)</f>
        <v>0</v>
      </c>
      <c r="H60" s="227">
        <v>163.06</v>
      </c>
      <c r="I60" s="226">
        <f>ROUND(E60*H60,2)</f>
        <v>262.52999999999997</v>
      </c>
      <c r="J60" s="227">
        <v>1041.94</v>
      </c>
      <c r="K60" s="226">
        <f>ROUND(E60*J60,2)</f>
        <v>1677.52</v>
      </c>
      <c r="L60" s="226">
        <v>15</v>
      </c>
      <c r="M60" s="226">
        <f>G60*(1+L60/100)</f>
        <v>0</v>
      </c>
      <c r="N60" s="226">
        <v>5.8500000000000003E-2</v>
      </c>
      <c r="O60" s="226">
        <f>ROUND(E60*N60,2)</f>
        <v>0.09</v>
      </c>
      <c r="P60" s="226">
        <v>0</v>
      </c>
      <c r="Q60" s="226">
        <f>ROUND(E60*P60,2)</f>
        <v>0</v>
      </c>
      <c r="R60" s="226"/>
      <c r="S60" s="226" t="s">
        <v>166</v>
      </c>
      <c r="T60" s="226" t="s">
        <v>142</v>
      </c>
      <c r="U60" s="226">
        <v>1.86904</v>
      </c>
      <c r="V60" s="226">
        <f>ROUND(E60*U60,2)</f>
        <v>3.01</v>
      </c>
      <c r="W60" s="226"/>
      <c r="X60" s="226" t="s">
        <v>167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168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24"/>
      <c r="B61" s="225"/>
      <c r="C61" s="262" t="s">
        <v>236</v>
      </c>
      <c r="D61" s="258"/>
      <c r="E61" s="259">
        <v>0.56000000000000005</v>
      </c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07"/>
      <c r="Z61" s="207"/>
      <c r="AA61" s="207"/>
      <c r="AB61" s="207"/>
      <c r="AC61" s="207"/>
      <c r="AD61" s="207"/>
      <c r="AE61" s="207"/>
      <c r="AF61" s="207"/>
      <c r="AG61" s="207" t="s">
        <v>170</v>
      </c>
      <c r="AH61" s="207">
        <v>0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24"/>
      <c r="B62" s="225"/>
      <c r="C62" s="262" t="s">
        <v>237</v>
      </c>
      <c r="D62" s="258"/>
      <c r="E62" s="259">
        <v>0.3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07"/>
      <c r="Z62" s="207"/>
      <c r="AA62" s="207"/>
      <c r="AB62" s="207"/>
      <c r="AC62" s="207"/>
      <c r="AD62" s="207"/>
      <c r="AE62" s="207"/>
      <c r="AF62" s="207"/>
      <c r="AG62" s="207" t="s">
        <v>170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24"/>
      <c r="B63" s="225"/>
      <c r="C63" s="262" t="s">
        <v>238</v>
      </c>
      <c r="D63" s="258"/>
      <c r="E63" s="259">
        <v>0.75</v>
      </c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07"/>
      <c r="Z63" s="207"/>
      <c r="AA63" s="207"/>
      <c r="AB63" s="207"/>
      <c r="AC63" s="207"/>
      <c r="AD63" s="207"/>
      <c r="AE63" s="207"/>
      <c r="AF63" s="207"/>
      <c r="AG63" s="207" t="s">
        <v>170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ht="20.399999999999999" outlineLevel="1" x14ac:dyDescent="0.25">
      <c r="A64" s="235">
        <v>20</v>
      </c>
      <c r="B64" s="236" t="s">
        <v>239</v>
      </c>
      <c r="C64" s="250" t="s">
        <v>240</v>
      </c>
      <c r="D64" s="237" t="s">
        <v>178</v>
      </c>
      <c r="E64" s="238">
        <v>9.56</v>
      </c>
      <c r="F64" s="239"/>
      <c r="G64" s="240">
        <f>ROUND(E64*F64,2)</f>
        <v>0</v>
      </c>
      <c r="H64" s="227">
        <v>100.99</v>
      </c>
      <c r="I64" s="226">
        <f>ROUND(E64*H64,2)</f>
        <v>965.46</v>
      </c>
      <c r="J64" s="227">
        <v>206.01</v>
      </c>
      <c r="K64" s="226">
        <f>ROUND(E64*J64,2)</f>
        <v>1969.46</v>
      </c>
      <c r="L64" s="226">
        <v>15</v>
      </c>
      <c r="M64" s="226">
        <f>G64*(1+L64/100)</f>
        <v>0</v>
      </c>
      <c r="N64" s="226">
        <v>3.6099999999999999E-3</v>
      </c>
      <c r="O64" s="226">
        <f>ROUND(E64*N64,2)</f>
        <v>0.03</v>
      </c>
      <c r="P64" s="226">
        <v>0</v>
      </c>
      <c r="Q64" s="226">
        <f>ROUND(E64*P64,2)</f>
        <v>0</v>
      </c>
      <c r="R64" s="226"/>
      <c r="S64" s="226" t="s">
        <v>166</v>
      </c>
      <c r="T64" s="226" t="s">
        <v>142</v>
      </c>
      <c r="U64" s="226">
        <v>0.36199999999999999</v>
      </c>
      <c r="V64" s="226">
        <f>ROUND(E64*U64,2)</f>
        <v>3.46</v>
      </c>
      <c r="W64" s="226"/>
      <c r="X64" s="226" t="s">
        <v>167</v>
      </c>
      <c r="Y64" s="207"/>
      <c r="Z64" s="207"/>
      <c r="AA64" s="207"/>
      <c r="AB64" s="207"/>
      <c r="AC64" s="207"/>
      <c r="AD64" s="207"/>
      <c r="AE64" s="207"/>
      <c r="AF64" s="207"/>
      <c r="AG64" s="207" t="s">
        <v>168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62" t="s">
        <v>241</v>
      </c>
      <c r="D65" s="258"/>
      <c r="E65" s="259">
        <v>9.56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07"/>
      <c r="Z65" s="207"/>
      <c r="AA65" s="207"/>
      <c r="AB65" s="207"/>
      <c r="AC65" s="207"/>
      <c r="AD65" s="207"/>
      <c r="AE65" s="207"/>
      <c r="AF65" s="207"/>
      <c r="AG65" s="207" t="s">
        <v>170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35">
        <v>21</v>
      </c>
      <c r="B66" s="236" t="s">
        <v>242</v>
      </c>
      <c r="C66" s="250" t="s">
        <v>243</v>
      </c>
      <c r="D66" s="237" t="s">
        <v>178</v>
      </c>
      <c r="E66" s="238">
        <v>11.84</v>
      </c>
      <c r="F66" s="239"/>
      <c r="G66" s="240">
        <f>ROUND(E66*F66,2)</f>
        <v>0</v>
      </c>
      <c r="H66" s="227">
        <v>61.41</v>
      </c>
      <c r="I66" s="226">
        <f>ROUND(E66*H66,2)</f>
        <v>727.09</v>
      </c>
      <c r="J66" s="227">
        <v>234.59</v>
      </c>
      <c r="K66" s="226">
        <f>ROUND(E66*J66,2)</f>
        <v>2777.55</v>
      </c>
      <c r="L66" s="226">
        <v>15</v>
      </c>
      <c r="M66" s="226">
        <f>G66*(1+L66/100)</f>
        <v>0</v>
      </c>
      <c r="N66" s="226">
        <v>5.5129999999999998E-2</v>
      </c>
      <c r="O66" s="226">
        <f>ROUND(E66*N66,2)</f>
        <v>0.65</v>
      </c>
      <c r="P66" s="226">
        <v>0</v>
      </c>
      <c r="Q66" s="226">
        <f>ROUND(E66*P66,2)</f>
        <v>0</v>
      </c>
      <c r="R66" s="226"/>
      <c r="S66" s="226" t="s">
        <v>166</v>
      </c>
      <c r="T66" s="226" t="s">
        <v>142</v>
      </c>
      <c r="U66" s="226">
        <v>0.44800000000000001</v>
      </c>
      <c r="V66" s="226">
        <f>ROUND(E66*U66,2)</f>
        <v>5.3</v>
      </c>
      <c r="W66" s="226"/>
      <c r="X66" s="226" t="s">
        <v>167</v>
      </c>
      <c r="Y66" s="207"/>
      <c r="Z66" s="207"/>
      <c r="AA66" s="207"/>
      <c r="AB66" s="207"/>
      <c r="AC66" s="207"/>
      <c r="AD66" s="207"/>
      <c r="AE66" s="207"/>
      <c r="AF66" s="207"/>
      <c r="AG66" s="207" t="s">
        <v>168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/>
      <c r="B67" s="225"/>
      <c r="C67" s="262" t="s">
        <v>244</v>
      </c>
      <c r="D67" s="258"/>
      <c r="E67" s="259">
        <v>10.4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07"/>
      <c r="Z67" s="207"/>
      <c r="AA67" s="207"/>
      <c r="AB67" s="207"/>
      <c r="AC67" s="207"/>
      <c r="AD67" s="207"/>
      <c r="AE67" s="207"/>
      <c r="AF67" s="207"/>
      <c r="AG67" s="207" t="s">
        <v>170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62" t="s">
        <v>245</v>
      </c>
      <c r="D68" s="258"/>
      <c r="E68" s="259">
        <v>1.44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07"/>
      <c r="Z68" s="207"/>
      <c r="AA68" s="207"/>
      <c r="AB68" s="207"/>
      <c r="AC68" s="207"/>
      <c r="AD68" s="207"/>
      <c r="AE68" s="207"/>
      <c r="AF68" s="207"/>
      <c r="AG68" s="207" t="s">
        <v>170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ht="20.399999999999999" outlineLevel="1" x14ac:dyDescent="0.25">
      <c r="A69" s="241">
        <v>22</v>
      </c>
      <c r="B69" s="242" t="s">
        <v>246</v>
      </c>
      <c r="C69" s="249" t="s">
        <v>247</v>
      </c>
      <c r="D69" s="243" t="s">
        <v>183</v>
      </c>
      <c r="E69" s="244">
        <v>10</v>
      </c>
      <c r="F69" s="245"/>
      <c r="G69" s="246">
        <f>ROUND(E69*F69,2)</f>
        <v>0</v>
      </c>
      <c r="H69" s="227">
        <v>0</v>
      </c>
      <c r="I69" s="226">
        <f>ROUND(E69*H69,2)</f>
        <v>0</v>
      </c>
      <c r="J69" s="227">
        <v>72</v>
      </c>
      <c r="K69" s="226">
        <f>ROUND(E69*J69,2)</f>
        <v>720</v>
      </c>
      <c r="L69" s="226">
        <v>15</v>
      </c>
      <c r="M69" s="226">
        <f>G69*(1+L69/100)</f>
        <v>0</v>
      </c>
      <c r="N69" s="226">
        <v>0</v>
      </c>
      <c r="O69" s="226">
        <f>ROUND(E69*N69,2)</f>
        <v>0</v>
      </c>
      <c r="P69" s="226">
        <v>0</v>
      </c>
      <c r="Q69" s="226">
        <f>ROUND(E69*P69,2)</f>
        <v>0</v>
      </c>
      <c r="R69" s="226"/>
      <c r="S69" s="226" t="s">
        <v>141</v>
      </c>
      <c r="T69" s="226" t="s">
        <v>142</v>
      </c>
      <c r="U69" s="226">
        <v>9.4E-2</v>
      </c>
      <c r="V69" s="226">
        <f>ROUND(E69*U69,2)</f>
        <v>0.94</v>
      </c>
      <c r="W69" s="226"/>
      <c r="X69" s="226" t="s">
        <v>167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168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x14ac:dyDescent="0.25">
      <c r="A70" s="229" t="s">
        <v>136</v>
      </c>
      <c r="B70" s="230" t="s">
        <v>60</v>
      </c>
      <c r="C70" s="248" t="s">
        <v>61</v>
      </c>
      <c r="D70" s="231"/>
      <c r="E70" s="232"/>
      <c r="F70" s="233"/>
      <c r="G70" s="234">
        <f>SUMIF(AG71:AG82,"&lt;&gt;NOR",G71:G82)</f>
        <v>0</v>
      </c>
      <c r="H70" s="228"/>
      <c r="I70" s="228">
        <f>SUM(I71:I82)</f>
        <v>9824.7699999999986</v>
      </c>
      <c r="J70" s="228"/>
      <c r="K70" s="228">
        <f>SUM(K71:K82)</f>
        <v>7474.07</v>
      </c>
      <c r="L70" s="228"/>
      <c r="M70" s="228">
        <f>SUM(M71:M82)</f>
        <v>0</v>
      </c>
      <c r="N70" s="228"/>
      <c r="O70" s="228">
        <f>SUM(O71:O82)</f>
        <v>0.47000000000000003</v>
      </c>
      <c r="P70" s="228"/>
      <c r="Q70" s="228">
        <f>SUM(Q71:Q82)</f>
        <v>0</v>
      </c>
      <c r="R70" s="228"/>
      <c r="S70" s="228"/>
      <c r="T70" s="228"/>
      <c r="U70" s="228"/>
      <c r="V70" s="228">
        <f>SUM(V71:V82)</f>
        <v>13.1</v>
      </c>
      <c r="W70" s="228"/>
      <c r="X70" s="228"/>
      <c r="AG70" t="s">
        <v>137</v>
      </c>
    </row>
    <row r="71" spans="1:60" outlineLevel="1" x14ac:dyDescent="0.25">
      <c r="A71" s="235">
        <v>23</v>
      </c>
      <c r="B71" s="236" t="s">
        <v>248</v>
      </c>
      <c r="C71" s="250" t="s">
        <v>249</v>
      </c>
      <c r="D71" s="237" t="s">
        <v>178</v>
      </c>
      <c r="E71" s="238">
        <v>25.59</v>
      </c>
      <c r="F71" s="239"/>
      <c r="G71" s="240">
        <f>ROUND(E71*F71,2)</f>
        <v>0</v>
      </c>
      <c r="H71" s="227">
        <v>44.58</v>
      </c>
      <c r="I71" s="226">
        <f>ROUND(E71*H71,2)</f>
        <v>1140.8</v>
      </c>
      <c r="J71" s="227">
        <v>47.42</v>
      </c>
      <c r="K71" s="226">
        <f>ROUND(E71*J71,2)</f>
        <v>1213.48</v>
      </c>
      <c r="L71" s="226">
        <v>15</v>
      </c>
      <c r="M71" s="226">
        <f>G71*(1+L71/100)</f>
        <v>0</v>
      </c>
      <c r="N71" s="226">
        <v>2.5999999999999998E-4</v>
      </c>
      <c r="O71" s="226">
        <f>ROUND(E71*N71,2)</f>
        <v>0.01</v>
      </c>
      <c r="P71" s="226">
        <v>0</v>
      </c>
      <c r="Q71" s="226">
        <f>ROUND(E71*P71,2)</f>
        <v>0</v>
      </c>
      <c r="R71" s="226"/>
      <c r="S71" s="226" t="s">
        <v>166</v>
      </c>
      <c r="T71" s="226" t="s">
        <v>142</v>
      </c>
      <c r="U71" s="226">
        <v>0.09</v>
      </c>
      <c r="V71" s="226">
        <f>ROUND(E71*U71,2)</f>
        <v>2.2999999999999998</v>
      </c>
      <c r="W71" s="226"/>
      <c r="X71" s="226" t="s">
        <v>167</v>
      </c>
      <c r="Y71" s="207"/>
      <c r="Z71" s="207"/>
      <c r="AA71" s="207"/>
      <c r="AB71" s="207"/>
      <c r="AC71" s="207"/>
      <c r="AD71" s="207"/>
      <c r="AE71" s="207"/>
      <c r="AF71" s="207"/>
      <c r="AG71" s="207" t="s">
        <v>168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24"/>
      <c r="B72" s="225"/>
      <c r="C72" s="262" t="s">
        <v>191</v>
      </c>
      <c r="D72" s="258"/>
      <c r="E72" s="259">
        <v>3.68</v>
      </c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07"/>
      <c r="Z72" s="207"/>
      <c r="AA72" s="207"/>
      <c r="AB72" s="207"/>
      <c r="AC72" s="207"/>
      <c r="AD72" s="207"/>
      <c r="AE72" s="207"/>
      <c r="AF72" s="207"/>
      <c r="AG72" s="207" t="s">
        <v>170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62" t="s">
        <v>250</v>
      </c>
      <c r="D73" s="258"/>
      <c r="E73" s="259">
        <v>3.46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07"/>
      <c r="Z73" s="207"/>
      <c r="AA73" s="207"/>
      <c r="AB73" s="207"/>
      <c r="AC73" s="207"/>
      <c r="AD73" s="207"/>
      <c r="AE73" s="207"/>
      <c r="AF73" s="207"/>
      <c r="AG73" s="207" t="s">
        <v>170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62" t="s">
        <v>251</v>
      </c>
      <c r="D74" s="258"/>
      <c r="E74" s="259">
        <v>18.45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170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35">
        <v>24</v>
      </c>
      <c r="B75" s="236" t="s">
        <v>252</v>
      </c>
      <c r="C75" s="250" t="s">
        <v>253</v>
      </c>
      <c r="D75" s="237" t="s">
        <v>178</v>
      </c>
      <c r="E75" s="238">
        <v>25.59</v>
      </c>
      <c r="F75" s="239"/>
      <c r="G75" s="240">
        <f>ROUND(E75*F75,2)</f>
        <v>0</v>
      </c>
      <c r="H75" s="227">
        <v>339.35</v>
      </c>
      <c r="I75" s="226">
        <f>ROUND(E75*H75,2)</f>
        <v>8683.9699999999993</v>
      </c>
      <c r="J75" s="227">
        <v>197.65</v>
      </c>
      <c r="K75" s="226">
        <f>ROUND(E75*J75,2)</f>
        <v>5057.8599999999997</v>
      </c>
      <c r="L75" s="226">
        <v>15</v>
      </c>
      <c r="M75" s="226">
        <f>G75*(1+L75/100)</f>
        <v>0</v>
      </c>
      <c r="N75" s="226">
        <v>1.806E-2</v>
      </c>
      <c r="O75" s="226">
        <f>ROUND(E75*N75,2)</f>
        <v>0.46</v>
      </c>
      <c r="P75" s="226">
        <v>0</v>
      </c>
      <c r="Q75" s="226">
        <f>ROUND(E75*P75,2)</f>
        <v>0</v>
      </c>
      <c r="R75" s="226"/>
      <c r="S75" s="226" t="s">
        <v>166</v>
      </c>
      <c r="T75" s="226" t="s">
        <v>142</v>
      </c>
      <c r="U75" s="226">
        <v>0.372</v>
      </c>
      <c r="V75" s="226">
        <f>ROUND(E75*U75,2)</f>
        <v>9.52</v>
      </c>
      <c r="W75" s="226"/>
      <c r="X75" s="226" t="s">
        <v>167</v>
      </c>
      <c r="Y75" s="207"/>
      <c r="Z75" s="207"/>
      <c r="AA75" s="207"/>
      <c r="AB75" s="207"/>
      <c r="AC75" s="207"/>
      <c r="AD75" s="207"/>
      <c r="AE75" s="207"/>
      <c r="AF75" s="207"/>
      <c r="AG75" s="207" t="s">
        <v>168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62" t="s">
        <v>191</v>
      </c>
      <c r="D76" s="258"/>
      <c r="E76" s="259">
        <v>3.68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07"/>
      <c r="Z76" s="207"/>
      <c r="AA76" s="207"/>
      <c r="AB76" s="207"/>
      <c r="AC76" s="207"/>
      <c r="AD76" s="207"/>
      <c r="AE76" s="207"/>
      <c r="AF76" s="207"/>
      <c r="AG76" s="207" t="s">
        <v>170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62" t="s">
        <v>250</v>
      </c>
      <c r="D77" s="258"/>
      <c r="E77" s="259">
        <v>3.46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07"/>
      <c r="Z77" s="207"/>
      <c r="AA77" s="207"/>
      <c r="AB77" s="207"/>
      <c r="AC77" s="207"/>
      <c r="AD77" s="207"/>
      <c r="AE77" s="207"/>
      <c r="AF77" s="207"/>
      <c r="AG77" s="207" t="s">
        <v>170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62" t="s">
        <v>251</v>
      </c>
      <c r="D78" s="258"/>
      <c r="E78" s="259">
        <v>18.45</v>
      </c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07"/>
      <c r="Z78" s="207"/>
      <c r="AA78" s="207"/>
      <c r="AB78" s="207"/>
      <c r="AC78" s="207"/>
      <c r="AD78" s="207"/>
      <c r="AE78" s="207"/>
      <c r="AF78" s="207"/>
      <c r="AG78" s="207" t="s">
        <v>170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ht="20.399999999999999" outlineLevel="1" x14ac:dyDescent="0.25">
      <c r="A79" s="235">
        <v>25</v>
      </c>
      <c r="B79" s="236" t="s">
        <v>254</v>
      </c>
      <c r="C79" s="250" t="s">
        <v>255</v>
      </c>
      <c r="D79" s="237" t="s">
        <v>178</v>
      </c>
      <c r="E79" s="238">
        <v>25.59</v>
      </c>
      <c r="F79" s="239"/>
      <c r="G79" s="240">
        <f>ROUND(E79*F79,2)</f>
        <v>0</v>
      </c>
      <c r="H79" s="227">
        <v>0</v>
      </c>
      <c r="I79" s="226">
        <f>ROUND(E79*H79,2)</f>
        <v>0</v>
      </c>
      <c r="J79" s="227">
        <v>47</v>
      </c>
      <c r="K79" s="226">
        <f>ROUND(E79*J79,2)</f>
        <v>1202.73</v>
      </c>
      <c r="L79" s="226">
        <v>15</v>
      </c>
      <c r="M79" s="226">
        <f>G79*(1+L79/100)</f>
        <v>0</v>
      </c>
      <c r="N79" s="226">
        <v>0</v>
      </c>
      <c r="O79" s="226">
        <f>ROUND(E79*N79,2)</f>
        <v>0</v>
      </c>
      <c r="P79" s="226">
        <v>0</v>
      </c>
      <c r="Q79" s="226">
        <f>ROUND(E79*P79,2)</f>
        <v>0</v>
      </c>
      <c r="R79" s="226"/>
      <c r="S79" s="226" t="s">
        <v>166</v>
      </c>
      <c r="T79" s="226" t="s">
        <v>142</v>
      </c>
      <c r="U79" s="226">
        <v>0.05</v>
      </c>
      <c r="V79" s="226">
        <f>ROUND(E79*U79,2)</f>
        <v>1.28</v>
      </c>
      <c r="W79" s="226"/>
      <c r="X79" s="226" t="s">
        <v>167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168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24"/>
      <c r="B80" s="225"/>
      <c r="C80" s="262" t="s">
        <v>191</v>
      </c>
      <c r="D80" s="258"/>
      <c r="E80" s="259">
        <v>3.68</v>
      </c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07"/>
      <c r="Z80" s="207"/>
      <c r="AA80" s="207"/>
      <c r="AB80" s="207"/>
      <c r="AC80" s="207"/>
      <c r="AD80" s="207"/>
      <c r="AE80" s="207"/>
      <c r="AF80" s="207"/>
      <c r="AG80" s="207" t="s">
        <v>170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24"/>
      <c r="B81" s="225"/>
      <c r="C81" s="262" t="s">
        <v>250</v>
      </c>
      <c r="D81" s="258"/>
      <c r="E81" s="259">
        <v>3.46</v>
      </c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07"/>
      <c r="Z81" s="207"/>
      <c r="AA81" s="207"/>
      <c r="AB81" s="207"/>
      <c r="AC81" s="207"/>
      <c r="AD81" s="207"/>
      <c r="AE81" s="207"/>
      <c r="AF81" s="207"/>
      <c r="AG81" s="207" t="s">
        <v>170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62" t="s">
        <v>251</v>
      </c>
      <c r="D82" s="258"/>
      <c r="E82" s="259">
        <v>18.45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07"/>
      <c r="Z82" s="207"/>
      <c r="AA82" s="207"/>
      <c r="AB82" s="207"/>
      <c r="AC82" s="207"/>
      <c r="AD82" s="207"/>
      <c r="AE82" s="207"/>
      <c r="AF82" s="207"/>
      <c r="AG82" s="207" t="s">
        <v>170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x14ac:dyDescent="0.25">
      <c r="A83" s="229" t="s">
        <v>136</v>
      </c>
      <c r="B83" s="230" t="s">
        <v>62</v>
      </c>
      <c r="C83" s="248" t="s">
        <v>63</v>
      </c>
      <c r="D83" s="231"/>
      <c r="E83" s="232"/>
      <c r="F83" s="233"/>
      <c r="G83" s="234">
        <f>SUMIF(AG84:AG85,"&lt;&gt;NOR",G84:G85)</f>
        <v>0</v>
      </c>
      <c r="H83" s="228"/>
      <c r="I83" s="228">
        <f>SUM(I84:I85)</f>
        <v>1328.08</v>
      </c>
      <c r="J83" s="228"/>
      <c r="K83" s="228">
        <f>SUM(K84:K85)</f>
        <v>994.92</v>
      </c>
      <c r="L83" s="228"/>
      <c r="M83" s="228">
        <f>SUM(M84:M85)</f>
        <v>0</v>
      </c>
      <c r="N83" s="228"/>
      <c r="O83" s="228">
        <f>SUM(O84:O85)</f>
        <v>0.03</v>
      </c>
      <c r="P83" s="228"/>
      <c r="Q83" s="228">
        <f>SUM(Q84:Q85)</f>
        <v>0</v>
      </c>
      <c r="R83" s="228"/>
      <c r="S83" s="228"/>
      <c r="T83" s="228"/>
      <c r="U83" s="228"/>
      <c r="V83" s="228">
        <f>SUM(V84:V85)</f>
        <v>1.86</v>
      </c>
      <c r="W83" s="228"/>
      <c r="X83" s="228"/>
      <c r="AG83" t="s">
        <v>137</v>
      </c>
    </row>
    <row r="84" spans="1:60" outlineLevel="1" x14ac:dyDescent="0.25">
      <c r="A84" s="241">
        <v>26</v>
      </c>
      <c r="B84" s="242" t="s">
        <v>256</v>
      </c>
      <c r="C84" s="249" t="s">
        <v>257</v>
      </c>
      <c r="D84" s="243" t="s">
        <v>173</v>
      </c>
      <c r="E84" s="244">
        <v>1</v>
      </c>
      <c r="F84" s="245"/>
      <c r="G84" s="246">
        <f>ROUND(E84*F84,2)</f>
        <v>0</v>
      </c>
      <c r="H84" s="227">
        <v>20.079999999999998</v>
      </c>
      <c r="I84" s="226">
        <f>ROUND(E84*H84,2)</f>
        <v>20.079999999999998</v>
      </c>
      <c r="J84" s="227">
        <v>994.92</v>
      </c>
      <c r="K84" s="226">
        <f>ROUND(E84*J84,2)</f>
        <v>994.92</v>
      </c>
      <c r="L84" s="226">
        <v>15</v>
      </c>
      <c r="M84" s="226">
        <f>G84*(1+L84/100)</f>
        <v>0</v>
      </c>
      <c r="N84" s="226">
        <v>1.8970000000000001E-2</v>
      </c>
      <c r="O84" s="226">
        <f>ROUND(E84*N84,2)</f>
        <v>0.02</v>
      </c>
      <c r="P84" s="226">
        <v>0</v>
      </c>
      <c r="Q84" s="226">
        <f>ROUND(E84*P84,2)</f>
        <v>0</v>
      </c>
      <c r="R84" s="226"/>
      <c r="S84" s="226" t="s">
        <v>166</v>
      </c>
      <c r="T84" s="226" t="s">
        <v>142</v>
      </c>
      <c r="U84" s="226">
        <v>1.86</v>
      </c>
      <c r="V84" s="226">
        <f>ROUND(E84*U84,2)</f>
        <v>1.86</v>
      </c>
      <c r="W84" s="226"/>
      <c r="X84" s="226" t="s">
        <v>167</v>
      </c>
      <c r="Y84" s="207"/>
      <c r="Z84" s="207"/>
      <c r="AA84" s="207"/>
      <c r="AB84" s="207"/>
      <c r="AC84" s="207"/>
      <c r="AD84" s="207"/>
      <c r="AE84" s="207"/>
      <c r="AF84" s="207"/>
      <c r="AG84" s="207" t="s">
        <v>168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ht="20.399999999999999" outlineLevel="1" x14ac:dyDescent="0.25">
      <c r="A85" s="241">
        <v>27</v>
      </c>
      <c r="B85" s="242" t="s">
        <v>258</v>
      </c>
      <c r="C85" s="249" t="s">
        <v>259</v>
      </c>
      <c r="D85" s="243" t="s">
        <v>173</v>
      </c>
      <c r="E85" s="244">
        <v>1</v>
      </c>
      <c r="F85" s="245"/>
      <c r="G85" s="246">
        <f>ROUND(E85*F85,2)</f>
        <v>0</v>
      </c>
      <c r="H85" s="227">
        <v>1308</v>
      </c>
      <c r="I85" s="226">
        <f>ROUND(E85*H85,2)</f>
        <v>1308</v>
      </c>
      <c r="J85" s="227">
        <v>0</v>
      </c>
      <c r="K85" s="226">
        <f>ROUND(E85*J85,2)</f>
        <v>0</v>
      </c>
      <c r="L85" s="226">
        <v>15</v>
      </c>
      <c r="M85" s="226">
        <f>G85*(1+L85/100)</f>
        <v>0</v>
      </c>
      <c r="N85" s="226">
        <v>1.056E-2</v>
      </c>
      <c r="O85" s="226">
        <f>ROUND(E85*N85,2)</f>
        <v>0.01</v>
      </c>
      <c r="P85" s="226">
        <v>0</v>
      </c>
      <c r="Q85" s="226">
        <f>ROUND(E85*P85,2)</f>
        <v>0</v>
      </c>
      <c r="R85" s="226" t="s">
        <v>199</v>
      </c>
      <c r="S85" s="226" t="s">
        <v>166</v>
      </c>
      <c r="T85" s="226" t="s">
        <v>142</v>
      </c>
      <c r="U85" s="226">
        <v>0</v>
      </c>
      <c r="V85" s="226">
        <f>ROUND(E85*U85,2)</f>
        <v>0</v>
      </c>
      <c r="W85" s="226"/>
      <c r="X85" s="226" t="s">
        <v>195</v>
      </c>
      <c r="Y85" s="207"/>
      <c r="Z85" s="207"/>
      <c r="AA85" s="207"/>
      <c r="AB85" s="207"/>
      <c r="AC85" s="207"/>
      <c r="AD85" s="207"/>
      <c r="AE85" s="207"/>
      <c r="AF85" s="207"/>
      <c r="AG85" s="207" t="s">
        <v>196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ht="26.4" x14ac:dyDescent="0.25">
      <c r="A86" s="229" t="s">
        <v>136</v>
      </c>
      <c r="B86" s="230" t="s">
        <v>64</v>
      </c>
      <c r="C86" s="248" t="s">
        <v>65</v>
      </c>
      <c r="D86" s="231"/>
      <c r="E86" s="232"/>
      <c r="F86" s="233"/>
      <c r="G86" s="234">
        <f>SUMIF(AG87:AG93,"&lt;&gt;NOR",G87:G93)</f>
        <v>0</v>
      </c>
      <c r="H86" s="228"/>
      <c r="I86" s="228">
        <f>SUM(I87:I93)</f>
        <v>46.51</v>
      </c>
      <c r="J86" s="228"/>
      <c r="K86" s="228">
        <f>SUM(K87:K93)</f>
        <v>3798.47</v>
      </c>
      <c r="L86" s="228"/>
      <c r="M86" s="228">
        <f>SUM(M87:M93)</f>
        <v>0</v>
      </c>
      <c r="N86" s="228"/>
      <c r="O86" s="228">
        <f>SUM(O87:O93)</f>
        <v>0</v>
      </c>
      <c r="P86" s="228"/>
      <c r="Q86" s="228">
        <f>SUM(Q87:Q93)</f>
        <v>0</v>
      </c>
      <c r="R86" s="228"/>
      <c r="S86" s="228"/>
      <c r="T86" s="228"/>
      <c r="U86" s="228"/>
      <c r="V86" s="228">
        <f>SUM(V87:V93)</f>
        <v>8.6999999999999993</v>
      </c>
      <c r="W86" s="228"/>
      <c r="X86" s="228"/>
      <c r="AG86" t="s">
        <v>137</v>
      </c>
    </row>
    <row r="87" spans="1:60" outlineLevel="1" x14ac:dyDescent="0.25">
      <c r="A87" s="235">
        <v>28</v>
      </c>
      <c r="B87" s="236" t="s">
        <v>260</v>
      </c>
      <c r="C87" s="250" t="s">
        <v>261</v>
      </c>
      <c r="D87" s="237" t="s">
        <v>178</v>
      </c>
      <c r="E87" s="238">
        <v>26.34</v>
      </c>
      <c r="F87" s="239"/>
      <c r="G87" s="240">
        <f>ROUND(E87*F87,2)</f>
        <v>0</v>
      </c>
      <c r="H87" s="227">
        <v>1.58</v>
      </c>
      <c r="I87" s="226">
        <f>ROUND(E87*H87,2)</f>
        <v>41.62</v>
      </c>
      <c r="J87" s="227">
        <v>134.41999999999999</v>
      </c>
      <c r="K87" s="226">
        <f>ROUND(E87*J87,2)</f>
        <v>3540.62</v>
      </c>
      <c r="L87" s="226">
        <v>15</v>
      </c>
      <c r="M87" s="226">
        <f>G87*(1+L87/100)</f>
        <v>0</v>
      </c>
      <c r="N87" s="226">
        <v>4.0000000000000003E-5</v>
      </c>
      <c r="O87" s="226">
        <f>ROUND(E87*N87,2)</f>
        <v>0</v>
      </c>
      <c r="P87" s="226">
        <v>0</v>
      </c>
      <c r="Q87" s="226">
        <f>ROUND(E87*P87,2)</f>
        <v>0</v>
      </c>
      <c r="R87" s="226"/>
      <c r="S87" s="226" t="s">
        <v>166</v>
      </c>
      <c r="T87" s="226" t="s">
        <v>142</v>
      </c>
      <c r="U87" s="226">
        <v>0.308</v>
      </c>
      <c r="V87" s="226">
        <f>ROUND(E87*U87,2)</f>
        <v>8.11</v>
      </c>
      <c r="W87" s="226"/>
      <c r="X87" s="226" t="s">
        <v>167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168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24"/>
      <c r="B88" s="225"/>
      <c r="C88" s="262" t="s">
        <v>227</v>
      </c>
      <c r="D88" s="258"/>
      <c r="E88" s="259">
        <v>19.2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07"/>
      <c r="Z88" s="207"/>
      <c r="AA88" s="207"/>
      <c r="AB88" s="207"/>
      <c r="AC88" s="207"/>
      <c r="AD88" s="207"/>
      <c r="AE88" s="207"/>
      <c r="AF88" s="207"/>
      <c r="AG88" s="207" t="s">
        <v>170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24"/>
      <c r="B89" s="225"/>
      <c r="C89" s="262" t="s">
        <v>191</v>
      </c>
      <c r="D89" s="258"/>
      <c r="E89" s="259">
        <v>3.68</v>
      </c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07"/>
      <c r="Z89" s="207"/>
      <c r="AA89" s="207"/>
      <c r="AB89" s="207"/>
      <c r="AC89" s="207"/>
      <c r="AD89" s="207"/>
      <c r="AE89" s="207"/>
      <c r="AF89" s="207"/>
      <c r="AG89" s="207" t="s">
        <v>170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62" t="s">
        <v>262</v>
      </c>
      <c r="D90" s="258"/>
      <c r="E90" s="259">
        <v>3.46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07"/>
      <c r="Z90" s="207"/>
      <c r="AA90" s="207"/>
      <c r="AB90" s="207"/>
      <c r="AC90" s="207"/>
      <c r="AD90" s="207"/>
      <c r="AE90" s="207"/>
      <c r="AF90" s="207"/>
      <c r="AG90" s="207" t="s">
        <v>170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35">
        <v>29</v>
      </c>
      <c r="B91" s="236" t="s">
        <v>263</v>
      </c>
      <c r="C91" s="250" t="s">
        <v>264</v>
      </c>
      <c r="D91" s="237" t="s">
        <v>178</v>
      </c>
      <c r="E91" s="238">
        <v>4.53</v>
      </c>
      <c r="F91" s="239"/>
      <c r="G91" s="240">
        <f>ROUND(E91*F91,2)</f>
        <v>0</v>
      </c>
      <c r="H91" s="227">
        <v>1.08</v>
      </c>
      <c r="I91" s="226">
        <f>ROUND(E91*H91,2)</f>
        <v>4.8899999999999997</v>
      </c>
      <c r="J91" s="227">
        <v>56.92</v>
      </c>
      <c r="K91" s="226">
        <f>ROUND(E91*J91,2)</f>
        <v>257.85000000000002</v>
      </c>
      <c r="L91" s="226">
        <v>15</v>
      </c>
      <c r="M91" s="226">
        <f>G91*(1+L91/100)</f>
        <v>0</v>
      </c>
      <c r="N91" s="226">
        <v>1.0000000000000001E-5</v>
      </c>
      <c r="O91" s="226">
        <f>ROUND(E91*N91,2)</f>
        <v>0</v>
      </c>
      <c r="P91" s="226">
        <v>0</v>
      </c>
      <c r="Q91" s="226">
        <f>ROUND(E91*P91,2)</f>
        <v>0</v>
      </c>
      <c r="R91" s="226"/>
      <c r="S91" s="226" t="s">
        <v>166</v>
      </c>
      <c r="T91" s="226" t="s">
        <v>142</v>
      </c>
      <c r="U91" s="226">
        <v>0.13</v>
      </c>
      <c r="V91" s="226">
        <f>ROUND(E91*U91,2)</f>
        <v>0.59</v>
      </c>
      <c r="W91" s="226"/>
      <c r="X91" s="226" t="s">
        <v>167</v>
      </c>
      <c r="Y91" s="207"/>
      <c r="Z91" s="207"/>
      <c r="AA91" s="207"/>
      <c r="AB91" s="207"/>
      <c r="AC91" s="207"/>
      <c r="AD91" s="207"/>
      <c r="AE91" s="207"/>
      <c r="AF91" s="207"/>
      <c r="AG91" s="207" t="s">
        <v>168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62" t="s">
        <v>223</v>
      </c>
      <c r="D92" s="258"/>
      <c r="E92" s="259">
        <v>1.2749999999999999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07"/>
      <c r="Z92" s="207"/>
      <c r="AA92" s="207"/>
      <c r="AB92" s="207"/>
      <c r="AC92" s="207"/>
      <c r="AD92" s="207"/>
      <c r="AE92" s="207"/>
      <c r="AF92" s="207"/>
      <c r="AG92" s="207" t="s">
        <v>170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24"/>
      <c r="B93" s="225"/>
      <c r="C93" s="262" t="s">
        <v>224</v>
      </c>
      <c r="D93" s="258"/>
      <c r="E93" s="259">
        <v>3.2549999999999999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07"/>
      <c r="Z93" s="207"/>
      <c r="AA93" s="207"/>
      <c r="AB93" s="207"/>
      <c r="AC93" s="207"/>
      <c r="AD93" s="207"/>
      <c r="AE93" s="207"/>
      <c r="AF93" s="207"/>
      <c r="AG93" s="207" t="s">
        <v>170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x14ac:dyDescent="0.25">
      <c r="A94" s="229" t="s">
        <v>136</v>
      </c>
      <c r="B94" s="230" t="s">
        <v>66</v>
      </c>
      <c r="C94" s="248" t="s">
        <v>67</v>
      </c>
      <c r="D94" s="231"/>
      <c r="E94" s="232"/>
      <c r="F94" s="233"/>
      <c r="G94" s="234">
        <f>SUMIF(AG95:AG107,"&lt;&gt;NOR",G95:G107)</f>
        <v>0</v>
      </c>
      <c r="H94" s="228"/>
      <c r="I94" s="228">
        <f>SUM(I95:I107)</f>
        <v>472.27</v>
      </c>
      <c r="J94" s="228"/>
      <c r="K94" s="228">
        <f>SUM(K95:K107)</f>
        <v>4958.29</v>
      </c>
      <c r="L94" s="228"/>
      <c r="M94" s="228">
        <f>SUM(M95:M107)</f>
        <v>0</v>
      </c>
      <c r="N94" s="228"/>
      <c r="O94" s="228">
        <f>SUM(O95:O107)</f>
        <v>0.01</v>
      </c>
      <c r="P94" s="228"/>
      <c r="Q94" s="228">
        <f>SUM(Q95:Q107)</f>
        <v>0.36</v>
      </c>
      <c r="R94" s="228"/>
      <c r="S94" s="228"/>
      <c r="T94" s="228"/>
      <c r="U94" s="228"/>
      <c r="V94" s="228">
        <f>SUM(V95:V107)</f>
        <v>10.82</v>
      </c>
      <c r="W94" s="228"/>
      <c r="X94" s="228"/>
      <c r="AG94" t="s">
        <v>137</v>
      </c>
    </row>
    <row r="95" spans="1:60" outlineLevel="1" x14ac:dyDescent="0.25">
      <c r="A95" s="241">
        <v>30</v>
      </c>
      <c r="B95" s="242" t="s">
        <v>265</v>
      </c>
      <c r="C95" s="249" t="s">
        <v>266</v>
      </c>
      <c r="D95" s="243" t="s">
        <v>173</v>
      </c>
      <c r="E95" s="244">
        <v>3</v>
      </c>
      <c r="F95" s="245"/>
      <c r="G95" s="246">
        <f>ROUND(E95*F95,2)</f>
        <v>0</v>
      </c>
      <c r="H95" s="227">
        <v>0</v>
      </c>
      <c r="I95" s="226">
        <f>ROUND(E95*H95,2)</f>
        <v>0</v>
      </c>
      <c r="J95" s="227">
        <v>19</v>
      </c>
      <c r="K95" s="226">
        <f>ROUND(E95*J95,2)</f>
        <v>57</v>
      </c>
      <c r="L95" s="226">
        <v>15</v>
      </c>
      <c r="M95" s="226">
        <f>G95*(1+L95/100)</f>
        <v>0</v>
      </c>
      <c r="N95" s="226">
        <v>0</v>
      </c>
      <c r="O95" s="226">
        <f>ROUND(E95*N95,2)</f>
        <v>0</v>
      </c>
      <c r="P95" s="226">
        <v>0</v>
      </c>
      <c r="Q95" s="226">
        <f>ROUND(E95*P95,2)</f>
        <v>0</v>
      </c>
      <c r="R95" s="226"/>
      <c r="S95" s="226" t="s">
        <v>166</v>
      </c>
      <c r="T95" s="226" t="s">
        <v>142</v>
      </c>
      <c r="U95" s="226">
        <v>0.05</v>
      </c>
      <c r="V95" s="226">
        <f>ROUND(E95*U95,2)</f>
        <v>0.15</v>
      </c>
      <c r="W95" s="226"/>
      <c r="X95" s="226" t="s">
        <v>167</v>
      </c>
      <c r="Y95" s="207"/>
      <c r="Z95" s="207"/>
      <c r="AA95" s="207"/>
      <c r="AB95" s="207"/>
      <c r="AC95" s="207"/>
      <c r="AD95" s="207"/>
      <c r="AE95" s="207"/>
      <c r="AF95" s="207"/>
      <c r="AG95" s="207" t="s">
        <v>168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41">
        <v>31</v>
      </c>
      <c r="B96" s="242" t="s">
        <v>267</v>
      </c>
      <c r="C96" s="249" t="s">
        <v>268</v>
      </c>
      <c r="D96" s="243" t="s">
        <v>183</v>
      </c>
      <c r="E96" s="244">
        <v>8</v>
      </c>
      <c r="F96" s="245"/>
      <c r="G96" s="246">
        <f>ROUND(E96*F96,2)</f>
        <v>0</v>
      </c>
      <c r="H96" s="227">
        <v>12.26</v>
      </c>
      <c r="I96" s="226">
        <f>ROUND(E96*H96,2)</f>
        <v>98.08</v>
      </c>
      <c r="J96" s="227">
        <v>111.74</v>
      </c>
      <c r="K96" s="226">
        <f>ROUND(E96*J96,2)</f>
        <v>893.92</v>
      </c>
      <c r="L96" s="226">
        <v>15</v>
      </c>
      <c r="M96" s="226">
        <f>G96*(1+L96/100)</f>
        <v>0</v>
      </c>
      <c r="N96" s="226">
        <v>4.8999999999999998E-4</v>
      </c>
      <c r="O96" s="226">
        <f>ROUND(E96*N96,2)</f>
        <v>0</v>
      </c>
      <c r="P96" s="226">
        <v>6.0000000000000001E-3</v>
      </c>
      <c r="Q96" s="226">
        <f>ROUND(E96*P96,2)</f>
        <v>0.05</v>
      </c>
      <c r="R96" s="226"/>
      <c r="S96" s="226" t="s">
        <v>166</v>
      </c>
      <c r="T96" s="226" t="s">
        <v>142</v>
      </c>
      <c r="U96" s="226">
        <v>0.27400000000000002</v>
      </c>
      <c r="V96" s="226">
        <f>ROUND(E96*U96,2)</f>
        <v>2.19</v>
      </c>
      <c r="W96" s="226"/>
      <c r="X96" s="226" t="s">
        <v>167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168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41">
        <v>32</v>
      </c>
      <c r="B97" s="242" t="s">
        <v>269</v>
      </c>
      <c r="C97" s="249" t="s">
        <v>270</v>
      </c>
      <c r="D97" s="243" t="s">
        <v>183</v>
      </c>
      <c r="E97" s="244">
        <v>2</v>
      </c>
      <c r="F97" s="245"/>
      <c r="G97" s="246">
        <f>ROUND(E97*F97,2)</f>
        <v>0</v>
      </c>
      <c r="H97" s="227">
        <v>12.25</v>
      </c>
      <c r="I97" s="226">
        <f>ROUND(E97*H97,2)</f>
        <v>24.5</v>
      </c>
      <c r="J97" s="227">
        <v>169.75</v>
      </c>
      <c r="K97" s="226">
        <f>ROUND(E97*J97,2)</f>
        <v>339.5</v>
      </c>
      <c r="L97" s="226">
        <v>15</v>
      </c>
      <c r="M97" s="226">
        <f>G97*(1+L97/100)</f>
        <v>0</v>
      </c>
      <c r="N97" s="226">
        <v>4.8999999999999998E-4</v>
      </c>
      <c r="O97" s="226">
        <f>ROUND(E97*N97,2)</f>
        <v>0</v>
      </c>
      <c r="P97" s="226">
        <v>2.7E-2</v>
      </c>
      <c r="Q97" s="226">
        <f>ROUND(E97*P97,2)</f>
        <v>0.05</v>
      </c>
      <c r="R97" s="226"/>
      <c r="S97" s="226" t="s">
        <v>166</v>
      </c>
      <c r="T97" s="226" t="s">
        <v>142</v>
      </c>
      <c r="U97" s="226">
        <v>0.42199999999999999</v>
      </c>
      <c r="V97" s="226">
        <f>ROUND(E97*U97,2)</f>
        <v>0.84</v>
      </c>
      <c r="W97" s="226"/>
      <c r="X97" s="226" t="s">
        <v>167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168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41">
        <v>33</v>
      </c>
      <c r="B98" s="242" t="s">
        <v>271</v>
      </c>
      <c r="C98" s="249" t="s">
        <v>272</v>
      </c>
      <c r="D98" s="243" t="s">
        <v>183</v>
      </c>
      <c r="E98" s="244">
        <v>20</v>
      </c>
      <c r="F98" s="245"/>
      <c r="G98" s="246">
        <f>ROUND(E98*F98,2)</f>
        <v>0</v>
      </c>
      <c r="H98" s="227">
        <v>13.93</v>
      </c>
      <c r="I98" s="226">
        <f>ROUND(E98*H98,2)</f>
        <v>278.60000000000002</v>
      </c>
      <c r="J98" s="227">
        <v>113.07</v>
      </c>
      <c r="K98" s="226">
        <f>ROUND(E98*J98,2)</f>
        <v>2261.4</v>
      </c>
      <c r="L98" s="226">
        <v>15</v>
      </c>
      <c r="M98" s="226">
        <f>G98*(1+L98/100)</f>
        <v>0</v>
      </c>
      <c r="N98" s="226">
        <v>0</v>
      </c>
      <c r="O98" s="226">
        <f>ROUND(E98*N98,2)</f>
        <v>0</v>
      </c>
      <c r="P98" s="226">
        <v>2.16E-3</v>
      </c>
      <c r="Q98" s="226">
        <f>ROUND(E98*P98,2)</f>
        <v>0.04</v>
      </c>
      <c r="R98" s="226"/>
      <c r="S98" s="226" t="s">
        <v>166</v>
      </c>
      <c r="T98" s="226" t="s">
        <v>142</v>
      </c>
      <c r="U98" s="226">
        <v>0.26500000000000001</v>
      </c>
      <c r="V98" s="226">
        <f>ROUND(E98*U98,2)</f>
        <v>5.3</v>
      </c>
      <c r="W98" s="226"/>
      <c r="X98" s="226" t="s">
        <v>167</v>
      </c>
      <c r="Y98" s="207"/>
      <c r="Z98" s="207"/>
      <c r="AA98" s="207"/>
      <c r="AB98" s="207"/>
      <c r="AC98" s="207"/>
      <c r="AD98" s="207"/>
      <c r="AE98" s="207"/>
      <c r="AF98" s="207"/>
      <c r="AG98" s="207" t="s">
        <v>168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41">
        <v>34</v>
      </c>
      <c r="B99" s="242" t="s">
        <v>273</v>
      </c>
      <c r="C99" s="249" t="s">
        <v>274</v>
      </c>
      <c r="D99" s="243" t="s">
        <v>183</v>
      </c>
      <c r="E99" s="244">
        <v>5</v>
      </c>
      <c r="F99" s="245"/>
      <c r="G99" s="246">
        <f>ROUND(E99*F99,2)</f>
        <v>0</v>
      </c>
      <c r="H99" s="227">
        <v>12.49</v>
      </c>
      <c r="I99" s="226">
        <f>ROUND(E99*H99,2)</f>
        <v>62.45</v>
      </c>
      <c r="J99" s="227">
        <v>48.51</v>
      </c>
      <c r="K99" s="226">
        <f>ROUND(E99*J99,2)</f>
        <v>242.55</v>
      </c>
      <c r="L99" s="226">
        <v>15</v>
      </c>
      <c r="M99" s="226">
        <f>G99*(1+L99/100)</f>
        <v>0</v>
      </c>
      <c r="N99" s="226">
        <v>4.8999999999999998E-4</v>
      </c>
      <c r="O99" s="226">
        <f>ROUND(E99*N99,2)</f>
        <v>0</v>
      </c>
      <c r="P99" s="226">
        <v>1E-3</v>
      </c>
      <c r="Q99" s="226">
        <f>ROUND(E99*P99,2)</f>
        <v>0.01</v>
      </c>
      <c r="R99" s="226"/>
      <c r="S99" s="226" t="s">
        <v>166</v>
      </c>
      <c r="T99" s="226" t="s">
        <v>142</v>
      </c>
      <c r="U99" s="226">
        <v>0.111</v>
      </c>
      <c r="V99" s="226">
        <f>ROUND(E99*U99,2)</f>
        <v>0.56000000000000005</v>
      </c>
      <c r="W99" s="226"/>
      <c r="X99" s="226" t="s">
        <v>167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168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35">
        <v>35</v>
      </c>
      <c r="B100" s="236" t="s">
        <v>275</v>
      </c>
      <c r="C100" s="250" t="s">
        <v>276</v>
      </c>
      <c r="D100" s="237" t="s">
        <v>178</v>
      </c>
      <c r="E100" s="238">
        <v>19.2</v>
      </c>
      <c r="F100" s="239"/>
      <c r="G100" s="240">
        <f>ROUND(E100*F100,2)</f>
        <v>0</v>
      </c>
      <c r="H100" s="227">
        <v>0</v>
      </c>
      <c r="I100" s="226">
        <f>ROUND(E100*H100,2)</f>
        <v>0</v>
      </c>
      <c r="J100" s="227">
        <v>12</v>
      </c>
      <c r="K100" s="226">
        <f>ROUND(E100*J100,2)</f>
        <v>230.4</v>
      </c>
      <c r="L100" s="226">
        <v>15</v>
      </c>
      <c r="M100" s="226">
        <f>G100*(1+L100/100)</f>
        <v>0</v>
      </c>
      <c r="N100" s="226">
        <v>0</v>
      </c>
      <c r="O100" s="226">
        <f>ROUND(E100*N100,2)</f>
        <v>0</v>
      </c>
      <c r="P100" s="226">
        <v>4.0000000000000001E-3</v>
      </c>
      <c r="Q100" s="226">
        <f>ROUND(E100*P100,2)</f>
        <v>0.08</v>
      </c>
      <c r="R100" s="226"/>
      <c r="S100" s="226" t="s">
        <v>166</v>
      </c>
      <c r="T100" s="226" t="s">
        <v>142</v>
      </c>
      <c r="U100" s="226">
        <v>0.03</v>
      </c>
      <c r="V100" s="226">
        <f>ROUND(E100*U100,2)</f>
        <v>0.57999999999999996</v>
      </c>
      <c r="W100" s="226"/>
      <c r="X100" s="226" t="s">
        <v>167</v>
      </c>
      <c r="Y100" s="207"/>
      <c r="Z100" s="207"/>
      <c r="AA100" s="207"/>
      <c r="AB100" s="207"/>
      <c r="AC100" s="207"/>
      <c r="AD100" s="207"/>
      <c r="AE100" s="207"/>
      <c r="AF100" s="207"/>
      <c r="AG100" s="207" t="s">
        <v>168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24"/>
      <c r="B101" s="225"/>
      <c r="C101" s="262" t="s">
        <v>227</v>
      </c>
      <c r="D101" s="258"/>
      <c r="E101" s="259">
        <v>19.2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170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5">
      <c r="A102" s="235">
        <v>36</v>
      </c>
      <c r="B102" s="236" t="s">
        <v>277</v>
      </c>
      <c r="C102" s="250" t="s">
        <v>278</v>
      </c>
      <c r="D102" s="237" t="s">
        <v>178</v>
      </c>
      <c r="E102" s="238">
        <v>11.1</v>
      </c>
      <c r="F102" s="239"/>
      <c r="G102" s="240">
        <f>ROUND(E102*F102,2)</f>
        <v>0</v>
      </c>
      <c r="H102" s="227">
        <v>0</v>
      </c>
      <c r="I102" s="226">
        <f>ROUND(E102*H102,2)</f>
        <v>0</v>
      </c>
      <c r="J102" s="227">
        <v>12</v>
      </c>
      <c r="K102" s="226">
        <f>ROUND(E102*J102,2)</f>
        <v>133.19999999999999</v>
      </c>
      <c r="L102" s="226">
        <v>15</v>
      </c>
      <c r="M102" s="226">
        <f>G102*(1+L102/100)</f>
        <v>0</v>
      </c>
      <c r="N102" s="226">
        <v>0</v>
      </c>
      <c r="O102" s="226">
        <f>ROUND(E102*N102,2)</f>
        <v>0</v>
      </c>
      <c r="P102" s="226">
        <v>4.0000000000000001E-3</v>
      </c>
      <c r="Q102" s="226">
        <f>ROUND(E102*P102,2)</f>
        <v>0.04</v>
      </c>
      <c r="R102" s="226"/>
      <c r="S102" s="226" t="s">
        <v>166</v>
      </c>
      <c r="T102" s="226" t="s">
        <v>142</v>
      </c>
      <c r="U102" s="226">
        <v>0.03</v>
      </c>
      <c r="V102" s="226">
        <f>ROUND(E102*U102,2)</f>
        <v>0.33</v>
      </c>
      <c r="W102" s="226"/>
      <c r="X102" s="226" t="s">
        <v>167</v>
      </c>
      <c r="Y102" s="207"/>
      <c r="Z102" s="207"/>
      <c r="AA102" s="207"/>
      <c r="AB102" s="207"/>
      <c r="AC102" s="207"/>
      <c r="AD102" s="207"/>
      <c r="AE102" s="207"/>
      <c r="AF102" s="207"/>
      <c r="AG102" s="207" t="s">
        <v>168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24"/>
      <c r="B103" s="225"/>
      <c r="C103" s="262" t="s">
        <v>232</v>
      </c>
      <c r="D103" s="258"/>
      <c r="E103" s="259">
        <v>14.3</v>
      </c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170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62" t="s">
        <v>233</v>
      </c>
      <c r="D104" s="258"/>
      <c r="E104" s="259">
        <v>-3.2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170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ht="20.399999999999999" outlineLevel="1" x14ac:dyDescent="0.25">
      <c r="A105" s="241">
        <v>37</v>
      </c>
      <c r="B105" s="242" t="s">
        <v>279</v>
      </c>
      <c r="C105" s="249" t="s">
        <v>280</v>
      </c>
      <c r="D105" s="243" t="s">
        <v>173</v>
      </c>
      <c r="E105" s="244">
        <v>2</v>
      </c>
      <c r="F105" s="245"/>
      <c r="G105" s="246">
        <f>ROUND(E105*F105,2)</f>
        <v>0</v>
      </c>
      <c r="H105" s="227">
        <v>4.32</v>
      </c>
      <c r="I105" s="226">
        <f>ROUND(E105*H105,2)</f>
        <v>8.64</v>
      </c>
      <c r="J105" s="227">
        <v>213.68</v>
      </c>
      <c r="K105" s="226">
        <f>ROUND(E105*J105,2)</f>
        <v>427.36</v>
      </c>
      <c r="L105" s="226">
        <v>15</v>
      </c>
      <c r="M105" s="226">
        <f>G105*(1+L105/100)</f>
        <v>0</v>
      </c>
      <c r="N105" s="226">
        <v>3.6700000000000001E-3</v>
      </c>
      <c r="O105" s="226">
        <f>ROUND(E105*N105,2)</f>
        <v>0.01</v>
      </c>
      <c r="P105" s="226">
        <v>0</v>
      </c>
      <c r="Q105" s="226">
        <f>ROUND(E105*P105,2)</f>
        <v>0</v>
      </c>
      <c r="R105" s="226"/>
      <c r="S105" s="226" t="s">
        <v>166</v>
      </c>
      <c r="T105" s="226" t="s">
        <v>142</v>
      </c>
      <c r="U105" s="226">
        <v>0.433</v>
      </c>
      <c r="V105" s="226">
        <f>ROUND(E105*U105,2)</f>
        <v>0.87</v>
      </c>
      <c r="W105" s="226"/>
      <c r="X105" s="226" t="s">
        <v>167</v>
      </c>
      <c r="Y105" s="207"/>
      <c r="Z105" s="207"/>
      <c r="AA105" s="207"/>
      <c r="AB105" s="207"/>
      <c r="AC105" s="207"/>
      <c r="AD105" s="207"/>
      <c r="AE105" s="207"/>
      <c r="AF105" s="207"/>
      <c r="AG105" s="207" t="s">
        <v>168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ht="20.399999999999999" outlineLevel="1" x14ac:dyDescent="0.25">
      <c r="A106" s="235">
        <v>38</v>
      </c>
      <c r="B106" s="236" t="s">
        <v>281</v>
      </c>
      <c r="C106" s="250" t="s">
        <v>282</v>
      </c>
      <c r="D106" s="237" t="s">
        <v>178</v>
      </c>
      <c r="E106" s="238">
        <v>1.44</v>
      </c>
      <c r="F106" s="239"/>
      <c r="G106" s="240">
        <f>ROUND(E106*F106,2)</f>
        <v>0</v>
      </c>
      <c r="H106" s="227">
        <v>0</v>
      </c>
      <c r="I106" s="226">
        <f>ROUND(E106*H106,2)</f>
        <v>0</v>
      </c>
      <c r="J106" s="227">
        <v>259</v>
      </c>
      <c r="K106" s="226">
        <f>ROUND(E106*J106,2)</f>
        <v>372.96</v>
      </c>
      <c r="L106" s="226">
        <v>15</v>
      </c>
      <c r="M106" s="226">
        <f>G106*(1+L106/100)</f>
        <v>0</v>
      </c>
      <c r="N106" s="226">
        <v>0</v>
      </c>
      <c r="O106" s="226">
        <f>ROUND(E106*N106,2)</f>
        <v>0</v>
      </c>
      <c r="P106" s="226">
        <v>6.0999999999999999E-2</v>
      </c>
      <c r="Q106" s="226">
        <f>ROUND(E106*P106,2)</f>
        <v>0.09</v>
      </c>
      <c r="R106" s="226"/>
      <c r="S106" s="226" t="s">
        <v>166</v>
      </c>
      <c r="T106" s="226" t="s">
        <v>142</v>
      </c>
      <c r="U106" s="226">
        <v>0</v>
      </c>
      <c r="V106" s="226">
        <f>ROUND(E106*U106,2)</f>
        <v>0</v>
      </c>
      <c r="W106" s="226"/>
      <c r="X106" s="226" t="s">
        <v>204</v>
      </c>
      <c r="Y106" s="207"/>
      <c r="Z106" s="207"/>
      <c r="AA106" s="207"/>
      <c r="AB106" s="207"/>
      <c r="AC106" s="207"/>
      <c r="AD106" s="207"/>
      <c r="AE106" s="207"/>
      <c r="AF106" s="207"/>
      <c r="AG106" s="207" t="s">
        <v>205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62" t="s">
        <v>245</v>
      </c>
      <c r="D107" s="258"/>
      <c r="E107" s="259">
        <v>1.44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170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x14ac:dyDescent="0.25">
      <c r="A108" s="229" t="s">
        <v>136</v>
      </c>
      <c r="B108" s="230" t="s">
        <v>68</v>
      </c>
      <c r="C108" s="248" t="s">
        <v>69</v>
      </c>
      <c r="D108" s="231"/>
      <c r="E108" s="232"/>
      <c r="F108" s="233"/>
      <c r="G108" s="234">
        <f>SUMIF(AG109:AG109,"&lt;&gt;NOR",G109:G109)</f>
        <v>0</v>
      </c>
      <c r="H108" s="228"/>
      <c r="I108" s="228">
        <f>SUM(I109:I109)</f>
        <v>0</v>
      </c>
      <c r="J108" s="228"/>
      <c r="K108" s="228">
        <f>SUM(K109:K109)</f>
        <v>3567.71</v>
      </c>
      <c r="L108" s="228"/>
      <c r="M108" s="228">
        <f>SUM(M109:M109)</f>
        <v>0</v>
      </c>
      <c r="N108" s="228"/>
      <c r="O108" s="228">
        <f>SUM(O109:O109)</f>
        <v>0</v>
      </c>
      <c r="P108" s="228"/>
      <c r="Q108" s="228">
        <f>SUM(Q109:Q109)</f>
        <v>0</v>
      </c>
      <c r="R108" s="228"/>
      <c r="S108" s="228"/>
      <c r="T108" s="228"/>
      <c r="U108" s="228"/>
      <c r="V108" s="228">
        <f>SUM(V109:V109)</f>
        <v>7.14</v>
      </c>
      <c r="W108" s="228"/>
      <c r="X108" s="228"/>
      <c r="AG108" t="s">
        <v>137</v>
      </c>
    </row>
    <row r="109" spans="1:60" outlineLevel="1" x14ac:dyDescent="0.25">
      <c r="A109" s="241">
        <v>39</v>
      </c>
      <c r="B109" s="242" t="s">
        <v>283</v>
      </c>
      <c r="C109" s="249" t="s">
        <v>284</v>
      </c>
      <c r="D109" s="243" t="s">
        <v>165</v>
      </c>
      <c r="E109" s="244">
        <v>2.7721100000000001</v>
      </c>
      <c r="F109" s="245"/>
      <c r="G109" s="246">
        <f>ROUND(E109*F109,2)</f>
        <v>0</v>
      </c>
      <c r="H109" s="227">
        <v>0</v>
      </c>
      <c r="I109" s="226">
        <f>ROUND(E109*H109,2)</f>
        <v>0</v>
      </c>
      <c r="J109" s="227">
        <v>1287</v>
      </c>
      <c r="K109" s="226">
        <f>ROUND(E109*J109,2)</f>
        <v>3567.71</v>
      </c>
      <c r="L109" s="226">
        <v>15</v>
      </c>
      <c r="M109" s="226">
        <f>G109*(1+L109/100)</f>
        <v>0</v>
      </c>
      <c r="N109" s="226">
        <v>0</v>
      </c>
      <c r="O109" s="226">
        <f>ROUND(E109*N109,2)</f>
        <v>0</v>
      </c>
      <c r="P109" s="226">
        <v>0</v>
      </c>
      <c r="Q109" s="226">
        <f>ROUND(E109*P109,2)</f>
        <v>0</v>
      </c>
      <c r="R109" s="226"/>
      <c r="S109" s="226" t="s">
        <v>166</v>
      </c>
      <c r="T109" s="226" t="s">
        <v>142</v>
      </c>
      <c r="U109" s="226">
        <v>2.577</v>
      </c>
      <c r="V109" s="226">
        <f>ROUND(E109*U109,2)</f>
        <v>7.14</v>
      </c>
      <c r="W109" s="226"/>
      <c r="X109" s="226" t="s">
        <v>285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286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x14ac:dyDescent="0.25">
      <c r="A110" s="229" t="s">
        <v>136</v>
      </c>
      <c r="B110" s="230" t="s">
        <v>70</v>
      </c>
      <c r="C110" s="248" t="s">
        <v>71</v>
      </c>
      <c r="D110" s="231"/>
      <c r="E110" s="232"/>
      <c r="F110" s="233"/>
      <c r="G110" s="234">
        <f>SUMIF(AG111:AG117,"&lt;&gt;NOR",G111:G117)</f>
        <v>0</v>
      </c>
      <c r="H110" s="228"/>
      <c r="I110" s="228">
        <f>SUM(I111:I117)</f>
        <v>5135.5599999999995</v>
      </c>
      <c r="J110" s="228"/>
      <c r="K110" s="228">
        <f>SUM(K111:K117)</f>
        <v>3803.38</v>
      </c>
      <c r="L110" s="228"/>
      <c r="M110" s="228">
        <f>SUM(M111:M117)</f>
        <v>0</v>
      </c>
      <c r="N110" s="228"/>
      <c r="O110" s="228">
        <f>SUM(O111:O117)</f>
        <v>0.04</v>
      </c>
      <c r="P110" s="228"/>
      <c r="Q110" s="228">
        <f>SUM(Q111:Q117)</f>
        <v>0</v>
      </c>
      <c r="R110" s="228"/>
      <c r="S110" s="228"/>
      <c r="T110" s="228"/>
      <c r="U110" s="228"/>
      <c r="V110" s="228">
        <f>SUM(V111:V117)</f>
        <v>5.83</v>
      </c>
      <c r="W110" s="228"/>
      <c r="X110" s="228"/>
      <c r="AG110" t="s">
        <v>137</v>
      </c>
    </row>
    <row r="111" spans="1:60" outlineLevel="1" x14ac:dyDescent="0.25">
      <c r="A111" s="235">
        <v>40</v>
      </c>
      <c r="B111" s="236" t="s">
        <v>287</v>
      </c>
      <c r="C111" s="250" t="s">
        <v>288</v>
      </c>
      <c r="D111" s="237" t="s">
        <v>178</v>
      </c>
      <c r="E111" s="238">
        <v>11.52</v>
      </c>
      <c r="F111" s="239"/>
      <c r="G111" s="240">
        <f>ROUND(E111*F111,2)</f>
        <v>0</v>
      </c>
      <c r="H111" s="227">
        <v>340.62</v>
      </c>
      <c r="I111" s="226">
        <f>ROUND(E111*H111,2)</f>
        <v>3923.94</v>
      </c>
      <c r="J111" s="227">
        <v>223.38</v>
      </c>
      <c r="K111" s="226">
        <f>ROUND(E111*J111,2)</f>
        <v>2573.34</v>
      </c>
      <c r="L111" s="226">
        <v>15</v>
      </c>
      <c r="M111" s="226">
        <f>G111*(1+L111/100)</f>
        <v>0</v>
      </c>
      <c r="N111" s="226">
        <v>3.6800000000000001E-3</v>
      </c>
      <c r="O111" s="226">
        <f>ROUND(E111*N111,2)</f>
        <v>0.04</v>
      </c>
      <c r="P111" s="226">
        <v>0</v>
      </c>
      <c r="Q111" s="226">
        <f>ROUND(E111*P111,2)</f>
        <v>0</v>
      </c>
      <c r="R111" s="226"/>
      <c r="S111" s="226" t="s">
        <v>166</v>
      </c>
      <c r="T111" s="226" t="s">
        <v>142</v>
      </c>
      <c r="U111" s="226">
        <v>0.38500000000000001</v>
      </c>
      <c r="V111" s="226">
        <f>ROUND(E111*U111,2)</f>
        <v>4.4400000000000004</v>
      </c>
      <c r="W111" s="226"/>
      <c r="X111" s="226" t="s">
        <v>167</v>
      </c>
      <c r="Y111" s="207"/>
      <c r="Z111" s="207"/>
      <c r="AA111" s="207"/>
      <c r="AB111" s="207"/>
      <c r="AC111" s="207"/>
      <c r="AD111" s="207"/>
      <c r="AE111" s="207"/>
      <c r="AF111" s="207"/>
      <c r="AG111" s="207" t="s">
        <v>168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62" t="s">
        <v>192</v>
      </c>
      <c r="D112" s="258"/>
      <c r="E112" s="259">
        <v>3.21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170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24"/>
      <c r="B113" s="225"/>
      <c r="C113" s="262" t="s">
        <v>289</v>
      </c>
      <c r="D113" s="258"/>
      <c r="E113" s="259">
        <v>7.6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170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24"/>
      <c r="B114" s="225"/>
      <c r="C114" s="262" t="s">
        <v>290</v>
      </c>
      <c r="D114" s="258"/>
      <c r="E114" s="259">
        <v>0.71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170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35">
        <v>41</v>
      </c>
      <c r="B115" s="236" t="s">
        <v>291</v>
      </c>
      <c r="C115" s="250" t="s">
        <v>292</v>
      </c>
      <c r="D115" s="237" t="s">
        <v>183</v>
      </c>
      <c r="E115" s="238">
        <v>12.6</v>
      </c>
      <c r="F115" s="239"/>
      <c r="G115" s="240">
        <f>ROUND(E115*F115,2)</f>
        <v>0</v>
      </c>
      <c r="H115" s="227">
        <v>96.16</v>
      </c>
      <c r="I115" s="226">
        <f>ROUND(E115*H115,2)</f>
        <v>1211.6199999999999</v>
      </c>
      <c r="J115" s="227">
        <v>63.84</v>
      </c>
      <c r="K115" s="226">
        <f>ROUND(E115*J115,2)</f>
        <v>804.38</v>
      </c>
      <c r="L115" s="226">
        <v>15</v>
      </c>
      <c r="M115" s="226">
        <f>G115*(1+L115/100)</f>
        <v>0</v>
      </c>
      <c r="N115" s="226">
        <v>3.2000000000000003E-4</v>
      </c>
      <c r="O115" s="226">
        <f>ROUND(E115*N115,2)</f>
        <v>0</v>
      </c>
      <c r="P115" s="226">
        <v>0</v>
      </c>
      <c r="Q115" s="226">
        <f>ROUND(E115*P115,2)</f>
        <v>0</v>
      </c>
      <c r="R115" s="226"/>
      <c r="S115" s="226" t="s">
        <v>166</v>
      </c>
      <c r="T115" s="226" t="s">
        <v>142</v>
      </c>
      <c r="U115" s="226">
        <v>0.11</v>
      </c>
      <c r="V115" s="226">
        <f>ROUND(E115*U115,2)</f>
        <v>1.39</v>
      </c>
      <c r="W115" s="226"/>
      <c r="X115" s="226" t="s">
        <v>167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168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5">
      <c r="A116" s="224"/>
      <c r="B116" s="225"/>
      <c r="C116" s="262" t="s">
        <v>293</v>
      </c>
      <c r="D116" s="258"/>
      <c r="E116" s="259">
        <v>12.6</v>
      </c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170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5">
      <c r="A117" s="241">
        <v>42</v>
      </c>
      <c r="B117" s="242" t="s">
        <v>294</v>
      </c>
      <c r="C117" s="249" t="s">
        <v>295</v>
      </c>
      <c r="D117" s="243" t="s">
        <v>0</v>
      </c>
      <c r="E117" s="244">
        <v>85.132800000000003</v>
      </c>
      <c r="F117" s="245"/>
      <c r="G117" s="246">
        <f>ROUND(E117*F117,2)</f>
        <v>0</v>
      </c>
      <c r="H117" s="227">
        <v>0</v>
      </c>
      <c r="I117" s="226">
        <f>ROUND(E117*H117,2)</f>
        <v>0</v>
      </c>
      <c r="J117" s="227">
        <v>5</v>
      </c>
      <c r="K117" s="226">
        <f>ROUND(E117*J117,2)</f>
        <v>425.66</v>
      </c>
      <c r="L117" s="226">
        <v>15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0</v>
      </c>
      <c r="Q117" s="226">
        <f>ROUND(E117*P117,2)</f>
        <v>0</v>
      </c>
      <c r="R117" s="226"/>
      <c r="S117" s="226" t="s">
        <v>166</v>
      </c>
      <c r="T117" s="226" t="s">
        <v>142</v>
      </c>
      <c r="U117" s="226">
        <v>0</v>
      </c>
      <c r="V117" s="226">
        <f>ROUND(E117*U117,2)</f>
        <v>0</v>
      </c>
      <c r="W117" s="226"/>
      <c r="X117" s="226" t="s">
        <v>285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286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x14ac:dyDescent="0.25">
      <c r="A118" s="229" t="s">
        <v>136</v>
      </c>
      <c r="B118" s="230" t="s">
        <v>72</v>
      </c>
      <c r="C118" s="248" t="s">
        <v>73</v>
      </c>
      <c r="D118" s="231"/>
      <c r="E118" s="232"/>
      <c r="F118" s="233"/>
      <c r="G118" s="234">
        <f>SUMIF(AG119:AG119,"&lt;&gt;NOR",G119:G119)</f>
        <v>0</v>
      </c>
      <c r="H118" s="228"/>
      <c r="I118" s="228">
        <f>SUM(I119:I119)</f>
        <v>0</v>
      </c>
      <c r="J118" s="228"/>
      <c r="K118" s="228">
        <f>SUM(K119:K119)</f>
        <v>1100</v>
      </c>
      <c r="L118" s="228"/>
      <c r="M118" s="228">
        <f>SUM(M119:M119)</f>
        <v>0</v>
      </c>
      <c r="N118" s="228"/>
      <c r="O118" s="228">
        <f>SUM(O119:O119)</f>
        <v>0</v>
      </c>
      <c r="P118" s="228"/>
      <c r="Q118" s="228">
        <f>SUM(Q119:Q119)</f>
        <v>0</v>
      </c>
      <c r="R118" s="228"/>
      <c r="S118" s="228"/>
      <c r="T118" s="228"/>
      <c r="U118" s="228"/>
      <c r="V118" s="228">
        <f>SUM(V119:V119)</f>
        <v>0.16</v>
      </c>
      <c r="W118" s="228"/>
      <c r="X118" s="228"/>
      <c r="AG118" t="s">
        <v>137</v>
      </c>
    </row>
    <row r="119" spans="1:60" outlineLevel="1" x14ac:dyDescent="0.25">
      <c r="A119" s="241">
        <v>43</v>
      </c>
      <c r="B119" s="242" t="s">
        <v>296</v>
      </c>
      <c r="C119" s="249" t="s">
        <v>297</v>
      </c>
      <c r="D119" s="243" t="s">
        <v>298</v>
      </c>
      <c r="E119" s="244">
        <v>1</v>
      </c>
      <c r="F119" s="245"/>
      <c r="G119" s="246">
        <f>ROUND(E119*F119,2)</f>
        <v>0</v>
      </c>
      <c r="H119" s="227">
        <v>0</v>
      </c>
      <c r="I119" s="226">
        <f>ROUND(E119*H119,2)</f>
        <v>0</v>
      </c>
      <c r="J119" s="227">
        <v>1100</v>
      </c>
      <c r="K119" s="226">
        <f>ROUND(E119*J119,2)</f>
        <v>1100</v>
      </c>
      <c r="L119" s="226">
        <v>15</v>
      </c>
      <c r="M119" s="226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6"/>
      <c r="S119" s="226" t="s">
        <v>141</v>
      </c>
      <c r="T119" s="226" t="s">
        <v>142</v>
      </c>
      <c r="U119" s="226">
        <v>0.157</v>
      </c>
      <c r="V119" s="226">
        <f>ROUND(E119*U119,2)</f>
        <v>0.16</v>
      </c>
      <c r="W119" s="226"/>
      <c r="X119" s="226" t="s">
        <v>167</v>
      </c>
      <c r="Y119" s="207"/>
      <c r="Z119" s="207"/>
      <c r="AA119" s="207"/>
      <c r="AB119" s="207"/>
      <c r="AC119" s="207"/>
      <c r="AD119" s="207"/>
      <c r="AE119" s="207"/>
      <c r="AF119" s="207"/>
      <c r="AG119" s="207" t="s">
        <v>168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x14ac:dyDescent="0.25">
      <c r="A120" s="229" t="s">
        <v>136</v>
      </c>
      <c r="B120" s="230" t="s">
        <v>74</v>
      </c>
      <c r="C120" s="248" t="s">
        <v>75</v>
      </c>
      <c r="D120" s="231"/>
      <c r="E120" s="232"/>
      <c r="F120" s="233"/>
      <c r="G120" s="234">
        <f>SUMIF(AG121:AG127,"&lt;&gt;NOR",G121:G127)</f>
        <v>0</v>
      </c>
      <c r="H120" s="228"/>
      <c r="I120" s="228">
        <f>SUM(I121:I127)</f>
        <v>1325.87</v>
      </c>
      <c r="J120" s="228"/>
      <c r="K120" s="228">
        <f>SUM(K121:K127)</f>
        <v>4307.59</v>
      </c>
      <c r="L120" s="228"/>
      <c r="M120" s="228">
        <f>SUM(M121:M127)</f>
        <v>0</v>
      </c>
      <c r="N120" s="228"/>
      <c r="O120" s="228">
        <f>SUM(O121:O127)</f>
        <v>0</v>
      </c>
      <c r="P120" s="228"/>
      <c r="Q120" s="228">
        <f>SUM(Q121:Q127)</f>
        <v>0</v>
      </c>
      <c r="R120" s="228"/>
      <c r="S120" s="228"/>
      <c r="T120" s="228"/>
      <c r="U120" s="228"/>
      <c r="V120" s="228">
        <f>SUM(V121:V127)</f>
        <v>5.5400000000000009</v>
      </c>
      <c r="W120" s="228"/>
      <c r="X120" s="228"/>
      <c r="AG120" t="s">
        <v>137</v>
      </c>
    </row>
    <row r="121" spans="1:60" outlineLevel="1" x14ac:dyDescent="0.25">
      <c r="A121" s="241">
        <v>44</v>
      </c>
      <c r="B121" s="242" t="s">
        <v>299</v>
      </c>
      <c r="C121" s="249" t="s">
        <v>300</v>
      </c>
      <c r="D121" s="243" t="s">
        <v>183</v>
      </c>
      <c r="E121" s="244">
        <v>7</v>
      </c>
      <c r="F121" s="245"/>
      <c r="G121" s="246">
        <f>ROUND(E121*F121,2)</f>
        <v>0</v>
      </c>
      <c r="H121" s="227">
        <v>189.41</v>
      </c>
      <c r="I121" s="226">
        <f>ROUND(E121*H121,2)</f>
        <v>1325.87</v>
      </c>
      <c r="J121" s="227">
        <v>306.58999999999997</v>
      </c>
      <c r="K121" s="226">
        <f>ROUND(E121*J121,2)</f>
        <v>2146.13</v>
      </c>
      <c r="L121" s="226">
        <v>15</v>
      </c>
      <c r="M121" s="226">
        <f>G121*(1+L121/100)</f>
        <v>0</v>
      </c>
      <c r="N121" s="226">
        <v>5.1999999999999995E-4</v>
      </c>
      <c r="O121" s="226">
        <f>ROUND(E121*N121,2)</f>
        <v>0</v>
      </c>
      <c r="P121" s="226">
        <v>0</v>
      </c>
      <c r="Q121" s="226">
        <f>ROUND(E121*P121,2)</f>
        <v>0</v>
      </c>
      <c r="R121" s="226"/>
      <c r="S121" s="226" t="s">
        <v>166</v>
      </c>
      <c r="T121" s="226" t="s">
        <v>142</v>
      </c>
      <c r="U121" s="226">
        <v>0.52900000000000003</v>
      </c>
      <c r="V121" s="226">
        <f>ROUND(E121*U121,2)</f>
        <v>3.7</v>
      </c>
      <c r="W121" s="226"/>
      <c r="X121" s="226" t="s">
        <v>167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168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41">
        <v>45</v>
      </c>
      <c r="B122" s="242" t="s">
        <v>301</v>
      </c>
      <c r="C122" s="249" t="s">
        <v>302</v>
      </c>
      <c r="D122" s="243" t="s">
        <v>173</v>
      </c>
      <c r="E122" s="244">
        <v>1</v>
      </c>
      <c r="F122" s="245"/>
      <c r="G122" s="246">
        <f>ROUND(E122*F122,2)</f>
        <v>0</v>
      </c>
      <c r="H122" s="227">
        <v>0</v>
      </c>
      <c r="I122" s="226">
        <f>ROUND(E122*H122,2)</f>
        <v>0</v>
      </c>
      <c r="J122" s="227">
        <v>87</v>
      </c>
      <c r="K122" s="226">
        <f>ROUND(E122*J122,2)</f>
        <v>87</v>
      </c>
      <c r="L122" s="226">
        <v>15</v>
      </c>
      <c r="M122" s="226">
        <f>G122*(1+L122/100)</f>
        <v>0</v>
      </c>
      <c r="N122" s="226">
        <v>0</v>
      </c>
      <c r="O122" s="226">
        <f>ROUND(E122*N122,2)</f>
        <v>0</v>
      </c>
      <c r="P122" s="226">
        <v>0</v>
      </c>
      <c r="Q122" s="226">
        <f>ROUND(E122*P122,2)</f>
        <v>0</v>
      </c>
      <c r="R122" s="226"/>
      <c r="S122" s="226" t="s">
        <v>166</v>
      </c>
      <c r="T122" s="226" t="s">
        <v>142</v>
      </c>
      <c r="U122" s="226">
        <v>0.157</v>
      </c>
      <c r="V122" s="226">
        <f>ROUND(E122*U122,2)</f>
        <v>0.16</v>
      </c>
      <c r="W122" s="226"/>
      <c r="X122" s="226" t="s">
        <v>167</v>
      </c>
      <c r="Y122" s="207"/>
      <c r="Z122" s="207"/>
      <c r="AA122" s="207"/>
      <c r="AB122" s="207"/>
      <c r="AC122" s="207"/>
      <c r="AD122" s="207"/>
      <c r="AE122" s="207"/>
      <c r="AF122" s="207"/>
      <c r="AG122" s="207" t="s">
        <v>168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41">
        <v>46</v>
      </c>
      <c r="B123" s="242" t="s">
        <v>303</v>
      </c>
      <c r="C123" s="249" t="s">
        <v>304</v>
      </c>
      <c r="D123" s="243" t="s">
        <v>173</v>
      </c>
      <c r="E123" s="244">
        <v>3</v>
      </c>
      <c r="F123" s="245"/>
      <c r="G123" s="246">
        <f>ROUND(E123*F123,2)</f>
        <v>0</v>
      </c>
      <c r="H123" s="227">
        <v>0</v>
      </c>
      <c r="I123" s="226">
        <f>ROUND(E123*H123,2)</f>
        <v>0</v>
      </c>
      <c r="J123" s="227">
        <v>96</v>
      </c>
      <c r="K123" s="226">
        <f>ROUND(E123*J123,2)</f>
        <v>288</v>
      </c>
      <c r="L123" s="226">
        <v>15</v>
      </c>
      <c r="M123" s="226">
        <f>G123*(1+L123/100)</f>
        <v>0</v>
      </c>
      <c r="N123" s="226">
        <v>0</v>
      </c>
      <c r="O123" s="226">
        <f>ROUND(E123*N123,2)</f>
        <v>0</v>
      </c>
      <c r="P123" s="226">
        <v>0</v>
      </c>
      <c r="Q123" s="226">
        <f>ROUND(E123*P123,2)</f>
        <v>0</v>
      </c>
      <c r="R123" s="226"/>
      <c r="S123" s="226" t="s">
        <v>166</v>
      </c>
      <c r="T123" s="226" t="s">
        <v>142</v>
      </c>
      <c r="U123" s="226">
        <v>0.17399999999999999</v>
      </c>
      <c r="V123" s="226">
        <f>ROUND(E123*U123,2)</f>
        <v>0.52</v>
      </c>
      <c r="W123" s="226"/>
      <c r="X123" s="226" t="s">
        <v>167</v>
      </c>
      <c r="Y123" s="207"/>
      <c r="Z123" s="207"/>
      <c r="AA123" s="207"/>
      <c r="AB123" s="207"/>
      <c r="AC123" s="207"/>
      <c r="AD123" s="207"/>
      <c r="AE123" s="207"/>
      <c r="AF123" s="207"/>
      <c r="AG123" s="207" t="s">
        <v>168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41">
        <v>47</v>
      </c>
      <c r="B124" s="242" t="s">
        <v>305</v>
      </c>
      <c r="C124" s="249" t="s">
        <v>306</v>
      </c>
      <c r="D124" s="243" t="s">
        <v>173</v>
      </c>
      <c r="E124" s="244">
        <v>1</v>
      </c>
      <c r="F124" s="245"/>
      <c r="G124" s="246">
        <f>ROUND(E124*F124,2)</f>
        <v>0</v>
      </c>
      <c r="H124" s="227">
        <v>0</v>
      </c>
      <c r="I124" s="226">
        <f>ROUND(E124*H124,2)</f>
        <v>0</v>
      </c>
      <c r="J124" s="227">
        <v>144</v>
      </c>
      <c r="K124" s="226">
        <f>ROUND(E124*J124,2)</f>
        <v>144</v>
      </c>
      <c r="L124" s="226">
        <v>15</v>
      </c>
      <c r="M124" s="226">
        <f>G124*(1+L124/100)</f>
        <v>0</v>
      </c>
      <c r="N124" s="226">
        <v>0</v>
      </c>
      <c r="O124" s="226">
        <f>ROUND(E124*N124,2)</f>
        <v>0</v>
      </c>
      <c r="P124" s="226">
        <v>0</v>
      </c>
      <c r="Q124" s="226">
        <f>ROUND(E124*P124,2)</f>
        <v>0</v>
      </c>
      <c r="R124" s="226"/>
      <c r="S124" s="226" t="s">
        <v>166</v>
      </c>
      <c r="T124" s="226" t="s">
        <v>142</v>
      </c>
      <c r="U124" s="226">
        <v>0.25900000000000001</v>
      </c>
      <c r="V124" s="226">
        <f>ROUND(E124*U124,2)</f>
        <v>0.26</v>
      </c>
      <c r="W124" s="226"/>
      <c r="X124" s="226" t="s">
        <v>167</v>
      </c>
      <c r="Y124" s="207"/>
      <c r="Z124" s="207"/>
      <c r="AA124" s="207"/>
      <c r="AB124" s="207"/>
      <c r="AC124" s="207"/>
      <c r="AD124" s="207"/>
      <c r="AE124" s="207"/>
      <c r="AF124" s="207"/>
      <c r="AG124" s="207" t="s">
        <v>168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41">
        <v>48</v>
      </c>
      <c r="B125" s="242" t="s">
        <v>307</v>
      </c>
      <c r="C125" s="249" t="s">
        <v>308</v>
      </c>
      <c r="D125" s="243" t="s">
        <v>173</v>
      </c>
      <c r="E125" s="244">
        <v>2</v>
      </c>
      <c r="F125" s="245"/>
      <c r="G125" s="246">
        <f>ROUND(E125*F125,2)</f>
        <v>0</v>
      </c>
      <c r="H125" s="227">
        <v>0</v>
      </c>
      <c r="I125" s="226">
        <f>ROUND(E125*H125,2)</f>
        <v>0</v>
      </c>
      <c r="J125" s="227">
        <v>271</v>
      </c>
      <c r="K125" s="226">
        <f>ROUND(E125*J125,2)</f>
        <v>542</v>
      </c>
      <c r="L125" s="226">
        <v>15</v>
      </c>
      <c r="M125" s="226">
        <f>G125*(1+L125/100)</f>
        <v>0</v>
      </c>
      <c r="N125" s="226">
        <v>0</v>
      </c>
      <c r="O125" s="226">
        <f>ROUND(E125*N125,2)</f>
        <v>0</v>
      </c>
      <c r="P125" s="226">
        <v>0</v>
      </c>
      <c r="Q125" s="226">
        <f>ROUND(E125*P125,2)</f>
        <v>0</v>
      </c>
      <c r="R125" s="226"/>
      <c r="S125" s="226" t="s">
        <v>166</v>
      </c>
      <c r="T125" s="226" t="s">
        <v>142</v>
      </c>
      <c r="U125" s="226">
        <v>0.45</v>
      </c>
      <c r="V125" s="226">
        <f>ROUND(E125*U125,2)</f>
        <v>0.9</v>
      </c>
      <c r="W125" s="226"/>
      <c r="X125" s="226" t="s">
        <v>167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168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41">
        <v>49</v>
      </c>
      <c r="B126" s="242" t="s">
        <v>309</v>
      </c>
      <c r="C126" s="249" t="s">
        <v>310</v>
      </c>
      <c r="D126" s="243" t="s">
        <v>311</v>
      </c>
      <c r="E126" s="244">
        <v>2</v>
      </c>
      <c r="F126" s="245"/>
      <c r="G126" s="246">
        <f>ROUND(E126*F126,2)</f>
        <v>0</v>
      </c>
      <c r="H126" s="227">
        <v>0</v>
      </c>
      <c r="I126" s="226">
        <f>ROUND(E126*H126,2)</f>
        <v>0</v>
      </c>
      <c r="J126" s="227">
        <v>495</v>
      </c>
      <c r="K126" s="226">
        <f>ROUND(E126*J126,2)</f>
        <v>990</v>
      </c>
      <c r="L126" s="226">
        <v>15</v>
      </c>
      <c r="M126" s="226">
        <f>G126*(1+L126/100)</f>
        <v>0</v>
      </c>
      <c r="N126" s="226">
        <v>0</v>
      </c>
      <c r="O126" s="226">
        <f>ROUND(E126*N126,2)</f>
        <v>0</v>
      </c>
      <c r="P126" s="226">
        <v>0</v>
      </c>
      <c r="Q126" s="226">
        <f>ROUND(E126*P126,2)</f>
        <v>0</v>
      </c>
      <c r="R126" s="226"/>
      <c r="S126" s="226" t="s">
        <v>141</v>
      </c>
      <c r="T126" s="226" t="s">
        <v>142</v>
      </c>
      <c r="U126" s="226">
        <v>0</v>
      </c>
      <c r="V126" s="226">
        <f>ROUND(E126*U126,2)</f>
        <v>0</v>
      </c>
      <c r="W126" s="226"/>
      <c r="X126" s="226" t="s">
        <v>167</v>
      </c>
      <c r="Y126" s="207"/>
      <c r="Z126" s="207"/>
      <c r="AA126" s="207"/>
      <c r="AB126" s="207"/>
      <c r="AC126" s="207"/>
      <c r="AD126" s="207"/>
      <c r="AE126" s="207"/>
      <c r="AF126" s="207"/>
      <c r="AG126" s="207" t="s">
        <v>168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41">
        <v>50</v>
      </c>
      <c r="B127" s="242" t="s">
        <v>312</v>
      </c>
      <c r="C127" s="249" t="s">
        <v>313</v>
      </c>
      <c r="D127" s="243" t="s">
        <v>0</v>
      </c>
      <c r="E127" s="244">
        <v>55.23</v>
      </c>
      <c r="F127" s="245"/>
      <c r="G127" s="246">
        <f>ROUND(E127*F127,2)</f>
        <v>0</v>
      </c>
      <c r="H127" s="227">
        <v>0</v>
      </c>
      <c r="I127" s="226">
        <f>ROUND(E127*H127,2)</f>
        <v>0</v>
      </c>
      <c r="J127" s="227">
        <v>2</v>
      </c>
      <c r="K127" s="226">
        <f>ROUND(E127*J127,2)</f>
        <v>110.46</v>
      </c>
      <c r="L127" s="226">
        <v>15</v>
      </c>
      <c r="M127" s="226">
        <f>G127*(1+L127/100)</f>
        <v>0</v>
      </c>
      <c r="N127" s="226">
        <v>0</v>
      </c>
      <c r="O127" s="226">
        <f>ROUND(E127*N127,2)</f>
        <v>0</v>
      </c>
      <c r="P127" s="226">
        <v>0</v>
      </c>
      <c r="Q127" s="226">
        <f>ROUND(E127*P127,2)</f>
        <v>0</v>
      </c>
      <c r="R127" s="226"/>
      <c r="S127" s="226" t="s">
        <v>166</v>
      </c>
      <c r="T127" s="226" t="s">
        <v>142</v>
      </c>
      <c r="U127" s="226">
        <v>0</v>
      </c>
      <c r="V127" s="226">
        <f>ROUND(E127*U127,2)</f>
        <v>0</v>
      </c>
      <c r="W127" s="226"/>
      <c r="X127" s="226" t="s">
        <v>285</v>
      </c>
      <c r="Y127" s="207"/>
      <c r="Z127" s="207"/>
      <c r="AA127" s="207"/>
      <c r="AB127" s="207"/>
      <c r="AC127" s="207"/>
      <c r="AD127" s="207"/>
      <c r="AE127" s="207"/>
      <c r="AF127" s="207"/>
      <c r="AG127" s="207" t="s">
        <v>286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x14ac:dyDescent="0.25">
      <c r="A128" s="229" t="s">
        <v>136</v>
      </c>
      <c r="B128" s="230" t="s">
        <v>76</v>
      </c>
      <c r="C128" s="248" t="s">
        <v>77</v>
      </c>
      <c r="D128" s="231"/>
      <c r="E128" s="232"/>
      <c r="F128" s="233"/>
      <c r="G128" s="234">
        <f>SUMIF(AG129:AG134,"&lt;&gt;NOR",G129:G134)</f>
        <v>0</v>
      </c>
      <c r="H128" s="228"/>
      <c r="I128" s="228">
        <f>SUM(I129:I134)</f>
        <v>2613.08</v>
      </c>
      <c r="J128" s="228"/>
      <c r="K128" s="228">
        <f>SUM(K129:K134)</f>
        <v>6579.9400000000005</v>
      </c>
      <c r="L128" s="228"/>
      <c r="M128" s="228">
        <f>SUM(M129:M134)</f>
        <v>0</v>
      </c>
      <c r="N128" s="228"/>
      <c r="O128" s="228">
        <f>SUM(O129:O134)</f>
        <v>0.06</v>
      </c>
      <c r="P128" s="228"/>
      <c r="Q128" s="228">
        <f>SUM(Q129:Q134)</f>
        <v>0</v>
      </c>
      <c r="R128" s="228"/>
      <c r="S128" s="228"/>
      <c r="T128" s="228"/>
      <c r="U128" s="228"/>
      <c r="V128" s="228">
        <f>SUM(V129:V134)</f>
        <v>12.370000000000001</v>
      </c>
      <c r="W128" s="228"/>
      <c r="X128" s="228"/>
      <c r="AG128" t="s">
        <v>137</v>
      </c>
    </row>
    <row r="129" spans="1:60" outlineLevel="1" x14ac:dyDescent="0.25">
      <c r="A129" s="241">
        <v>51</v>
      </c>
      <c r="B129" s="242" t="s">
        <v>314</v>
      </c>
      <c r="C129" s="249" t="s">
        <v>315</v>
      </c>
      <c r="D129" s="243" t="s">
        <v>183</v>
      </c>
      <c r="E129" s="244">
        <v>14</v>
      </c>
      <c r="F129" s="245"/>
      <c r="G129" s="246">
        <f>ROUND(E129*F129,2)</f>
        <v>0</v>
      </c>
      <c r="H129" s="227">
        <v>76.989999999999995</v>
      </c>
      <c r="I129" s="226">
        <f>ROUND(E129*H129,2)</f>
        <v>1077.8599999999999</v>
      </c>
      <c r="J129" s="227">
        <v>293.01</v>
      </c>
      <c r="K129" s="226">
        <f>ROUND(E129*J129,2)</f>
        <v>4102.1400000000003</v>
      </c>
      <c r="L129" s="226">
        <v>15</v>
      </c>
      <c r="M129" s="226">
        <f>G129*(1+L129/100)</f>
        <v>0</v>
      </c>
      <c r="N129" s="226">
        <v>3.9899999999999996E-3</v>
      </c>
      <c r="O129" s="226">
        <f>ROUND(E129*N129,2)</f>
        <v>0.06</v>
      </c>
      <c r="P129" s="226">
        <v>0</v>
      </c>
      <c r="Q129" s="226">
        <f>ROUND(E129*P129,2)</f>
        <v>0</v>
      </c>
      <c r="R129" s="226"/>
      <c r="S129" s="226" t="s">
        <v>166</v>
      </c>
      <c r="T129" s="226" t="s">
        <v>142</v>
      </c>
      <c r="U129" s="226">
        <v>0.54290000000000005</v>
      </c>
      <c r="V129" s="226">
        <f>ROUND(E129*U129,2)</f>
        <v>7.6</v>
      </c>
      <c r="W129" s="226"/>
      <c r="X129" s="226" t="s">
        <v>167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168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ht="20.399999999999999" outlineLevel="1" x14ac:dyDescent="0.25">
      <c r="A130" s="241">
        <v>52</v>
      </c>
      <c r="B130" s="242" t="s">
        <v>316</v>
      </c>
      <c r="C130" s="249" t="s">
        <v>317</v>
      </c>
      <c r="D130" s="243" t="s">
        <v>183</v>
      </c>
      <c r="E130" s="244">
        <v>18</v>
      </c>
      <c r="F130" s="245"/>
      <c r="G130" s="246">
        <f>ROUND(E130*F130,2)</f>
        <v>0</v>
      </c>
      <c r="H130" s="227">
        <v>29.6</v>
      </c>
      <c r="I130" s="226">
        <f>ROUND(E130*H130,2)</f>
        <v>532.79999999999995</v>
      </c>
      <c r="J130" s="227">
        <v>65.400000000000006</v>
      </c>
      <c r="K130" s="226">
        <f>ROUND(E130*J130,2)</f>
        <v>1177.2</v>
      </c>
      <c r="L130" s="226">
        <v>15</v>
      </c>
      <c r="M130" s="226">
        <f>G130*(1+L130/100)</f>
        <v>0</v>
      </c>
      <c r="N130" s="226">
        <v>4.0000000000000003E-5</v>
      </c>
      <c r="O130" s="226">
        <f>ROUND(E130*N130,2)</f>
        <v>0</v>
      </c>
      <c r="P130" s="226">
        <v>0</v>
      </c>
      <c r="Q130" s="226">
        <f>ROUND(E130*P130,2)</f>
        <v>0</v>
      </c>
      <c r="R130" s="226"/>
      <c r="S130" s="226" t="s">
        <v>166</v>
      </c>
      <c r="T130" s="226" t="s">
        <v>142</v>
      </c>
      <c r="U130" s="226">
        <v>0.129</v>
      </c>
      <c r="V130" s="226">
        <f>ROUND(E130*U130,2)</f>
        <v>2.3199999999999998</v>
      </c>
      <c r="W130" s="226"/>
      <c r="X130" s="226" t="s">
        <v>167</v>
      </c>
      <c r="Y130" s="207"/>
      <c r="Z130" s="207"/>
      <c r="AA130" s="207"/>
      <c r="AB130" s="207"/>
      <c r="AC130" s="207"/>
      <c r="AD130" s="207"/>
      <c r="AE130" s="207"/>
      <c r="AF130" s="207"/>
      <c r="AG130" s="207" t="s">
        <v>168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41">
        <v>53</v>
      </c>
      <c r="B131" s="242" t="s">
        <v>318</v>
      </c>
      <c r="C131" s="249" t="s">
        <v>319</v>
      </c>
      <c r="D131" s="243" t="s">
        <v>173</v>
      </c>
      <c r="E131" s="244">
        <v>2</v>
      </c>
      <c r="F131" s="245"/>
      <c r="G131" s="246">
        <f>ROUND(E131*F131,2)</f>
        <v>0</v>
      </c>
      <c r="H131" s="227">
        <v>122.76</v>
      </c>
      <c r="I131" s="226">
        <f>ROUND(E131*H131,2)</f>
        <v>245.52</v>
      </c>
      <c r="J131" s="227">
        <v>131.24</v>
      </c>
      <c r="K131" s="226">
        <f>ROUND(E131*J131,2)</f>
        <v>262.48</v>
      </c>
      <c r="L131" s="226">
        <v>15</v>
      </c>
      <c r="M131" s="226">
        <f>G131*(1+L131/100)</f>
        <v>0</v>
      </c>
      <c r="N131" s="226">
        <v>6.3000000000000003E-4</v>
      </c>
      <c r="O131" s="226">
        <f>ROUND(E131*N131,2)</f>
        <v>0</v>
      </c>
      <c r="P131" s="226">
        <v>0</v>
      </c>
      <c r="Q131" s="226">
        <f>ROUND(E131*P131,2)</f>
        <v>0</v>
      </c>
      <c r="R131" s="226"/>
      <c r="S131" s="226" t="s">
        <v>166</v>
      </c>
      <c r="T131" s="226" t="s">
        <v>142</v>
      </c>
      <c r="U131" s="226">
        <v>0.27200000000000002</v>
      </c>
      <c r="V131" s="226">
        <f>ROUND(E131*U131,2)</f>
        <v>0.54</v>
      </c>
      <c r="W131" s="226"/>
      <c r="X131" s="226" t="s">
        <v>167</v>
      </c>
      <c r="Y131" s="207"/>
      <c r="Z131" s="207"/>
      <c r="AA131" s="207"/>
      <c r="AB131" s="207"/>
      <c r="AC131" s="207"/>
      <c r="AD131" s="207"/>
      <c r="AE131" s="207"/>
      <c r="AF131" s="207"/>
      <c r="AG131" s="207" t="s">
        <v>168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41">
        <v>54</v>
      </c>
      <c r="B132" s="242" t="s">
        <v>320</v>
      </c>
      <c r="C132" s="249" t="s">
        <v>321</v>
      </c>
      <c r="D132" s="243" t="s">
        <v>322</v>
      </c>
      <c r="E132" s="244">
        <v>3</v>
      </c>
      <c r="F132" s="245"/>
      <c r="G132" s="246">
        <f>ROUND(E132*F132,2)</f>
        <v>0</v>
      </c>
      <c r="H132" s="227">
        <v>251.04</v>
      </c>
      <c r="I132" s="226">
        <f>ROUND(E132*H132,2)</f>
        <v>753.12</v>
      </c>
      <c r="J132" s="227">
        <v>260.95999999999998</v>
      </c>
      <c r="K132" s="226">
        <f>ROUND(E132*J132,2)</f>
        <v>782.88</v>
      </c>
      <c r="L132" s="226">
        <v>15</v>
      </c>
      <c r="M132" s="226">
        <f>G132*(1+L132/100)</f>
        <v>0</v>
      </c>
      <c r="N132" s="226">
        <v>1.48E-3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166</v>
      </c>
      <c r="T132" s="226" t="s">
        <v>142</v>
      </c>
      <c r="U132" s="226">
        <v>0.54</v>
      </c>
      <c r="V132" s="226">
        <f>ROUND(E132*U132,2)</f>
        <v>1.62</v>
      </c>
      <c r="W132" s="226"/>
      <c r="X132" s="226" t="s">
        <v>167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168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41">
        <v>55</v>
      </c>
      <c r="B133" s="242" t="s">
        <v>323</v>
      </c>
      <c r="C133" s="249" t="s">
        <v>324</v>
      </c>
      <c r="D133" s="243" t="s">
        <v>183</v>
      </c>
      <c r="E133" s="244">
        <v>14</v>
      </c>
      <c r="F133" s="245"/>
      <c r="G133" s="246">
        <f>ROUND(E133*F133,2)</f>
        <v>0</v>
      </c>
      <c r="H133" s="227">
        <v>0.27</v>
      </c>
      <c r="I133" s="226">
        <f>ROUND(E133*H133,2)</f>
        <v>3.78</v>
      </c>
      <c r="J133" s="227">
        <v>11.73</v>
      </c>
      <c r="K133" s="226">
        <f>ROUND(E133*J133,2)</f>
        <v>164.22</v>
      </c>
      <c r="L133" s="226">
        <v>15</v>
      </c>
      <c r="M133" s="226">
        <f>G133*(1+L133/100)</f>
        <v>0</v>
      </c>
      <c r="N133" s="226">
        <v>0</v>
      </c>
      <c r="O133" s="226">
        <f>ROUND(E133*N133,2)</f>
        <v>0</v>
      </c>
      <c r="P133" s="226">
        <v>0</v>
      </c>
      <c r="Q133" s="226">
        <f>ROUND(E133*P133,2)</f>
        <v>0</v>
      </c>
      <c r="R133" s="226"/>
      <c r="S133" s="226" t="s">
        <v>166</v>
      </c>
      <c r="T133" s="226" t="s">
        <v>142</v>
      </c>
      <c r="U133" s="226">
        <v>2.1000000000000001E-2</v>
      </c>
      <c r="V133" s="226">
        <f>ROUND(E133*U133,2)</f>
        <v>0.28999999999999998</v>
      </c>
      <c r="W133" s="226"/>
      <c r="X133" s="226" t="s">
        <v>167</v>
      </c>
      <c r="Y133" s="207"/>
      <c r="Z133" s="207"/>
      <c r="AA133" s="207"/>
      <c r="AB133" s="207"/>
      <c r="AC133" s="207"/>
      <c r="AD133" s="207"/>
      <c r="AE133" s="207"/>
      <c r="AF133" s="207"/>
      <c r="AG133" s="207" t="s">
        <v>168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41">
        <v>56</v>
      </c>
      <c r="B134" s="242" t="s">
        <v>325</v>
      </c>
      <c r="C134" s="249" t="s">
        <v>326</v>
      </c>
      <c r="D134" s="243" t="s">
        <v>0</v>
      </c>
      <c r="E134" s="244">
        <v>91.02</v>
      </c>
      <c r="F134" s="245"/>
      <c r="G134" s="246">
        <f>ROUND(E134*F134,2)</f>
        <v>0</v>
      </c>
      <c r="H134" s="227">
        <v>0</v>
      </c>
      <c r="I134" s="226">
        <f>ROUND(E134*H134,2)</f>
        <v>0</v>
      </c>
      <c r="J134" s="227">
        <v>1</v>
      </c>
      <c r="K134" s="226">
        <f>ROUND(E134*J134,2)</f>
        <v>91.02</v>
      </c>
      <c r="L134" s="226">
        <v>15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166</v>
      </c>
      <c r="T134" s="226" t="s">
        <v>142</v>
      </c>
      <c r="U134" s="226">
        <v>0</v>
      </c>
      <c r="V134" s="226">
        <f>ROUND(E134*U134,2)</f>
        <v>0</v>
      </c>
      <c r="W134" s="226"/>
      <c r="X134" s="226" t="s">
        <v>285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286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x14ac:dyDescent="0.25">
      <c r="A135" s="229" t="s">
        <v>136</v>
      </c>
      <c r="B135" s="230" t="s">
        <v>78</v>
      </c>
      <c r="C135" s="248" t="s">
        <v>79</v>
      </c>
      <c r="D135" s="231"/>
      <c r="E135" s="232"/>
      <c r="F135" s="233"/>
      <c r="G135" s="234">
        <f>SUMIF(AG136:AG165,"&lt;&gt;NOR",G136:G165)</f>
        <v>0</v>
      </c>
      <c r="H135" s="228"/>
      <c r="I135" s="228">
        <f>SUM(I136:I165)</f>
        <v>28395.16</v>
      </c>
      <c r="J135" s="228"/>
      <c r="K135" s="228">
        <f>SUM(K136:K165)</f>
        <v>7902.3000000000011</v>
      </c>
      <c r="L135" s="228"/>
      <c r="M135" s="228">
        <f>SUM(M136:M165)</f>
        <v>0</v>
      </c>
      <c r="N135" s="228"/>
      <c r="O135" s="228">
        <f>SUM(O136:O165)</f>
        <v>0.14000000000000001</v>
      </c>
      <c r="P135" s="228"/>
      <c r="Q135" s="228">
        <f>SUM(Q136:Q165)</f>
        <v>0.21</v>
      </c>
      <c r="R135" s="228"/>
      <c r="S135" s="228"/>
      <c r="T135" s="228"/>
      <c r="U135" s="228"/>
      <c r="V135" s="228">
        <f>SUM(V136:V165)</f>
        <v>12.84</v>
      </c>
      <c r="W135" s="228"/>
      <c r="X135" s="228"/>
      <c r="AG135" t="s">
        <v>137</v>
      </c>
    </row>
    <row r="136" spans="1:60" ht="20.399999999999999" outlineLevel="1" x14ac:dyDescent="0.25">
      <c r="A136" s="241">
        <v>57</v>
      </c>
      <c r="B136" s="242" t="s">
        <v>327</v>
      </c>
      <c r="C136" s="249" t="s">
        <v>328</v>
      </c>
      <c r="D136" s="243" t="s">
        <v>329</v>
      </c>
      <c r="E136" s="244">
        <v>1</v>
      </c>
      <c r="F136" s="245"/>
      <c r="G136" s="246">
        <f>ROUND(E136*F136,2)</f>
        <v>0</v>
      </c>
      <c r="H136" s="227">
        <v>6240.53</v>
      </c>
      <c r="I136" s="226">
        <f>ROUND(E136*H136,2)</f>
        <v>6240.53</v>
      </c>
      <c r="J136" s="227">
        <v>909.47</v>
      </c>
      <c r="K136" s="226">
        <f>ROUND(E136*J136,2)</f>
        <v>909.47</v>
      </c>
      <c r="L136" s="226">
        <v>15</v>
      </c>
      <c r="M136" s="226">
        <f>G136*(1+L136/100)</f>
        <v>0</v>
      </c>
      <c r="N136" s="226">
        <v>2.8719999999999999E-2</v>
      </c>
      <c r="O136" s="226">
        <f>ROUND(E136*N136,2)</f>
        <v>0.03</v>
      </c>
      <c r="P136" s="226">
        <v>0</v>
      </c>
      <c r="Q136" s="226">
        <f>ROUND(E136*P136,2)</f>
        <v>0</v>
      </c>
      <c r="R136" s="226"/>
      <c r="S136" s="226" t="s">
        <v>166</v>
      </c>
      <c r="T136" s="226" t="s">
        <v>142</v>
      </c>
      <c r="U136" s="226">
        <v>1.5</v>
      </c>
      <c r="V136" s="226">
        <f>ROUND(E136*U136,2)</f>
        <v>1.5</v>
      </c>
      <c r="W136" s="226"/>
      <c r="X136" s="226" t="s">
        <v>167</v>
      </c>
      <c r="Y136" s="207"/>
      <c r="Z136" s="207"/>
      <c r="AA136" s="207"/>
      <c r="AB136" s="207"/>
      <c r="AC136" s="207"/>
      <c r="AD136" s="207"/>
      <c r="AE136" s="207"/>
      <c r="AF136" s="207"/>
      <c r="AG136" s="207" t="s">
        <v>168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41">
        <v>58</v>
      </c>
      <c r="B137" s="242" t="s">
        <v>330</v>
      </c>
      <c r="C137" s="249" t="s">
        <v>331</v>
      </c>
      <c r="D137" s="243" t="s">
        <v>329</v>
      </c>
      <c r="E137" s="244">
        <v>1</v>
      </c>
      <c r="F137" s="245"/>
      <c r="G137" s="246">
        <f>ROUND(E137*F137,2)</f>
        <v>0</v>
      </c>
      <c r="H137" s="227">
        <v>522.92999999999995</v>
      </c>
      <c r="I137" s="226">
        <f>ROUND(E137*H137,2)</f>
        <v>522.92999999999995</v>
      </c>
      <c r="J137" s="227">
        <v>837.07</v>
      </c>
      <c r="K137" s="226">
        <f>ROUND(E137*J137,2)</f>
        <v>837.07</v>
      </c>
      <c r="L137" s="226">
        <v>15</v>
      </c>
      <c r="M137" s="226">
        <f>G137*(1+L137/100)</f>
        <v>0</v>
      </c>
      <c r="N137" s="226">
        <v>1.8600000000000001E-3</v>
      </c>
      <c r="O137" s="226">
        <f>ROUND(E137*N137,2)</f>
        <v>0</v>
      </c>
      <c r="P137" s="226">
        <v>0</v>
      </c>
      <c r="Q137" s="226">
        <f>ROUND(E137*P137,2)</f>
        <v>0</v>
      </c>
      <c r="R137" s="226"/>
      <c r="S137" s="226" t="s">
        <v>166</v>
      </c>
      <c r="T137" s="226" t="s">
        <v>142</v>
      </c>
      <c r="U137" s="226">
        <v>1.3340000000000001</v>
      </c>
      <c r="V137" s="226">
        <f>ROUND(E137*U137,2)</f>
        <v>1.33</v>
      </c>
      <c r="W137" s="226"/>
      <c r="X137" s="226" t="s">
        <v>167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168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41">
        <v>59</v>
      </c>
      <c r="B138" s="242" t="s">
        <v>332</v>
      </c>
      <c r="C138" s="249" t="s">
        <v>333</v>
      </c>
      <c r="D138" s="243" t="s">
        <v>329</v>
      </c>
      <c r="E138" s="244">
        <v>1</v>
      </c>
      <c r="F138" s="245"/>
      <c r="G138" s="246">
        <f>ROUND(E138*F138,2)</f>
        <v>0</v>
      </c>
      <c r="H138" s="227">
        <v>103.16</v>
      </c>
      <c r="I138" s="226">
        <f>ROUND(E138*H138,2)</f>
        <v>103.16</v>
      </c>
      <c r="J138" s="227">
        <v>841.84</v>
      </c>
      <c r="K138" s="226">
        <f>ROUND(E138*J138,2)</f>
        <v>841.84</v>
      </c>
      <c r="L138" s="226">
        <v>15</v>
      </c>
      <c r="M138" s="226">
        <f>G138*(1+L138/100)</f>
        <v>0</v>
      </c>
      <c r="N138" s="226">
        <v>1.41E-3</v>
      </c>
      <c r="O138" s="226">
        <f>ROUND(E138*N138,2)</f>
        <v>0</v>
      </c>
      <c r="P138" s="226">
        <v>0</v>
      </c>
      <c r="Q138" s="226">
        <f>ROUND(E138*P138,2)</f>
        <v>0</v>
      </c>
      <c r="R138" s="226"/>
      <c r="S138" s="226" t="s">
        <v>166</v>
      </c>
      <c r="T138" s="226" t="s">
        <v>142</v>
      </c>
      <c r="U138" s="226">
        <v>1.575</v>
      </c>
      <c r="V138" s="226">
        <f>ROUND(E138*U138,2)</f>
        <v>1.58</v>
      </c>
      <c r="W138" s="226"/>
      <c r="X138" s="226" t="s">
        <v>167</v>
      </c>
      <c r="Y138" s="207"/>
      <c r="Z138" s="207"/>
      <c r="AA138" s="207"/>
      <c r="AB138" s="207"/>
      <c r="AC138" s="207"/>
      <c r="AD138" s="207"/>
      <c r="AE138" s="207"/>
      <c r="AF138" s="207"/>
      <c r="AG138" s="207" t="s">
        <v>168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41">
        <v>60</v>
      </c>
      <c r="B139" s="242" t="s">
        <v>334</v>
      </c>
      <c r="C139" s="249" t="s">
        <v>335</v>
      </c>
      <c r="D139" s="243" t="s">
        <v>329</v>
      </c>
      <c r="E139" s="244">
        <v>1</v>
      </c>
      <c r="F139" s="245"/>
      <c r="G139" s="246">
        <f>ROUND(E139*F139,2)</f>
        <v>0</v>
      </c>
      <c r="H139" s="227">
        <v>0</v>
      </c>
      <c r="I139" s="226">
        <f>ROUND(E139*H139,2)</f>
        <v>0</v>
      </c>
      <c r="J139" s="227">
        <v>501</v>
      </c>
      <c r="K139" s="226">
        <f>ROUND(E139*J139,2)</f>
        <v>501</v>
      </c>
      <c r="L139" s="226">
        <v>15</v>
      </c>
      <c r="M139" s="226">
        <f>G139*(1+L139/100)</f>
        <v>0</v>
      </c>
      <c r="N139" s="226">
        <v>0</v>
      </c>
      <c r="O139" s="226">
        <f>ROUND(E139*N139,2)</f>
        <v>0</v>
      </c>
      <c r="P139" s="226">
        <v>0.125</v>
      </c>
      <c r="Q139" s="226">
        <f>ROUND(E139*P139,2)</f>
        <v>0.13</v>
      </c>
      <c r="R139" s="226"/>
      <c r="S139" s="226" t="s">
        <v>166</v>
      </c>
      <c r="T139" s="226" t="s">
        <v>142</v>
      </c>
      <c r="U139" s="226">
        <v>1.1499999999999999</v>
      </c>
      <c r="V139" s="226">
        <f>ROUND(E139*U139,2)</f>
        <v>1.1499999999999999</v>
      </c>
      <c r="W139" s="226"/>
      <c r="X139" s="226" t="s">
        <v>167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168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41">
        <v>61</v>
      </c>
      <c r="B140" s="242" t="s">
        <v>336</v>
      </c>
      <c r="C140" s="249" t="s">
        <v>337</v>
      </c>
      <c r="D140" s="243" t="s">
        <v>329</v>
      </c>
      <c r="E140" s="244">
        <v>3</v>
      </c>
      <c r="F140" s="245"/>
      <c r="G140" s="246">
        <f>ROUND(E140*F140,2)</f>
        <v>0</v>
      </c>
      <c r="H140" s="227">
        <v>20.09</v>
      </c>
      <c r="I140" s="226">
        <f>ROUND(E140*H140,2)</f>
        <v>60.27</v>
      </c>
      <c r="J140" s="227">
        <v>188.91</v>
      </c>
      <c r="K140" s="226">
        <f>ROUND(E140*J140,2)</f>
        <v>566.73</v>
      </c>
      <c r="L140" s="226">
        <v>15</v>
      </c>
      <c r="M140" s="226">
        <f>G140*(1+L140/100)</f>
        <v>0</v>
      </c>
      <c r="N140" s="226">
        <v>3.0000000000000001E-5</v>
      </c>
      <c r="O140" s="226">
        <f>ROUND(E140*N140,2)</f>
        <v>0</v>
      </c>
      <c r="P140" s="226">
        <v>0</v>
      </c>
      <c r="Q140" s="226">
        <f>ROUND(E140*P140,2)</f>
        <v>0</v>
      </c>
      <c r="R140" s="226"/>
      <c r="S140" s="226" t="s">
        <v>166</v>
      </c>
      <c r="T140" s="226" t="s">
        <v>142</v>
      </c>
      <c r="U140" s="226">
        <v>0.33</v>
      </c>
      <c r="V140" s="226">
        <f>ROUND(E140*U140,2)</f>
        <v>0.99</v>
      </c>
      <c r="W140" s="226"/>
      <c r="X140" s="226" t="s">
        <v>167</v>
      </c>
      <c r="Y140" s="207"/>
      <c r="Z140" s="207"/>
      <c r="AA140" s="207"/>
      <c r="AB140" s="207"/>
      <c r="AC140" s="207"/>
      <c r="AD140" s="207"/>
      <c r="AE140" s="207"/>
      <c r="AF140" s="207"/>
      <c r="AG140" s="207" t="s">
        <v>168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41">
        <v>62</v>
      </c>
      <c r="B141" s="242" t="s">
        <v>338</v>
      </c>
      <c r="C141" s="249" t="s">
        <v>339</v>
      </c>
      <c r="D141" s="243" t="s">
        <v>329</v>
      </c>
      <c r="E141" s="244">
        <v>1</v>
      </c>
      <c r="F141" s="245"/>
      <c r="G141" s="246">
        <f>ROUND(E141*F141,2)</f>
        <v>0</v>
      </c>
      <c r="H141" s="227">
        <v>0</v>
      </c>
      <c r="I141" s="226">
        <f>ROUND(E141*H141,2)</f>
        <v>0</v>
      </c>
      <c r="J141" s="227">
        <v>216</v>
      </c>
      <c r="K141" s="226">
        <f>ROUND(E141*J141,2)</f>
        <v>216</v>
      </c>
      <c r="L141" s="226">
        <v>15</v>
      </c>
      <c r="M141" s="226">
        <f>G141*(1+L141/100)</f>
        <v>0</v>
      </c>
      <c r="N141" s="226">
        <v>0</v>
      </c>
      <c r="O141" s="226">
        <f>ROUND(E141*N141,2)</f>
        <v>0</v>
      </c>
      <c r="P141" s="226">
        <v>0</v>
      </c>
      <c r="Q141" s="226">
        <f>ROUND(E141*P141,2)</f>
        <v>0</v>
      </c>
      <c r="R141" s="226"/>
      <c r="S141" s="226" t="s">
        <v>166</v>
      </c>
      <c r="T141" s="226" t="s">
        <v>142</v>
      </c>
      <c r="U141" s="226">
        <v>0.39</v>
      </c>
      <c r="V141" s="226">
        <f>ROUND(E141*U141,2)</f>
        <v>0.39</v>
      </c>
      <c r="W141" s="226"/>
      <c r="X141" s="226" t="s">
        <v>167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168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41">
        <v>63</v>
      </c>
      <c r="B142" s="242" t="s">
        <v>340</v>
      </c>
      <c r="C142" s="249" t="s">
        <v>341</v>
      </c>
      <c r="D142" s="243" t="s">
        <v>329</v>
      </c>
      <c r="E142" s="244">
        <v>5</v>
      </c>
      <c r="F142" s="245"/>
      <c r="G142" s="246">
        <f>ROUND(E142*F142,2)</f>
        <v>0</v>
      </c>
      <c r="H142" s="227">
        <v>140.22999999999999</v>
      </c>
      <c r="I142" s="226">
        <f>ROUND(E142*H142,2)</f>
        <v>701.15</v>
      </c>
      <c r="J142" s="227">
        <v>127.77</v>
      </c>
      <c r="K142" s="226">
        <f>ROUND(E142*J142,2)</f>
        <v>638.85</v>
      </c>
      <c r="L142" s="226">
        <v>15</v>
      </c>
      <c r="M142" s="226">
        <f>G142*(1+L142/100)</f>
        <v>0</v>
      </c>
      <c r="N142" s="226">
        <v>1.7000000000000001E-4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166</v>
      </c>
      <c r="T142" s="226" t="s">
        <v>142</v>
      </c>
      <c r="U142" s="226">
        <v>0.22700000000000001</v>
      </c>
      <c r="V142" s="226">
        <f>ROUND(E142*U142,2)</f>
        <v>1.1399999999999999</v>
      </c>
      <c r="W142" s="226"/>
      <c r="X142" s="226" t="s">
        <v>167</v>
      </c>
      <c r="Y142" s="207"/>
      <c r="Z142" s="207"/>
      <c r="AA142" s="207"/>
      <c r="AB142" s="207"/>
      <c r="AC142" s="207"/>
      <c r="AD142" s="207"/>
      <c r="AE142" s="207"/>
      <c r="AF142" s="207"/>
      <c r="AG142" s="207" t="s">
        <v>168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41">
        <v>64</v>
      </c>
      <c r="B143" s="242" t="s">
        <v>342</v>
      </c>
      <c r="C143" s="249" t="s">
        <v>343</v>
      </c>
      <c r="D143" s="243" t="s">
        <v>329</v>
      </c>
      <c r="E143" s="244">
        <v>1</v>
      </c>
      <c r="F143" s="245"/>
      <c r="G143" s="246">
        <f>ROUND(E143*F143,2)</f>
        <v>0</v>
      </c>
      <c r="H143" s="227">
        <v>214.95</v>
      </c>
      <c r="I143" s="226">
        <f>ROUND(E143*H143,2)</f>
        <v>214.95</v>
      </c>
      <c r="J143" s="227">
        <v>70.05</v>
      </c>
      <c r="K143" s="226">
        <f>ROUND(E143*J143,2)</f>
        <v>70.05</v>
      </c>
      <c r="L143" s="226">
        <v>15</v>
      </c>
      <c r="M143" s="226">
        <f>G143*(1+L143/100)</f>
        <v>0</v>
      </c>
      <c r="N143" s="226">
        <v>2.4000000000000001E-4</v>
      </c>
      <c r="O143" s="226">
        <f>ROUND(E143*N143,2)</f>
        <v>0</v>
      </c>
      <c r="P143" s="226">
        <v>0</v>
      </c>
      <c r="Q143" s="226">
        <f>ROUND(E143*P143,2)</f>
        <v>0</v>
      </c>
      <c r="R143" s="226"/>
      <c r="S143" s="226" t="s">
        <v>166</v>
      </c>
      <c r="T143" s="226" t="s">
        <v>142</v>
      </c>
      <c r="U143" s="226">
        <v>0.124</v>
      </c>
      <c r="V143" s="226">
        <f>ROUND(E143*U143,2)</f>
        <v>0.12</v>
      </c>
      <c r="W143" s="226"/>
      <c r="X143" s="226" t="s">
        <v>167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168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ht="20.399999999999999" outlineLevel="1" x14ac:dyDescent="0.25">
      <c r="A144" s="241">
        <v>65</v>
      </c>
      <c r="B144" s="242" t="s">
        <v>344</v>
      </c>
      <c r="C144" s="249" t="s">
        <v>345</v>
      </c>
      <c r="D144" s="243" t="s">
        <v>173</v>
      </c>
      <c r="E144" s="244">
        <v>1</v>
      </c>
      <c r="F144" s="245"/>
      <c r="G144" s="246">
        <f>ROUND(E144*F144,2)</f>
        <v>0</v>
      </c>
      <c r="H144" s="227">
        <v>1967.86</v>
      </c>
      <c r="I144" s="226">
        <f>ROUND(E144*H144,2)</f>
        <v>1967.86</v>
      </c>
      <c r="J144" s="227">
        <v>260.14</v>
      </c>
      <c r="K144" s="226">
        <f>ROUND(E144*J144,2)</f>
        <v>260.14</v>
      </c>
      <c r="L144" s="226">
        <v>15</v>
      </c>
      <c r="M144" s="226">
        <f>G144*(1+L144/100)</f>
        <v>0</v>
      </c>
      <c r="N144" s="226">
        <v>1.64E-3</v>
      </c>
      <c r="O144" s="226">
        <f>ROUND(E144*N144,2)</f>
        <v>0</v>
      </c>
      <c r="P144" s="226">
        <v>0</v>
      </c>
      <c r="Q144" s="226">
        <f>ROUND(E144*P144,2)</f>
        <v>0</v>
      </c>
      <c r="R144" s="226"/>
      <c r="S144" s="226" t="s">
        <v>166</v>
      </c>
      <c r="T144" s="226" t="s">
        <v>142</v>
      </c>
      <c r="U144" s="226">
        <v>0.44500000000000001</v>
      </c>
      <c r="V144" s="226">
        <f>ROUND(E144*U144,2)</f>
        <v>0.45</v>
      </c>
      <c r="W144" s="226"/>
      <c r="X144" s="226" t="s">
        <v>167</v>
      </c>
      <c r="Y144" s="207"/>
      <c r="Z144" s="207"/>
      <c r="AA144" s="207"/>
      <c r="AB144" s="207"/>
      <c r="AC144" s="207"/>
      <c r="AD144" s="207"/>
      <c r="AE144" s="207"/>
      <c r="AF144" s="207"/>
      <c r="AG144" s="207" t="s">
        <v>168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41">
        <v>66</v>
      </c>
      <c r="B145" s="242" t="s">
        <v>346</v>
      </c>
      <c r="C145" s="249" t="s">
        <v>347</v>
      </c>
      <c r="D145" s="243" t="s">
        <v>173</v>
      </c>
      <c r="E145" s="244">
        <v>1</v>
      </c>
      <c r="F145" s="245"/>
      <c r="G145" s="246">
        <f>ROUND(E145*F145,2)</f>
        <v>0</v>
      </c>
      <c r="H145" s="227">
        <v>2318.0500000000002</v>
      </c>
      <c r="I145" s="226">
        <f>ROUND(E145*H145,2)</f>
        <v>2318.0500000000002</v>
      </c>
      <c r="J145" s="227">
        <v>283.95</v>
      </c>
      <c r="K145" s="226">
        <f>ROUND(E145*J145,2)</f>
        <v>283.95</v>
      </c>
      <c r="L145" s="226">
        <v>15</v>
      </c>
      <c r="M145" s="226">
        <f>G145*(1+L145/100)</f>
        <v>0</v>
      </c>
      <c r="N145" s="226">
        <v>8.4999999999999995E-4</v>
      </c>
      <c r="O145" s="226">
        <f>ROUND(E145*N145,2)</f>
        <v>0</v>
      </c>
      <c r="P145" s="226">
        <v>0</v>
      </c>
      <c r="Q145" s="226">
        <f>ROUND(E145*P145,2)</f>
        <v>0</v>
      </c>
      <c r="R145" s="226"/>
      <c r="S145" s="226" t="s">
        <v>166</v>
      </c>
      <c r="T145" s="226" t="s">
        <v>142</v>
      </c>
      <c r="U145" s="226">
        <v>0.48499999999999999</v>
      </c>
      <c r="V145" s="226">
        <f>ROUND(E145*U145,2)</f>
        <v>0.49</v>
      </c>
      <c r="W145" s="226"/>
      <c r="X145" s="226" t="s">
        <v>167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168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5">
      <c r="A146" s="241">
        <v>67</v>
      </c>
      <c r="B146" s="242" t="s">
        <v>348</v>
      </c>
      <c r="C146" s="249" t="s">
        <v>349</v>
      </c>
      <c r="D146" s="243" t="s">
        <v>173</v>
      </c>
      <c r="E146" s="244">
        <v>2</v>
      </c>
      <c r="F146" s="245"/>
      <c r="G146" s="246">
        <f>ROUND(E146*F146,2)</f>
        <v>0</v>
      </c>
      <c r="H146" s="227">
        <v>7.12</v>
      </c>
      <c r="I146" s="226">
        <f>ROUND(E146*H146,2)</f>
        <v>14.24</v>
      </c>
      <c r="J146" s="227">
        <v>247.88</v>
      </c>
      <c r="K146" s="226">
        <f>ROUND(E146*J146,2)</f>
        <v>495.76</v>
      </c>
      <c r="L146" s="226">
        <v>15</v>
      </c>
      <c r="M146" s="226">
        <f>G146*(1+L146/100)</f>
        <v>0</v>
      </c>
      <c r="N146" s="226">
        <v>4.0000000000000003E-5</v>
      </c>
      <c r="O146" s="226">
        <f>ROUND(E146*N146,2)</f>
        <v>0</v>
      </c>
      <c r="P146" s="226">
        <v>0</v>
      </c>
      <c r="Q146" s="226">
        <f>ROUND(E146*P146,2)</f>
        <v>0</v>
      </c>
      <c r="R146" s="226"/>
      <c r="S146" s="226" t="s">
        <v>166</v>
      </c>
      <c r="T146" s="226" t="s">
        <v>142</v>
      </c>
      <c r="U146" s="226">
        <v>0.44500000000000001</v>
      </c>
      <c r="V146" s="226">
        <f>ROUND(E146*U146,2)</f>
        <v>0.89</v>
      </c>
      <c r="W146" s="226"/>
      <c r="X146" s="226" t="s">
        <v>167</v>
      </c>
      <c r="Y146" s="207"/>
      <c r="Z146" s="207"/>
      <c r="AA146" s="207"/>
      <c r="AB146" s="207"/>
      <c r="AC146" s="207"/>
      <c r="AD146" s="207"/>
      <c r="AE146" s="207"/>
      <c r="AF146" s="207"/>
      <c r="AG146" s="207" t="s">
        <v>168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41">
        <v>68</v>
      </c>
      <c r="B147" s="242" t="s">
        <v>350</v>
      </c>
      <c r="C147" s="249" t="s">
        <v>351</v>
      </c>
      <c r="D147" s="243" t="s">
        <v>329</v>
      </c>
      <c r="E147" s="244">
        <v>1</v>
      </c>
      <c r="F147" s="245"/>
      <c r="G147" s="246">
        <f>ROUND(E147*F147,2)</f>
        <v>0</v>
      </c>
      <c r="H147" s="227">
        <v>0</v>
      </c>
      <c r="I147" s="226">
        <f>ROUND(E147*H147,2)</f>
        <v>0</v>
      </c>
      <c r="J147" s="227">
        <v>95</v>
      </c>
      <c r="K147" s="226">
        <f>ROUND(E147*J147,2)</f>
        <v>95</v>
      </c>
      <c r="L147" s="226">
        <v>15</v>
      </c>
      <c r="M147" s="226">
        <f>G147*(1+L147/100)</f>
        <v>0</v>
      </c>
      <c r="N147" s="226">
        <v>0</v>
      </c>
      <c r="O147" s="226">
        <f>ROUND(E147*N147,2)</f>
        <v>0</v>
      </c>
      <c r="P147" s="226">
        <v>1.56E-3</v>
      </c>
      <c r="Q147" s="226">
        <f>ROUND(E147*P147,2)</f>
        <v>0</v>
      </c>
      <c r="R147" s="226"/>
      <c r="S147" s="226" t="s">
        <v>166</v>
      </c>
      <c r="T147" s="226" t="s">
        <v>142</v>
      </c>
      <c r="U147" s="226">
        <v>0.217</v>
      </c>
      <c r="V147" s="226">
        <f>ROUND(E147*U147,2)</f>
        <v>0.22</v>
      </c>
      <c r="W147" s="226"/>
      <c r="X147" s="226" t="s">
        <v>167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168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41">
        <v>69</v>
      </c>
      <c r="B148" s="242" t="s">
        <v>352</v>
      </c>
      <c r="C148" s="249" t="s">
        <v>353</v>
      </c>
      <c r="D148" s="243" t="s">
        <v>329</v>
      </c>
      <c r="E148" s="244">
        <v>2</v>
      </c>
      <c r="F148" s="245"/>
      <c r="G148" s="246">
        <f>ROUND(E148*F148,2)</f>
        <v>0</v>
      </c>
      <c r="H148" s="227">
        <v>0</v>
      </c>
      <c r="I148" s="226">
        <f>ROUND(E148*H148,2)</f>
        <v>0</v>
      </c>
      <c r="J148" s="227">
        <v>97</v>
      </c>
      <c r="K148" s="226">
        <f>ROUND(E148*J148,2)</f>
        <v>194</v>
      </c>
      <c r="L148" s="226">
        <v>15</v>
      </c>
      <c r="M148" s="226">
        <f>G148*(1+L148/100)</f>
        <v>0</v>
      </c>
      <c r="N148" s="226">
        <v>0</v>
      </c>
      <c r="O148" s="226">
        <f>ROUND(E148*N148,2)</f>
        <v>0</v>
      </c>
      <c r="P148" s="226">
        <v>8.5999999999999998E-4</v>
      </c>
      <c r="Q148" s="226">
        <f>ROUND(E148*P148,2)</f>
        <v>0</v>
      </c>
      <c r="R148" s="226"/>
      <c r="S148" s="226" t="s">
        <v>166</v>
      </c>
      <c r="T148" s="226" t="s">
        <v>142</v>
      </c>
      <c r="U148" s="226">
        <v>0.222</v>
      </c>
      <c r="V148" s="226">
        <f>ROUND(E148*U148,2)</f>
        <v>0.44</v>
      </c>
      <c r="W148" s="226"/>
      <c r="X148" s="226" t="s">
        <v>167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168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ht="20.399999999999999" outlineLevel="1" x14ac:dyDescent="0.25">
      <c r="A149" s="241">
        <v>70</v>
      </c>
      <c r="B149" s="242" t="s">
        <v>354</v>
      </c>
      <c r="C149" s="249" t="s">
        <v>355</v>
      </c>
      <c r="D149" s="243" t="s">
        <v>173</v>
      </c>
      <c r="E149" s="244">
        <v>1</v>
      </c>
      <c r="F149" s="245"/>
      <c r="G149" s="246">
        <f>ROUND(E149*F149,2)</f>
        <v>0</v>
      </c>
      <c r="H149" s="227">
        <v>477.33</v>
      </c>
      <c r="I149" s="226">
        <f>ROUND(E149*H149,2)</f>
        <v>477.33</v>
      </c>
      <c r="J149" s="227">
        <v>138.66999999999999</v>
      </c>
      <c r="K149" s="226">
        <f>ROUND(E149*J149,2)</f>
        <v>138.66999999999999</v>
      </c>
      <c r="L149" s="226">
        <v>15</v>
      </c>
      <c r="M149" s="226">
        <f>G149*(1+L149/100)</f>
        <v>0</v>
      </c>
      <c r="N149" s="226">
        <v>2.0000000000000001E-4</v>
      </c>
      <c r="O149" s="226">
        <f>ROUND(E149*N149,2)</f>
        <v>0</v>
      </c>
      <c r="P149" s="226">
        <v>0</v>
      </c>
      <c r="Q149" s="226">
        <f>ROUND(E149*P149,2)</f>
        <v>0</v>
      </c>
      <c r="R149" s="226"/>
      <c r="S149" s="226" t="s">
        <v>166</v>
      </c>
      <c r="T149" s="226" t="s">
        <v>142</v>
      </c>
      <c r="U149" s="226">
        <v>0.246</v>
      </c>
      <c r="V149" s="226">
        <f>ROUND(E149*U149,2)</f>
        <v>0.25</v>
      </c>
      <c r="W149" s="226"/>
      <c r="X149" s="226" t="s">
        <v>167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168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ht="20.399999999999999" outlineLevel="1" x14ac:dyDescent="0.25">
      <c r="A150" s="241">
        <v>71</v>
      </c>
      <c r="B150" s="242" t="s">
        <v>356</v>
      </c>
      <c r="C150" s="249" t="s">
        <v>357</v>
      </c>
      <c r="D150" s="243" t="s">
        <v>173</v>
      </c>
      <c r="E150" s="244">
        <v>1</v>
      </c>
      <c r="F150" s="245"/>
      <c r="G150" s="246">
        <f>ROUND(E150*F150,2)</f>
        <v>0</v>
      </c>
      <c r="H150" s="227">
        <v>337.65</v>
      </c>
      <c r="I150" s="226">
        <f>ROUND(E150*H150,2)</f>
        <v>337.65</v>
      </c>
      <c r="J150" s="227">
        <v>138.35</v>
      </c>
      <c r="K150" s="226">
        <f>ROUND(E150*J150,2)</f>
        <v>138.35</v>
      </c>
      <c r="L150" s="226">
        <v>15</v>
      </c>
      <c r="M150" s="226">
        <f>G150*(1+L150/100)</f>
        <v>0</v>
      </c>
      <c r="N150" s="226">
        <v>9.0000000000000006E-5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166</v>
      </c>
      <c r="T150" s="226" t="s">
        <v>142</v>
      </c>
      <c r="U150" s="226">
        <v>0.246</v>
      </c>
      <c r="V150" s="226">
        <f>ROUND(E150*U150,2)</f>
        <v>0.25</v>
      </c>
      <c r="W150" s="226"/>
      <c r="X150" s="226" t="s">
        <v>167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168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41">
        <v>72</v>
      </c>
      <c r="B151" s="242" t="s">
        <v>358</v>
      </c>
      <c r="C151" s="249" t="s">
        <v>359</v>
      </c>
      <c r="D151" s="243" t="s">
        <v>173</v>
      </c>
      <c r="E151" s="244">
        <v>1</v>
      </c>
      <c r="F151" s="245"/>
      <c r="G151" s="246">
        <f>ROUND(E151*F151,2)</f>
        <v>0</v>
      </c>
      <c r="H151" s="227">
        <v>389.25</v>
      </c>
      <c r="I151" s="226">
        <f>ROUND(E151*H151,2)</f>
        <v>389.25</v>
      </c>
      <c r="J151" s="227">
        <v>141.75</v>
      </c>
      <c r="K151" s="226">
        <f>ROUND(E151*J151,2)</f>
        <v>141.75</v>
      </c>
      <c r="L151" s="226">
        <v>15</v>
      </c>
      <c r="M151" s="226">
        <f>G151*(1+L151/100)</f>
        <v>0</v>
      </c>
      <c r="N151" s="226">
        <v>2.5999999999999998E-4</v>
      </c>
      <c r="O151" s="226">
        <f>ROUND(E151*N151,2)</f>
        <v>0</v>
      </c>
      <c r="P151" s="226">
        <v>0</v>
      </c>
      <c r="Q151" s="226">
        <f>ROUND(E151*P151,2)</f>
        <v>0</v>
      </c>
      <c r="R151" s="226"/>
      <c r="S151" s="226" t="s">
        <v>166</v>
      </c>
      <c r="T151" s="226" t="s">
        <v>142</v>
      </c>
      <c r="U151" s="226">
        <v>0.246</v>
      </c>
      <c r="V151" s="226">
        <f>ROUND(E151*U151,2)</f>
        <v>0.25</v>
      </c>
      <c r="W151" s="226"/>
      <c r="X151" s="226" t="s">
        <v>167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168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41">
        <v>73</v>
      </c>
      <c r="B152" s="242" t="s">
        <v>360</v>
      </c>
      <c r="C152" s="249" t="s">
        <v>361</v>
      </c>
      <c r="D152" s="243" t="s">
        <v>173</v>
      </c>
      <c r="E152" s="244">
        <v>1</v>
      </c>
      <c r="F152" s="245"/>
      <c r="G152" s="246">
        <f>ROUND(E152*F152,2)</f>
        <v>0</v>
      </c>
      <c r="H152" s="227">
        <v>265.72000000000003</v>
      </c>
      <c r="I152" s="226">
        <f>ROUND(E152*H152,2)</f>
        <v>265.72000000000003</v>
      </c>
      <c r="J152" s="227">
        <v>138.28</v>
      </c>
      <c r="K152" s="226">
        <f>ROUND(E152*J152,2)</f>
        <v>138.28</v>
      </c>
      <c r="L152" s="226">
        <v>15</v>
      </c>
      <c r="M152" s="226">
        <f>G152*(1+L152/100)</f>
        <v>0</v>
      </c>
      <c r="N152" s="226">
        <v>2.0000000000000001E-4</v>
      </c>
      <c r="O152" s="226">
        <f>ROUND(E152*N152,2)</f>
        <v>0</v>
      </c>
      <c r="P152" s="226">
        <v>0</v>
      </c>
      <c r="Q152" s="226">
        <f>ROUND(E152*P152,2)</f>
        <v>0</v>
      </c>
      <c r="R152" s="226"/>
      <c r="S152" s="226" t="s">
        <v>166</v>
      </c>
      <c r="T152" s="226" t="s">
        <v>142</v>
      </c>
      <c r="U152" s="226">
        <v>0.246</v>
      </c>
      <c r="V152" s="226">
        <f>ROUND(E152*U152,2)</f>
        <v>0.25</v>
      </c>
      <c r="W152" s="226"/>
      <c r="X152" s="226" t="s">
        <v>167</v>
      </c>
      <c r="Y152" s="207"/>
      <c r="Z152" s="207"/>
      <c r="AA152" s="207"/>
      <c r="AB152" s="207"/>
      <c r="AC152" s="207"/>
      <c r="AD152" s="207"/>
      <c r="AE152" s="207"/>
      <c r="AF152" s="207"/>
      <c r="AG152" s="207" t="s">
        <v>168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41">
        <v>74</v>
      </c>
      <c r="B153" s="242" t="s">
        <v>362</v>
      </c>
      <c r="C153" s="249" t="s">
        <v>363</v>
      </c>
      <c r="D153" s="243" t="s">
        <v>173</v>
      </c>
      <c r="E153" s="244">
        <v>1</v>
      </c>
      <c r="F153" s="245"/>
      <c r="G153" s="246">
        <f>ROUND(E153*F153,2)</f>
        <v>0</v>
      </c>
      <c r="H153" s="227">
        <v>2520.34</v>
      </c>
      <c r="I153" s="226">
        <f>ROUND(E153*H153,2)</f>
        <v>2520.34</v>
      </c>
      <c r="J153" s="227">
        <v>367.66</v>
      </c>
      <c r="K153" s="226">
        <f>ROUND(E153*J153,2)</f>
        <v>367.66</v>
      </c>
      <c r="L153" s="226">
        <v>15</v>
      </c>
      <c r="M153" s="226">
        <f>G153*(1+L153/100)</f>
        <v>0</v>
      </c>
      <c r="N153" s="226">
        <v>4.453E-2</v>
      </c>
      <c r="O153" s="226">
        <f>ROUND(E153*N153,2)</f>
        <v>0.04</v>
      </c>
      <c r="P153" s="226">
        <v>4.2529999999999998E-2</v>
      </c>
      <c r="Q153" s="226">
        <f>ROUND(E153*P153,2)</f>
        <v>0.04</v>
      </c>
      <c r="R153" s="226"/>
      <c r="S153" s="226" t="s">
        <v>166</v>
      </c>
      <c r="T153" s="226" t="s">
        <v>142</v>
      </c>
      <c r="U153" s="226">
        <v>0.65400000000000003</v>
      </c>
      <c r="V153" s="226">
        <f>ROUND(E153*U153,2)</f>
        <v>0.65</v>
      </c>
      <c r="W153" s="226"/>
      <c r="X153" s="226" t="s">
        <v>167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168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35">
        <v>75</v>
      </c>
      <c r="B154" s="236" t="s">
        <v>364</v>
      </c>
      <c r="C154" s="250" t="s">
        <v>365</v>
      </c>
      <c r="D154" s="237" t="s">
        <v>178</v>
      </c>
      <c r="E154" s="238">
        <v>0.24</v>
      </c>
      <c r="F154" s="239"/>
      <c r="G154" s="240">
        <f>ROUND(E154*F154,2)</f>
        <v>0</v>
      </c>
      <c r="H154" s="227">
        <v>32.19</v>
      </c>
      <c r="I154" s="226">
        <f>ROUND(E154*H154,2)</f>
        <v>7.73</v>
      </c>
      <c r="J154" s="227">
        <v>1184.81</v>
      </c>
      <c r="K154" s="226">
        <f>ROUND(E154*J154,2)</f>
        <v>284.35000000000002</v>
      </c>
      <c r="L154" s="226">
        <v>15</v>
      </c>
      <c r="M154" s="226">
        <f>G154*(1+L154/100)</f>
        <v>0</v>
      </c>
      <c r="N154" s="226">
        <v>8.0000000000000007E-5</v>
      </c>
      <c r="O154" s="226">
        <f>ROUND(E154*N154,2)</f>
        <v>0</v>
      </c>
      <c r="P154" s="226">
        <v>0</v>
      </c>
      <c r="Q154" s="226">
        <f>ROUND(E154*P154,2)</f>
        <v>0</v>
      </c>
      <c r="R154" s="226"/>
      <c r="S154" s="226" t="s">
        <v>166</v>
      </c>
      <c r="T154" s="226" t="s">
        <v>142</v>
      </c>
      <c r="U154" s="226">
        <v>2.1</v>
      </c>
      <c r="V154" s="226">
        <f>ROUND(E154*U154,2)</f>
        <v>0.5</v>
      </c>
      <c r="W154" s="226"/>
      <c r="X154" s="226" t="s">
        <v>167</v>
      </c>
      <c r="Y154" s="207"/>
      <c r="Z154" s="207"/>
      <c r="AA154" s="207"/>
      <c r="AB154" s="207"/>
      <c r="AC154" s="207"/>
      <c r="AD154" s="207"/>
      <c r="AE154" s="207"/>
      <c r="AF154" s="207"/>
      <c r="AG154" s="207" t="s">
        <v>168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24"/>
      <c r="B155" s="225"/>
      <c r="C155" s="262" t="s">
        <v>366</v>
      </c>
      <c r="D155" s="258"/>
      <c r="E155" s="259">
        <v>0.24</v>
      </c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170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20.399999999999999" outlineLevel="1" x14ac:dyDescent="0.25">
      <c r="A156" s="241">
        <v>76</v>
      </c>
      <c r="B156" s="242" t="s">
        <v>367</v>
      </c>
      <c r="C156" s="249" t="s">
        <v>368</v>
      </c>
      <c r="D156" s="243" t="s">
        <v>173</v>
      </c>
      <c r="E156" s="244">
        <v>1</v>
      </c>
      <c r="F156" s="245"/>
      <c r="G156" s="246">
        <f>ROUND(E156*F156,2)</f>
        <v>0</v>
      </c>
      <c r="H156" s="227">
        <v>1180</v>
      </c>
      <c r="I156" s="226">
        <f>ROUND(E156*H156,2)</f>
        <v>1180</v>
      </c>
      <c r="J156" s="227">
        <v>0</v>
      </c>
      <c r="K156" s="226">
        <f>ROUND(E156*J156,2)</f>
        <v>0</v>
      </c>
      <c r="L156" s="226">
        <v>15</v>
      </c>
      <c r="M156" s="226">
        <f>G156*(1+L156/100)</f>
        <v>0</v>
      </c>
      <c r="N156" s="226">
        <v>1.2999999999999999E-2</v>
      </c>
      <c r="O156" s="226">
        <f>ROUND(E156*N156,2)</f>
        <v>0.01</v>
      </c>
      <c r="P156" s="226">
        <v>0</v>
      </c>
      <c r="Q156" s="226">
        <f>ROUND(E156*P156,2)</f>
        <v>0</v>
      </c>
      <c r="R156" s="226"/>
      <c r="S156" s="226" t="s">
        <v>166</v>
      </c>
      <c r="T156" s="226" t="s">
        <v>142</v>
      </c>
      <c r="U156" s="226">
        <v>0</v>
      </c>
      <c r="V156" s="226">
        <f>ROUND(E156*U156,2)</f>
        <v>0</v>
      </c>
      <c r="W156" s="226"/>
      <c r="X156" s="226" t="s">
        <v>204</v>
      </c>
      <c r="Y156" s="207"/>
      <c r="Z156" s="207"/>
      <c r="AA156" s="207"/>
      <c r="AB156" s="207"/>
      <c r="AC156" s="207"/>
      <c r="AD156" s="207"/>
      <c r="AE156" s="207"/>
      <c r="AF156" s="207"/>
      <c r="AG156" s="207" t="s">
        <v>369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41">
        <v>77</v>
      </c>
      <c r="B157" s="242" t="s">
        <v>370</v>
      </c>
      <c r="C157" s="249" t="s">
        <v>371</v>
      </c>
      <c r="D157" s="243" t="s">
        <v>173</v>
      </c>
      <c r="E157" s="244">
        <v>2</v>
      </c>
      <c r="F157" s="245"/>
      <c r="G157" s="246">
        <f>ROUND(E157*F157,2)</f>
        <v>0</v>
      </c>
      <c r="H157" s="227">
        <v>380</v>
      </c>
      <c r="I157" s="226">
        <f>ROUND(E157*H157,2)</f>
        <v>760</v>
      </c>
      <c r="J157" s="227">
        <v>0</v>
      </c>
      <c r="K157" s="226">
        <f>ROUND(E157*J157,2)</f>
        <v>0</v>
      </c>
      <c r="L157" s="226">
        <v>15</v>
      </c>
      <c r="M157" s="226">
        <f>G157*(1+L157/100)</f>
        <v>0</v>
      </c>
      <c r="N157" s="226">
        <v>8.9999999999999998E-4</v>
      </c>
      <c r="O157" s="226">
        <f>ROUND(E157*N157,2)</f>
        <v>0</v>
      </c>
      <c r="P157" s="226">
        <v>0</v>
      </c>
      <c r="Q157" s="226">
        <f>ROUND(E157*P157,2)</f>
        <v>0</v>
      </c>
      <c r="R157" s="226"/>
      <c r="S157" s="226" t="s">
        <v>141</v>
      </c>
      <c r="T157" s="226" t="s">
        <v>142</v>
      </c>
      <c r="U157" s="226">
        <v>0</v>
      </c>
      <c r="V157" s="226">
        <f>ROUND(E157*U157,2)</f>
        <v>0</v>
      </c>
      <c r="W157" s="226"/>
      <c r="X157" s="226" t="s">
        <v>195</v>
      </c>
      <c r="Y157" s="207"/>
      <c r="Z157" s="207"/>
      <c r="AA157" s="207"/>
      <c r="AB157" s="207"/>
      <c r="AC157" s="207"/>
      <c r="AD157" s="207"/>
      <c r="AE157" s="207"/>
      <c r="AF157" s="207"/>
      <c r="AG157" s="207" t="s">
        <v>196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ht="20.399999999999999" outlineLevel="1" x14ac:dyDescent="0.25">
      <c r="A158" s="241">
        <v>78</v>
      </c>
      <c r="B158" s="242" t="s">
        <v>372</v>
      </c>
      <c r="C158" s="249" t="s">
        <v>373</v>
      </c>
      <c r="D158" s="243" t="s">
        <v>173</v>
      </c>
      <c r="E158" s="244">
        <v>1</v>
      </c>
      <c r="F158" s="245"/>
      <c r="G158" s="246">
        <f>ROUND(E158*F158,2)</f>
        <v>0</v>
      </c>
      <c r="H158" s="227">
        <v>1709</v>
      </c>
      <c r="I158" s="226">
        <f>ROUND(E158*H158,2)</f>
        <v>1709</v>
      </c>
      <c r="J158" s="227">
        <v>0</v>
      </c>
      <c r="K158" s="226">
        <f>ROUND(E158*J158,2)</f>
        <v>0</v>
      </c>
      <c r="L158" s="226">
        <v>15</v>
      </c>
      <c r="M158" s="226">
        <f>G158*(1+L158/100)</f>
        <v>0</v>
      </c>
      <c r="N158" s="226">
        <v>1.5499999999999999E-3</v>
      </c>
      <c r="O158" s="226">
        <f>ROUND(E158*N158,2)</f>
        <v>0</v>
      </c>
      <c r="P158" s="226">
        <v>0</v>
      </c>
      <c r="Q158" s="226">
        <f>ROUND(E158*P158,2)</f>
        <v>0</v>
      </c>
      <c r="R158" s="226" t="s">
        <v>199</v>
      </c>
      <c r="S158" s="226" t="s">
        <v>166</v>
      </c>
      <c r="T158" s="226" t="s">
        <v>142</v>
      </c>
      <c r="U158" s="226">
        <v>0</v>
      </c>
      <c r="V158" s="226">
        <f>ROUND(E158*U158,2)</f>
        <v>0</v>
      </c>
      <c r="W158" s="226"/>
      <c r="X158" s="226" t="s">
        <v>195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196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ht="20.399999999999999" outlineLevel="1" x14ac:dyDescent="0.25">
      <c r="A159" s="241">
        <v>79</v>
      </c>
      <c r="B159" s="242" t="s">
        <v>374</v>
      </c>
      <c r="C159" s="249" t="s">
        <v>375</v>
      </c>
      <c r="D159" s="243" t="s">
        <v>173</v>
      </c>
      <c r="E159" s="244">
        <v>1</v>
      </c>
      <c r="F159" s="245"/>
      <c r="G159" s="246">
        <f>ROUND(E159*F159,2)</f>
        <v>0</v>
      </c>
      <c r="H159" s="227">
        <v>1254</v>
      </c>
      <c r="I159" s="226">
        <f>ROUND(E159*H159,2)</f>
        <v>1254</v>
      </c>
      <c r="J159" s="227">
        <v>0</v>
      </c>
      <c r="K159" s="226">
        <f>ROUND(E159*J159,2)</f>
        <v>0</v>
      </c>
      <c r="L159" s="226">
        <v>15</v>
      </c>
      <c r="M159" s="226">
        <f>G159*(1+L159/100)</f>
        <v>0</v>
      </c>
      <c r="N159" s="226">
        <v>8.0000000000000004E-4</v>
      </c>
      <c r="O159" s="226">
        <f>ROUND(E159*N159,2)</f>
        <v>0</v>
      </c>
      <c r="P159" s="226">
        <v>0</v>
      </c>
      <c r="Q159" s="226">
        <f>ROUND(E159*P159,2)</f>
        <v>0</v>
      </c>
      <c r="R159" s="226" t="s">
        <v>199</v>
      </c>
      <c r="S159" s="226" t="s">
        <v>166</v>
      </c>
      <c r="T159" s="226" t="s">
        <v>142</v>
      </c>
      <c r="U159" s="226">
        <v>0</v>
      </c>
      <c r="V159" s="226">
        <f>ROUND(E159*U159,2)</f>
        <v>0</v>
      </c>
      <c r="W159" s="226"/>
      <c r="X159" s="226" t="s">
        <v>195</v>
      </c>
      <c r="Y159" s="207"/>
      <c r="Z159" s="207"/>
      <c r="AA159" s="207"/>
      <c r="AB159" s="207"/>
      <c r="AC159" s="207"/>
      <c r="AD159" s="207"/>
      <c r="AE159" s="207"/>
      <c r="AF159" s="207"/>
      <c r="AG159" s="207" t="s">
        <v>196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41">
        <v>80</v>
      </c>
      <c r="B160" s="242" t="s">
        <v>376</v>
      </c>
      <c r="C160" s="249" t="s">
        <v>377</v>
      </c>
      <c r="D160" s="243" t="s">
        <v>173</v>
      </c>
      <c r="E160" s="244">
        <v>1</v>
      </c>
      <c r="F160" s="245"/>
      <c r="G160" s="246">
        <f>ROUND(E160*F160,2)</f>
        <v>0</v>
      </c>
      <c r="H160" s="227">
        <v>528</v>
      </c>
      <c r="I160" s="226">
        <f>ROUND(E160*H160,2)</f>
        <v>528</v>
      </c>
      <c r="J160" s="227">
        <v>0</v>
      </c>
      <c r="K160" s="226">
        <f>ROUND(E160*J160,2)</f>
        <v>0</v>
      </c>
      <c r="L160" s="226">
        <v>15</v>
      </c>
      <c r="M160" s="226">
        <f>G160*(1+L160/100)</f>
        <v>0</v>
      </c>
      <c r="N160" s="226">
        <v>2E-3</v>
      </c>
      <c r="O160" s="226">
        <f>ROUND(E160*N160,2)</f>
        <v>0</v>
      </c>
      <c r="P160" s="226">
        <v>0</v>
      </c>
      <c r="Q160" s="226">
        <f>ROUND(E160*P160,2)</f>
        <v>0</v>
      </c>
      <c r="R160" s="226"/>
      <c r="S160" s="226" t="s">
        <v>141</v>
      </c>
      <c r="T160" s="226" t="s">
        <v>142</v>
      </c>
      <c r="U160" s="226">
        <v>0</v>
      </c>
      <c r="V160" s="226">
        <f>ROUND(E160*U160,2)</f>
        <v>0</v>
      </c>
      <c r="W160" s="226"/>
      <c r="X160" s="226" t="s">
        <v>195</v>
      </c>
      <c r="Y160" s="207"/>
      <c r="Z160" s="207"/>
      <c r="AA160" s="207"/>
      <c r="AB160" s="207"/>
      <c r="AC160" s="207"/>
      <c r="AD160" s="207"/>
      <c r="AE160" s="207"/>
      <c r="AF160" s="207"/>
      <c r="AG160" s="207" t="s">
        <v>196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41">
        <v>81</v>
      </c>
      <c r="B161" s="242" t="s">
        <v>378</v>
      </c>
      <c r="C161" s="249" t="s">
        <v>379</v>
      </c>
      <c r="D161" s="243" t="s">
        <v>173</v>
      </c>
      <c r="E161" s="244">
        <v>1</v>
      </c>
      <c r="F161" s="245"/>
      <c r="G161" s="246">
        <f>ROUND(E161*F161,2)</f>
        <v>0</v>
      </c>
      <c r="H161" s="227">
        <v>6435</v>
      </c>
      <c r="I161" s="226">
        <f>ROUND(E161*H161,2)</f>
        <v>6435</v>
      </c>
      <c r="J161" s="227">
        <v>0</v>
      </c>
      <c r="K161" s="226">
        <f>ROUND(E161*J161,2)</f>
        <v>0</v>
      </c>
      <c r="L161" s="226">
        <v>15</v>
      </c>
      <c r="M161" s="226">
        <f>G161*(1+L161/100)</f>
        <v>0</v>
      </c>
      <c r="N161" s="226">
        <v>4.5999999999999999E-2</v>
      </c>
      <c r="O161" s="226">
        <f>ROUND(E161*N161,2)</f>
        <v>0.05</v>
      </c>
      <c r="P161" s="226">
        <v>0</v>
      </c>
      <c r="Q161" s="226">
        <f>ROUND(E161*P161,2)</f>
        <v>0</v>
      </c>
      <c r="R161" s="226" t="s">
        <v>199</v>
      </c>
      <c r="S161" s="226" t="s">
        <v>166</v>
      </c>
      <c r="T161" s="226" t="s">
        <v>142</v>
      </c>
      <c r="U161" s="226">
        <v>0</v>
      </c>
      <c r="V161" s="226">
        <f>ROUND(E161*U161,2)</f>
        <v>0</v>
      </c>
      <c r="W161" s="226"/>
      <c r="X161" s="226" t="s">
        <v>195</v>
      </c>
      <c r="Y161" s="207"/>
      <c r="Z161" s="207"/>
      <c r="AA161" s="207"/>
      <c r="AB161" s="207"/>
      <c r="AC161" s="207"/>
      <c r="AD161" s="207"/>
      <c r="AE161" s="207"/>
      <c r="AF161" s="207"/>
      <c r="AG161" s="207" t="s">
        <v>196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41">
        <v>82</v>
      </c>
      <c r="B162" s="242" t="s">
        <v>380</v>
      </c>
      <c r="C162" s="249" t="s">
        <v>381</v>
      </c>
      <c r="D162" s="243" t="s">
        <v>194</v>
      </c>
      <c r="E162" s="244">
        <v>1</v>
      </c>
      <c r="F162" s="245"/>
      <c r="G162" s="246">
        <f>ROUND(E162*F162,2)</f>
        <v>0</v>
      </c>
      <c r="H162" s="227">
        <v>388</v>
      </c>
      <c r="I162" s="226">
        <f>ROUND(E162*H162,2)</f>
        <v>388</v>
      </c>
      <c r="J162" s="227">
        <v>0</v>
      </c>
      <c r="K162" s="226">
        <f>ROUND(E162*J162,2)</f>
        <v>0</v>
      </c>
      <c r="L162" s="226">
        <v>15</v>
      </c>
      <c r="M162" s="226">
        <f>G162*(1+L162/100)</f>
        <v>0</v>
      </c>
      <c r="N162" s="226">
        <v>0.01</v>
      </c>
      <c r="O162" s="226">
        <f>ROUND(E162*N162,2)</f>
        <v>0.01</v>
      </c>
      <c r="P162" s="226">
        <v>0</v>
      </c>
      <c r="Q162" s="226">
        <f>ROUND(E162*P162,2)</f>
        <v>0</v>
      </c>
      <c r="R162" s="226" t="s">
        <v>199</v>
      </c>
      <c r="S162" s="226" t="s">
        <v>166</v>
      </c>
      <c r="T162" s="226" t="s">
        <v>142</v>
      </c>
      <c r="U162" s="226">
        <v>0</v>
      </c>
      <c r="V162" s="226">
        <f>ROUND(E162*U162,2)</f>
        <v>0</v>
      </c>
      <c r="W162" s="226"/>
      <c r="X162" s="226" t="s">
        <v>195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196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41">
        <v>83</v>
      </c>
      <c r="B163" s="242" t="s">
        <v>382</v>
      </c>
      <c r="C163" s="249" t="s">
        <v>383</v>
      </c>
      <c r="D163" s="243" t="s">
        <v>329</v>
      </c>
      <c r="E163" s="244">
        <v>1</v>
      </c>
      <c r="F163" s="245"/>
      <c r="G163" s="246">
        <f>ROUND(E163*F163,2)</f>
        <v>0</v>
      </c>
      <c r="H163" s="227">
        <v>0</v>
      </c>
      <c r="I163" s="226">
        <f>ROUND(E163*H163,2)</f>
        <v>0</v>
      </c>
      <c r="J163" s="227">
        <v>257</v>
      </c>
      <c r="K163" s="226">
        <f>ROUND(E163*J163,2)</f>
        <v>257</v>
      </c>
      <c r="L163" s="226">
        <v>15</v>
      </c>
      <c r="M163" s="226">
        <f>G163*(1+L163/100)</f>
        <v>0</v>
      </c>
      <c r="N163" s="226">
        <v>0</v>
      </c>
      <c r="O163" s="226">
        <f>ROUND(E163*N163,2)</f>
        <v>0</v>
      </c>
      <c r="P163" s="226">
        <v>1.933E-2</v>
      </c>
      <c r="Q163" s="226">
        <f>ROUND(E163*P163,2)</f>
        <v>0.02</v>
      </c>
      <c r="R163" s="226"/>
      <c r="S163" s="226" t="s">
        <v>166</v>
      </c>
      <c r="T163" s="226" t="s">
        <v>142</v>
      </c>
      <c r="U163" s="226">
        <v>0</v>
      </c>
      <c r="V163" s="226">
        <f>ROUND(E163*U163,2)</f>
        <v>0</v>
      </c>
      <c r="W163" s="226"/>
      <c r="X163" s="226" t="s">
        <v>204</v>
      </c>
      <c r="Y163" s="207"/>
      <c r="Z163" s="207"/>
      <c r="AA163" s="207"/>
      <c r="AB163" s="207"/>
      <c r="AC163" s="207"/>
      <c r="AD163" s="207"/>
      <c r="AE163" s="207"/>
      <c r="AF163" s="207"/>
      <c r="AG163" s="207" t="s">
        <v>205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5">
      <c r="A164" s="241">
        <v>84</v>
      </c>
      <c r="B164" s="242" t="s">
        <v>384</v>
      </c>
      <c r="C164" s="249" t="s">
        <v>385</v>
      </c>
      <c r="D164" s="243" t="s">
        <v>329</v>
      </c>
      <c r="E164" s="244">
        <v>1</v>
      </c>
      <c r="F164" s="245"/>
      <c r="G164" s="246">
        <f>ROUND(E164*F164,2)</f>
        <v>0</v>
      </c>
      <c r="H164" s="227">
        <v>0</v>
      </c>
      <c r="I164" s="226">
        <f>ROUND(E164*H164,2)</f>
        <v>0</v>
      </c>
      <c r="J164" s="227">
        <v>167</v>
      </c>
      <c r="K164" s="226">
        <f>ROUND(E164*J164,2)</f>
        <v>167</v>
      </c>
      <c r="L164" s="226">
        <v>15</v>
      </c>
      <c r="M164" s="226">
        <f>G164*(1+L164/100)</f>
        <v>0</v>
      </c>
      <c r="N164" s="226">
        <v>0</v>
      </c>
      <c r="O164" s="226">
        <f>ROUND(E164*N164,2)</f>
        <v>0</v>
      </c>
      <c r="P164" s="226">
        <v>1.9460000000000002E-2</v>
      </c>
      <c r="Q164" s="226">
        <f>ROUND(E164*P164,2)</f>
        <v>0.02</v>
      </c>
      <c r="R164" s="226"/>
      <c r="S164" s="226" t="s">
        <v>166</v>
      </c>
      <c r="T164" s="226" t="s">
        <v>142</v>
      </c>
      <c r="U164" s="226">
        <v>0</v>
      </c>
      <c r="V164" s="226">
        <f>ROUND(E164*U164,2)</f>
        <v>0</v>
      </c>
      <c r="W164" s="226"/>
      <c r="X164" s="226" t="s">
        <v>204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205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41">
        <v>85</v>
      </c>
      <c r="B165" s="242" t="s">
        <v>386</v>
      </c>
      <c r="C165" s="249" t="s">
        <v>387</v>
      </c>
      <c r="D165" s="243" t="s">
        <v>0</v>
      </c>
      <c r="E165" s="244">
        <v>359.38080000000002</v>
      </c>
      <c r="F165" s="245"/>
      <c r="G165" s="246">
        <f>ROUND(E165*F165,2)</f>
        <v>0</v>
      </c>
      <c r="H165" s="227">
        <v>0</v>
      </c>
      <c r="I165" s="226">
        <f>ROUND(E165*H165,2)</f>
        <v>0</v>
      </c>
      <c r="J165" s="227">
        <v>1</v>
      </c>
      <c r="K165" s="226">
        <f>ROUND(E165*J165,2)</f>
        <v>359.38</v>
      </c>
      <c r="L165" s="226">
        <v>15</v>
      </c>
      <c r="M165" s="226">
        <f>G165*(1+L165/100)</f>
        <v>0</v>
      </c>
      <c r="N165" s="226">
        <v>0</v>
      </c>
      <c r="O165" s="226">
        <f>ROUND(E165*N165,2)</f>
        <v>0</v>
      </c>
      <c r="P165" s="226">
        <v>0</v>
      </c>
      <c r="Q165" s="226">
        <f>ROUND(E165*P165,2)</f>
        <v>0</v>
      </c>
      <c r="R165" s="226"/>
      <c r="S165" s="226" t="s">
        <v>166</v>
      </c>
      <c r="T165" s="226" t="s">
        <v>142</v>
      </c>
      <c r="U165" s="226">
        <v>0</v>
      </c>
      <c r="V165" s="226">
        <f>ROUND(E165*U165,2)</f>
        <v>0</v>
      </c>
      <c r="W165" s="226"/>
      <c r="X165" s="226" t="s">
        <v>285</v>
      </c>
      <c r="Y165" s="207"/>
      <c r="Z165" s="207"/>
      <c r="AA165" s="207"/>
      <c r="AB165" s="207"/>
      <c r="AC165" s="207"/>
      <c r="AD165" s="207"/>
      <c r="AE165" s="207"/>
      <c r="AF165" s="207"/>
      <c r="AG165" s="207" t="s">
        <v>286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x14ac:dyDescent="0.25">
      <c r="A166" s="229" t="s">
        <v>136</v>
      </c>
      <c r="B166" s="230" t="s">
        <v>80</v>
      </c>
      <c r="C166" s="248" t="s">
        <v>81</v>
      </c>
      <c r="D166" s="231"/>
      <c r="E166" s="232"/>
      <c r="F166" s="233"/>
      <c r="G166" s="234">
        <f>SUMIF(AG167:AG170,"&lt;&gt;NOR",G167:G170)</f>
        <v>0</v>
      </c>
      <c r="H166" s="228"/>
      <c r="I166" s="228">
        <f>SUM(I167:I170)</f>
        <v>598</v>
      </c>
      <c r="J166" s="228"/>
      <c r="K166" s="228">
        <f>SUM(K167:K170)</f>
        <v>699.85</v>
      </c>
      <c r="L166" s="228"/>
      <c r="M166" s="228">
        <f>SUM(M167:M170)</f>
        <v>0</v>
      </c>
      <c r="N166" s="228"/>
      <c r="O166" s="228">
        <f>SUM(O167:O170)</f>
        <v>0</v>
      </c>
      <c r="P166" s="228"/>
      <c r="Q166" s="228">
        <f>SUM(Q167:Q170)</f>
        <v>0.03</v>
      </c>
      <c r="R166" s="228"/>
      <c r="S166" s="228"/>
      <c r="T166" s="228"/>
      <c r="U166" s="228"/>
      <c r="V166" s="228">
        <f>SUM(V167:V170)</f>
        <v>1.3599999999999999</v>
      </c>
      <c r="W166" s="228"/>
      <c r="X166" s="228"/>
      <c r="AG166" t="s">
        <v>137</v>
      </c>
    </row>
    <row r="167" spans="1:60" ht="20.399999999999999" outlineLevel="1" x14ac:dyDescent="0.25">
      <c r="A167" s="241">
        <v>86</v>
      </c>
      <c r="B167" s="242" t="s">
        <v>388</v>
      </c>
      <c r="C167" s="249" t="s">
        <v>389</v>
      </c>
      <c r="D167" s="243" t="s">
        <v>173</v>
      </c>
      <c r="E167" s="244">
        <v>1</v>
      </c>
      <c r="F167" s="245"/>
      <c r="G167" s="246">
        <f>ROUND(E167*F167,2)</f>
        <v>0</v>
      </c>
      <c r="H167" s="227">
        <v>0</v>
      </c>
      <c r="I167" s="226">
        <f>ROUND(E167*H167,2)</f>
        <v>0</v>
      </c>
      <c r="J167" s="227">
        <v>253</v>
      </c>
      <c r="K167" s="226">
        <f>ROUND(E167*J167,2)</f>
        <v>253</v>
      </c>
      <c r="L167" s="226">
        <v>15</v>
      </c>
      <c r="M167" s="226">
        <f>G167*(1+L167/100)</f>
        <v>0</v>
      </c>
      <c r="N167" s="226">
        <v>0</v>
      </c>
      <c r="O167" s="226">
        <f>ROUND(E167*N167,2)</f>
        <v>0</v>
      </c>
      <c r="P167" s="226">
        <v>0</v>
      </c>
      <c r="Q167" s="226">
        <f>ROUND(E167*P167,2)</f>
        <v>0</v>
      </c>
      <c r="R167" s="226"/>
      <c r="S167" s="226" t="s">
        <v>166</v>
      </c>
      <c r="T167" s="226" t="s">
        <v>142</v>
      </c>
      <c r="U167" s="226">
        <v>0.5</v>
      </c>
      <c r="V167" s="226">
        <f>ROUND(E167*U167,2)</f>
        <v>0.5</v>
      </c>
      <c r="W167" s="226"/>
      <c r="X167" s="226" t="s">
        <v>167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168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ht="20.399999999999999" outlineLevel="1" x14ac:dyDescent="0.25">
      <c r="A168" s="241">
        <v>87</v>
      </c>
      <c r="B168" s="242" t="s">
        <v>390</v>
      </c>
      <c r="C168" s="249" t="s">
        <v>391</v>
      </c>
      <c r="D168" s="243" t="s">
        <v>173</v>
      </c>
      <c r="E168" s="244">
        <v>2</v>
      </c>
      <c r="F168" s="245"/>
      <c r="G168" s="246">
        <f>ROUND(E168*F168,2)</f>
        <v>0</v>
      </c>
      <c r="H168" s="227">
        <v>0</v>
      </c>
      <c r="I168" s="226">
        <f>ROUND(E168*H168,2)</f>
        <v>0</v>
      </c>
      <c r="J168" s="227">
        <v>217</v>
      </c>
      <c r="K168" s="226">
        <f>ROUND(E168*J168,2)</f>
        <v>434</v>
      </c>
      <c r="L168" s="226">
        <v>15</v>
      </c>
      <c r="M168" s="226">
        <f>G168*(1+L168/100)</f>
        <v>0</v>
      </c>
      <c r="N168" s="226">
        <v>0</v>
      </c>
      <c r="O168" s="226">
        <f>ROUND(E168*N168,2)</f>
        <v>0</v>
      </c>
      <c r="P168" s="226">
        <v>1.489E-2</v>
      </c>
      <c r="Q168" s="226">
        <f>ROUND(E168*P168,2)</f>
        <v>0.03</v>
      </c>
      <c r="R168" s="226"/>
      <c r="S168" s="226" t="s">
        <v>166</v>
      </c>
      <c r="T168" s="226" t="s">
        <v>142</v>
      </c>
      <c r="U168" s="226">
        <v>0.42899999999999999</v>
      </c>
      <c r="V168" s="226">
        <f>ROUND(E168*U168,2)</f>
        <v>0.86</v>
      </c>
      <c r="W168" s="226"/>
      <c r="X168" s="226" t="s">
        <v>167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168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ht="20.399999999999999" outlineLevel="1" x14ac:dyDescent="0.25">
      <c r="A169" s="241">
        <v>88</v>
      </c>
      <c r="B169" s="242" t="s">
        <v>392</v>
      </c>
      <c r="C169" s="249" t="s">
        <v>393</v>
      </c>
      <c r="D169" s="243" t="s">
        <v>173</v>
      </c>
      <c r="E169" s="244">
        <v>1</v>
      </c>
      <c r="F169" s="245"/>
      <c r="G169" s="246">
        <f>ROUND(E169*F169,2)</f>
        <v>0</v>
      </c>
      <c r="H169" s="227">
        <v>598</v>
      </c>
      <c r="I169" s="226">
        <f>ROUND(E169*H169,2)</f>
        <v>598</v>
      </c>
      <c r="J169" s="227">
        <v>0</v>
      </c>
      <c r="K169" s="226">
        <f>ROUND(E169*J169,2)</f>
        <v>0</v>
      </c>
      <c r="L169" s="226">
        <v>15</v>
      </c>
      <c r="M169" s="226">
        <f>G169*(1+L169/100)</f>
        <v>0</v>
      </c>
      <c r="N169" s="226">
        <v>5.9000000000000003E-4</v>
      </c>
      <c r="O169" s="226">
        <f>ROUND(E169*N169,2)</f>
        <v>0</v>
      </c>
      <c r="P169" s="226">
        <v>0</v>
      </c>
      <c r="Q169" s="226">
        <f>ROUND(E169*P169,2)</f>
        <v>0</v>
      </c>
      <c r="R169" s="226" t="s">
        <v>199</v>
      </c>
      <c r="S169" s="226" t="s">
        <v>166</v>
      </c>
      <c r="T169" s="226" t="s">
        <v>142</v>
      </c>
      <c r="U169" s="226">
        <v>0</v>
      </c>
      <c r="V169" s="226">
        <f>ROUND(E169*U169,2)</f>
        <v>0</v>
      </c>
      <c r="W169" s="226"/>
      <c r="X169" s="226" t="s">
        <v>195</v>
      </c>
      <c r="Y169" s="207"/>
      <c r="Z169" s="207"/>
      <c r="AA169" s="207"/>
      <c r="AB169" s="207"/>
      <c r="AC169" s="207"/>
      <c r="AD169" s="207"/>
      <c r="AE169" s="207"/>
      <c r="AF169" s="207"/>
      <c r="AG169" s="207" t="s">
        <v>196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41">
        <v>89</v>
      </c>
      <c r="B170" s="242" t="s">
        <v>394</v>
      </c>
      <c r="C170" s="249" t="s">
        <v>395</v>
      </c>
      <c r="D170" s="243" t="s">
        <v>0</v>
      </c>
      <c r="E170" s="244">
        <v>12.85</v>
      </c>
      <c r="F170" s="245"/>
      <c r="G170" s="246">
        <f>ROUND(E170*F170,2)</f>
        <v>0</v>
      </c>
      <c r="H170" s="227">
        <v>0</v>
      </c>
      <c r="I170" s="226">
        <f>ROUND(E170*H170,2)</f>
        <v>0</v>
      </c>
      <c r="J170" s="227">
        <v>1</v>
      </c>
      <c r="K170" s="226">
        <f>ROUND(E170*J170,2)</f>
        <v>12.85</v>
      </c>
      <c r="L170" s="226">
        <v>15</v>
      </c>
      <c r="M170" s="226">
        <f>G170*(1+L170/100)</f>
        <v>0</v>
      </c>
      <c r="N170" s="226">
        <v>0</v>
      </c>
      <c r="O170" s="226">
        <f>ROUND(E170*N170,2)</f>
        <v>0</v>
      </c>
      <c r="P170" s="226">
        <v>0</v>
      </c>
      <c r="Q170" s="226">
        <f>ROUND(E170*P170,2)</f>
        <v>0</v>
      </c>
      <c r="R170" s="226"/>
      <c r="S170" s="226" t="s">
        <v>166</v>
      </c>
      <c r="T170" s="226" t="s">
        <v>142</v>
      </c>
      <c r="U170" s="226">
        <v>0</v>
      </c>
      <c r="V170" s="226">
        <f>ROUND(E170*U170,2)</f>
        <v>0</v>
      </c>
      <c r="W170" s="226"/>
      <c r="X170" s="226" t="s">
        <v>285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286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x14ac:dyDescent="0.25">
      <c r="A171" s="229" t="s">
        <v>136</v>
      </c>
      <c r="B171" s="230" t="s">
        <v>82</v>
      </c>
      <c r="C171" s="248" t="s">
        <v>83</v>
      </c>
      <c r="D171" s="231"/>
      <c r="E171" s="232"/>
      <c r="F171" s="233"/>
      <c r="G171" s="234">
        <f>SUMIF(AG172:AG201,"&lt;&gt;NOR",G172:G201)</f>
        <v>0</v>
      </c>
      <c r="H171" s="228"/>
      <c r="I171" s="228">
        <f>SUM(I172:I201)</f>
        <v>14445.82</v>
      </c>
      <c r="J171" s="228"/>
      <c r="K171" s="228">
        <f>SUM(K172:K201)</f>
        <v>50421.08</v>
      </c>
      <c r="L171" s="228"/>
      <c r="M171" s="228">
        <f>SUM(M172:M201)</f>
        <v>0</v>
      </c>
      <c r="N171" s="228"/>
      <c r="O171" s="228">
        <f>SUM(O172:O201)</f>
        <v>0.03</v>
      </c>
      <c r="P171" s="228"/>
      <c r="Q171" s="228">
        <f>SUM(Q172:Q201)</f>
        <v>0.01</v>
      </c>
      <c r="R171" s="228"/>
      <c r="S171" s="228"/>
      <c r="T171" s="228"/>
      <c r="U171" s="228"/>
      <c r="V171" s="228">
        <f>SUM(V172:V201)</f>
        <v>5.5</v>
      </c>
      <c r="W171" s="228"/>
      <c r="X171" s="228"/>
      <c r="AG171" t="s">
        <v>137</v>
      </c>
    </row>
    <row r="172" spans="1:60" outlineLevel="1" x14ac:dyDescent="0.25">
      <c r="A172" s="241">
        <v>90</v>
      </c>
      <c r="B172" s="242" t="s">
        <v>396</v>
      </c>
      <c r="C172" s="249" t="s">
        <v>397</v>
      </c>
      <c r="D172" s="243" t="s">
        <v>173</v>
      </c>
      <c r="E172" s="244">
        <v>3</v>
      </c>
      <c r="F172" s="245"/>
      <c r="G172" s="246">
        <f>ROUND(E172*F172,2)</f>
        <v>0</v>
      </c>
      <c r="H172" s="227">
        <v>11.94</v>
      </c>
      <c r="I172" s="226">
        <f>ROUND(E172*H172,2)</f>
        <v>35.82</v>
      </c>
      <c r="J172" s="227">
        <v>238.06</v>
      </c>
      <c r="K172" s="226">
        <f>ROUND(E172*J172,2)</f>
        <v>714.18</v>
      </c>
      <c r="L172" s="226">
        <v>15</v>
      </c>
      <c r="M172" s="226">
        <f>G172*(1+L172/100)</f>
        <v>0</v>
      </c>
      <c r="N172" s="226">
        <v>2.7999999999999998E-4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166</v>
      </c>
      <c r="T172" s="226" t="s">
        <v>142</v>
      </c>
      <c r="U172" s="226">
        <v>0.27200000000000002</v>
      </c>
      <c r="V172" s="226">
        <f>ROUND(E172*U172,2)</f>
        <v>0.82</v>
      </c>
      <c r="W172" s="226"/>
      <c r="X172" s="226" t="s">
        <v>167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168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41">
        <v>91</v>
      </c>
      <c r="B173" s="242" t="s">
        <v>398</v>
      </c>
      <c r="C173" s="249" t="s">
        <v>399</v>
      </c>
      <c r="D173" s="243" t="s">
        <v>173</v>
      </c>
      <c r="E173" s="244">
        <v>3</v>
      </c>
      <c r="F173" s="245"/>
      <c r="G173" s="246">
        <f>ROUND(E173*F173,2)</f>
        <v>0</v>
      </c>
      <c r="H173" s="227">
        <v>0</v>
      </c>
      <c r="I173" s="226">
        <f>ROUND(E173*H173,2)</f>
        <v>0</v>
      </c>
      <c r="J173" s="227">
        <v>733</v>
      </c>
      <c r="K173" s="226">
        <f>ROUND(E173*J173,2)</f>
        <v>2199</v>
      </c>
      <c r="L173" s="226">
        <v>15</v>
      </c>
      <c r="M173" s="226">
        <f>G173*(1+L173/100)</f>
        <v>0</v>
      </c>
      <c r="N173" s="226">
        <v>0</v>
      </c>
      <c r="O173" s="226">
        <f>ROUND(E173*N173,2)</f>
        <v>0</v>
      </c>
      <c r="P173" s="226">
        <v>0</v>
      </c>
      <c r="Q173" s="226">
        <f>ROUND(E173*P173,2)</f>
        <v>0</v>
      </c>
      <c r="R173" s="226"/>
      <c r="S173" s="226" t="s">
        <v>166</v>
      </c>
      <c r="T173" s="226" t="s">
        <v>142</v>
      </c>
      <c r="U173" s="226">
        <v>1.45</v>
      </c>
      <c r="V173" s="226">
        <f>ROUND(E173*U173,2)</f>
        <v>4.3499999999999996</v>
      </c>
      <c r="W173" s="226"/>
      <c r="X173" s="226" t="s">
        <v>167</v>
      </c>
      <c r="Y173" s="207"/>
      <c r="Z173" s="207"/>
      <c r="AA173" s="207"/>
      <c r="AB173" s="207"/>
      <c r="AC173" s="207"/>
      <c r="AD173" s="207"/>
      <c r="AE173" s="207"/>
      <c r="AF173" s="207"/>
      <c r="AG173" s="207" t="s">
        <v>168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41">
        <v>92</v>
      </c>
      <c r="B174" s="242" t="s">
        <v>400</v>
      </c>
      <c r="C174" s="249" t="s">
        <v>401</v>
      </c>
      <c r="D174" s="243" t="s">
        <v>173</v>
      </c>
      <c r="E174" s="244">
        <v>3</v>
      </c>
      <c r="F174" s="245"/>
      <c r="G174" s="246">
        <f>ROUND(E174*F174,2)</f>
        <v>0</v>
      </c>
      <c r="H174" s="227">
        <v>0</v>
      </c>
      <c r="I174" s="226">
        <f>ROUND(E174*H174,2)</f>
        <v>0</v>
      </c>
      <c r="J174" s="227">
        <v>56</v>
      </c>
      <c r="K174" s="226">
        <f>ROUND(E174*J174,2)</f>
        <v>168</v>
      </c>
      <c r="L174" s="226">
        <v>15</v>
      </c>
      <c r="M174" s="226">
        <f>G174*(1+L174/100)</f>
        <v>0</v>
      </c>
      <c r="N174" s="226">
        <v>0</v>
      </c>
      <c r="O174" s="226">
        <f>ROUND(E174*N174,2)</f>
        <v>0</v>
      </c>
      <c r="P174" s="226">
        <v>1.8E-3</v>
      </c>
      <c r="Q174" s="226">
        <f>ROUND(E174*P174,2)</f>
        <v>0.01</v>
      </c>
      <c r="R174" s="226"/>
      <c r="S174" s="226" t="s">
        <v>166</v>
      </c>
      <c r="T174" s="226" t="s">
        <v>142</v>
      </c>
      <c r="U174" s="226">
        <v>0.11</v>
      </c>
      <c r="V174" s="226">
        <f>ROUND(E174*U174,2)</f>
        <v>0.33</v>
      </c>
      <c r="W174" s="226"/>
      <c r="X174" s="226" t="s">
        <v>167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168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ht="20.399999999999999" outlineLevel="1" x14ac:dyDescent="0.25">
      <c r="A175" s="235">
        <v>93</v>
      </c>
      <c r="B175" s="236" t="s">
        <v>402</v>
      </c>
      <c r="C175" s="250" t="s">
        <v>403</v>
      </c>
      <c r="D175" s="237" t="s">
        <v>173</v>
      </c>
      <c r="E175" s="238">
        <v>1</v>
      </c>
      <c r="F175" s="239"/>
      <c r="G175" s="240">
        <f>ROUND(E175*F175,2)</f>
        <v>0</v>
      </c>
      <c r="H175" s="227">
        <v>0</v>
      </c>
      <c r="I175" s="226">
        <f>ROUND(E175*H175,2)</f>
        <v>0</v>
      </c>
      <c r="J175" s="227">
        <v>6589</v>
      </c>
      <c r="K175" s="226">
        <f>ROUND(E175*J175,2)</f>
        <v>6589</v>
      </c>
      <c r="L175" s="226">
        <v>15</v>
      </c>
      <c r="M175" s="226">
        <f>G175*(1+L175/100)</f>
        <v>0</v>
      </c>
      <c r="N175" s="226">
        <v>0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141</v>
      </c>
      <c r="T175" s="226" t="s">
        <v>142</v>
      </c>
      <c r="U175" s="226">
        <v>0</v>
      </c>
      <c r="V175" s="226">
        <f>ROUND(E175*U175,2)</f>
        <v>0</v>
      </c>
      <c r="W175" s="226"/>
      <c r="X175" s="226" t="s">
        <v>167</v>
      </c>
      <c r="Y175" s="207"/>
      <c r="Z175" s="207"/>
      <c r="AA175" s="207"/>
      <c r="AB175" s="207"/>
      <c r="AC175" s="207"/>
      <c r="AD175" s="207"/>
      <c r="AE175" s="207"/>
      <c r="AF175" s="207"/>
      <c r="AG175" s="207" t="s">
        <v>168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24"/>
      <c r="B176" s="225"/>
      <c r="C176" s="262" t="s">
        <v>404</v>
      </c>
      <c r="D176" s="258"/>
      <c r="E176" s="259">
        <v>1</v>
      </c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170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ht="20.399999999999999" outlineLevel="1" x14ac:dyDescent="0.25">
      <c r="A177" s="224"/>
      <c r="B177" s="225"/>
      <c r="C177" s="262" t="s">
        <v>405</v>
      </c>
      <c r="D177" s="258"/>
      <c r="E177" s="259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170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0.399999999999999" outlineLevel="1" x14ac:dyDescent="0.25">
      <c r="A178" s="224"/>
      <c r="B178" s="225"/>
      <c r="C178" s="262" t="s">
        <v>406</v>
      </c>
      <c r="D178" s="258"/>
      <c r="E178" s="259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170</v>
      </c>
      <c r="AH178" s="207">
        <v>0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24"/>
      <c r="B179" s="225"/>
      <c r="C179" s="262" t="s">
        <v>407</v>
      </c>
      <c r="D179" s="258"/>
      <c r="E179" s="259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170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ht="20.399999999999999" outlineLevel="1" x14ac:dyDescent="0.25">
      <c r="A180" s="241">
        <v>94</v>
      </c>
      <c r="B180" s="242" t="s">
        <v>408</v>
      </c>
      <c r="C180" s="249" t="s">
        <v>409</v>
      </c>
      <c r="D180" s="243" t="s">
        <v>173</v>
      </c>
      <c r="E180" s="244">
        <v>1</v>
      </c>
      <c r="F180" s="245"/>
      <c r="G180" s="246">
        <f>ROUND(E180*F180,2)</f>
        <v>0</v>
      </c>
      <c r="H180" s="227">
        <v>2310</v>
      </c>
      <c r="I180" s="226">
        <f>ROUND(E180*H180,2)</f>
        <v>2310</v>
      </c>
      <c r="J180" s="227">
        <v>0</v>
      </c>
      <c r="K180" s="226">
        <f>ROUND(E180*J180,2)</f>
        <v>0</v>
      </c>
      <c r="L180" s="226">
        <v>15</v>
      </c>
      <c r="M180" s="226">
        <f>G180*(1+L180/100)</f>
        <v>0</v>
      </c>
      <c r="N180" s="226">
        <v>1.2999999999999999E-2</v>
      </c>
      <c r="O180" s="226">
        <f>ROUND(E180*N180,2)</f>
        <v>0.01</v>
      </c>
      <c r="P180" s="226">
        <v>0</v>
      </c>
      <c r="Q180" s="226">
        <f>ROUND(E180*P180,2)</f>
        <v>0</v>
      </c>
      <c r="R180" s="226"/>
      <c r="S180" s="226" t="s">
        <v>141</v>
      </c>
      <c r="T180" s="226" t="s">
        <v>142</v>
      </c>
      <c r="U180" s="226">
        <v>0</v>
      </c>
      <c r="V180" s="226">
        <f>ROUND(E180*U180,2)</f>
        <v>0</v>
      </c>
      <c r="W180" s="226"/>
      <c r="X180" s="226" t="s">
        <v>204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369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ht="20.399999999999999" outlineLevel="1" x14ac:dyDescent="0.25">
      <c r="A181" s="241">
        <v>95</v>
      </c>
      <c r="B181" s="242" t="s">
        <v>410</v>
      </c>
      <c r="C181" s="249" t="s">
        <v>411</v>
      </c>
      <c r="D181" s="243" t="s">
        <v>173</v>
      </c>
      <c r="E181" s="244">
        <v>1</v>
      </c>
      <c r="F181" s="245"/>
      <c r="G181" s="246">
        <f>ROUND(E181*F181,2)</f>
        <v>0</v>
      </c>
      <c r="H181" s="227">
        <v>2695</v>
      </c>
      <c r="I181" s="226">
        <f>ROUND(E181*H181,2)</f>
        <v>2695</v>
      </c>
      <c r="J181" s="227">
        <v>0</v>
      </c>
      <c r="K181" s="226">
        <f>ROUND(E181*J181,2)</f>
        <v>0</v>
      </c>
      <c r="L181" s="226">
        <v>15</v>
      </c>
      <c r="M181" s="226">
        <f>G181*(1+L181/100)</f>
        <v>0</v>
      </c>
      <c r="N181" s="226">
        <v>0.02</v>
      </c>
      <c r="O181" s="226">
        <f>ROUND(E181*N181,2)</f>
        <v>0.02</v>
      </c>
      <c r="P181" s="226">
        <v>0</v>
      </c>
      <c r="Q181" s="226">
        <f>ROUND(E181*P181,2)</f>
        <v>0</v>
      </c>
      <c r="R181" s="226"/>
      <c r="S181" s="226" t="s">
        <v>141</v>
      </c>
      <c r="T181" s="226" t="s">
        <v>142</v>
      </c>
      <c r="U181" s="226">
        <v>0</v>
      </c>
      <c r="V181" s="226">
        <f>ROUND(E181*U181,2)</f>
        <v>0</v>
      </c>
      <c r="W181" s="226"/>
      <c r="X181" s="226" t="s">
        <v>195</v>
      </c>
      <c r="Y181" s="207"/>
      <c r="Z181" s="207"/>
      <c r="AA181" s="207"/>
      <c r="AB181" s="207"/>
      <c r="AC181" s="207"/>
      <c r="AD181" s="207"/>
      <c r="AE181" s="207"/>
      <c r="AF181" s="207"/>
      <c r="AG181" s="207" t="s">
        <v>196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ht="40.799999999999997" outlineLevel="1" x14ac:dyDescent="0.25">
      <c r="A182" s="241">
        <v>96</v>
      </c>
      <c r="B182" s="242" t="s">
        <v>412</v>
      </c>
      <c r="C182" s="249" t="s">
        <v>413</v>
      </c>
      <c r="D182" s="243" t="s">
        <v>298</v>
      </c>
      <c r="E182" s="244">
        <v>1</v>
      </c>
      <c r="F182" s="245"/>
      <c r="G182" s="246">
        <f>ROUND(E182*F182,2)</f>
        <v>0</v>
      </c>
      <c r="H182" s="227">
        <v>9405</v>
      </c>
      <c r="I182" s="226">
        <f>ROUND(E182*H182,2)</f>
        <v>9405</v>
      </c>
      <c r="J182" s="227">
        <v>0</v>
      </c>
      <c r="K182" s="226">
        <f>ROUND(E182*J182,2)</f>
        <v>0</v>
      </c>
      <c r="L182" s="226">
        <v>15</v>
      </c>
      <c r="M182" s="226">
        <f>G182*(1+L182/100)</f>
        <v>0</v>
      </c>
      <c r="N182" s="226">
        <v>0</v>
      </c>
      <c r="O182" s="226">
        <f>ROUND(E182*N182,2)</f>
        <v>0</v>
      </c>
      <c r="P182" s="226">
        <v>0</v>
      </c>
      <c r="Q182" s="226">
        <f>ROUND(E182*P182,2)</f>
        <v>0</v>
      </c>
      <c r="R182" s="226"/>
      <c r="S182" s="226" t="s">
        <v>141</v>
      </c>
      <c r="T182" s="226" t="s">
        <v>142</v>
      </c>
      <c r="U182" s="226">
        <v>0</v>
      </c>
      <c r="V182" s="226">
        <f>ROUND(E182*U182,2)</f>
        <v>0</v>
      </c>
      <c r="W182" s="226"/>
      <c r="X182" s="226" t="s">
        <v>195</v>
      </c>
      <c r="Y182" s="207"/>
      <c r="Z182" s="207"/>
      <c r="AA182" s="207"/>
      <c r="AB182" s="207"/>
      <c r="AC182" s="207"/>
      <c r="AD182" s="207"/>
      <c r="AE182" s="207"/>
      <c r="AF182" s="207"/>
      <c r="AG182" s="207" t="s">
        <v>196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ht="20.399999999999999" outlineLevel="1" x14ac:dyDescent="0.25">
      <c r="A183" s="241">
        <v>97</v>
      </c>
      <c r="B183" s="242" t="s">
        <v>414</v>
      </c>
      <c r="C183" s="249" t="s">
        <v>415</v>
      </c>
      <c r="D183" s="243" t="s">
        <v>173</v>
      </c>
      <c r="E183" s="244">
        <v>1</v>
      </c>
      <c r="F183" s="245"/>
      <c r="G183" s="246">
        <f>ROUND(E183*F183,2)</f>
        <v>0</v>
      </c>
      <c r="H183" s="227">
        <v>0</v>
      </c>
      <c r="I183" s="226">
        <f>ROUND(E183*H183,2)</f>
        <v>0</v>
      </c>
      <c r="J183" s="227">
        <v>2189</v>
      </c>
      <c r="K183" s="226">
        <f>ROUND(E183*J183,2)</f>
        <v>2189</v>
      </c>
      <c r="L183" s="226">
        <v>15</v>
      </c>
      <c r="M183" s="226">
        <f>G183*(1+L183/100)</f>
        <v>0</v>
      </c>
      <c r="N183" s="226">
        <v>0</v>
      </c>
      <c r="O183" s="226">
        <f>ROUND(E183*N183,2)</f>
        <v>0</v>
      </c>
      <c r="P183" s="226">
        <v>0</v>
      </c>
      <c r="Q183" s="226">
        <f>ROUND(E183*P183,2)</f>
        <v>0</v>
      </c>
      <c r="R183" s="226"/>
      <c r="S183" s="226" t="s">
        <v>141</v>
      </c>
      <c r="T183" s="226" t="s">
        <v>142</v>
      </c>
      <c r="U183" s="226">
        <v>0</v>
      </c>
      <c r="V183" s="226">
        <f>ROUND(E183*U183,2)</f>
        <v>0</v>
      </c>
      <c r="W183" s="226"/>
      <c r="X183" s="226" t="s">
        <v>204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205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0.399999999999999" outlineLevel="1" x14ac:dyDescent="0.25">
      <c r="A184" s="235">
        <v>98</v>
      </c>
      <c r="B184" s="236" t="s">
        <v>416</v>
      </c>
      <c r="C184" s="250" t="s">
        <v>417</v>
      </c>
      <c r="D184" s="237" t="s">
        <v>298</v>
      </c>
      <c r="E184" s="238">
        <v>1</v>
      </c>
      <c r="F184" s="239"/>
      <c r="G184" s="240">
        <f>ROUND(E184*F184,2)</f>
        <v>0</v>
      </c>
      <c r="H184" s="227">
        <v>0</v>
      </c>
      <c r="I184" s="226">
        <f>ROUND(E184*H184,2)</f>
        <v>0</v>
      </c>
      <c r="J184" s="227">
        <v>1650</v>
      </c>
      <c r="K184" s="226">
        <f>ROUND(E184*J184,2)</f>
        <v>1650</v>
      </c>
      <c r="L184" s="226">
        <v>15</v>
      </c>
      <c r="M184" s="226">
        <f>G184*(1+L184/100)</f>
        <v>0</v>
      </c>
      <c r="N184" s="226">
        <v>0</v>
      </c>
      <c r="O184" s="226">
        <f>ROUND(E184*N184,2)</f>
        <v>0</v>
      </c>
      <c r="P184" s="226">
        <v>0</v>
      </c>
      <c r="Q184" s="226">
        <f>ROUND(E184*P184,2)</f>
        <v>0</v>
      </c>
      <c r="R184" s="226"/>
      <c r="S184" s="226" t="s">
        <v>141</v>
      </c>
      <c r="T184" s="226" t="s">
        <v>142</v>
      </c>
      <c r="U184" s="226">
        <v>0</v>
      </c>
      <c r="V184" s="226">
        <f>ROUND(E184*U184,2)</f>
        <v>0</v>
      </c>
      <c r="W184" s="226"/>
      <c r="X184" s="226" t="s">
        <v>204</v>
      </c>
      <c r="Y184" s="207"/>
      <c r="Z184" s="207"/>
      <c r="AA184" s="207"/>
      <c r="AB184" s="207"/>
      <c r="AC184" s="207"/>
      <c r="AD184" s="207"/>
      <c r="AE184" s="207"/>
      <c r="AF184" s="207"/>
      <c r="AG184" s="207" t="s">
        <v>205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24"/>
      <c r="B185" s="225"/>
      <c r="C185" s="262" t="s">
        <v>418</v>
      </c>
      <c r="D185" s="258"/>
      <c r="E185" s="259">
        <v>1</v>
      </c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170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ht="20.399999999999999" outlineLevel="1" x14ac:dyDescent="0.25">
      <c r="A186" s="235">
        <v>99</v>
      </c>
      <c r="B186" s="236" t="s">
        <v>419</v>
      </c>
      <c r="C186" s="250" t="s">
        <v>420</v>
      </c>
      <c r="D186" s="237" t="s">
        <v>183</v>
      </c>
      <c r="E186" s="238">
        <v>2.4</v>
      </c>
      <c r="F186" s="239"/>
      <c r="G186" s="240">
        <f>ROUND(E186*F186,2)</f>
        <v>0</v>
      </c>
      <c r="H186" s="227">
        <v>0</v>
      </c>
      <c r="I186" s="226">
        <f>ROUND(E186*H186,2)</f>
        <v>0</v>
      </c>
      <c r="J186" s="227">
        <v>14850</v>
      </c>
      <c r="K186" s="226">
        <f>ROUND(E186*J186,2)</f>
        <v>35640</v>
      </c>
      <c r="L186" s="226">
        <v>15</v>
      </c>
      <c r="M186" s="226">
        <f>G186*(1+L186/100)</f>
        <v>0</v>
      </c>
      <c r="N186" s="226">
        <v>0</v>
      </c>
      <c r="O186" s="226">
        <f>ROUND(E186*N186,2)</f>
        <v>0</v>
      </c>
      <c r="P186" s="226">
        <v>0</v>
      </c>
      <c r="Q186" s="226">
        <f>ROUND(E186*P186,2)</f>
        <v>0</v>
      </c>
      <c r="R186" s="226"/>
      <c r="S186" s="226" t="s">
        <v>141</v>
      </c>
      <c r="T186" s="226" t="s">
        <v>142</v>
      </c>
      <c r="U186" s="226">
        <v>0</v>
      </c>
      <c r="V186" s="226">
        <f>ROUND(E186*U186,2)</f>
        <v>0</v>
      </c>
      <c r="W186" s="226"/>
      <c r="X186" s="226" t="s">
        <v>204</v>
      </c>
      <c r="Y186" s="207"/>
      <c r="Z186" s="207"/>
      <c r="AA186" s="207"/>
      <c r="AB186" s="207"/>
      <c r="AC186" s="207"/>
      <c r="AD186" s="207"/>
      <c r="AE186" s="207"/>
      <c r="AF186" s="207"/>
      <c r="AG186" s="207" t="s">
        <v>205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24"/>
      <c r="B187" s="225"/>
      <c r="C187" s="262" t="s">
        <v>421</v>
      </c>
      <c r="D187" s="258"/>
      <c r="E187" s="259">
        <v>2.4</v>
      </c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170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62" t="s">
        <v>422</v>
      </c>
      <c r="D188" s="258"/>
      <c r="E188" s="259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170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5">
      <c r="A189" s="224"/>
      <c r="B189" s="225"/>
      <c r="C189" s="262" t="s">
        <v>423</v>
      </c>
      <c r="D189" s="258"/>
      <c r="E189" s="259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170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ht="20.399999999999999" outlineLevel="1" x14ac:dyDescent="0.25">
      <c r="A190" s="224"/>
      <c r="B190" s="225"/>
      <c r="C190" s="262" t="s">
        <v>424</v>
      </c>
      <c r="D190" s="258"/>
      <c r="E190" s="259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170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24"/>
      <c r="B191" s="225"/>
      <c r="C191" s="262" t="s">
        <v>425</v>
      </c>
      <c r="D191" s="258"/>
      <c r="E191" s="259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170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ht="30.6" outlineLevel="1" x14ac:dyDescent="0.25">
      <c r="A192" s="224"/>
      <c r="B192" s="225"/>
      <c r="C192" s="262" t="s">
        <v>426</v>
      </c>
      <c r="D192" s="258"/>
      <c r="E192" s="259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170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24"/>
      <c r="B193" s="225"/>
      <c r="C193" s="262" t="s">
        <v>427</v>
      </c>
      <c r="D193" s="258"/>
      <c r="E193" s="259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170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24"/>
      <c r="B194" s="225"/>
      <c r="C194" s="262" t="s">
        <v>428</v>
      </c>
      <c r="D194" s="258"/>
      <c r="E194" s="259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170</v>
      </c>
      <c r="AH194" s="207">
        <v>0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24"/>
      <c r="B195" s="225"/>
      <c r="C195" s="262" t="s">
        <v>429</v>
      </c>
      <c r="D195" s="258"/>
      <c r="E195" s="259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170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ht="20.399999999999999" outlineLevel="1" x14ac:dyDescent="0.25">
      <c r="A196" s="224"/>
      <c r="B196" s="225"/>
      <c r="C196" s="262" t="s">
        <v>430</v>
      </c>
      <c r="D196" s="258"/>
      <c r="E196" s="259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170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ht="20.399999999999999" outlineLevel="1" x14ac:dyDescent="0.25">
      <c r="A197" s="224"/>
      <c r="B197" s="225"/>
      <c r="C197" s="262" t="s">
        <v>431</v>
      </c>
      <c r="D197" s="258"/>
      <c r="E197" s="259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170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24"/>
      <c r="B198" s="225"/>
      <c r="C198" s="262" t="s">
        <v>432</v>
      </c>
      <c r="D198" s="258"/>
      <c r="E198" s="259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170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ht="20.399999999999999" outlineLevel="1" x14ac:dyDescent="0.25">
      <c r="A199" s="224"/>
      <c r="B199" s="225"/>
      <c r="C199" s="262" t="s">
        <v>433</v>
      </c>
      <c r="D199" s="258"/>
      <c r="E199" s="259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170</v>
      </c>
      <c r="AH199" s="207">
        <v>0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ht="30.6" outlineLevel="1" x14ac:dyDescent="0.25">
      <c r="A200" s="224"/>
      <c r="B200" s="225"/>
      <c r="C200" s="262" t="s">
        <v>434</v>
      </c>
      <c r="D200" s="258"/>
      <c r="E200" s="259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170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5">
      <c r="A201" s="241">
        <v>100</v>
      </c>
      <c r="B201" s="242" t="s">
        <v>435</v>
      </c>
      <c r="C201" s="249" t="s">
        <v>436</v>
      </c>
      <c r="D201" s="243" t="s">
        <v>0</v>
      </c>
      <c r="E201" s="244">
        <v>635.95000000000005</v>
      </c>
      <c r="F201" s="245"/>
      <c r="G201" s="246">
        <f>ROUND(E201*F201,2)</f>
        <v>0</v>
      </c>
      <c r="H201" s="227">
        <v>0</v>
      </c>
      <c r="I201" s="226">
        <f>ROUND(E201*H201,2)</f>
        <v>0</v>
      </c>
      <c r="J201" s="227">
        <v>2</v>
      </c>
      <c r="K201" s="226">
        <f>ROUND(E201*J201,2)</f>
        <v>1271.9000000000001</v>
      </c>
      <c r="L201" s="226">
        <v>15</v>
      </c>
      <c r="M201" s="226">
        <f>G201*(1+L201/100)</f>
        <v>0</v>
      </c>
      <c r="N201" s="226">
        <v>0</v>
      </c>
      <c r="O201" s="226">
        <f>ROUND(E201*N201,2)</f>
        <v>0</v>
      </c>
      <c r="P201" s="226">
        <v>0</v>
      </c>
      <c r="Q201" s="226">
        <f>ROUND(E201*P201,2)</f>
        <v>0</v>
      </c>
      <c r="R201" s="226"/>
      <c r="S201" s="226" t="s">
        <v>166</v>
      </c>
      <c r="T201" s="226" t="s">
        <v>142</v>
      </c>
      <c r="U201" s="226">
        <v>0</v>
      </c>
      <c r="V201" s="226">
        <f>ROUND(E201*U201,2)</f>
        <v>0</v>
      </c>
      <c r="W201" s="226"/>
      <c r="X201" s="226" t="s">
        <v>285</v>
      </c>
      <c r="Y201" s="207"/>
      <c r="Z201" s="207"/>
      <c r="AA201" s="207"/>
      <c r="AB201" s="207"/>
      <c r="AC201" s="207"/>
      <c r="AD201" s="207"/>
      <c r="AE201" s="207"/>
      <c r="AF201" s="207"/>
      <c r="AG201" s="207" t="s">
        <v>286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x14ac:dyDescent="0.25">
      <c r="A202" s="229" t="s">
        <v>136</v>
      </c>
      <c r="B202" s="230" t="s">
        <v>84</v>
      </c>
      <c r="C202" s="248" t="s">
        <v>85</v>
      </c>
      <c r="D202" s="231"/>
      <c r="E202" s="232"/>
      <c r="F202" s="233"/>
      <c r="G202" s="234">
        <f>SUMIF(AG203:AG206,"&lt;&gt;NOR",G203:G206)</f>
        <v>0</v>
      </c>
      <c r="H202" s="228"/>
      <c r="I202" s="228">
        <f>SUM(I203:I206)</f>
        <v>0</v>
      </c>
      <c r="J202" s="228"/>
      <c r="K202" s="228">
        <f>SUM(K203:K206)</f>
        <v>1953.5</v>
      </c>
      <c r="L202" s="228"/>
      <c r="M202" s="228">
        <f>SUM(M203:M206)</f>
        <v>0</v>
      </c>
      <c r="N202" s="228"/>
      <c r="O202" s="228">
        <f>SUM(O203:O206)</f>
        <v>0</v>
      </c>
      <c r="P202" s="228"/>
      <c r="Q202" s="228">
        <f>SUM(Q203:Q206)</f>
        <v>0.32</v>
      </c>
      <c r="R202" s="228"/>
      <c r="S202" s="228"/>
      <c r="T202" s="228"/>
      <c r="U202" s="228"/>
      <c r="V202" s="228">
        <f>SUM(V203:V206)</f>
        <v>0</v>
      </c>
      <c r="W202" s="228"/>
      <c r="X202" s="228"/>
      <c r="AG202" t="s">
        <v>137</v>
      </c>
    </row>
    <row r="203" spans="1:60" ht="20.399999999999999" outlineLevel="1" x14ac:dyDescent="0.25">
      <c r="A203" s="235">
        <v>101</v>
      </c>
      <c r="B203" s="236" t="s">
        <v>437</v>
      </c>
      <c r="C203" s="250" t="s">
        <v>438</v>
      </c>
      <c r="D203" s="237" t="s">
        <v>178</v>
      </c>
      <c r="E203" s="238">
        <v>26.6</v>
      </c>
      <c r="F203" s="239"/>
      <c r="G203" s="240">
        <f>ROUND(E203*F203,2)</f>
        <v>0</v>
      </c>
      <c r="H203" s="227">
        <v>0</v>
      </c>
      <c r="I203" s="226">
        <f>ROUND(E203*H203,2)</f>
        <v>0</v>
      </c>
      <c r="J203" s="227">
        <v>72</v>
      </c>
      <c r="K203" s="226">
        <f>ROUND(E203*J203,2)</f>
        <v>1915.2</v>
      </c>
      <c r="L203" s="226">
        <v>15</v>
      </c>
      <c r="M203" s="226">
        <f>G203*(1+L203/100)</f>
        <v>0</v>
      </c>
      <c r="N203" s="226">
        <v>0</v>
      </c>
      <c r="O203" s="226">
        <f>ROUND(E203*N203,2)</f>
        <v>0</v>
      </c>
      <c r="P203" s="226">
        <v>1.2E-2</v>
      </c>
      <c r="Q203" s="226">
        <f>ROUND(E203*P203,2)</f>
        <v>0.32</v>
      </c>
      <c r="R203" s="226"/>
      <c r="S203" s="226" t="s">
        <v>166</v>
      </c>
      <c r="T203" s="226" t="s">
        <v>142</v>
      </c>
      <c r="U203" s="226">
        <v>0</v>
      </c>
      <c r="V203" s="226">
        <f>ROUND(E203*U203,2)</f>
        <v>0</v>
      </c>
      <c r="W203" s="226"/>
      <c r="X203" s="226" t="s">
        <v>204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205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24"/>
      <c r="B204" s="225"/>
      <c r="C204" s="262" t="s">
        <v>439</v>
      </c>
      <c r="D204" s="258"/>
      <c r="E204" s="259">
        <v>23.14</v>
      </c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170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24"/>
      <c r="B205" s="225"/>
      <c r="C205" s="262" t="s">
        <v>440</v>
      </c>
      <c r="D205" s="258"/>
      <c r="E205" s="259">
        <v>3.46</v>
      </c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170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5">
      <c r="A206" s="241">
        <v>102</v>
      </c>
      <c r="B206" s="242" t="s">
        <v>441</v>
      </c>
      <c r="C206" s="249" t="s">
        <v>442</v>
      </c>
      <c r="D206" s="243" t="s">
        <v>0</v>
      </c>
      <c r="E206" s="244">
        <v>19.152000000000001</v>
      </c>
      <c r="F206" s="245"/>
      <c r="G206" s="246">
        <f>ROUND(E206*F206,2)</f>
        <v>0</v>
      </c>
      <c r="H206" s="227">
        <v>0</v>
      </c>
      <c r="I206" s="226">
        <f>ROUND(E206*H206,2)</f>
        <v>0</v>
      </c>
      <c r="J206" s="227">
        <v>2</v>
      </c>
      <c r="K206" s="226">
        <f>ROUND(E206*J206,2)</f>
        <v>38.299999999999997</v>
      </c>
      <c r="L206" s="226">
        <v>15</v>
      </c>
      <c r="M206" s="226">
        <f>G206*(1+L206/100)</f>
        <v>0</v>
      </c>
      <c r="N206" s="226">
        <v>0</v>
      </c>
      <c r="O206" s="226">
        <f>ROUND(E206*N206,2)</f>
        <v>0</v>
      </c>
      <c r="P206" s="226">
        <v>0</v>
      </c>
      <c r="Q206" s="226">
        <f>ROUND(E206*P206,2)</f>
        <v>0</v>
      </c>
      <c r="R206" s="226"/>
      <c r="S206" s="226" t="s">
        <v>166</v>
      </c>
      <c r="T206" s="226" t="s">
        <v>142</v>
      </c>
      <c r="U206" s="226">
        <v>0</v>
      </c>
      <c r="V206" s="226">
        <f>ROUND(E206*U206,2)</f>
        <v>0</v>
      </c>
      <c r="W206" s="226"/>
      <c r="X206" s="226" t="s">
        <v>285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286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x14ac:dyDescent="0.25">
      <c r="A207" s="229" t="s">
        <v>136</v>
      </c>
      <c r="B207" s="230" t="s">
        <v>86</v>
      </c>
      <c r="C207" s="248" t="s">
        <v>87</v>
      </c>
      <c r="D207" s="231"/>
      <c r="E207" s="232"/>
      <c r="F207" s="233"/>
      <c r="G207" s="234">
        <f>SUMIF(AG208:AG224,"&lt;&gt;NOR",G208:G224)</f>
        <v>0</v>
      </c>
      <c r="H207" s="228"/>
      <c r="I207" s="228">
        <f>SUM(I208:I224)</f>
        <v>4542.49</v>
      </c>
      <c r="J207" s="228"/>
      <c r="K207" s="228">
        <f>SUM(K208:K224)</f>
        <v>3410.24</v>
      </c>
      <c r="L207" s="228"/>
      <c r="M207" s="228">
        <f>SUM(M208:M224)</f>
        <v>0</v>
      </c>
      <c r="N207" s="228"/>
      <c r="O207" s="228">
        <f>SUM(O208:O224)</f>
        <v>0.02</v>
      </c>
      <c r="P207" s="228"/>
      <c r="Q207" s="228">
        <f>SUM(Q208:Q224)</f>
        <v>0</v>
      </c>
      <c r="R207" s="228"/>
      <c r="S207" s="228"/>
      <c r="T207" s="228"/>
      <c r="U207" s="228"/>
      <c r="V207" s="228">
        <f>SUM(V208:V224)</f>
        <v>5.13</v>
      </c>
      <c r="W207" s="228"/>
      <c r="X207" s="228"/>
      <c r="AG207" t="s">
        <v>137</v>
      </c>
    </row>
    <row r="208" spans="1:60" outlineLevel="1" x14ac:dyDescent="0.25">
      <c r="A208" s="235">
        <v>103</v>
      </c>
      <c r="B208" s="236" t="s">
        <v>443</v>
      </c>
      <c r="C208" s="250" t="s">
        <v>444</v>
      </c>
      <c r="D208" s="237" t="s">
        <v>178</v>
      </c>
      <c r="E208" s="238">
        <v>3.46</v>
      </c>
      <c r="F208" s="239"/>
      <c r="G208" s="240">
        <f>ROUND(E208*F208,2)</f>
        <v>0</v>
      </c>
      <c r="H208" s="227">
        <v>0</v>
      </c>
      <c r="I208" s="226">
        <f>ROUND(E208*H208,2)</f>
        <v>0</v>
      </c>
      <c r="J208" s="227">
        <v>8</v>
      </c>
      <c r="K208" s="226">
        <f>ROUND(E208*J208,2)</f>
        <v>27.68</v>
      </c>
      <c r="L208" s="226">
        <v>15</v>
      </c>
      <c r="M208" s="226">
        <f>G208*(1+L208/100)</f>
        <v>0</v>
      </c>
      <c r="N208" s="226">
        <v>0</v>
      </c>
      <c r="O208" s="226">
        <f>ROUND(E208*N208,2)</f>
        <v>0</v>
      </c>
      <c r="P208" s="226">
        <v>0</v>
      </c>
      <c r="Q208" s="226">
        <f>ROUND(E208*P208,2)</f>
        <v>0</v>
      </c>
      <c r="R208" s="226"/>
      <c r="S208" s="226" t="s">
        <v>166</v>
      </c>
      <c r="T208" s="226" t="s">
        <v>142</v>
      </c>
      <c r="U208" s="226">
        <v>1.6E-2</v>
      </c>
      <c r="V208" s="226">
        <f>ROUND(E208*U208,2)</f>
        <v>0.06</v>
      </c>
      <c r="W208" s="226"/>
      <c r="X208" s="226" t="s">
        <v>167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168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24"/>
      <c r="B209" s="225"/>
      <c r="C209" s="262" t="s">
        <v>250</v>
      </c>
      <c r="D209" s="258"/>
      <c r="E209" s="259">
        <v>3.46</v>
      </c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170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35">
        <v>104</v>
      </c>
      <c r="B210" s="236" t="s">
        <v>445</v>
      </c>
      <c r="C210" s="250" t="s">
        <v>446</v>
      </c>
      <c r="D210" s="237" t="s">
        <v>178</v>
      </c>
      <c r="E210" s="238">
        <v>3.46</v>
      </c>
      <c r="F210" s="239"/>
      <c r="G210" s="240">
        <f>ROUND(E210*F210,2)</f>
        <v>0</v>
      </c>
      <c r="H210" s="227">
        <v>26.9</v>
      </c>
      <c r="I210" s="226">
        <f>ROUND(E210*H210,2)</f>
        <v>93.07</v>
      </c>
      <c r="J210" s="227">
        <v>28.1</v>
      </c>
      <c r="K210" s="226">
        <f>ROUND(E210*J210,2)</f>
        <v>97.23</v>
      </c>
      <c r="L210" s="226">
        <v>15</v>
      </c>
      <c r="M210" s="226">
        <f>G210*(1+L210/100)</f>
        <v>0</v>
      </c>
      <c r="N210" s="226">
        <v>2.1000000000000001E-4</v>
      </c>
      <c r="O210" s="226">
        <f>ROUND(E210*N210,2)</f>
        <v>0</v>
      </c>
      <c r="P210" s="226">
        <v>0</v>
      </c>
      <c r="Q210" s="226">
        <f>ROUND(E210*P210,2)</f>
        <v>0</v>
      </c>
      <c r="R210" s="226"/>
      <c r="S210" s="226" t="s">
        <v>166</v>
      </c>
      <c r="T210" s="226" t="s">
        <v>142</v>
      </c>
      <c r="U210" s="226">
        <v>0.05</v>
      </c>
      <c r="V210" s="226">
        <f>ROUND(E210*U210,2)</f>
        <v>0.17</v>
      </c>
      <c r="W210" s="226"/>
      <c r="X210" s="226" t="s">
        <v>167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168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24"/>
      <c r="B211" s="225"/>
      <c r="C211" s="262" t="s">
        <v>250</v>
      </c>
      <c r="D211" s="258"/>
      <c r="E211" s="259">
        <v>3.46</v>
      </c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170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35">
        <v>105</v>
      </c>
      <c r="B212" s="236" t="s">
        <v>447</v>
      </c>
      <c r="C212" s="250" t="s">
        <v>448</v>
      </c>
      <c r="D212" s="237" t="s">
        <v>178</v>
      </c>
      <c r="E212" s="238">
        <v>3.46</v>
      </c>
      <c r="F212" s="239"/>
      <c r="G212" s="240">
        <f>ROUND(E212*F212,2)</f>
        <v>0</v>
      </c>
      <c r="H212" s="227">
        <v>143.38999999999999</v>
      </c>
      <c r="I212" s="226">
        <f>ROUND(E212*H212,2)</f>
        <v>496.13</v>
      </c>
      <c r="J212" s="227">
        <v>584.61</v>
      </c>
      <c r="K212" s="226">
        <f>ROUND(E212*J212,2)</f>
        <v>2022.75</v>
      </c>
      <c r="L212" s="226">
        <v>15</v>
      </c>
      <c r="M212" s="226">
        <f>G212*(1+L212/100)</f>
        <v>0</v>
      </c>
      <c r="N212" s="226">
        <v>5.1500000000000001E-3</v>
      </c>
      <c r="O212" s="226">
        <f>ROUND(E212*N212,2)</f>
        <v>0.02</v>
      </c>
      <c r="P212" s="226">
        <v>0</v>
      </c>
      <c r="Q212" s="226">
        <f>ROUND(E212*P212,2)</f>
        <v>0</v>
      </c>
      <c r="R212" s="226"/>
      <c r="S212" s="226" t="s">
        <v>166</v>
      </c>
      <c r="T212" s="226" t="s">
        <v>142</v>
      </c>
      <c r="U212" s="226">
        <v>1.04</v>
      </c>
      <c r="V212" s="226">
        <f>ROUND(E212*U212,2)</f>
        <v>3.6</v>
      </c>
      <c r="W212" s="226"/>
      <c r="X212" s="226" t="s">
        <v>167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168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24"/>
      <c r="B213" s="225"/>
      <c r="C213" s="262" t="s">
        <v>250</v>
      </c>
      <c r="D213" s="258"/>
      <c r="E213" s="259">
        <v>3.46</v>
      </c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170</v>
      </c>
      <c r="AH213" s="207">
        <v>0</v>
      </c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35">
        <v>106</v>
      </c>
      <c r="B214" s="236" t="s">
        <v>449</v>
      </c>
      <c r="C214" s="250" t="s">
        <v>450</v>
      </c>
      <c r="D214" s="237" t="s">
        <v>183</v>
      </c>
      <c r="E214" s="238">
        <v>17.100000000000001</v>
      </c>
      <c r="F214" s="239"/>
      <c r="G214" s="240">
        <f>ROUND(E214*F214,2)</f>
        <v>0</v>
      </c>
      <c r="H214" s="227">
        <v>23.03</v>
      </c>
      <c r="I214" s="226">
        <f>ROUND(E214*H214,2)</f>
        <v>393.81</v>
      </c>
      <c r="J214" s="227">
        <v>39.97</v>
      </c>
      <c r="K214" s="226">
        <f>ROUND(E214*J214,2)</f>
        <v>683.49</v>
      </c>
      <c r="L214" s="226">
        <v>15</v>
      </c>
      <c r="M214" s="226">
        <f>G214*(1+L214/100)</f>
        <v>0</v>
      </c>
      <c r="N214" s="226">
        <v>4.0000000000000003E-5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166</v>
      </c>
      <c r="T214" s="226" t="s">
        <v>142</v>
      </c>
      <c r="U214" s="226">
        <v>7.0000000000000007E-2</v>
      </c>
      <c r="V214" s="226">
        <f>ROUND(E214*U214,2)</f>
        <v>1.2</v>
      </c>
      <c r="W214" s="226"/>
      <c r="X214" s="226" t="s">
        <v>167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168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24"/>
      <c r="B215" s="225"/>
      <c r="C215" s="262" t="s">
        <v>451</v>
      </c>
      <c r="D215" s="258"/>
      <c r="E215" s="259">
        <v>7.1</v>
      </c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170</v>
      </c>
      <c r="AH215" s="207">
        <v>0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24"/>
      <c r="B216" s="225"/>
      <c r="C216" s="262" t="s">
        <v>452</v>
      </c>
      <c r="D216" s="258"/>
      <c r="E216" s="259">
        <v>10</v>
      </c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170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5">
      <c r="A217" s="235">
        <v>107</v>
      </c>
      <c r="B217" s="236" t="s">
        <v>453</v>
      </c>
      <c r="C217" s="250" t="s">
        <v>454</v>
      </c>
      <c r="D217" s="237" t="s">
        <v>178</v>
      </c>
      <c r="E217" s="238">
        <v>3.46</v>
      </c>
      <c r="F217" s="239"/>
      <c r="G217" s="240">
        <f>ROUND(E217*F217,2)</f>
        <v>0</v>
      </c>
      <c r="H217" s="227">
        <v>0</v>
      </c>
      <c r="I217" s="226">
        <f>ROUND(E217*H217,2)</f>
        <v>0</v>
      </c>
      <c r="J217" s="227">
        <v>17</v>
      </c>
      <c r="K217" s="226">
        <f>ROUND(E217*J217,2)</f>
        <v>58.82</v>
      </c>
      <c r="L217" s="226">
        <v>15</v>
      </c>
      <c r="M217" s="226">
        <f>G217*(1+L217/100)</f>
        <v>0</v>
      </c>
      <c r="N217" s="226">
        <v>0</v>
      </c>
      <c r="O217" s="226">
        <f>ROUND(E217*N217,2)</f>
        <v>0</v>
      </c>
      <c r="P217" s="226">
        <v>0</v>
      </c>
      <c r="Q217" s="226">
        <f>ROUND(E217*P217,2)</f>
        <v>0</v>
      </c>
      <c r="R217" s="226"/>
      <c r="S217" s="226" t="s">
        <v>166</v>
      </c>
      <c r="T217" s="226" t="s">
        <v>142</v>
      </c>
      <c r="U217" s="226">
        <v>0.03</v>
      </c>
      <c r="V217" s="226">
        <f>ROUND(E217*U217,2)</f>
        <v>0.1</v>
      </c>
      <c r="W217" s="226"/>
      <c r="X217" s="226" t="s">
        <v>167</v>
      </c>
      <c r="Y217" s="207"/>
      <c r="Z217" s="207"/>
      <c r="AA217" s="207"/>
      <c r="AB217" s="207"/>
      <c r="AC217" s="207"/>
      <c r="AD217" s="207"/>
      <c r="AE217" s="207"/>
      <c r="AF217" s="207"/>
      <c r="AG217" s="207" t="s">
        <v>168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5">
      <c r="A218" s="224"/>
      <c r="B218" s="225"/>
      <c r="C218" s="262" t="s">
        <v>250</v>
      </c>
      <c r="D218" s="258"/>
      <c r="E218" s="259">
        <v>3.46</v>
      </c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170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35">
        <v>108</v>
      </c>
      <c r="B219" s="236" t="s">
        <v>455</v>
      </c>
      <c r="C219" s="250" t="s">
        <v>456</v>
      </c>
      <c r="D219" s="237" t="s">
        <v>178</v>
      </c>
      <c r="E219" s="238">
        <v>3.46</v>
      </c>
      <c r="F219" s="239"/>
      <c r="G219" s="240">
        <f>ROUND(E219*F219,2)</f>
        <v>0</v>
      </c>
      <c r="H219" s="227">
        <v>14</v>
      </c>
      <c r="I219" s="226">
        <f>ROUND(E219*H219,2)</f>
        <v>48.44</v>
      </c>
      <c r="J219" s="227">
        <v>0</v>
      </c>
      <c r="K219" s="226">
        <f>ROUND(E219*J219,2)</f>
        <v>0</v>
      </c>
      <c r="L219" s="226">
        <v>15</v>
      </c>
      <c r="M219" s="226">
        <f>G219*(1+L219/100)</f>
        <v>0</v>
      </c>
      <c r="N219" s="226">
        <v>1.1999999999999999E-3</v>
      </c>
      <c r="O219" s="226">
        <f>ROUND(E219*N219,2)</f>
        <v>0</v>
      </c>
      <c r="P219" s="226">
        <v>0</v>
      </c>
      <c r="Q219" s="226">
        <f>ROUND(E219*P219,2)</f>
        <v>0</v>
      </c>
      <c r="R219" s="226"/>
      <c r="S219" s="226" t="s">
        <v>166</v>
      </c>
      <c r="T219" s="226" t="s">
        <v>142</v>
      </c>
      <c r="U219" s="226">
        <v>0</v>
      </c>
      <c r="V219" s="226">
        <f>ROUND(E219*U219,2)</f>
        <v>0</v>
      </c>
      <c r="W219" s="226"/>
      <c r="X219" s="226" t="s">
        <v>167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168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5">
      <c r="A220" s="224"/>
      <c r="B220" s="225"/>
      <c r="C220" s="262" t="s">
        <v>250</v>
      </c>
      <c r="D220" s="258"/>
      <c r="E220" s="259">
        <v>3.46</v>
      </c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170</v>
      </c>
      <c r="AH220" s="207">
        <v>0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35">
        <v>109</v>
      </c>
      <c r="B221" s="236" t="s">
        <v>457</v>
      </c>
      <c r="C221" s="250" t="s">
        <v>458</v>
      </c>
      <c r="D221" s="237" t="s">
        <v>178</v>
      </c>
      <c r="E221" s="238">
        <v>7.093</v>
      </c>
      <c r="F221" s="239"/>
      <c r="G221" s="240">
        <f>ROUND(E221*F221,2)</f>
        <v>0</v>
      </c>
      <c r="H221" s="227">
        <v>495</v>
      </c>
      <c r="I221" s="226">
        <f>ROUND(E221*H221,2)</f>
        <v>3511.04</v>
      </c>
      <c r="J221" s="227">
        <v>0</v>
      </c>
      <c r="K221" s="226">
        <f>ROUND(E221*J221,2)</f>
        <v>0</v>
      </c>
      <c r="L221" s="226">
        <v>15</v>
      </c>
      <c r="M221" s="226">
        <f>G221*(1+L221/100)</f>
        <v>0</v>
      </c>
      <c r="N221" s="226">
        <v>0</v>
      </c>
      <c r="O221" s="226">
        <f>ROUND(E221*N221,2)</f>
        <v>0</v>
      </c>
      <c r="P221" s="226">
        <v>0</v>
      </c>
      <c r="Q221" s="226">
        <f>ROUND(E221*P221,2)</f>
        <v>0</v>
      </c>
      <c r="R221" s="226"/>
      <c r="S221" s="226" t="s">
        <v>141</v>
      </c>
      <c r="T221" s="226" t="s">
        <v>142</v>
      </c>
      <c r="U221" s="226">
        <v>0</v>
      </c>
      <c r="V221" s="226">
        <f>ROUND(E221*U221,2)</f>
        <v>0</v>
      </c>
      <c r="W221" s="226"/>
      <c r="X221" s="226" t="s">
        <v>195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196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24"/>
      <c r="B222" s="225"/>
      <c r="C222" s="262" t="s">
        <v>250</v>
      </c>
      <c r="D222" s="258"/>
      <c r="E222" s="259">
        <v>3.46</v>
      </c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170</v>
      </c>
      <c r="AH222" s="207">
        <v>0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24"/>
      <c r="B223" s="225"/>
      <c r="C223" s="262" t="s">
        <v>459</v>
      </c>
      <c r="D223" s="258"/>
      <c r="E223" s="259">
        <v>3.633</v>
      </c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170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41">
        <v>110</v>
      </c>
      <c r="B224" s="242" t="s">
        <v>460</v>
      </c>
      <c r="C224" s="249" t="s">
        <v>461</v>
      </c>
      <c r="D224" s="243" t="s">
        <v>0</v>
      </c>
      <c r="E224" s="244">
        <v>74.324600000000004</v>
      </c>
      <c r="F224" s="245"/>
      <c r="G224" s="246">
        <f>ROUND(E224*F224,2)</f>
        <v>0</v>
      </c>
      <c r="H224" s="227">
        <v>0</v>
      </c>
      <c r="I224" s="226">
        <f>ROUND(E224*H224,2)</f>
        <v>0</v>
      </c>
      <c r="J224" s="227">
        <v>7</v>
      </c>
      <c r="K224" s="226">
        <f>ROUND(E224*J224,2)</f>
        <v>520.27</v>
      </c>
      <c r="L224" s="226">
        <v>15</v>
      </c>
      <c r="M224" s="226">
        <f>G224*(1+L224/100)</f>
        <v>0</v>
      </c>
      <c r="N224" s="226">
        <v>0</v>
      </c>
      <c r="O224" s="226">
        <f>ROUND(E224*N224,2)</f>
        <v>0</v>
      </c>
      <c r="P224" s="226">
        <v>0</v>
      </c>
      <c r="Q224" s="226">
        <f>ROUND(E224*P224,2)</f>
        <v>0</v>
      </c>
      <c r="R224" s="226"/>
      <c r="S224" s="226" t="s">
        <v>166</v>
      </c>
      <c r="T224" s="226" t="s">
        <v>142</v>
      </c>
      <c r="U224" s="226">
        <v>0</v>
      </c>
      <c r="V224" s="226">
        <f>ROUND(E224*U224,2)</f>
        <v>0</v>
      </c>
      <c r="W224" s="226"/>
      <c r="X224" s="226" t="s">
        <v>285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286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x14ac:dyDescent="0.25">
      <c r="A225" s="229" t="s">
        <v>136</v>
      </c>
      <c r="B225" s="230" t="s">
        <v>88</v>
      </c>
      <c r="C225" s="248" t="s">
        <v>89</v>
      </c>
      <c r="D225" s="231"/>
      <c r="E225" s="232"/>
      <c r="F225" s="233"/>
      <c r="G225" s="234">
        <f>SUMIF(AG226:AG227,"&lt;&gt;NOR",G226:G227)</f>
        <v>0</v>
      </c>
      <c r="H225" s="228"/>
      <c r="I225" s="228">
        <f>SUM(I226:I227)</f>
        <v>0</v>
      </c>
      <c r="J225" s="228"/>
      <c r="K225" s="228">
        <f>SUM(K226:K227)</f>
        <v>1248</v>
      </c>
      <c r="L225" s="228"/>
      <c r="M225" s="228">
        <f>SUM(M226:M227)</f>
        <v>0</v>
      </c>
      <c r="N225" s="228"/>
      <c r="O225" s="228">
        <f>SUM(O226:O227)</f>
        <v>0</v>
      </c>
      <c r="P225" s="228"/>
      <c r="Q225" s="228">
        <f>SUM(Q226:Q227)</f>
        <v>0.17</v>
      </c>
      <c r="R225" s="228"/>
      <c r="S225" s="228"/>
      <c r="T225" s="228"/>
      <c r="U225" s="228"/>
      <c r="V225" s="228">
        <f>SUM(V226:V227)</f>
        <v>2.88</v>
      </c>
      <c r="W225" s="228"/>
      <c r="X225" s="228"/>
      <c r="AG225" t="s">
        <v>137</v>
      </c>
    </row>
    <row r="226" spans="1:60" outlineLevel="1" x14ac:dyDescent="0.25">
      <c r="A226" s="235">
        <v>111</v>
      </c>
      <c r="B226" s="236" t="s">
        <v>462</v>
      </c>
      <c r="C226" s="250" t="s">
        <v>463</v>
      </c>
      <c r="D226" s="237" t="s">
        <v>178</v>
      </c>
      <c r="E226" s="238">
        <v>19.2</v>
      </c>
      <c r="F226" s="239"/>
      <c r="G226" s="240">
        <f>ROUND(E226*F226,2)</f>
        <v>0</v>
      </c>
      <c r="H226" s="227">
        <v>0</v>
      </c>
      <c r="I226" s="226">
        <f>ROUND(E226*H226,2)</f>
        <v>0</v>
      </c>
      <c r="J226" s="227">
        <v>65</v>
      </c>
      <c r="K226" s="226">
        <f>ROUND(E226*J226,2)</f>
        <v>1248</v>
      </c>
      <c r="L226" s="226">
        <v>15</v>
      </c>
      <c r="M226" s="226">
        <f>G226*(1+L226/100)</f>
        <v>0</v>
      </c>
      <c r="N226" s="226">
        <v>0</v>
      </c>
      <c r="O226" s="226">
        <f>ROUND(E226*N226,2)</f>
        <v>0</v>
      </c>
      <c r="P226" s="226">
        <v>8.9099999999999995E-3</v>
      </c>
      <c r="Q226" s="226">
        <f>ROUND(E226*P226,2)</f>
        <v>0.17</v>
      </c>
      <c r="R226" s="226"/>
      <c r="S226" s="226" t="s">
        <v>166</v>
      </c>
      <c r="T226" s="226" t="s">
        <v>142</v>
      </c>
      <c r="U226" s="226">
        <v>0.15</v>
      </c>
      <c r="V226" s="226">
        <f>ROUND(E226*U226,2)</f>
        <v>2.88</v>
      </c>
      <c r="W226" s="226"/>
      <c r="X226" s="226" t="s">
        <v>167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168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5">
      <c r="A227" s="224"/>
      <c r="B227" s="225"/>
      <c r="C227" s="262" t="s">
        <v>227</v>
      </c>
      <c r="D227" s="258"/>
      <c r="E227" s="259">
        <v>19.2</v>
      </c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170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x14ac:dyDescent="0.25">
      <c r="A228" s="229" t="s">
        <v>136</v>
      </c>
      <c r="B228" s="230" t="s">
        <v>90</v>
      </c>
      <c r="C228" s="248" t="s">
        <v>91</v>
      </c>
      <c r="D228" s="231"/>
      <c r="E228" s="232"/>
      <c r="F228" s="233"/>
      <c r="G228" s="234">
        <f>SUMIF(AG229:AG253,"&lt;&gt;NOR",G229:G253)</f>
        <v>0</v>
      </c>
      <c r="H228" s="228"/>
      <c r="I228" s="228">
        <f>SUM(I229:I253)</f>
        <v>12549.13</v>
      </c>
      <c r="J228" s="228"/>
      <c r="K228" s="228">
        <f>SUM(K229:K253)</f>
        <v>11075.519999999999</v>
      </c>
      <c r="L228" s="228"/>
      <c r="M228" s="228">
        <f>SUM(M229:M253)</f>
        <v>0</v>
      </c>
      <c r="N228" s="228"/>
      <c r="O228" s="228">
        <f>SUM(O229:O253)</f>
        <v>0.08</v>
      </c>
      <c r="P228" s="228"/>
      <c r="Q228" s="228">
        <f>SUM(Q229:Q253)</f>
        <v>0.02</v>
      </c>
      <c r="R228" s="228"/>
      <c r="S228" s="228"/>
      <c r="T228" s="228"/>
      <c r="U228" s="228"/>
      <c r="V228" s="228">
        <f>SUM(V229:V253)</f>
        <v>20.490000000000002</v>
      </c>
      <c r="W228" s="228"/>
      <c r="X228" s="228"/>
      <c r="AG228" t="s">
        <v>137</v>
      </c>
    </row>
    <row r="229" spans="1:60" outlineLevel="1" x14ac:dyDescent="0.25">
      <c r="A229" s="235">
        <v>112</v>
      </c>
      <c r="B229" s="236" t="s">
        <v>464</v>
      </c>
      <c r="C229" s="250" t="s">
        <v>465</v>
      </c>
      <c r="D229" s="237" t="s">
        <v>178</v>
      </c>
      <c r="E229" s="238">
        <v>22.88</v>
      </c>
      <c r="F229" s="239"/>
      <c r="G229" s="240">
        <f>ROUND(E229*F229,2)</f>
        <v>0</v>
      </c>
      <c r="H229" s="227">
        <v>0</v>
      </c>
      <c r="I229" s="226">
        <f>ROUND(E229*H229,2)</f>
        <v>0</v>
      </c>
      <c r="J229" s="227">
        <v>8</v>
      </c>
      <c r="K229" s="226">
        <f>ROUND(E229*J229,2)</f>
        <v>183.04</v>
      </c>
      <c r="L229" s="226">
        <v>15</v>
      </c>
      <c r="M229" s="226">
        <f>G229*(1+L229/100)</f>
        <v>0</v>
      </c>
      <c r="N229" s="226">
        <v>0</v>
      </c>
      <c r="O229" s="226">
        <f>ROUND(E229*N229,2)</f>
        <v>0</v>
      </c>
      <c r="P229" s="226">
        <v>0</v>
      </c>
      <c r="Q229" s="226">
        <f>ROUND(E229*P229,2)</f>
        <v>0</v>
      </c>
      <c r="R229" s="226"/>
      <c r="S229" s="226" t="s">
        <v>166</v>
      </c>
      <c r="T229" s="226" t="s">
        <v>142</v>
      </c>
      <c r="U229" s="226">
        <v>1.6E-2</v>
      </c>
      <c r="V229" s="226">
        <f>ROUND(E229*U229,2)</f>
        <v>0.37</v>
      </c>
      <c r="W229" s="226"/>
      <c r="X229" s="226" t="s">
        <v>167</v>
      </c>
      <c r="Y229" s="207"/>
      <c r="Z229" s="207"/>
      <c r="AA229" s="207"/>
      <c r="AB229" s="207"/>
      <c r="AC229" s="207"/>
      <c r="AD229" s="207"/>
      <c r="AE229" s="207"/>
      <c r="AF229" s="207"/>
      <c r="AG229" s="207" t="s">
        <v>168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5">
      <c r="A230" s="224"/>
      <c r="B230" s="225"/>
      <c r="C230" s="262" t="s">
        <v>191</v>
      </c>
      <c r="D230" s="258"/>
      <c r="E230" s="259">
        <v>3.68</v>
      </c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170</v>
      </c>
      <c r="AH230" s="207">
        <v>0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62" t="s">
        <v>466</v>
      </c>
      <c r="D231" s="258"/>
      <c r="E231" s="259">
        <v>19.2</v>
      </c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170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35">
        <v>113</v>
      </c>
      <c r="B232" s="236" t="s">
        <v>467</v>
      </c>
      <c r="C232" s="250" t="s">
        <v>468</v>
      </c>
      <c r="D232" s="237" t="s">
        <v>178</v>
      </c>
      <c r="E232" s="238">
        <v>22.88</v>
      </c>
      <c r="F232" s="239"/>
      <c r="G232" s="240">
        <f>ROUND(E232*F232,2)</f>
        <v>0</v>
      </c>
      <c r="H232" s="227">
        <v>0</v>
      </c>
      <c r="I232" s="226">
        <f>ROUND(E232*H232,2)</f>
        <v>0</v>
      </c>
      <c r="J232" s="227">
        <v>26</v>
      </c>
      <c r="K232" s="226">
        <f>ROUND(E232*J232,2)</f>
        <v>594.88</v>
      </c>
      <c r="L232" s="226">
        <v>15</v>
      </c>
      <c r="M232" s="226">
        <f>G232*(1+L232/100)</f>
        <v>0</v>
      </c>
      <c r="N232" s="226">
        <v>0</v>
      </c>
      <c r="O232" s="226">
        <f>ROUND(E232*N232,2)</f>
        <v>0</v>
      </c>
      <c r="P232" s="226">
        <v>0</v>
      </c>
      <c r="Q232" s="226">
        <f>ROUND(E232*P232,2)</f>
        <v>0</v>
      </c>
      <c r="R232" s="226"/>
      <c r="S232" s="226" t="s">
        <v>166</v>
      </c>
      <c r="T232" s="226" t="s">
        <v>142</v>
      </c>
      <c r="U232" s="226">
        <v>4.5999999999999999E-2</v>
      </c>
      <c r="V232" s="226">
        <f>ROUND(E232*U232,2)</f>
        <v>1.05</v>
      </c>
      <c r="W232" s="226"/>
      <c r="X232" s="226" t="s">
        <v>167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168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24"/>
      <c r="B233" s="225"/>
      <c r="C233" s="262" t="s">
        <v>191</v>
      </c>
      <c r="D233" s="258"/>
      <c r="E233" s="259">
        <v>3.68</v>
      </c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170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5">
      <c r="A234" s="224"/>
      <c r="B234" s="225"/>
      <c r="C234" s="262" t="s">
        <v>466</v>
      </c>
      <c r="D234" s="258"/>
      <c r="E234" s="259">
        <v>19.2</v>
      </c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170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20.399999999999999" outlineLevel="1" x14ac:dyDescent="0.25">
      <c r="A235" s="235">
        <v>114</v>
      </c>
      <c r="B235" s="236" t="s">
        <v>469</v>
      </c>
      <c r="C235" s="250" t="s">
        <v>470</v>
      </c>
      <c r="D235" s="237" t="s">
        <v>183</v>
      </c>
      <c r="E235" s="238">
        <v>25.9</v>
      </c>
      <c r="F235" s="239"/>
      <c r="G235" s="240">
        <f>ROUND(E235*F235,2)</f>
        <v>0</v>
      </c>
      <c r="H235" s="227">
        <v>34.42</v>
      </c>
      <c r="I235" s="226">
        <f>ROUND(E235*H235,2)</f>
        <v>891.48</v>
      </c>
      <c r="J235" s="227">
        <v>78.58</v>
      </c>
      <c r="K235" s="226">
        <f>ROUND(E235*J235,2)</f>
        <v>2035.22</v>
      </c>
      <c r="L235" s="226">
        <v>15</v>
      </c>
      <c r="M235" s="226">
        <f>G235*(1+L235/100)</f>
        <v>0</v>
      </c>
      <c r="N235" s="226">
        <v>8.0000000000000007E-5</v>
      </c>
      <c r="O235" s="226">
        <f>ROUND(E235*N235,2)</f>
        <v>0</v>
      </c>
      <c r="P235" s="226">
        <v>0</v>
      </c>
      <c r="Q235" s="226">
        <f>ROUND(E235*P235,2)</f>
        <v>0</v>
      </c>
      <c r="R235" s="226"/>
      <c r="S235" s="226" t="s">
        <v>166</v>
      </c>
      <c r="T235" s="226" t="s">
        <v>142</v>
      </c>
      <c r="U235" s="226">
        <v>0.13719999999999999</v>
      </c>
      <c r="V235" s="226">
        <f>ROUND(E235*U235,2)</f>
        <v>3.55</v>
      </c>
      <c r="W235" s="226"/>
      <c r="X235" s="226" t="s">
        <v>167</v>
      </c>
      <c r="Y235" s="207"/>
      <c r="Z235" s="207"/>
      <c r="AA235" s="207"/>
      <c r="AB235" s="207"/>
      <c r="AC235" s="207"/>
      <c r="AD235" s="207"/>
      <c r="AE235" s="207"/>
      <c r="AF235" s="207"/>
      <c r="AG235" s="207" t="s">
        <v>168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24"/>
      <c r="B236" s="225"/>
      <c r="C236" s="262" t="s">
        <v>471</v>
      </c>
      <c r="D236" s="258"/>
      <c r="E236" s="259">
        <v>5.6</v>
      </c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170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24"/>
      <c r="B237" s="225"/>
      <c r="C237" s="262" t="s">
        <v>472</v>
      </c>
      <c r="D237" s="258"/>
      <c r="E237" s="259">
        <v>20.3</v>
      </c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170</v>
      </c>
      <c r="AH237" s="207">
        <v>0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ht="20.399999999999999" outlineLevel="1" x14ac:dyDescent="0.25">
      <c r="A238" s="235">
        <v>115</v>
      </c>
      <c r="B238" s="236" t="s">
        <v>473</v>
      </c>
      <c r="C238" s="250" t="s">
        <v>474</v>
      </c>
      <c r="D238" s="237" t="s">
        <v>178</v>
      </c>
      <c r="E238" s="238">
        <v>22.88</v>
      </c>
      <c r="F238" s="239"/>
      <c r="G238" s="240">
        <f>ROUND(E238*F238,2)</f>
        <v>0</v>
      </c>
      <c r="H238" s="227">
        <v>0</v>
      </c>
      <c r="I238" s="226">
        <f>ROUND(E238*H238,2)</f>
        <v>0</v>
      </c>
      <c r="J238" s="227">
        <v>111</v>
      </c>
      <c r="K238" s="226">
        <f>ROUND(E238*J238,2)</f>
        <v>2539.6799999999998</v>
      </c>
      <c r="L238" s="226">
        <v>15</v>
      </c>
      <c r="M238" s="226">
        <f>G238*(1+L238/100)</f>
        <v>0</v>
      </c>
      <c r="N238" s="226">
        <v>0</v>
      </c>
      <c r="O238" s="226">
        <f>ROUND(E238*N238,2)</f>
        <v>0</v>
      </c>
      <c r="P238" s="226">
        <v>1E-3</v>
      </c>
      <c r="Q238" s="226">
        <f>ROUND(E238*P238,2)</f>
        <v>0.02</v>
      </c>
      <c r="R238" s="226"/>
      <c r="S238" s="226" t="s">
        <v>166</v>
      </c>
      <c r="T238" s="226" t="s">
        <v>142</v>
      </c>
      <c r="U238" s="226">
        <v>0.255</v>
      </c>
      <c r="V238" s="226">
        <f>ROUND(E238*U238,2)</f>
        <v>5.83</v>
      </c>
      <c r="W238" s="226"/>
      <c r="X238" s="226" t="s">
        <v>167</v>
      </c>
      <c r="Y238" s="207"/>
      <c r="Z238" s="207"/>
      <c r="AA238" s="207"/>
      <c r="AB238" s="207"/>
      <c r="AC238" s="207"/>
      <c r="AD238" s="207"/>
      <c r="AE238" s="207"/>
      <c r="AF238" s="207"/>
      <c r="AG238" s="207" t="s">
        <v>168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24"/>
      <c r="B239" s="225"/>
      <c r="C239" s="262" t="s">
        <v>191</v>
      </c>
      <c r="D239" s="258"/>
      <c r="E239" s="259">
        <v>3.68</v>
      </c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170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24"/>
      <c r="B240" s="225"/>
      <c r="C240" s="262" t="s">
        <v>466</v>
      </c>
      <c r="D240" s="258"/>
      <c r="E240" s="259">
        <v>19.2</v>
      </c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170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ht="20.399999999999999" outlineLevel="1" x14ac:dyDescent="0.25">
      <c r="A241" s="235">
        <v>116</v>
      </c>
      <c r="B241" s="236" t="s">
        <v>475</v>
      </c>
      <c r="C241" s="250" t="s">
        <v>476</v>
      </c>
      <c r="D241" s="237" t="s">
        <v>178</v>
      </c>
      <c r="E241" s="238">
        <v>22.88</v>
      </c>
      <c r="F241" s="239"/>
      <c r="G241" s="240">
        <f>ROUND(E241*F241,2)</f>
        <v>0</v>
      </c>
      <c r="H241" s="227">
        <v>497.52</v>
      </c>
      <c r="I241" s="226">
        <f>ROUND(E241*H241,2)</f>
        <v>11383.26</v>
      </c>
      <c r="J241" s="227">
        <v>215.48</v>
      </c>
      <c r="K241" s="226">
        <f>ROUND(E241*J241,2)</f>
        <v>4930.18</v>
      </c>
      <c r="L241" s="226">
        <v>15</v>
      </c>
      <c r="M241" s="226">
        <f>G241*(1+L241/100)</f>
        <v>0</v>
      </c>
      <c r="N241" s="226">
        <v>3.46E-3</v>
      </c>
      <c r="O241" s="226">
        <f>ROUND(E241*N241,2)</f>
        <v>0.08</v>
      </c>
      <c r="P241" s="226">
        <v>0</v>
      </c>
      <c r="Q241" s="226">
        <f>ROUND(E241*P241,2)</f>
        <v>0</v>
      </c>
      <c r="R241" s="226"/>
      <c r="S241" s="226" t="s">
        <v>166</v>
      </c>
      <c r="T241" s="226" t="s">
        <v>142</v>
      </c>
      <c r="U241" s="226">
        <v>0.38</v>
      </c>
      <c r="V241" s="226">
        <f>ROUND(E241*U241,2)</f>
        <v>8.69</v>
      </c>
      <c r="W241" s="226"/>
      <c r="X241" s="226" t="s">
        <v>167</v>
      </c>
      <c r="Y241" s="207"/>
      <c r="Z241" s="207"/>
      <c r="AA241" s="207"/>
      <c r="AB241" s="207"/>
      <c r="AC241" s="207"/>
      <c r="AD241" s="207"/>
      <c r="AE241" s="207"/>
      <c r="AF241" s="207"/>
      <c r="AG241" s="207" t="s">
        <v>168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24"/>
      <c r="B242" s="225"/>
      <c r="C242" s="262" t="s">
        <v>191</v>
      </c>
      <c r="D242" s="258"/>
      <c r="E242" s="259">
        <v>3.68</v>
      </c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170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24"/>
      <c r="B243" s="225"/>
      <c r="C243" s="262" t="s">
        <v>466</v>
      </c>
      <c r="D243" s="258"/>
      <c r="E243" s="259">
        <v>19.2</v>
      </c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170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35">
        <v>117</v>
      </c>
      <c r="B244" s="236" t="s">
        <v>477</v>
      </c>
      <c r="C244" s="250" t="s">
        <v>478</v>
      </c>
      <c r="D244" s="237" t="s">
        <v>183</v>
      </c>
      <c r="E244" s="238">
        <v>0.7</v>
      </c>
      <c r="F244" s="239"/>
      <c r="G244" s="240">
        <f>ROUND(E244*F244,2)</f>
        <v>0</v>
      </c>
      <c r="H244" s="227">
        <v>0</v>
      </c>
      <c r="I244" s="226">
        <f>ROUND(E244*H244,2)</f>
        <v>0</v>
      </c>
      <c r="J244" s="227">
        <v>84</v>
      </c>
      <c r="K244" s="226">
        <f>ROUND(E244*J244,2)</f>
        <v>58.8</v>
      </c>
      <c r="L244" s="226">
        <v>15</v>
      </c>
      <c r="M244" s="226">
        <f>G244*(1+L244/100)</f>
        <v>0</v>
      </c>
      <c r="N244" s="226">
        <v>0</v>
      </c>
      <c r="O244" s="226">
        <f>ROUND(E244*N244,2)</f>
        <v>0</v>
      </c>
      <c r="P244" s="226">
        <v>0</v>
      </c>
      <c r="Q244" s="226">
        <f>ROUND(E244*P244,2)</f>
        <v>0</v>
      </c>
      <c r="R244" s="226"/>
      <c r="S244" s="226" t="s">
        <v>166</v>
      </c>
      <c r="T244" s="226" t="s">
        <v>142</v>
      </c>
      <c r="U244" s="226">
        <v>0.152</v>
      </c>
      <c r="V244" s="226">
        <f>ROUND(E244*U244,2)</f>
        <v>0.11</v>
      </c>
      <c r="W244" s="226"/>
      <c r="X244" s="226" t="s">
        <v>167</v>
      </c>
      <c r="Y244" s="207"/>
      <c r="Z244" s="207"/>
      <c r="AA244" s="207"/>
      <c r="AB244" s="207"/>
      <c r="AC244" s="207"/>
      <c r="AD244" s="207"/>
      <c r="AE244" s="207"/>
      <c r="AF244" s="207"/>
      <c r="AG244" s="207" t="s">
        <v>168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24"/>
      <c r="B245" s="225"/>
      <c r="C245" s="262" t="s">
        <v>479</v>
      </c>
      <c r="D245" s="258"/>
      <c r="E245" s="259">
        <v>0.7</v>
      </c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170</v>
      </c>
      <c r="AH245" s="207">
        <v>0</v>
      </c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ht="20.399999999999999" outlineLevel="1" x14ac:dyDescent="0.25">
      <c r="A246" s="235">
        <v>118</v>
      </c>
      <c r="B246" s="236" t="s">
        <v>480</v>
      </c>
      <c r="C246" s="250" t="s">
        <v>481</v>
      </c>
      <c r="D246" s="237" t="s">
        <v>183</v>
      </c>
      <c r="E246" s="238">
        <v>11.44</v>
      </c>
      <c r="F246" s="239"/>
      <c r="G246" s="240">
        <f>ROUND(E246*F246,2)</f>
        <v>0</v>
      </c>
      <c r="H246" s="227">
        <v>11.31</v>
      </c>
      <c r="I246" s="226">
        <f>ROUND(E246*H246,2)</f>
        <v>129.38999999999999</v>
      </c>
      <c r="J246" s="227">
        <v>43.69</v>
      </c>
      <c r="K246" s="226">
        <f>ROUND(E246*J246,2)</f>
        <v>499.81</v>
      </c>
      <c r="L246" s="226">
        <v>15</v>
      </c>
      <c r="M246" s="226">
        <f>G246*(1+L246/100)</f>
        <v>0</v>
      </c>
      <c r="N246" s="226">
        <v>4.0000000000000003E-5</v>
      </c>
      <c r="O246" s="226">
        <f>ROUND(E246*N246,2)</f>
        <v>0</v>
      </c>
      <c r="P246" s="226">
        <v>0</v>
      </c>
      <c r="Q246" s="226">
        <f>ROUND(E246*P246,2)</f>
        <v>0</v>
      </c>
      <c r="R246" s="226"/>
      <c r="S246" s="226" t="s">
        <v>166</v>
      </c>
      <c r="T246" s="226" t="s">
        <v>142</v>
      </c>
      <c r="U246" s="226">
        <v>7.8200000000000006E-2</v>
      </c>
      <c r="V246" s="226">
        <f>ROUND(E246*U246,2)</f>
        <v>0.89</v>
      </c>
      <c r="W246" s="226"/>
      <c r="X246" s="226" t="s">
        <v>167</v>
      </c>
      <c r="Y246" s="207"/>
      <c r="Z246" s="207"/>
      <c r="AA246" s="207"/>
      <c r="AB246" s="207"/>
      <c r="AC246" s="207"/>
      <c r="AD246" s="207"/>
      <c r="AE246" s="207"/>
      <c r="AF246" s="207"/>
      <c r="AG246" s="207" t="s">
        <v>168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5">
      <c r="A247" s="224"/>
      <c r="B247" s="225"/>
      <c r="C247" s="263" t="s">
        <v>482</v>
      </c>
      <c r="D247" s="260"/>
      <c r="E247" s="261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170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5">
      <c r="A248" s="224"/>
      <c r="B248" s="225"/>
      <c r="C248" s="264" t="s">
        <v>483</v>
      </c>
      <c r="D248" s="260"/>
      <c r="E248" s="261">
        <v>3.68</v>
      </c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170</v>
      </c>
      <c r="AH248" s="207">
        <v>2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24"/>
      <c r="B249" s="225"/>
      <c r="C249" s="264" t="s">
        <v>484</v>
      </c>
      <c r="D249" s="260"/>
      <c r="E249" s="261">
        <v>19.2</v>
      </c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170</v>
      </c>
      <c r="AH249" s="207">
        <v>2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24"/>
      <c r="B250" s="225"/>
      <c r="C250" s="263" t="s">
        <v>485</v>
      </c>
      <c r="D250" s="260"/>
      <c r="E250" s="261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170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24"/>
      <c r="B251" s="225"/>
      <c r="C251" s="262" t="s">
        <v>486</v>
      </c>
      <c r="D251" s="258"/>
      <c r="E251" s="259">
        <v>11.44</v>
      </c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170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41">
        <v>119</v>
      </c>
      <c r="B252" s="242" t="s">
        <v>487</v>
      </c>
      <c r="C252" s="249" t="s">
        <v>488</v>
      </c>
      <c r="D252" s="243" t="s">
        <v>173</v>
      </c>
      <c r="E252" s="244">
        <v>1</v>
      </c>
      <c r="F252" s="245"/>
      <c r="G252" s="246">
        <f>ROUND(E252*F252,2)</f>
        <v>0</v>
      </c>
      <c r="H252" s="227">
        <v>145</v>
      </c>
      <c r="I252" s="226">
        <f>ROUND(E252*H252,2)</f>
        <v>145</v>
      </c>
      <c r="J252" s="227">
        <v>0</v>
      </c>
      <c r="K252" s="226">
        <f>ROUND(E252*J252,2)</f>
        <v>0</v>
      </c>
      <c r="L252" s="226">
        <v>15</v>
      </c>
      <c r="M252" s="226">
        <f>G252*(1+L252/100)</f>
        <v>0</v>
      </c>
      <c r="N252" s="226">
        <v>1.3999999999999999E-4</v>
      </c>
      <c r="O252" s="226">
        <f>ROUND(E252*N252,2)</f>
        <v>0</v>
      </c>
      <c r="P252" s="226">
        <v>0</v>
      </c>
      <c r="Q252" s="226">
        <f>ROUND(E252*P252,2)</f>
        <v>0</v>
      </c>
      <c r="R252" s="226" t="s">
        <v>199</v>
      </c>
      <c r="S252" s="226" t="s">
        <v>166</v>
      </c>
      <c r="T252" s="226" t="s">
        <v>142</v>
      </c>
      <c r="U252" s="226">
        <v>0</v>
      </c>
      <c r="V252" s="226">
        <f>ROUND(E252*U252,2)</f>
        <v>0</v>
      </c>
      <c r="W252" s="226"/>
      <c r="X252" s="226" t="s">
        <v>195</v>
      </c>
      <c r="Y252" s="207"/>
      <c r="Z252" s="207"/>
      <c r="AA252" s="207"/>
      <c r="AB252" s="207"/>
      <c r="AC252" s="207"/>
      <c r="AD252" s="207"/>
      <c r="AE252" s="207"/>
      <c r="AF252" s="207"/>
      <c r="AG252" s="207" t="s">
        <v>196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41">
        <v>120</v>
      </c>
      <c r="B253" s="242" t="s">
        <v>489</v>
      </c>
      <c r="C253" s="249" t="s">
        <v>490</v>
      </c>
      <c r="D253" s="243" t="s">
        <v>0</v>
      </c>
      <c r="E253" s="244">
        <v>233.9074</v>
      </c>
      <c r="F253" s="245"/>
      <c r="G253" s="246">
        <f>ROUND(E253*F253,2)</f>
        <v>0</v>
      </c>
      <c r="H253" s="227">
        <v>0</v>
      </c>
      <c r="I253" s="226">
        <f>ROUND(E253*H253,2)</f>
        <v>0</v>
      </c>
      <c r="J253" s="227">
        <v>1</v>
      </c>
      <c r="K253" s="226">
        <f>ROUND(E253*J253,2)</f>
        <v>233.91</v>
      </c>
      <c r="L253" s="226">
        <v>15</v>
      </c>
      <c r="M253" s="226">
        <f>G253*(1+L253/100)</f>
        <v>0</v>
      </c>
      <c r="N253" s="226">
        <v>0</v>
      </c>
      <c r="O253" s="226">
        <f>ROUND(E253*N253,2)</f>
        <v>0</v>
      </c>
      <c r="P253" s="226">
        <v>0</v>
      </c>
      <c r="Q253" s="226">
        <f>ROUND(E253*P253,2)</f>
        <v>0</v>
      </c>
      <c r="R253" s="226"/>
      <c r="S253" s="226" t="s">
        <v>166</v>
      </c>
      <c r="T253" s="226" t="s">
        <v>142</v>
      </c>
      <c r="U253" s="226">
        <v>0</v>
      </c>
      <c r="V253" s="226">
        <f>ROUND(E253*U253,2)</f>
        <v>0</v>
      </c>
      <c r="W253" s="226"/>
      <c r="X253" s="226" t="s">
        <v>285</v>
      </c>
      <c r="Y253" s="207"/>
      <c r="Z253" s="207"/>
      <c r="AA253" s="207"/>
      <c r="AB253" s="207"/>
      <c r="AC253" s="207"/>
      <c r="AD253" s="207"/>
      <c r="AE253" s="207"/>
      <c r="AF253" s="207"/>
      <c r="AG253" s="207" t="s">
        <v>286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x14ac:dyDescent="0.25">
      <c r="A254" s="229" t="s">
        <v>136</v>
      </c>
      <c r="B254" s="230" t="s">
        <v>92</v>
      </c>
      <c r="C254" s="248" t="s">
        <v>93</v>
      </c>
      <c r="D254" s="231"/>
      <c r="E254" s="232"/>
      <c r="F254" s="233"/>
      <c r="G254" s="234">
        <f>SUMIF(AG255:AG283,"&lt;&gt;NOR",G255:G283)</f>
        <v>0</v>
      </c>
      <c r="H254" s="228"/>
      <c r="I254" s="228">
        <f>SUM(I255:I283)</f>
        <v>11539.04</v>
      </c>
      <c r="J254" s="228"/>
      <c r="K254" s="228">
        <f>SUM(K255:K283)</f>
        <v>15486.24</v>
      </c>
      <c r="L254" s="228"/>
      <c r="M254" s="228">
        <f>SUM(M255:M283)</f>
        <v>0</v>
      </c>
      <c r="N254" s="228"/>
      <c r="O254" s="228">
        <f>SUM(O255:O283)</f>
        <v>0.11</v>
      </c>
      <c r="P254" s="228"/>
      <c r="Q254" s="228">
        <f>SUM(Q255:Q283)</f>
        <v>0</v>
      </c>
      <c r="R254" s="228"/>
      <c r="S254" s="228"/>
      <c r="T254" s="228"/>
      <c r="U254" s="228"/>
      <c r="V254" s="228">
        <f>SUM(V255:V283)</f>
        <v>25.63</v>
      </c>
      <c r="W254" s="228"/>
      <c r="X254" s="228"/>
      <c r="AG254" t="s">
        <v>137</v>
      </c>
    </row>
    <row r="255" spans="1:60" outlineLevel="1" x14ac:dyDescent="0.25">
      <c r="A255" s="235">
        <v>121</v>
      </c>
      <c r="B255" s="236" t="s">
        <v>491</v>
      </c>
      <c r="C255" s="250" t="s">
        <v>492</v>
      </c>
      <c r="D255" s="237" t="s">
        <v>178</v>
      </c>
      <c r="E255" s="238">
        <v>16.824999999999999</v>
      </c>
      <c r="F255" s="239"/>
      <c r="G255" s="240">
        <f>ROUND(E255*F255,2)</f>
        <v>0</v>
      </c>
      <c r="H255" s="227">
        <v>26.9</v>
      </c>
      <c r="I255" s="226">
        <f>ROUND(E255*H255,2)</f>
        <v>452.59</v>
      </c>
      <c r="J255" s="227">
        <v>28.1</v>
      </c>
      <c r="K255" s="226">
        <f>ROUND(E255*J255,2)</f>
        <v>472.78</v>
      </c>
      <c r="L255" s="226">
        <v>15</v>
      </c>
      <c r="M255" s="226">
        <f>G255*(1+L255/100)</f>
        <v>0</v>
      </c>
      <c r="N255" s="226">
        <v>2.1000000000000001E-4</v>
      </c>
      <c r="O255" s="226">
        <f>ROUND(E255*N255,2)</f>
        <v>0</v>
      </c>
      <c r="P255" s="226">
        <v>0</v>
      </c>
      <c r="Q255" s="226">
        <f>ROUND(E255*P255,2)</f>
        <v>0</v>
      </c>
      <c r="R255" s="226"/>
      <c r="S255" s="226" t="s">
        <v>166</v>
      </c>
      <c r="T255" s="226" t="s">
        <v>142</v>
      </c>
      <c r="U255" s="226">
        <v>0.05</v>
      </c>
      <c r="V255" s="226">
        <f>ROUND(E255*U255,2)</f>
        <v>0.84</v>
      </c>
      <c r="W255" s="226"/>
      <c r="X255" s="226" t="s">
        <v>167</v>
      </c>
      <c r="Y255" s="207"/>
      <c r="Z255" s="207"/>
      <c r="AA255" s="207"/>
      <c r="AB255" s="207"/>
      <c r="AC255" s="207"/>
      <c r="AD255" s="207"/>
      <c r="AE255" s="207"/>
      <c r="AF255" s="207"/>
      <c r="AG255" s="207" t="s">
        <v>168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24"/>
      <c r="B256" s="225"/>
      <c r="C256" s="262" t="s">
        <v>493</v>
      </c>
      <c r="D256" s="258"/>
      <c r="E256" s="259">
        <v>15.4</v>
      </c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170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5">
      <c r="A257" s="224"/>
      <c r="B257" s="225"/>
      <c r="C257" s="262" t="s">
        <v>494</v>
      </c>
      <c r="D257" s="258"/>
      <c r="E257" s="259">
        <v>-1.2</v>
      </c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170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24"/>
      <c r="B258" s="225"/>
      <c r="C258" s="262" t="s">
        <v>495</v>
      </c>
      <c r="D258" s="258"/>
      <c r="E258" s="259">
        <v>2.625</v>
      </c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170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35">
        <v>122</v>
      </c>
      <c r="B259" s="236" t="s">
        <v>496</v>
      </c>
      <c r="C259" s="250" t="s">
        <v>497</v>
      </c>
      <c r="D259" s="237" t="s">
        <v>178</v>
      </c>
      <c r="E259" s="238">
        <v>16.824999999999999</v>
      </c>
      <c r="F259" s="239"/>
      <c r="G259" s="240">
        <f>ROUND(E259*F259,2)</f>
        <v>0</v>
      </c>
      <c r="H259" s="227">
        <v>0</v>
      </c>
      <c r="I259" s="226">
        <f>ROUND(E259*H259,2)</f>
        <v>0</v>
      </c>
      <c r="J259" s="227">
        <v>55</v>
      </c>
      <c r="K259" s="226">
        <f>ROUND(E259*J259,2)</f>
        <v>925.38</v>
      </c>
      <c r="L259" s="226">
        <v>15</v>
      </c>
      <c r="M259" s="226">
        <f>G259*(1+L259/100)</f>
        <v>0</v>
      </c>
      <c r="N259" s="226">
        <v>0</v>
      </c>
      <c r="O259" s="226">
        <f>ROUND(E259*N259,2)</f>
        <v>0</v>
      </c>
      <c r="P259" s="226">
        <v>0</v>
      </c>
      <c r="Q259" s="226">
        <f>ROUND(E259*P259,2)</f>
        <v>0</v>
      </c>
      <c r="R259" s="226"/>
      <c r="S259" s="226" t="s">
        <v>166</v>
      </c>
      <c r="T259" s="226" t="s">
        <v>142</v>
      </c>
      <c r="U259" s="226">
        <v>0.1</v>
      </c>
      <c r="V259" s="226">
        <f>ROUND(E259*U259,2)</f>
        <v>1.68</v>
      </c>
      <c r="W259" s="226"/>
      <c r="X259" s="226" t="s">
        <v>167</v>
      </c>
      <c r="Y259" s="207"/>
      <c r="Z259" s="207"/>
      <c r="AA259" s="207"/>
      <c r="AB259" s="207"/>
      <c r="AC259" s="207"/>
      <c r="AD259" s="207"/>
      <c r="AE259" s="207"/>
      <c r="AF259" s="207"/>
      <c r="AG259" s="207" t="s">
        <v>168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24"/>
      <c r="B260" s="225"/>
      <c r="C260" s="262" t="s">
        <v>493</v>
      </c>
      <c r="D260" s="258"/>
      <c r="E260" s="259">
        <v>15.4</v>
      </c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170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62" t="s">
        <v>494</v>
      </c>
      <c r="D261" s="258"/>
      <c r="E261" s="259">
        <v>-1.2</v>
      </c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170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62" t="s">
        <v>495</v>
      </c>
      <c r="D262" s="258"/>
      <c r="E262" s="259">
        <v>2.625</v>
      </c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170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5">
      <c r="A263" s="235">
        <v>123</v>
      </c>
      <c r="B263" s="236" t="s">
        <v>498</v>
      </c>
      <c r="C263" s="250" t="s">
        <v>499</v>
      </c>
      <c r="D263" s="237" t="s">
        <v>178</v>
      </c>
      <c r="E263" s="238">
        <v>16.824999999999999</v>
      </c>
      <c r="F263" s="239"/>
      <c r="G263" s="240">
        <f>ROUND(E263*F263,2)</f>
        <v>0</v>
      </c>
      <c r="H263" s="227">
        <v>148.34</v>
      </c>
      <c r="I263" s="226">
        <f>ROUND(E263*H263,2)</f>
        <v>2495.8200000000002</v>
      </c>
      <c r="J263" s="227">
        <v>727.66</v>
      </c>
      <c r="K263" s="226">
        <f>ROUND(E263*J263,2)</f>
        <v>12242.88</v>
      </c>
      <c r="L263" s="226">
        <v>15</v>
      </c>
      <c r="M263" s="226">
        <f>G263*(1+L263/100)</f>
        <v>0</v>
      </c>
      <c r="N263" s="226">
        <v>5.3499999999999997E-3</v>
      </c>
      <c r="O263" s="226">
        <f>ROUND(E263*N263,2)</f>
        <v>0.09</v>
      </c>
      <c r="P263" s="226">
        <v>0</v>
      </c>
      <c r="Q263" s="226">
        <f>ROUND(E263*P263,2)</f>
        <v>0</v>
      </c>
      <c r="R263" s="226"/>
      <c r="S263" s="226" t="s">
        <v>166</v>
      </c>
      <c r="T263" s="226" t="s">
        <v>142</v>
      </c>
      <c r="U263" s="226">
        <v>1.288</v>
      </c>
      <c r="V263" s="226">
        <f>ROUND(E263*U263,2)</f>
        <v>21.67</v>
      </c>
      <c r="W263" s="226"/>
      <c r="X263" s="226" t="s">
        <v>167</v>
      </c>
      <c r="Y263" s="207"/>
      <c r="Z263" s="207"/>
      <c r="AA263" s="207"/>
      <c r="AB263" s="207"/>
      <c r="AC263" s="207"/>
      <c r="AD263" s="207"/>
      <c r="AE263" s="207"/>
      <c r="AF263" s="207"/>
      <c r="AG263" s="207" t="s">
        <v>168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62" t="s">
        <v>493</v>
      </c>
      <c r="D264" s="258"/>
      <c r="E264" s="259">
        <v>15.4</v>
      </c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170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24"/>
      <c r="B265" s="225"/>
      <c r="C265" s="262" t="s">
        <v>494</v>
      </c>
      <c r="D265" s="258"/>
      <c r="E265" s="259">
        <v>-1.2</v>
      </c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170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5">
      <c r="A266" s="224"/>
      <c r="B266" s="225"/>
      <c r="C266" s="262" t="s">
        <v>495</v>
      </c>
      <c r="D266" s="258"/>
      <c r="E266" s="259">
        <v>2.625</v>
      </c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170</v>
      </c>
      <c r="AH266" s="207">
        <v>0</v>
      </c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35">
        <v>124</v>
      </c>
      <c r="B267" s="236" t="s">
        <v>500</v>
      </c>
      <c r="C267" s="250" t="s">
        <v>501</v>
      </c>
      <c r="D267" s="237" t="s">
        <v>178</v>
      </c>
      <c r="E267" s="238">
        <v>16.824999999999999</v>
      </c>
      <c r="F267" s="239"/>
      <c r="G267" s="240">
        <f>ROUND(E267*F267,2)</f>
        <v>0</v>
      </c>
      <c r="H267" s="227">
        <v>10.01</v>
      </c>
      <c r="I267" s="226">
        <f>ROUND(E267*H267,2)</f>
        <v>168.42</v>
      </c>
      <c r="J267" s="227">
        <v>-0.01</v>
      </c>
      <c r="K267" s="226">
        <f>ROUND(E267*J267,2)</f>
        <v>-0.17</v>
      </c>
      <c r="L267" s="226">
        <v>15</v>
      </c>
      <c r="M267" s="226">
        <f>G267*(1+L267/100)</f>
        <v>0</v>
      </c>
      <c r="N267" s="226">
        <v>8.9999999999999998E-4</v>
      </c>
      <c r="O267" s="226">
        <f>ROUND(E267*N267,2)</f>
        <v>0.02</v>
      </c>
      <c r="P267" s="226">
        <v>0</v>
      </c>
      <c r="Q267" s="226">
        <f>ROUND(E267*P267,2)</f>
        <v>0</v>
      </c>
      <c r="R267" s="226"/>
      <c r="S267" s="226" t="s">
        <v>166</v>
      </c>
      <c r="T267" s="226" t="s">
        <v>142</v>
      </c>
      <c r="U267" s="226">
        <v>0</v>
      </c>
      <c r="V267" s="226">
        <f>ROUND(E267*U267,2)</f>
        <v>0</v>
      </c>
      <c r="W267" s="226"/>
      <c r="X267" s="226" t="s">
        <v>167</v>
      </c>
      <c r="Y267" s="207"/>
      <c r="Z267" s="207"/>
      <c r="AA267" s="207"/>
      <c r="AB267" s="207"/>
      <c r="AC267" s="207"/>
      <c r="AD267" s="207"/>
      <c r="AE267" s="207"/>
      <c r="AF267" s="207"/>
      <c r="AG267" s="207" t="s">
        <v>168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62" t="s">
        <v>493</v>
      </c>
      <c r="D268" s="258"/>
      <c r="E268" s="259">
        <v>15.4</v>
      </c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170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5">
      <c r="A269" s="224"/>
      <c r="B269" s="225"/>
      <c r="C269" s="262" t="s">
        <v>494</v>
      </c>
      <c r="D269" s="258"/>
      <c r="E269" s="259">
        <v>-1.2</v>
      </c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170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5">
      <c r="A270" s="224"/>
      <c r="B270" s="225"/>
      <c r="C270" s="262" t="s">
        <v>495</v>
      </c>
      <c r="D270" s="258"/>
      <c r="E270" s="259">
        <v>2.625</v>
      </c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170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35">
        <v>125</v>
      </c>
      <c r="B271" s="236" t="s">
        <v>502</v>
      </c>
      <c r="C271" s="250" t="s">
        <v>503</v>
      </c>
      <c r="D271" s="237" t="s">
        <v>183</v>
      </c>
      <c r="E271" s="238">
        <v>6</v>
      </c>
      <c r="F271" s="239"/>
      <c r="G271" s="240">
        <f>ROUND(E271*F271,2)</f>
        <v>0</v>
      </c>
      <c r="H271" s="227">
        <v>0</v>
      </c>
      <c r="I271" s="226">
        <f>ROUND(E271*H271,2)</f>
        <v>0</v>
      </c>
      <c r="J271" s="227">
        <v>67</v>
      </c>
      <c r="K271" s="226">
        <f>ROUND(E271*J271,2)</f>
        <v>402</v>
      </c>
      <c r="L271" s="226">
        <v>15</v>
      </c>
      <c r="M271" s="226">
        <f>G271*(1+L271/100)</f>
        <v>0</v>
      </c>
      <c r="N271" s="226">
        <v>0</v>
      </c>
      <c r="O271" s="226">
        <f>ROUND(E271*N271,2)</f>
        <v>0</v>
      </c>
      <c r="P271" s="226">
        <v>0</v>
      </c>
      <c r="Q271" s="226">
        <f>ROUND(E271*P271,2)</f>
        <v>0</v>
      </c>
      <c r="R271" s="226"/>
      <c r="S271" s="226" t="s">
        <v>166</v>
      </c>
      <c r="T271" s="226" t="s">
        <v>142</v>
      </c>
      <c r="U271" s="226">
        <v>0.12</v>
      </c>
      <c r="V271" s="226">
        <f>ROUND(E271*U271,2)</f>
        <v>0.72</v>
      </c>
      <c r="W271" s="226"/>
      <c r="X271" s="226" t="s">
        <v>167</v>
      </c>
      <c r="Y271" s="207"/>
      <c r="Z271" s="207"/>
      <c r="AA271" s="207"/>
      <c r="AB271" s="207"/>
      <c r="AC271" s="207"/>
      <c r="AD271" s="207"/>
      <c r="AE271" s="207"/>
      <c r="AF271" s="207"/>
      <c r="AG271" s="207" t="s">
        <v>168</v>
      </c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24"/>
      <c r="B272" s="225"/>
      <c r="C272" s="262" t="s">
        <v>504</v>
      </c>
      <c r="D272" s="258"/>
      <c r="E272" s="259">
        <v>6</v>
      </c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170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35">
        <v>126</v>
      </c>
      <c r="B273" s="236" t="s">
        <v>505</v>
      </c>
      <c r="C273" s="250" t="s">
        <v>506</v>
      </c>
      <c r="D273" s="237" t="s">
        <v>183</v>
      </c>
      <c r="E273" s="238">
        <v>1.8</v>
      </c>
      <c r="F273" s="239"/>
      <c r="G273" s="240">
        <f>ROUND(E273*F273,2)</f>
        <v>0</v>
      </c>
      <c r="H273" s="227">
        <v>40.590000000000003</v>
      </c>
      <c r="I273" s="226">
        <f>ROUND(E273*H273,2)</f>
        <v>73.06</v>
      </c>
      <c r="J273" s="227">
        <v>224.41</v>
      </c>
      <c r="K273" s="226">
        <f>ROUND(E273*J273,2)</f>
        <v>403.94</v>
      </c>
      <c r="L273" s="226">
        <v>15</v>
      </c>
      <c r="M273" s="226">
        <f>G273*(1+L273/100)</f>
        <v>0</v>
      </c>
      <c r="N273" s="226">
        <v>1.5100000000000001E-3</v>
      </c>
      <c r="O273" s="226">
        <f>ROUND(E273*N273,2)</f>
        <v>0</v>
      </c>
      <c r="P273" s="226">
        <v>0</v>
      </c>
      <c r="Q273" s="226">
        <f>ROUND(E273*P273,2)</f>
        <v>0</v>
      </c>
      <c r="R273" s="226"/>
      <c r="S273" s="226" t="s">
        <v>166</v>
      </c>
      <c r="T273" s="226" t="s">
        <v>142</v>
      </c>
      <c r="U273" s="226">
        <v>0.4</v>
      </c>
      <c r="V273" s="226">
        <f>ROUND(E273*U273,2)</f>
        <v>0.72</v>
      </c>
      <c r="W273" s="226"/>
      <c r="X273" s="226" t="s">
        <v>167</v>
      </c>
      <c r="Y273" s="207"/>
      <c r="Z273" s="207"/>
      <c r="AA273" s="207"/>
      <c r="AB273" s="207"/>
      <c r="AC273" s="207"/>
      <c r="AD273" s="207"/>
      <c r="AE273" s="207"/>
      <c r="AF273" s="207"/>
      <c r="AG273" s="207" t="s">
        <v>168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24"/>
      <c r="B274" s="225"/>
      <c r="C274" s="262" t="s">
        <v>507</v>
      </c>
      <c r="D274" s="258"/>
      <c r="E274" s="259">
        <v>1.8</v>
      </c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170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35">
        <v>127</v>
      </c>
      <c r="B275" s="236" t="s">
        <v>508</v>
      </c>
      <c r="C275" s="250" t="s">
        <v>509</v>
      </c>
      <c r="D275" s="237" t="s">
        <v>178</v>
      </c>
      <c r="E275" s="238">
        <v>17.666250000000002</v>
      </c>
      <c r="F275" s="239"/>
      <c r="G275" s="240">
        <f>ROUND(E275*F275,2)</f>
        <v>0</v>
      </c>
      <c r="H275" s="227">
        <v>440</v>
      </c>
      <c r="I275" s="226">
        <f>ROUND(E275*H275,2)</f>
        <v>7773.15</v>
      </c>
      <c r="J275" s="227">
        <v>0</v>
      </c>
      <c r="K275" s="226">
        <f>ROUND(E275*J275,2)</f>
        <v>0</v>
      </c>
      <c r="L275" s="226">
        <v>15</v>
      </c>
      <c r="M275" s="226">
        <f>G275*(1+L275/100)</f>
        <v>0</v>
      </c>
      <c r="N275" s="226">
        <v>0</v>
      </c>
      <c r="O275" s="226">
        <f>ROUND(E275*N275,2)</f>
        <v>0</v>
      </c>
      <c r="P275" s="226">
        <v>0</v>
      </c>
      <c r="Q275" s="226">
        <f>ROUND(E275*P275,2)</f>
        <v>0</v>
      </c>
      <c r="R275" s="226"/>
      <c r="S275" s="226" t="s">
        <v>141</v>
      </c>
      <c r="T275" s="226" t="s">
        <v>142</v>
      </c>
      <c r="U275" s="226">
        <v>0</v>
      </c>
      <c r="V275" s="226">
        <f>ROUND(E275*U275,2)</f>
        <v>0</v>
      </c>
      <c r="W275" s="226"/>
      <c r="X275" s="226" t="s">
        <v>204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369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63" t="s">
        <v>482</v>
      </c>
      <c r="D276" s="260"/>
      <c r="E276" s="261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170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64" t="s">
        <v>510</v>
      </c>
      <c r="D277" s="260"/>
      <c r="E277" s="261">
        <v>15.4</v>
      </c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170</v>
      </c>
      <c r="AH277" s="207">
        <v>2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24"/>
      <c r="B278" s="225"/>
      <c r="C278" s="264" t="s">
        <v>511</v>
      </c>
      <c r="D278" s="260"/>
      <c r="E278" s="261">
        <v>-1.2</v>
      </c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170</v>
      </c>
      <c r="AH278" s="207">
        <v>2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24"/>
      <c r="B279" s="225"/>
      <c r="C279" s="264" t="s">
        <v>512</v>
      </c>
      <c r="D279" s="260"/>
      <c r="E279" s="261">
        <v>2.625</v>
      </c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170</v>
      </c>
      <c r="AH279" s="207">
        <v>2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63" t="s">
        <v>485</v>
      </c>
      <c r="D280" s="260"/>
      <c r="E280" s="261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170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5">
      <c r="A281" s="224"/>
      <c r="B281" s="225"/>
      <c r="C281" s="262" t="s">
        <v>513</v>
      </c>
      <c r="D281" s="258"/>
      <c r="E281" s="259">
        <v>17.666250000000002</v>
      </c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170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41">
        <v>128</v>
      </c>
      <c r="B282" s="242" t="s">
        <v>514</v>
      </c>
      <c r="C282" s="249" t="s">
        <v>515</v>
      </c>
      <c r="D282" s="243" t="s">
        <v>183</v>
      </c>
      <c r="E282" s="244">
        <v>6</v>
      </c>
      <c r="F282" s="245"/>
      <c r="G282" s="246">
        <f>ROUND(E282*F282,2)</f>
        <v>0</v>
      </c>
      <c r="H282" s="227">
        <v>96</v>
      </c>
      <c r="I282" s="226">
        <f>ROUND(E282*H282,2)</f>
        <v>576</v>
      </c>
      <c r="J282" s="227">
        <v>0</v>
      </c>
      <c r="K282" s="226">
        <f>ROUND(E282*J282,2)</f>
        <v>0</v>
      </c>
      <c r="L282" s="226">
        <v>15</v>
      </c>
      <c r="M282" s="226">
        <f>G282*(1+L282/100)</f>
        <v>0</v>
      </c>
      <c r="N282" s="226">
        <v>2.2000000000000001E-4</v>
      </c>
      <c r="O282" s="226">
        <f>ROUND(E282*N282,2)</f>
        <v>0</v>
      </c>
      <c r="P282" s="226">
        <v>0</v>
      </c>
      <c r="Q282" s="226">
        <f>ROUND(E282*P282,2)</f>
        <v>0</v>
      </c>
      <c r="R282" s="226"/>
      <c r="S282" s="226" t="s">
        <v>141</v>
      </c>
      <c r="T282" s="226" t="s">
        <v>142</v>
      </c>
      <c r="U282" s="226">
        <v>0</v>
      </c>
      <c r="V282" s="226">
        <f>ROUND(E282*U282,2)</f>
        <v>0</v>
      </c>
      <c r="W282" s="226"/>
      <c r="X282" s="226" t="s">
        <v>204</v>
      </c>
      <c r="Y282" s="207"/>
      <c r="Z282" s="207"/>
      <c r="AA282" s="207"/>
      <c r="AB282" s="207"/>
      <c r="AC282" s="207"/>
      <c r="AD282" s="207"/>
      <c r="AE282" s="207"/>
      <c r="AF282" s="207"/>
      <c r="AG282" s="207" t="s">
        <v>369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5">
      <c r="A283" s="241">
        <v>129</v>
      </c>
      <c r="B283" s="242" t="s">
        <v>516</v>
      </c>
      <c r="C283" s="249" t="s">
        <v>517</v>
      </c>
      <c r="D283" s="243" t="s">
        <v>0</v>
      </c>
      <c r="E283" s="244">
        <v>259.85860000000002</v>
      </c>
      <c r="F283" s="245"/>
      <c r="G283" s="246">
        <f>ROUND(E283*F283,2)</f>
        <v>0</v>
      </c>
      <c r="H283" s="227">
        <v>0</v>
      </c>
      <c r="I283" s="226">
        <f>ROUND(E283*H283,2)</f>
        <v>0</v>
      </c>
      <c r="J283" s="227">
        <v>4</v>
      </c>
      <c r="K283" s="226">
        <f>ROUND(E283*J283,2)</f>
        <v>1039.43</v>
      </c>
      <c r="L283" s="226">
        <v>15</v>
      </c>
      <c r="M283" s="226">
        <f>G283*(1+L283/100)</f>
        <v>0</v>
      </c>
      <c r="N283" s="226">
        <v>0</v>
      </c>
      <c r="O283" s="226">
        <f>ROUND(E283*N283,2)</f>
        <v>0</v>
      </c>
      <c r="P283" s="226">
        <v>0</v>
      </c>
      <c r="Q283" s="226">
        <f>ROUND(E283*P283,2)</f>
        <v>0</v>
      </c>
      <c r="R283" s="226"/>
      <c r="S283" s="226" t="s">
        <v>166</v>
      </c>
      <c r="T283" s="226" t="s">
        <v>142</v>
      </c>
      <c r="U283" s="226">
        <v>0</v>
      </c>
      <c r="V283" s="226">
        <f>ROUND(E283*U283,2)</f>
        <v>0</v>
      </c>
      <c r="W283" s="226"/>
      <c r="X283" s="226" t="s">
        <v>285</v>
      </c>
      <c r="Y283" s="207"/>
      <c r="Z283" s="207"/>
      <c r="AA283" s="207"/>
      <c r="AB283" s="207"/>
      <c r="AC283" s="207"/>
      <c r="AD283" s="207"/>
      <c r="AE283" s="207"/>
      <c r="AF283" s="207"/>
      <c r="AG283" s="207" t="s">
        <v>286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x14ac:dyDescent="0.25">
      <c r="A284" s="229" t="s">
        <v>136</v>
      </c>
      <c r="B284" s="230" t="s">
        <v>94</v>
      </c>
      <c r="C284" s="248" t="s">
        <v>95</v>
      </c>
      <c r="D284" s="231"/>
      <c r="E284" s="232"/>
      <c r="F284" s="233"/>
      <c r="G284" s="234">
        <f>SUMIF(AG285:AG292,"&lt;&gt;NOR",G285:G292)</f>
        <v>0</v>
      </c>
      <c r="H284" s="228"/>
      <c r="I284" s="228">
        <f>SUM(I285:I292)</f>
        <v>584.34</v>
      </c>
      <c r="J284" s="228"/>
      <c r="K284" s="228">
        <f>SUM(K285:K292)</f>
        <v>1478.7</v>
      </c>
      <c r="L284" s="228"/>
      <c r="M284" s="228">
        <f>SUM(M285:M292)</f>
        <v>0</v>
      </c>
      <c r="N284" s="228"/>
      <c r="O284" s="228">
        <f>SUM(O285:O292)</f>
        <v>0</v>
      </c>
      <c r="P284" s="228"/>
      <c r="Q284" s="228">
        <f>SUM(Q285:Q292)</f>
        <v>0</v>
      </c>
      <c r="R284" s="228"/>
      <c r="S284" s="228"/>
      <c r="T284" s="228"/>
      <c r="U284" s="228"/>
      <c r="V284" s="228">
        <f>SUM(V285:V292)</f>
        <v>2.75</v>
      </c>
      <c r="W284" s="228"/>
      <c r="X284" s="228"/>
      <c r="AG284" t="s">
        <v>137</v>
      </c>
    </row>
    <row r="285" spans="1:60" outlineLevel="1" x14ac:dyDescent="0.25">
      <c r="A285" s="235">
        <v>130</v>
      </c>
      <c r="B285" s="236" t="s">
        <v>518</v>
      </c>
      <c r="C285" s="250" t="s">
        <v>519</v>
      </c>
      <c r="D285" s="237" t="s">
        <v>178</v>
      </c>
      <c r="E285" s="238">
        <v>3.6480000000000001</v>
      </c>
      <c r="F285" s="239"/>
      <c r="G285" s="240">
        <f>ROUND(E285*F285,2)</f>
        <v>0</v>
      </c>
      <c r="H285" s="227">
        <v>78.209999999999994</v>
      </c>
      <c r="I285" s="226">
        <f>ROUND(E285*H285,2)</f>
        <v>285.31</v>
      </c>
      <c r="J285" s="227">
        <v>78.790000000000006</v>
      </c>
      <c r="K285" s="226">
        <f>ROUND(E285*J285,2)</f>
        <v>287.43</v>
      </c>
      <c r="L285" s="226">
        <v>15</v>
      </c>
      <c r="M285" s="226">
        <f>G285*(1+L285/100)</f>
        <v>0</v>
      </c>
      <c r="N285" s="226">
        <v>3.6999999999999999E-4</v>
      </c>
      <c r="O285" s="226">
        <f>ROUND(E285*N285,2)</f>
        <v>0</v>
      </c>
      <c r="P285" s="226">
        <v>0</v>
      </c>
      <c r="Q285" s="226">
        <f>ROUND(E285*P285,2)</f>
        <v>0</v>
      </c>
      <c r="R285" s="226"/>
      <c r="S285" s="226" t="s">
        <v>166</v>
      </c>
      <c r="T285" s="226" t="s">
        <v>142</v>
      </c>
      <c r="U285" s="226">
        <v>0.13900000000000001</v>
      </c>
      <c r="V285" s="226">
        <f>ROUND(E285*U285,2)</f>
        <v>0.51</v>
      </c>
      <c r="W285" s="226"/>
      <c r="X285" s="226" t="s">
        <v>167</v>
      </c>
      <c r="Y285" s="207"/>
      <c r="Z285" s="207"/>
      <c r="AA285" s="207"/>
      <c r="AB285" s="207"/>
      <c r="AC285" s="207"/>
      <c r="AD285" s="207"/>
      <c r="AE285" s="207"/>
      <c r="AF285" s="207"/>
      <c r="AG285" s="207" t="s">
        <v>168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5">
      <c r="A286" s="224"/>
      <c r="B286" s="225"/>
      <c r="C286" s="262" t="s">
        <v>520</v>
      </c>
      <c r="D286" s="258"/>
      <c r="E286" s="259">
        <v>1.728</v>
      </c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170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5">
      <c r="A287" s="224"/>
      <c r="B287" s="225"/>
      <c r="C287" s="262" t="s">
        <v>521</v>
      </c>
      <c r="D287" s="258"/>
      <c r="E287" s="259">
        <v>1.92</v>
      </c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170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5">
      <c r="A288" s="235">
        <v>131</v>
      </c>
      <c r="B288" s="236" t="s">
        <v>522</v>
      </c>
      <c r="C288" s="250" t="s">
        <v>523</v>
      </c>
      <c r="D288" s="237" t="s">
        <v>183</v>
      </c>
      <c r="E288" s="238">
        <v>6</v>
      </c>
      <c r="F288" s="239"/>
      <c r="G288" s="240">
        <f>ROUND(E288*F288,2)</f>
        <v>0</v>
      </c>
      <c r="H288" s="227">
        <v>17.25</v>
      </c>
      <c r="I288" s="226">
        <f>ROUND(E288*H288,2)</f>
        <v>103.5</v>
      </c>
      <c r="J288" s="227">
        <v>64.75</v>
      </c>
      <c r="K288" s="226">
        <f>ROUND(E288*J288,2)</f>
        <v>388.5</v>
      </c>
      <c r="L288" s="226">
        <v>15</v>
      </c>
      <c r="M288" s="226">
        <f>G288*(1+L288/100)</f>
        <v>0</v>
      </c>
      <c r="N288" s="226">
        <v>9.0000000000000006E-5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166</v>
      </c>
      <c r="T288" s="226" t="s">
        <v>142</v>
      </c>
      <c r="U288" s="226">
        <v>0.11600000000000001</v>
      </c>
      <c r="V288" s="226">
        <f>ROUND(E288*U288,2)</f>
        <v>0.7</v>
      </c>
      <c r="W288" s="226"/>
      <c r="X288" s="226" t="s">
        <v>167</v>
      </c>
      <c r="Y288" s="207"/>
      <c r="Z288" s="207"/>
      <c r="AA288" s="207"/>
      <c r="AB288" s="207"/>
      <c r="AC288" s="207"/>
      <c r="AD288" s="207"/>
      <c r="AE288" s="207"/>
      <c r="AF288" s="207"/>
      <c r="AG288" s="207" t="s">
        <v>168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5">
      <c r="A289" s="224"/>
      <c r="B289" s="225"/>
      <c r="C289" s="262" t="s">
        <v>524</v>
      </c>
      <c r="D289" s="258"/>
      <c r="E289" s="259">
        <v>6</v>
      </c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170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35">
        <v>132</v>
      </c>
      <c r="B290" s="236" t="s">
        <v>525</v>
      </c>
      <c r="C290" s="250" t="s">
        <v>526</v>
      </c>
      <c r="D290" s="237" t="s">
        <v>178</v>
      </c>
      <c r="E290" s="238">
        <v>3.7250000000000001</v>
      </c>
      <c r="F290" s="239"/>
      <c r="G290" s="240">
        <f>ROUND(E290*F290,2)</f>
        <v>0</v>
      </c>
      <c r="H290" s="227">
        <v>52.49</v>
      </c>
      <c r="I290" s="226">
        <f>ROUND(E290*H290,2)</f>
        <v>195.53</v>
      </c>
      <c r="J290" s="227">
        <v>215.51</v>
      </c>
      <c r="K290" s="226">
        <f>ROUND(E290*J290,2)</f>
        <v>802.77</v>
      </c>
      <c r="L290" s="226">
        <v>15</v>
      </c>
      <c r="M290" s="226">
        <f>G290*(1+L290/100)</f>
        <v>0</v>
      </c>
      <c r="N290" s="226">
        <v>3.6000000000000002E-4</v>
      </c>
      <c r="O290" s="226">
        <f>ROUND(E290*N290,2)</f>
        <v>0</v>
      </c>
      <c r="P290" s="226">
        <v>0</v>
      </c>
      <c r="Q290" s="226">
        <f>ROUND(E290*P290,2)</f>
        <v>0</v>
      </c>
      <c r="R290" s="226"/>
      <c r="S290" s="226" t="s">
        <v>141</v>
      </c>
      <c r="T290" s="226" t="s">
        <v>142</v>
      </c>
      <c r="U290" s="226">
        <v>0.41299999999999998</v>
      </c>
      <c r="V290" s="226">
        <f>ROUND(E290*U290,2)</f>
        <v>1.54</v>
      </c>
      <c r="W290" s="226"/>
      <c r="X290" s="226" t="s">
        <v>167</v>
      </c>
      <c r="Y290" s="207"/>
      <c r="Z290" s="207"/>
      <c r="AA290" s="207"/>
      <c r="AB290" s="207"/>
      <c r="AC290" s="207"/>
      <c r="AD290" s="207"/>
      <c r="AE290" s="207"/>
      <c r="AF290" s="207"/>
      <c r="AG290" s="207" t="s">
        <v>168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5">
      <c r="A291" s="224"/>
      <c r="B291" s="225"/>
      <c r="C291" s="262" t="s">
        <v>527</v>
      </c>
      <c r="D291" s="258"/>
      <c r="E291" s="259">
        <v>1.2250000000000001</v>
      </c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170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24"/>
      <c r="B292" s="225"/>
      <c r="C292" s="262" t="s">
        <v>528</v>
      </c>
      <c r="D292" s="258"/>
      <c r="E292" s="259">
        <v>2.5</v>
      </c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170</v>
      </c>
      <c r="AH292" s="207">
        <v>0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x14ac:dyDescent="0.25">
      <c r="A293" s="229" t="s">
        <v>136</v>
      </c>
      <c r="B293" s="230" t="s">
        <v>96</v>
      </c>
      <c r="C293" s="248" t="s">
        <v>97</v>
      </c>
      <c r="D293" s="231"/>
      <c r="E293" s="232"/>
      <c r="F293" s="233"/>
      <c r="G293" s="234">
        <f>SUMIF(AG294:AG316,"&lt;&gt;NOR",G294:G316)</f>
        <v>0</v>
      </c>
      <c r="H293" s="228"/>
      <c r="I293" s="228">
        <f>SUM(I294:I316)</f>
        <v>758.28</v>
      </c>
      <c r="J293" s="228"/>
      <c r="K293" s="228">
        <f>SUM(K294:K316)</f>
        <v>9709.84</v>
      </c>
      <c r="L293" s="228"/>
      <c r="M293" s="228">
        <f>SUM(M294:M316)</f>
        <v>0</v>
      </c>
      <c r="N293" s="228"/>
      <c r="O293" s="228">
        <f>SUM(O294:O316)</f>
        <v>0.02</v>
      </c>
      <c r="P293" s="228"/>
      <c r="Q293" s="228">
        <f>SUM(Q294:Q316)</f>
        <v>0</v>
      </c>
      <c r="R293" s="228"/>
      <c r="S293" s="228"/>
      <c r="T293" s="228"/>
      <c r="U293" s="228"/>
      <c r="V293" s="228">
        <f>SUM(V294:V316)</f>
        <v>17.560000000000002</v>
      </c>
      <c r="W293" s="228"/>
      <c r="X293" s="228"/>
      <c r="AG293" t="s">
        <v>137</v>
      </c>
    </row>
    <row r="294" spans="1:60" outlineLevel="1" x14ac:dyDescent="0.25">
      <c r="A294" s="235">
        <v>133</v>
      </c>
      <c r="B294" s="236" t="s">
        <v>529</v>
      </c>
      <c r="C294" s="250" t="s">
        <v>530</v>
      </c>
      <c r="D294" s="237" t="s">
        <v>178</v>
      </c>
      <c r="E294" s="238">
        <v>88.36</v>
      </c>
      <c r="F294" s="239"/>
      <c r="G294" s="240">
        <f>ROUND(E294*F294,2)</f>
        <v>0</v>
      </c>
      <c r="H294" s="227">
        <v>0.11</v>
      </c>
      <c r="I294" s="226">
        <f>ROUND(E294*H294,2)</f>
        <v>9.7200000000000006</v>
      </c>
      <c r="J294" s="227">
        <v>37.89</v>
      </c>
      <c r="K294" s="226">
        <f>ROUND(E294*J294,2)</f>
        <v>3347.96</v>
      </c>
      <c r="L294" s="226">
        <v>15</v>
      </c>
      <c r="M294" s="226">
        <f>G294*(1+L294/100)</f>
        <v>0</v>
      </c>
      <c r="N294" s="226">
        <v>0</v>
      </c>
      <c r="O294" s="226">
        <f>ROUND(E294*N294,2)</f>
        <v>0</v>
      </c>
      <c r="P294" s="226">
        <v>0</v>
      </c>
      <c r="Q294" s="226">
        <f>ROUND(E294*P294,2)</f>
        <v>0</v>
      </c>
      <c r="R294" s="226"/>
      <c r="S294" s="226" t="s">
        <v>166</v>
      </c>
      <c r="T294" s="226" t="s">
        <v>142</v>
      </c>
      <c r="U294" s="226">
        <v>6.9709999999999994E-2</v>
      </c>
      <c r="V294" s="226">
        <f>ROUND(E294*U294,2)</f>
        <v>6.16</v>
      </c>
      <c r="W294" s="226"/>
      <c r="X294" s="226" t="s">
        <v>167</v>
      </c>
      <c r="Y294" s="207"/>
      <c r="Z294" s="207"/>
      <c r="AA294" s="207"/>
      <c r="AB294" s="207"/>
      <c r="AC294" s="207"/>
      <c r="AD294" s="207"/>
      <c r="AE294" s="207"/>
      <c r="AF294" s="207"/>
      <c r="AG294" s="207" t="s">
        <v>168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5">
      <c r="A295" s="224"/>
      <c r="B295" s="225"/>
      <c r="C295" s="262" t="s">
        <v>531</v>
      </c>
      <c r="D295" s="258"/>
      <c r="E295" s="259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170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24"/>
      <c r="B296" s="225"/>
      <c r="C296" s="262" t="s">
        <v>232</v>
      </c>
      <c r="D296" s="258"/>
      <c r="E296" s="259">
        <v>14.3</v>
      </c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170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24"/>
      <c r="B297" s="225"/>
      <c r="C297" s="262" t="s">
        <v>215</v>
      </c>
      <c r="D297" s="258"/>
      <c r="E297" s="259">
        <v>54.86</v>
      </c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170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5">
      <c r="A298" s="224"/>
      <c r="B298" s="225"/>
      <c r="C298" s="262" t="s">
        <v>532</v>
      </c>
      <c r="D298" s="258"/>
      <c r="E298" s="259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170</v>
      </c>
      <c r="AH298" s="207">
        <v>0</v>
      </c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5">
      <c r="A299" s="224"/>
      <c r="B299" s="225"/>
      <c r="C299" s="262" t="s">
        <v>227</v>
      </c>
      <c r="D299" s="258"/>
      <c r="E299" s="259">
        <v>19.2</v>
      </c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170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5">
      <c r="A300" s="235">
        <v>134</v>
      </c>
      <c r="B300" s="236" t="s">
        <v>533</v>
      </c>
      <c r="C300" s="250" t="s">
        <v>534</v>
      </c>
      <c r="D300" s="237" t="s">
        <v>178</v>
      </c>
      <c r="E300" s="238">
        <v>7.14</v>
      </c>
      <c r="F300" s="239"/>
      <c r="G300" s="240">
        <f>ROUND(E300*F300,2)</f>
        <v>0</v>
      </c>
      <c r="H300" s="227">
        <v>5.03</v>
      </c>
      <c r="I300" s="226">
        <f>ROUND(E300*H300,2)</f>
        <v>35.909999999999997</v>
      </c>
      <c r="J300" s="227">
        <v>17.97</v>
      </c>
      <c r="K300" s="226">
        <f>ROUND(E300*J300,2)</f>
        <v>128.31</v>
      </c>
      <c r="L300" s="226">
        <v>15</v>
      </c>
      <c r="M300" s="226">
        <f>G300*(1+L300/100)</f>
        <v>0</v>
      </c>
      <c r="N300" s="226">
        <v>6.9999999999999994E-5</v>
      </c>
      <c r="O300" s="226">
        <f>ROUND(E300*N300,2)</f>
        <v>0</v>
      </c>
      <c r="P300" s="226">
        <v>0</v>
      </c>
      <c r="Q300" s="226">
        <f>ROUND(E300*P300,2)</f>
        <v>0</v>
      </c>
      <c r="R300" s="226"/>
      <c r="S300" s="226" t="s">
        <v>166</v>
      </c>
      <c r="T300" s="226" t="s">
        <v>142</v>
      </c>
      <c r="U300" s="226">
        <v>3.2480000000000002E-2</v>
      </c>
      <c r="V300" s="226">
        <f>ROUND(E300*U300,2)</f>
        <v>0.23</v>
      </c>
      <c r="W300" s="226"/>
      <c r="X300" s="226" t="s">
        <v>167</v>
      </c>
      <c r="Y300" s="207"/>
      <c r="Z300" s="207"/>
      <c r="AA300" s="207"/>
      <c r="AB300" s="207"/>
      <c r="AC300" s="207"/>
      <c r="AD300" s="207"/>
      <c r="AE300" s="207"/>
      <c r="AF300" s="207"/>
      <c r="AG300" s="207" t="s">
        <v>168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5">
      <c r="A301" s="224"/>
      <c r="B301" s="225"/>
      <c r="C301" s="262" t="s">
        <v>532</v>
      </c>
      <c r="D301" s="258"/>
      <c r="E301" s="259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170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5">
      <c r="A302" s="224"/>
      <c r="B302" s="225"/>
      <c r="C302" s="262" t="s">
        <v>191</v>
      </c>
      <c r="D302" s="258"/>
      <c r="E302" s="259">
        <v>3.68</v>
      </c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170</v>
      </c>
      <c r="AH302" s="207">
        <v>0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24"/>
      <c r="B303" s="225"/>
      <c r="C303" s="262" t="s">
        <v>262</v>
      </c>
      <c r="D303" s="258"/>
      <c r="E303" s="259">
        <v>3.46</v>
      </c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170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35">
        <v>135</v>
      </c>
      <c r="B304" s="236" t="s">
        <v>535</v>
      </c>
      <c r="C304" s="250" t="s">
        <v>536</v>
      </c>
      <c r="D304" s="237" t="s">
        <v>178</v>
      </c>
      <c r="E304" s="238">
        <v>106.1</v>
      </c>
      <c r="F304" s="239"/>
      <c r="G304" s="240">
        <f>ROUND(E304*F304,2)</f>
        <v>0</v>
      </c>
      <c r="H304" s="227">
        <v>4.12</v>
      </c>
      <c r="I304" s="226">
        <f>ROUND(E304*H304,2)</f>
        <v>437.13</v>
      </c>
      <c r="J304" s="227">
        <v>56.88</v>
      </c>
      <c r="K304" s="226">
        <f>ROUND(E304*J304,2)</f>
        <v>6034.97</v>
      </c>
      <c r="L304" s="226">
        <v>15</v>
      </c>
      <c r="M304" s="226">
        <f>G304*(1+L304/100)</f>
        <v>0</v>
      </c>
      <c r="N304" s="226">
        <v>1.3999999999999999E-4</v>
      </c>
      <c r="O304" s="226">
        <f>ROUND(E304*N304,2)</f>
        <v>0.01</v>
      </c>
      <c r="P304" s="226">
        <v>0</v>
      </c>
      <c r="Q304" s="226">
        <f>ROUND(E304*P304,2)</f>
        <v>0</v>
      </c>
      <c r="R304" s="226"/>
      <c r="S304" s="226" t="s">
        <v>166</v>
      </c>
      <c r="T304" s="226" t="s">
        <v>142</v>
      </c>
      <c r="U304" s="226">
        <v>0.10191</v>
      </c>
      <c r="V304" s="226">
        <f>ROUND(E304*U304,2)</f>
        <v>10.81</v>
      </c>
      <c r="W304" s="226"/>
      <c r="X304" s="226" t="s">
        <v>167</v>
      </c>
      <c r="Y304" s="207"/>
      <c r="Z304" s="207"/>
      <c r="AA304" s="207"/>
      <c r="AB304" s="207"/>
      <c r="AC304" s="207"/>
      <c r="AD304" s="207"/>
      <c r="AE304" s="207"/>
      <c r="AF304" s="207"/>
      <c r="AG304" s="207" t="s">
        <v>168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5">
      <c r="A305" s="224"/>
      <c r="B305" s="225"/>
      <c r="C305" s="262" t="s">
        <v>531</v>
      </c>
      <c r="D305" s="258"/>
      <c r="E305" s="259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170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5">
      <c r="A306" s="224"/>
      <c r="B306" s="225"/>
      <c r="C306" s="262" t="s">
        <v>537</v>
      </c>
      <c r="D306" s="258"/>
      <c r="E306" s="259">
        <v>20.28</v>
      </c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170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24"/>
      <c r="B307" s="225"/>
      <c r="C307" s="262" t="s">
        <v>215</v>
      </c>
      <c r="D307" s="258"/>
      <c r="E307" s="259">
        <v>54.86</v>
      </c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170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5">
      <c r="A308" s="224"/>
      <c r="B308" s="225"/>
      <c r="C308" s="262" t="s">
        <v>538</v>
      </c>
      <c r="D308" s="258"/>
      <c r="E308" s="259">
        <v>4.62</v>
      </c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170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24"/>
      <c r="B309" s="225"/>
      <c r="C309" s="262" t="s">
        <v>532</v>
      </c>
      <c r="D309" s="258"/>
      <c r="E309" s="259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170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5">
      <c r="A310" s="224"/>
      <c r="B310" s="225"/>
      <c r="C310" s="262" t="s">
        <v>227</v>
      </c>
      <c r="D310" s="258"/>
      <c r="E310" s="259">
        <v>19.2</v>
      </c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170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5">
      <c r="A311" s="224"/>
      <c r="B311" s="225"/>
      <c r="C311" s="262" t="s">
        <v>191</v>
      </c>
      <c r="D311" s="258"/>
      <c r="E311" s="259">
        <v>3.68</v>
      </c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170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24"/>
      <c r="B312" s="225"/>
      <c r="C312" s="262" t="s">
        <v>262</v>
      </c>
      <c r="D312" s="258"/>
      <c r="E312" s="259">
        <v>3.46</v>
      </c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170</v>
      </c>
      <c r="AH312" s="207">
        <v>0</v>
      </c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35">
        <v>136</v>
      </c>
      <c r="B313" s="236" t="s">
        <v>539</v>
      </c>
      <c r="C313" s="250" t="s">
        <v>540</v>
      </c>
      <c r="D313" s="237" t="s">
        <v>178</v>
      </c>
      <c r="E313" s="238">
        <v>26.34</v>
      </c>
      <c r="F313" s="239"/>
      <c r="G313" s="240">
        <f>ROUND(E313*F313,2)</f>
        <v>0</v>
      </c>
      <c r="H313" s="227">
        <v>10.46</v>
      </c>
      <c r="I313" s="226">
        <f>ROUND(E313*H313,2)</f>
        <v>275.52</v>
      </c>
      <c r="J313" s="227">
        <v>7.54</v>
      </c>
      <c r="K313" s="226">
        <f>ROUND(E313*J313,2)</f>
        <v>198.6</v>
      </c>
      <c r="L313" s="226">
        <v>15</v>
      </c>
      <c r="M313" s="226">
        <f>G313*(1+L313/100)</f>
        <v>0</v>
      </c>
      <c r="N313" s="226">
        <v>3.5E-4</v>
      </c>
      <c r="O313" s="226">
        <f>ROUND(E313*N313,2)</f>
        <v>0.01</v>
      </c>
      <c r="P313" s="226">
        <v>0</v>
      </c>
      <c r="Q313" s="226">
        <f>ROUND(E313*P313,2)</f>
        <v>0</v>
      </c>
      <c r="R313" s="226"/>
      <c r="S313" s="226" t="s">
        <v>166</v>
      </c>
      <c r="T313" s="226" t="s">
        <v>142</v>
      </c>
      <c r="U313" s="226">
        <v>1.35E-2</v>
      </c>
      <c r="V313" s="226">
        <f>ROUND(E313*U313,2)</f>
        <v>0.36</v>
      </c>
      <c r="W313" s="226"/>
      <c r="X313" s="226" t="s">
        <v>167</v>
      </c>
      <c r="Y313" s="207"/>
      <c r="Z313" s="207"/>
      <c r="AA313" s="207"/>
      <c r="AB313" s="207"/>
      <c r="AC313" s="207"/>
      <c r="AD313" s="207"/>
      <c r="AE313" s="207"/>
      <c r="AF313" s="207"/>
      <c r="AG313" s="207" t="s">
        <v>168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24"/>
      <c r="B314" s="225"/>
      <c r="C314" s="262" t="s">
        <v>227</v>
      </c>
      <c r="D314" s="258"/>
      <c r="E314" s="259">
        <v>19.2</v>
      </c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170</v>
      </c>
      <c r="AH314" s="207">
        <v>0</v>
      </c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5">
      <c r="A315" s="224"/>
      <c r="B315" s="225"/>
      <c r="C315" s="262" t="s">
        <v>191</v>
      </c>
      <c r="D315" s="258"/>
      <c r="E315" s="259">
        <v>3.68</v>
      </c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170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24"/>
      <c r="B316" s="225"/>
      <c r="C316" s="262" t="s">
        <v>262</v>
      </c>
      <c r="D316" s="258"/>
      <c r="E316" s="259">
        <v>3.46</v>
      </c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170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x14ac:dyDescent="0.25">
      <c r="A317" s="229" t="s">
        <v>136</v>
      </c>
      <c r="B317" s="230" t="s">
        <v>98</v>
      </c>
      <c r="C317" s="248" t="s">
        <v>99</v>
      </c>
      <c r="D317" s="231"/>
      <c r="E317" s="232"/>
      <c r="F317" s="233"/>
      <c r="G317" s="234">
        <f>SUMIF(AG318:AG325,"&lt;&gt;NOR",G318:G325)</f>
        <v>0</v>
      </c>
      <c r="H317" s="228"/>
      <c r="I317" s="228">
        <f>SUM(I318:I325)</f>
        <v>396</v>
      </c>
      <c r="J317" s="228"/>
      <c r="K317" s="228">
        <f>SUM(K318:K325)</f>
        <v>2993.07</v>
      </c>
      <c r="L317" s="228"/>
      <c r="M317" s="228">
        <f>SUM(M318:M325)</f>
        <v>0</v>
      </c>
      <c r="N317" s="228"/>
      <c r="O317" s="228">
        <f>SUM(O318:O325)</f>
        <v>0</v>
      </c>
      <c r="P317" s="228"/>
      <c r="Q317" s="228">
        <f>SUM(Q318:Q325)</f>
        <v>0</v>
      </c>
      <c r="R317" s="228"/>
      <c r="S317" s="228"/>
      <c r="T317" s="228"/>
      <c r="U317" s="228"/>
      <c r="V317" s="228">
        <f>SUM(V318:V325)</f>
        <v>5.94</v>
      </c>
      <c r="W317" s="228"/>
      <c r="X317" s="228"/>
      <c r="AG317" t="s">
        <v>137</v>
      </c>
    </row>
    <row r="318" spans="1:60" outlineLevel="1" x14ac:dyDescent="0.25">
      <c r="A318" s="235">
        <v>137</v>
      </c>
      <c r="B318" s="236" t="s">
        <v>541</v>
      </c>
      <c r="C318" s="250" t="s">
        <v>542</v>
      </c>
      <c r="D318" s="237" t="s">
        <v>178</v>
      </c>
      <c r="E318" s="238">
        <v>50.73</v>
      </c>
      <c r="F318" s="239"/>
      <c r="G318" s="240">
        <f>ROUND(E318*F318,2)</f>
        <v>0</v>
      </c>
      <c r="H318" s="227">
        <v>0</v>
      </c>
      <c r="I318" s="226">
        <f>ROUND(E318*H318,2)</f>
        <v>0</v>
      </c>
      <c r="J318" s="227">
        <v>59</v>
      </c>
      <c r="K318" s="226">
        <f>ROUND(E318*J318,2)</f>
        <v>2993.07</v>
      </c>
      <c r="L318" s="226">
        <v>15</v>
      </c>
      <c r="M318" s="226">
        <f>G318*(1+L318/100)</f>
        <v>0</v>
      </c>
      <c r="N318" s="226">
        <v>0</v>
      </c>
      <c r="O318" s="226">
        <f>ROUND(E318*N318,2)</f>
        <v>0</v>
      </c>
      <c r="P318" s="226">
        <v>0</v>
      </c>
      <c r="Q318" s="226">
        <f>ROUND(E318*P318,2)</f>
        <v>0</v>
      </c>
      <c r="R318" s="226"/>
      <c r="S318" s="226" t="s">
        <v>166</v>
      </c>
      <c r="T318" s="226" t="s">
        <v>142</v>
      </c>
      <c r="U318" s="226">
        <v>0.11700000000000001</v>
      </c>
      <c r="V318" s="226">
        <f>ROUND(E318*U318,2)</f>
        <v>5.94</v>
      </c>
      <c r="W318" s="226"/>
      <c r="X318" s="226" t="s">
        <v>167</v>
      </c>
      <c r="Y318" s="207"/>
      <c r="Z318" s="207"/>
      <c r="AA318" s="207"/>
      <c r="AB318" s="207"/>
      <c r="AC318" s="207"/>
      <c r="AD318" s="207"/>
      <c r="AE318" s="207"/>
      <c r="AF318" s="207"/>
      <c r="AG318" s="207" t="s">
        <v>168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24"/>
      <c r="B319" s="225"/>
      <c r="C319" s="262" t="s">
        <v>215</v>
      </c>
      <c r="D319" s="258"/>
      <c r="E319" s="259">
        <v>54.86</v>
      </c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170</v>
      </c>
      <c r="AH319" s="207">
        <v>0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5">
      <c r="A320" s="224"/>
      <c r="B320" s="225"/>
      <c r="C320" s="262" t="s">
        <v>216</v>
      </c>
      <c r="D320" s="258"/>
      <c r="E320" s="259">
        <v>0.96250000000000002</v>
      </c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170</v>
      </c>
      <c r="AH320" s="207">
        <v>0</v>
      </c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5">
      <c r="A321" s="224"/>
      <c r="B321" s="225"/>
      <c r="C321" s="262" t="s">
        <v>217</v>
      </c>
      <c r="D321" s="258"/>
      <c r="E321" s="259">
        <v>1.0375000000000001</v>
      </c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170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24"/>
      <c r="B322" s="225"/>
      <c r="C322" s="262" t="s">
        <v>218</v>
      </c>
      <c r="D322" s="258"/>
      <c r="E322" s="259">
        <v>-1.6</v>
      </c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170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5">
      <c r="A323" s="224"/>
      <c r="B323" s="225"/>
      <c r="C323" s="262" t="s">
        <v>219</v>
      </c>
      <c r="D323" s="258"/>
      <c r="E323" s="259">
        <v>-1.2749999999999999</v>
      </c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170</v>
      </c>
      <c r="AH323" s="207">
        <v>0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5">
      <c r="A324" s="224"/>
      <c r="B324" s="225"/>
      <c r="C324" s="262" t="s">
        <v>220</v>
      </c>
      <c r="D324" s="258"/>
      <c r="E324" s="259">
        <v>-3.2549999999999999</v>
      </c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170</v>
      </c>
      <c r="AH324" s="207">
        <v>0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41">
        <v>138</v>
      </c>
      <c r="B325" s="242" t="s">
        <v>543</v>
      </c>
      <c r="C325" s="249" t="s">
        <v>544</v>
      </c>
      <c r="D325" s="243" t="s">
        <v>194</v>
      </c>
      <c r="E325" s="244">
        <v>2</v>
      </c>
      <c r="F325" s="245"/>
      <c r="G325" s="246">
        <f>ROUND(E325*F325,2)</f>
        <v>0</v>
      </c>
      <c r="H325" s="227">
        <v>198</v>
      </c>
      <c r="I325" s="226">
        <f>ROUND(E325*H325,2)</f>
        <v>396</v>
      </c>
      <c r="J325" s="227">
        <v>0</v>
      </c>
      <c r="K325" s="226">
        <f>ROUND(E325*J325,2)</f>
        <v>0</v>
      </c>
      <c r="L325" s="226">
        <v>15</v>
      </c>
      <c r="M325" s="226">
        <f>G325*(1+L325/100)</f>
        <v>0</v>
      </c>
      <c r="N325" s="226">
        <v>0</v>
      </c>
      <c r="O325" s="226">
        <f>ROUND(E325*N325,2)</f>
        <v>0</v>
      </c>
      <c r="P325" s="226">
        <v>0</v>
      </c>
      <c r="Q325" s="226">
        <f>ROUND(E325*P325,2)</f>
        <v>0</v>
      </c>
      <c r="R325" s="226"/>
      <c r="S325" s="226" t="s">
        <v>141</v>
      </c>
      <c r="T325" s="226" t="s">
        <v>142</v>
      </c>
      <c r="U325" s="226">
        <v>0</v>
      </c>
      <c r="V325" s="226">
        <f>ROUND(E325*U325,2)</f>
        <v>0</v>
      </c>
      <c r="W325" s="226"/>
      <c r="X325" s="226" t="s">
        <v>195</v>
      </c>
      <c r="Y325" s="207"/>
      <c r="Z325" s="207"/>
      <c r="AA325" s="207"/>
      <c r="AB325" s="207"/>
      <c r="AC325" s="207"/>
      <c r="AD325" s="207"/>
      <c r="AE325" s="207"/>
      <c r="AF325" s="207"/>
      <c r="AG325" s="207" t="s">
        <v>196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x14ac:dyDescent="0.25">
      <c r="A326" s="229" t="s">
        <v>136</v>
      </c>
      <c r="B326" s="230" t="s">
        <v>100</v>
      </c>
      <c r="C326" s="248" t="s">
        <v>101</v>
      </c>
      <c r="D326" s="231"/>
      <c r="E326" s="232"/>
      <c r="F326" s="233"/>
      <c r="G326" s="234">
        <f>SUMIF(AG327:AG327,"&lt;&gt;NOR",G327:G327)</f>
        <v>0</v>
      </c>
      <c r="H326" s="228"/>
      <c r="I326" s="228">
        <f>SUM(I327:I327)</f>
        <v>0</v>
      </c>
      <c r="J326" s="228"/>
      <c r="K326" s="228">
        <f>SUM(K327:K327)</f>
        <v>1053</v>
      </c>
      <c r="L326" s="228"/>
      <c r="M326" s="228">
        <f>SUM(M327:M327)</f>
        <v>0</v>
      </c>
      <c r="N326" s="228"/>
      <c r="O326" s="228">
        <f>SUM(O327:O327)</f>
        <v>0</v>
      </c>
      <c r="P326" s="228"/>
      <c r="Q326" s="228">
        <f>SUM(Q327:Q327)</f>
        <v>0.05</v>
      </c>
      <c r="R326" s="228"/>
      <c r="S326" s="228"/>
      <c r="T326" s="228"/>
      <c r="U326" s="228"/>
      <c r="V326" s="228">
        <f>SUM(V327:V327)</f>
        <v>1.9</v>
      </c>
      <c r="W326" s="228"/>
      <c r="X326" s="228"/>
      <c r="AG326" t="s">
        <v>137</v>
      </c>
    </row>
    <row r="327" spans="1:60" outlineLevel="1" x14ac:dyDescent="0.25">
      <c r="A327" s="241">
        <v>139</v>
      </c>
      <c r="B327" s="242" t="s">
        <v>545</v>
      </c>
      <c r="C327" s="249" t="s">
        <v>546</v>
      </c>
      <c r="D327" s="243" t="s">
        <v>173</v>
      </c>
      <c r="E327" s="244">
        <v>3</v>
      </c>
      <c r="F327" s="245"/>
      <c r="G327" s="246">
        <f>ROUND(E327*F327,2)</f>
        <v>0</v>
      </c>
      <c r="H327" s="227">
        <v>0</v>
      </c>
      <c r="I327" s="226">
        <f>ROUND(E327*H327,2)</f>
        <v>0</v>
      </c>
      <c r="J327" s="227">
        <v>351</v>
      </c>
      <c r="K327" s="226">
        <f>ROUND(E327*J327,2)</f>
        <v>1053</v>
      </c>
      <c r="L327" s="226">
        <v>15</v>
      </c>
      <c r="M327" s="226">
        <f>G327*(1+L327/100)</f>
        <v>0</v>
      </c>
      <c r="N327" s="226">
        <v>0</v>
      </c>
      <c r="O327" s="226">
        <f>ROUND(E327*N327,2)</f>
        <v>0</v>
      </c>
      <c r="P327" s="226">
        <v>1.6E-2</v>
      </c>
      <c r="Q327" s="226">
        <f>ROUND(E327*P327,2)</f>
        <v>0.05</v>
      </c>
      <c r="R327" s="226"/>
      <c r="S327" s="226" t="s">
        <v>166</v>
      </c>
      <c r="T327" s="226" t="s">
        <v>142</v>
      </c>
      <c r="U327" s="226">
        <v>0.63390000000000002</v>
      </c>
      <c r="V327" s="226">
        <f>ROUND(E327*U327,2)</f>
        <v>1.9</v>
      </c>
      <c r="W327" s="226"/>
      <c r="X327" s="226" t="s">
        <v>167</v>
      </c>
      <c r="Y327" s="207"/>
      <c r="Z327" s="207"/>
      <c r="AA327" s="207"/>
      <c r="AB327" s="207"/>
      <c r="AC327" s="207"/>
      <c r="AD327" s="207"/>
      <c r="AE327" s="207"/>
      <c r="AF327" s="207"/>
      <c r="AG327" s="207" t="s">
        <v>168</v>
      </c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x14ac:dyDescent="0.25">
      <c r="A328" s="229" t="s">
        <v>136</v>
      </c>
      <c r="B328" s="230" t="s">
        <v>102</v>
      </c>
      <c r="C328" s="248" t="s">
        <v>103</v>
      </c>
      <c r="D328" s="231"/>
      <c r="E328" s="232"/>
      <c r="F328" s="233"/>
      <c r="G328" s="234">
        <f>SUMIF(AG329:AG367,"&lt;&gt;NOR",G329:G367)</f>
        <v>0</v>
      </c>
      <c r="H328" s="228"/>
      <c r="I328" s="228">
        <f>SUM(I329:I367)</f>
        <v>21519.8</v>
      </c>
      <c r="J328" s="228"/>
      <c r="K328" s="228">
        <f>SUM(K329:K367)</f>
        <v>21889.200000000001</v>
      </c>
      <c r="L328" s="228"/>
      <c r="M328" s="228">
        <f>SUM(M329:M367)</f>
        <v>0</v>
      </c>
      <c r="N328" s="228"/>
      <c r="O328" s="228">
        <f>SUM(O329:O367)</f>
        <v>15.09</v>
      </c>
      <c r="P328" s="228"/>
      <c r="Q328" s="228">
        <f>SUM(Q329:Q367)</f>
        <v>0</v>
      </c>
      <c r="R328" s="228"/>
      <c r="S328" s="228"/>
      <c r="T328" s="228"/>
      <c r="U328" s="228"/>
      <c r="V328" s="228">
        <f>SUM(V329:V367)</f>
        <v>24.790000000000006</v>
      </c>
      <c r="W328" s="228"/>
      <c r="X328" s="228"/>
      <c r="AG328" t="s">
        <v>137</v>
      </c>
    </row>
    <row r="329" spans="1:60" outlineLevel="1" x14ac:dyDescent="0.25">
      <c r="A329" s="241">
        <v>140</v>
      </c>
      <c r="B329" s="242" t="s">
        <v>547</v>
      </c>
      <c r="C329" s="249" t="s">
        <v>548</v>
      </c>
      <c r="D329" s="243" t="s">
        <v>173</v>
      </c>
      <c r="E329" s="244">
        <v>4</v>
      </c>
      <c r="F329" s="245"/>
      <c r="G329" s="246">
        <f>ROUND(E329*F329,2)</f>
        <v>0</v>
      </c>
      <c r="H329" s="227">
        <v>0</v>
      </c>
      <c r="I329" s="226">
        <f>ROUND(E329*H329,2)</f>
        <v>0</v>
      </c>
      <c r="J329" s="227">
        <v>27</v>
      </c>
      <c r="K329" s="226">
        <f>ROUND(E329*J329,2)</f>
        <v>108</v>
      </c>
      <c r="L329" s="226">
        <v>15</v>
      </c>
      <c r="M329" s="226">
        <f>G329*(1+L329/100)</f>
        <v>0</v>
      </c>
      <c r="N329" s="226">
        <v>0</v>
      </c>
      <c r="O329" s="226">
        <f>ROUND(E329*N329,2)</f>
        <v>0</v>
      </c>
      <c r="P329" s="226">
        <v>0</v>
      </c>
      <c r="Q329" s="226">
        <f>ROUND(E329*P329,2)</f>
        <v>0</v>
      </c>
      <c r="R329" s="226"/>
      <c r="S329" s="226" t="s">
        <v>166</v>
      </c>
      <c r="T329" s="226" t="s">
        <v>142</v>
      </c>
      <c r="U329" s="226">
        <v>5.0500000000000003E-2</v>
      </c>
      <c r="V329" s="226">
        <f>ROUND(E329*U329,2)</f>
        <v>0.2</v>
      </c>
      <c r="W329" s="226"/>
      <c r="X329" s="226" t="s">
        <v>167</v>
      </c>
      <c r="Y329" s="207"/>
      <c r="Z329" s="207"/>
      <c r="AA329" s="207"/>
      <c r="AB329" s="207"/>
      <c r="AC329" s="207"/>
      <c r="AD329" s="207"/>
      <c r="AE329" s="207"/>
      <c r="AF329" s="207"/>
      <c r="AG329" s="207" t="s">
        <v>168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5">
      <c r="A330" s="241">
        <v>141</v>
      </c>
      <c r="B330" s="242" t="s">
        <v>549</v>
      </c>
      <c r="C330" s="249" t="s">
        <v>550</v>
      </c>
      <c r="D330" s="243" t="s">
        <v>173</v>
      </c>
      <c r="E330" s="244">
        <v>1</v>
      </c>
      <c r="F330" s="245"/>
      <c r="G330" s="246">
        <f>ROUND(E330*F330,2)</f>
        <v>0</v>
      </c>
      <c r="H330" s="227">
        <v>0</v>
      </c>
      <c r="I330" s="226">
        <f>ROUND(E330*H330,2)</f>
        <v>0</v>
      </c>
      <c r="J330" s="227">
        <v>33</v>
      </c>
      <c r="K330" s="226">
        <f>ROUND(E330*J330,2)</f>
        <v>33</v>
      </c>
      <c r="L330" s="226">
        <v>15</v>
      </c>
      <c r="M330" s="226">
        <f>G330*(1+L330/100)</f>
        <v>0</v>
      </c>
      <c r="N330" s="226">
        <v>0</v>
      </c>
      <c r="O330" s="226">
        <f>ROUND(E330*N330,2)</f>
        <v>0</v>
      </c>
      <c r="P330" s="226">
        <v>0</v>
      </c>
      <c r="Q330" s="226">
        <f>ROUND(E330*P330,2)</f>
        <v>0</v>
      </c>
      <c r="R330" s="226"/>
      <c r="S330" s="226" t="s">
        <v>166</v>
      </c>
      <c r="T330" s="226" t="s">
        <v>142</v>
      </c>
      <c r="U330" s="226">
        <v>0.06</v>
      </c>
      <c r="V330" s="226">
        <f>ROUND(E330*U330,2)</f>
        <v>0.06</v>
      </c>
      <c r="W330" s="226"/>
      <c r="X330" s="226" t="s">
        <v>167</v>
      </c>
      <c r="Y330" s="207"/>
      <c r="Z330" s="207"/>
      <c r="AA330" s="207"/>
      <c r="AB330" s="207"/>
      <c r="AC330" s="207"/>
      <c r="AD330" s="207"/>
      <c r="AE330" s="207"/>
      <c r="AF330" s="207"/>
      <c r="AG330" s="207" t="s">
        <v>168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41">
        <v>142</v>
      </c>
      <c r="B331" s="242" t="s">
        <v>551</v>
      </c>
      <c r="C331" s="249" t="s">
        <v>552</v>
      </c>
      <c r="D331" s="243" t="s">
        <v>173</v>
      </c>
      <c r="E331" s="244">
        <v>7</v>
      </c>
      <c r="F331" s="245"/>
      <c r="G331" s="246">
        <f>ROUND(E331*F331,2)</f>
        <v>0</v>
      </c>
      <c r="H331" s="227">
        <v>0</v>
      </c>
      <c r="I331" s="226">
        <f>ROUND(E331*H331,2)</f>
        <v>0</v>
      </c>
      <c r="J331" s="227">
        <v>166</v>
      </c>
      <c r="K331" s="226">
        <f>ROUND(E331*J331,2)</f>
        <v>1162</v>
      </c>
      <c r="L331" s="226">
        <v>15</v>
      </c>
      <c r="M331" s="226">
        <f>G331*(1+L331/100)</f>
        <v>0</v>
      </c>
      <c r="N331" s="226">
        <v>0</v>
      </c>
      <c r="O331" s="226">
        <f>ROUND(E331*N331,2)</f>
        <v>0</v>
      </c>
      <c r="P331" s="226">
        <v>0</v>
      </c>
      <c r="Q331" s="226">
        <f>ROUND(E331*P331,2)</f>
        <v>0</v>
      </c>
      <c r="R331" s="226"/>
      <c r="S331" s="226" t="s">
        <v>166</v>
      </c>
      <c r="T331" s="226" t="s">
        <v>142</v>
      </c>
      <c r="U331" s="226">
        <v>0.30567</v>
      </c>
      <c r="V331" s="226">
        <f>ROUND(E331*U331,2)</f>
        <v>2.14</v>
      </c>
      <c r="W331" s="226"/>
      <c r="X331" s="226" t="s">
        <v>167</v>
      </c>
      <c r="Y331" s="207"/>
      <c r="Z331" s="207"/>
      <c r="AA331" s="207"/>
      <c r="AB331" s="207"/>
      <c r="AC331" s="207"/>
      <c r="AD331" s="207"/>
      <c r="AE331" s="207"/>
      <c r="AF331" s="207"/>
      <c r="AG331" s="207" t="s">
        <v>168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ht="20.399999999999999" outlineLevel="1" x14ac:dyDescent="0.25">
      <c r="A332" s="241">
        <v>143</v>
      </c>
      <c r="B332" s="242" t="s">
        <v>553</v>
      </c>
      <c r="C332" s="249" t="s">
        <v>554</v>
      </c>
      <c r="D332" s="243" t="s">
        <v>173</v>
      </c>
      <c r="E332" s="244">
        <v>10</v>
      </c>
      <c r="F332" s="245"/>
      <c r="G332" s="246">
        <f>ROUND(E332*F332,2)</f>
        <v>0</v>
      </c>
      <c r="H332" s="227">
        <v>265.25</v>
      </c>
      <c r="I332" s="226">
        <f>ROUND(E332*H332,2)</f>
        <v>2652.5</v>
      </c>
      <c r="J332" s="227">
        <v>156.75</v>
      </c>
      <c r="K332" s="226">
        <f>ROUND(E332*J332,2)</f>
        <v>1567.5</v>
      </c>
      <c r="L332" s="226">
        <v>15</v>
      </c>
      <c r="M332" s="226">
        <f>G332*(1+L332/100)</f>
        <v>0</v>
      </c>
      <c r="N332" s="226">
        <v>1E-4</v>
      </c>
      <c r="O332" s="226">
        <f>ROUND(E332*N332,2)</f>
        <v>0</v>
      </c>
      <c r="P332" s="226">
        <v>0</v>
      </c>
      <c r="Q332" s="226">
        <f>ROUND(E332*P332,2)</f>
        <v>0</v>
      </c>
      <c r="R332" s="226"/>
      <c r="S332" s="226" t="s">
        <v>166</v>
      </c>
      <c r="T332" s="226" t="s">
        <v>142</v>
      </c>
      <c r="U332" s="226">
        <v>0.249</v>
      </c>
      <c r="V332" s="226">
        <f>ROUND(E332*U332,2)</f>
        <v>2.4900000000000002</v>
      </c>
      <c r="W332" s="226"/>
      <c r="X332" s="226" t="s">
        <v>167</v>
      </c>
      <c r="Y332" s="207"/>
      <c r="Z332" s="207"/>
      <c r="AA332" s="207"/>
      <c r="AB332" s="207"/>
      <c r="AC332" s="207"/>
      <c r="AD332" s="207"/>
      <c r="AE332" s="207"/>
      <c r="AF332" s="207"/>
      <c r="AG332" s="207" t="s">
        <v>168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5">
      <c r="A333" s="241">
        <v>144</v>
      </c>
      <c r="B333" s="242" t="s">
        <v>555</v>
      </c>
      <c r="C333" s="249" t="s">
        <v>556</v>
      </c>
      <c r="D333" s="243" t="s">
        <v>173</v>
      </c>
      <c r="E333" s="244">
        <v>4</v>
      </c>
      <c r="F333" s="245"/>
      <c r="G333" s="246">
        <f>ROUND(E333*F333,2)</f>
        <v>0</v>
      </c>
      <c r="H333" s="227">
        <v>0</v>
      </c>
      <c r="I333" s="226">
        <f>ROUND(E333*H333,2)</f>
        <v>0</v>
      </c>
      <c r="J333" s="227">
        <v>184</v>
      </c>
      <c r="K333" s="226">
        <f>ROUND(E333*J333,2)</f>
        <v>736</v>
      </c>
      <c r="L333" s="226">
        <v>15</v>
      </c>
      <c r="M333" s="226">
        <f>G333*(1+L333/100)</f>
        <v>0</v>
      </c>
      <c r="N333" s="226">
        <v>0</v>
      </c>
      <c r="O333" s="226">
        <f>ROUND(E333*N333,2)</f>
        <v>0</v>
      </c>
      <c r="P333" s="226">
        <v>0</v>
      </c>
      <c r="Q333" s="226">
        <f>ROUND(E333*P333,2)</f>
        <v>0</v>
      </c>
      <c r="R333" s="226"/>
      <c r="S333" s="226" t="s">
        <v>166</v>
      </c>
      <c r="T333" s="226" t="s">
        <v>142</v>
      </c>
      <c r="U333" s="226">
        <v>0.34</v>
      </c>
      <c r="V333" s="226">
        <f>ROUND(E333*U333,2)</f>
        <v>1.36</v>
      </c>
      <c r="W333" s="226"/>
      <c r="X333" s="226" t="s">
        <v>167</v>
      </c>
      <c r="Y333" s="207"/>
      <c r="Z333" s="207"/>
      <c r="AA333" s="207"/>
      <c r="AB333" s="207"/>
      <c r="AC333" s="207"/>
      <c r="AD333" s="207"/>
      <c r="AE333" s="207"/>
      <c r="AF333" s="207"/>
      <c r="AG333" s="207" t="s">
        <v>168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41">
        <v>145</v>
      </c>
      <c r="B334" s="242" t="s">
        <v>557</v>
      </c>
      <c r="C334" s="249" t="s">
        <v>558</v>
      </c>
      <c r="D334" s="243" t="s">
        <v>173</v>
      </c>
      <c r="E334" s="244">
        <v>1</v>
      </c>
      <c r="F334" s="245"/>
      <c r="G334" s="246">
        <f>ROUND(E334*F334,2)</f>
        <v>0</v>
      </c>
      <c r="H334" s="227">
        <v>0</v>
      </c>
      <c r="I334" s="226">
        <f>ROUND(E334*H334,2)</f>
        <v>0</v>
      </c>
      <c r="J334" s="227">
        <v>339</v>
      </c>
      <c r="K334" s="226">
        <f>ROUND(E334*J334,2)</f>
        <v>339</v>
      </c>
      <c r="L334" s="226">
        <v>15</v>
      </c>
      <c r="M334" s="226">
        <f>G334*(1+L334/100)</f>
        <v>0</v>
      </c>
      <c r="N334" s="226">
        <v>0</v>
      </c>
      <c r="O334" s="226">
        <f>ROUND(E334*N334,2)</f>
        <v>0</v>
      </c>
      <c r="P334" s="226">
        <v>0</v>
      </c>
      <c r="Q334" s="226">
        <f>ROUND(E334*P334,2)</f>
        <v>0</v>
      </c>
      <c r="R334" s="226"/>
      <c r="S334" s="226" t="s">
        <v>166</v>
      </c>
      <c r="T334" s="226" t="s">
        <v>142</v>
      </c>
      <c r="U334" s="226">
        <v>0.625</v>
      </c>
      <c r="V334" s="226">
        <f>ROUND(E334*U334,2)</f>
        <v>0.63</v>
      </c>
      <c r="W334" s="226"/>
      <c r="X334" s="226" t="s">
        <v>167</v>
      </c>
      <c r="Y334" s="207"/>
      <c r="Z334" s="207"/>
      <c r="AA334" s="207"/>
      <c r="AB334" s="207"/>
      <c r="AC334" s="207"/>
      <c r="AD334" s="207"/>
      <c r="AE334" s="207"/>
      <c r="AF334" s="207"/>
      <c r="AG334" s="207" t="s">
        <v>168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5">
      <c r="A335" s="241">
        <v>146</v>
      </c>
      <c r="B335" s="242" t="s">
        <v>559</v>
      </c>
      <c r="C335" s="249" t="s">
        <v>560</v>
      </c>
      <c r="D335" s="243" t="s">
        <v>173</v>
      </c>
      <c r="E335" s="244">
        <v>1</v>
      </c>
      <c r="F335" s="245"/>
      <c r="G335" s="246">
        <f>ROUND(E335*F335,2)</f>
        <v>0</v>
      </c>
      <c r="H335" s="227">
        <v>0</v>
      </c>
      <c r="I335" s="226">
        <f>ROUND(E335*H335,2)</f>
        <v>0</v>
      </c>
      <c r="J335" s="227">
        <v>246</v>
      </c>
      <c r="K335" s="226">
        <f>ROUND(E335*J335,2)</f>
        <v>246</v>
      </c>
      <c r="L335" s="226">
        <v>15</v>
      </c>
      <c r="M335" s="226">
        <f>G335*(1+L335/100)</f>
        <v>0</v>
      </c>
      <c r="N335" s="226">
        <v>0</v>
      </c>
      <c r="O335" s="226">
        <f>ROUND(E335*N335,2)</f>
        <v>0</v>
      </c>
      <c r="P335" s="226">
        <v>0</v>
      </c>
      <c r="Q335" s="226">
        <f>ROUND(E335*P335,2)</f>
        <v>0</v>
      </c>
      <c r="R335" s="226"/>
      <c r="S335" s="226" t="s">
        <v>166</v>
      </c>
      <c r="T335" s="226" t="s">
        <v>142</v>
      </c>
      <c r="U335" s="226">
        <v>0.45350000000000001</v>
      </c>
      <c r="V335" s="226">
        <f>ROUND(E335*U335,2)</f>
        <v>0.45</v>
      </c>
      <c r="W335" s="226"/>
      <c r="X335" s="226" t="s">
        <v>167</v>
      </c>
      <c r="Y335" s="207"/>
      <c r="Z335" s="207"/>
      <c r="AA335" s="207"/>
      <c r="AB335" s="207"/>
      <c r="AC335" s="207"/>
      <c r="AD335" s="207"/>
      <c r="AE335" s="207"/>
      <c r="AF335" s="207"/>
      <c r="AG335" s="207" t="s">
        <v>168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5">
      <c r="A336" s="241">
        <v>147</v>
      </c>
      <c r="B336" s="242" t="s">
        <v>561</v>
      </c>
      <c r="C336" s="249" t="s">
        <v>562</v>
      </c>
      <c r="D336" s="243" t="s">
        <v>173</v>
      </c>
      <c r="E336" s="244">
        <v>1</v>
      </c>
      <c r="F336" s="245"/>
      <c r="G336" s="246">
        <f>ROUND(E336*F336,2)</f>
        <v>0</v>
      </c>
      <c r="H336" s="227">
        <v>0</v>
      </c>
      <c r="I336" s="226">
        <f>ROUND(E336*H336,2)</f>
        <v>0</v>
      </c>
      <c r="J336" s="227">
        <v>196</v>
      </c>
      <c r="K336" s="226">
        <f>ROUND(E336*J336,2)</f>
        <v>196</v>
      </c>
      <c r="L336" s="226">
        <v>15</v>
      </c>
      <c r="M336" s="226">
        <f>G336*(1+L336/100)</f>
        <v>0</v>
      </c>
      <c r="N336" s="226">
        <v>0</v>
      </c>
      <c r="O336" s="226">
        <f>ROUND(E336*N336,2)</f>
        <v>0</v>
      </c>
      <c r="P336" s="226">
        <v>0</v>
      </c>
      <c r="Q336" s="226">
        <f>ROUND(E336*P336,2)</f>
        <v>0</v>
      </c>
      <c r="R336" s="226"/>
      <c r="S336" s="226" t="s">
        <v>166</v>
      </c>
      <c r="T336" s="226" t="s">
        <v>142</v>
      </c>
      <c r="U336" s="226">
        <v>0.36199999999999999</v>
      </c>
      <c r="V336" s="226">
        <f>ROUND(E336*U336,2)</f>
        <v>0.36</v>
      </c>
      <c r="W336" s="226"/>
      <c r="X336" s="226" t="s">
        <v>167</v>
      </c>
      <c r="Y336" s="207"/>
      <c r="Z336" s="207"/>
      <c r="AA336" s="207"/>
      <c r="AB336" s="207"/>
      <c r="AC336" s="207"/>
      <c r="AD336" s="207"/>
      <c r="AE336" s="207"/>
      <c r="AF336" s="207"/>
      <c r="AG336" s="207" t="s">
        <v>168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5">
      <c r="A337" s="241">
        <v>148</v>
      </c>
      <c r="B337" s="242" t="s">
        <v>563</v>
      </c>
      <c r="C337" s="249" t="s">
        <v>564</v>
      </c>
      <c r="D337" s="243" t="s">
        <v>173</v>
      </c>
      <c r="E337" s="244">
        <v>6</v>
      </c>
      <c r="F337" s="245"/>
      <c r="G337" s="246">
        <f>ROUND(E337*F337,2)</f>
        <v>0</v>
      </c>
      <c r="H337" s="227">
        <v>0</v>
      </c>
      <c r="I337" s="226">
        <f>ROUND(E337*H337,2)</f>
        <v>0</v>
      </c>
      <c r="J337" s="227">
        <v>233</v>
      </c>
      <c r="K337" s="226">
        <f>ROUND(E337*J337,2)</f>
        <v>1398</v>
      </c>
      <c r="L337" s="226">
        <v>15</v>
      </c>
      <c r="M337" s="226">
        <f>G337*(1+L337/100)</f>
        <v>0</v>
      </c>
      <c r="N337" s="226">
        <v>0</v>
      </c>
      <c r="O337" s="226">
        <f>ROUND(E337*N337,2)</f>
        <v>0</v>
      </c>
      <c r="P337" s="226">
        <v>0</v>
      </c>
      <c r="Q337" s="226">
        <f>ROUND(E337*P337,2)</f>
        <v>0</v>
      </c>
      <c r="R337" s="226"/>
      <c r="S337" s="226" t="s">
        <v>166</v>
      </c>
      <c r="T337" s="226" t="s">
        <v>142</v>
      </c>
      <c r="U337" s="226">
        <v>0.43</v>
      </c>
      <c r="V337" s="226">
        <f>ROUND(E337*U337,2)</f>
        <v>2.58</v>
      </c>
      <c r="W337" s="226"/>
      <c r="X337" s="226" t="s">
        <v>167</v>
      </c>
      <c r="Y337" s="207"/>
      <c r="Z337" s="207"/>
      <c r="AA337" s="207"/>
      <c r="AB337" s="207"/>
      <c r="AC337" s="207"/>
      <c r="AD337" s="207"/>
      <c r="AE337" s="207"/>
      <c r="AF337" s="207"/>
      <c r="AG337" s="207" t="s">
        <v>168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41">
        <v>149</v>
      </c>
      <c r="B338" s="242" t="s">
        <v>565</v>
      </c>
      <c r="C338" s="249" t="s">
        <v>566</v>
      </c>
      <c r="D338" s="243" t="s">
        <v>183</v>
      </c>
      <c r="E338" s="244">
        <v>6</v>
      </c>
      <c r="F338" s="245"/>
      <c r="G338" s="246">
        <f>ROUND(E338*F338,2)</f>
        <v>0</v>
      </c>
      <c r="H338" s="227">
        <v>0</v>
      </c>
      <c r="I338" s="226">
        <f>ROUND(E338*H338,2)</f>
        <v>0</v>
      </c>
      <c r="J338" s="227">
        <v>35</v>
      </c>
      <c r="K338" s="226">
        <f>ROUND(E338*J338,2)</f>
        <v>210</v>
      </c>
      <c r="L338" s="226">
        <v>15</v>
      </c>
      <c r="M338" s="226">
        <f>G338*(1+L338/100)</f>
        <v>0</v>
      </c>
      <c r="N338" s="226">
        <v>0</v>
      </c>
      <c r="O338" s="226">
        <f>ROUND(E338*N338,2)</f>
        <v>0</v>
      </c>
      <c r="P338" s="226">
        <v>0</v>
      </c>
      <c r="Q338" s="226">
        <f>ROUND(E338*P338,2)</f>
        <v>0</v>
      </c>
      <c r="R338" s="226"/>
      <c r="S338" s="226" t="s">
        <v>166</v>
      </c>
      <c r="T338" s="226" t="s">
        <v>142</v>
      </c>
      <c r="U338" s="226">
        <v>6.4149999999999999E-2</v>
      </c>
      <c r="V338" s="226">
        <f>ROUND(E338*U338,2)</f>
        <v>0.38</v>
      </c>
      <c r="W338" s="226"/>
      <c r="X338" s="226" t="s">
        <v>167</v>
      </c>
      <c r="Y338" s="207"/>
      <c r="Z338" s="207"/>
      <c r="AA338" s="207"/>
      <c r="AB338" s="207"/>
      <c r="AC338" s="207"/>
      <c r="AD338" s="207"/>
      <c r="AE338" s="207"/>
      <c r="AF338" s="207"/>
      <c r="AG338" s="207" t="s">
        <v>168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41">
        <v>150</v>
      </c>
      <c r="B339" s="242" t="s">
        <v>567</v>
      </c>
      <c r="C339" s="249" t="s">
        <v>568</v>
      </c>
      <c r="D339" s="243" t="s">
        <v>183</v>
      </c>
      <c r="E339" s="244">
        <v>0.5</v>
      </c>
      <c r="F339" s="245"/>
      <c r="G339" s="246">
        <f>ROUND(E339*F339,2)</f>
        <v>0</v>
      </c>
      <c r="H339" s="227">
        <v>0</v>
      </c>
      <c r="I339" s="226">
        <f>ROUND(E339*H339,2)</f>
        <v>0</v>
      </c>
      <c r="J339" s="227">
        <v>81</v>
      </c>
      <c r="K339" s="226">
        <f>ROUND(E339*J339,2)</f>
        <v>40.5</v>
      </c>
      <c r="L339" s="226">
        <v>15</v>
      </c>
      <c r="M339" s="226">
        <f>G339*(1+L339/100)</f>
        <v>0</v>
      </c>
      <c r="N339" s="226">
        <v>0</v>
      </c>
      <c r="O339" s="226">
        <f>ROUND(E339*N339,2)</f>
        <v>0</v>
      </c>
      <c r="P339" s="226">
        <v>0</v>
      </c>
      <c r="Q339" s="226">
        <f>ROUND(E339*P339,2)</f>
        <v>0</v>
      </c>
      <c r="R339" s="226"/>
      <c r="S339" s="226" t="s">
        <v>166</v>
      </c>
      <c r="T339" s="226" t="s">
        <v>142</v>
      </c>
      <c r="U339" s="226">
        <v>0.14868000000000001</v>
      </c>
      <c r="V339" s="226">
        <f>ROUND(E339*U339,2)</f>
        <v>7.0000000000000007E-2</v>
      </c>
      <c r="W339" s="226"/>
      <c r="X339" s="226" t="s">
        <v>167</v>
      </c>
      <c r="Y339" s="207"/>
      <c r="Z339" s="207"/>
      <c r="AA339" s="207"/>
      <c r="AB339" s="207"/>
      <c r="AC339" s="207"/>
      <c r="AD339" s="207"/>
      <c r="AE339" s="207"/>
      <c r="AF339" s="207"/>
      <c r="AG339" s="207" t="s">
        <v>168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ht="20.399999999999999" outlineLevel="1" x14ac:dyDescent="0.25">
      <c r="A340" s="241">
        <v>151</v>
      </c>
      <c r="B340" s="242" t="s">
        <v>569</v>
      </c>
      <c r="C340" s="249" t="s">
        <v>570</v>
      </c>
      <c r="D340" s="243" t="s">
        <v>183</v>
      </c>
      <c r="E340" s="244">
        <v>40</v>
      </c>
      <c r="F340" s="245"/>
      <c r="G340" s="246">
        <f>ROUND(E340*F340,2)</f>
        <v>0</v>
      </c>
      <c r="H340" s="227">
        <v>16.14</v>
      </c>
      <c r="I340" s="226">
        <f>ROUND(E340*H340,2)</f>
        <v>645.6</v>
      </c>
      <c r="J340" s="227">
        <v>42.86</v>
      </c>
      <c r="K340" s="226">
        <f>ROUND(E340*J340,2)</f>
        <v>1714.4</v>
      </c>
      <c r="L340" s="226">
        <v>15</v>
      </c>
      <c r="M340" s="226">
        <f>G340*(1+L340/100)</f>
        <v>0</v>
      </c>
      <c r="N340" s="226">
        <v>1.6000000000000001E-4</v>
      </c>
      <c r="O340" s="226">
        <f>ROUND(E340*N340,2)</f>
        <v>0.01</v>
      </c>
      <c r="P340" s="226">
        <v>0</v>
      </c>
      <c r="Q340" s="226">
        <f>ROUND(E340*P340,2)</f>
        <v>0</v>
      </c>
      <c r="R340" s="226"/>
      <c r="S340" s="226" t="s">
        <v>166</v>
      </c>
      <c r="T340" s="226" t="s">
        <v>142</v>
      </c>
      <c r="U340" s="226">
        <v>7.0000000000000007E-2</v>
      </c>
      <c r="V340" s="226">
        <f>ROUND(E340*U340,2)</f>
        <v>2.8</v>
      </c>
      <c r="W340" s="226"/>
      <c r="X340" s="226" t="s">
        <v>167</v>
      </c>
      <c r="Y340" s="207"/>
      <c r="Z340" s="207"/>
      <c r="AA340" s="207"/>
      <c r="AB340" s="207"/>
      <c r="AC340" s="207"/>
      <c r="AD340" s="207"/>
      <c r="AE340" s="207"/>
      <c r="AF340" s="207"/>
      <c r="AG340" s="207" t="s">
        <v>168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ht="20.399999999999999" outlineLevel="1" x14ac:dyDescent="0.25">
      <c r="A341" s="241">
        <v>152</v>
      </c>
      <c r="B341" s="242" t="s">
        <v>571</v>
      </c>
      <c r="C341" s="249" t="s">
        <v>572</v>
      </c>
      <c r="D341" s="243" t="s">
        <v>183</v>
      </c>
      <c r="E341" s="244">
        <v>65</v>
      </c>
      <c r="F341" s="245"/>
      <c r="G341" s="246">
        <f>ROUND(E341*F341,2)</f>
        <v>0</v>
      </c>
      <c r="H341" s="227">
        <v>26.88</v>
      </c>
      <c r="I341" s="226">
        <f>ROUND(E341*H341,2)</f>
        <v>1747.2</v>
      </c>
      <c r="J341" s="227">
        <v>44.12</v>
      </c>
      <c r="K341" s="226">
        <f>ROUND(E341*J341,2)</f>
        <v>2867.8</v>
      </c>
      <c r="L341" s="226">
        <v>15</v>
      </c>
      <c r="M341" s="226">
        <f>G341*(1+L341/100)</f>
        <v>0</v>
      </c>
      <c r="N341" s="226">
        <v>2.1000000000000001E-4</v>
      </c>
      <c r="O341" s="226">
        <f>ROUND(E341*N341,2)</f>
        <v>0.01</v>
      </c>
      <c r="P341" s="226">
        <v>0</v>
      </c>
      <c r="Q341" s="226">
        <f>ROUND(E341*P341,2)</f>
        <v>0</v>
      </c>
      <c r="R341" s="226"/>
      <c r="S341" s="226" t="s">
        <v>166</v>
      </c>
      <c r="T341" s="226" t="s">
        <v>142</v>
      </c>
      <c r="U341" s="226">
        <v>7.0000000000000007E-2</v>
      </c>
      <c r="V341" s="226">
        <f>ROUND(E341*U341,2)</f>
        <v>4.55</v>
      </c>
      <c r="W341" s="226"/>
      <c r="X341" s="226" t="s">
        <v>167</v>
      </c>
      <c r="Y341" s="207"/>
      <c r="Z341" s="207"/>
      <c r="AA341" s="207"/>
      <c r="AB341" s="207"/>
      <c r="AC341" s="207"/>
      <c r="AD341" s="207"/>
      <c r="AE341" s="207"/>
      <c r="AF341" s="207"/>
      <c r="AG341" s="207" t="s">
        <v>168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5">
      <c r="A342" s="241">
        <v>153</v>
      </c>
      <c r="B342" s="242" t="s">
        <v>573</v>
      </c>
      <c r="C342" s="249" t="s">
        <v>574</v>
      </c>
      <c r="D342" s="243" t="s">
        <v>183</v>
      </c>
      <c r="E342" s="244">
        <v>12</v>
      </c>
      <c r="F342" s="245"/>
      <c r="G342" s="246">
        <f>ROUND(E342*F342,2)</f>
        <v>0</v>
      </c>
      <c r="H342" s="227">
        <v>0</v>
      </c>
      <c r="I342" s="226">
        <f>ROUND(E342*H342,2)</f>
        <v>0</v>
      </c>
      <c r="J342" s="227">
        <v>34</v>
      </c>
      <c r="K342" s="226">
        <f>ROUND(E342*J342,2)</f>
        <v>408</v>
      </c>
      <c r="L342" s="226">
        <v>15</v>
      </c>
      <c r="M342" s="226">
        <f>G342*(1+L342/100)</f>
        <v>0</v>
      </c>
      <c r="N342" s="226">
        <v>0</v>
      </c>
      <c r="O342" s="226">
        <f>ROUND(E342*N342,2)</f>
        <v>0</v>
      </c>
      <c r="P342" s="226">
        <v>0</v>
      </c>
      <c r="Q342" s="226">
        <f>ROUND(E342*P342,2)</f>
        <v>0</v>
      </c>
      <c r="R342" s="226"/>
      <c r="S342" s="226" t="s">
        <v>166</v>
      </c>
      <c r="T342" s="226" t="s">
        <v>142</v>
      </c>
      <c r="U342" s="226">
        <v>6.2700000000000006E-2</v>
      </c>
      <c r="V342" s="226">
        <f>ROUND(E342*U342,2)</f>
        <v>0.75</v>
      </c>
      <c r="W342" s="226"/>
      <c r="X342" s="226" t="s">
        <v>167</v>
      </c>
      <c r="Y342" s="207"/>
      <c r="Z342" s="207"/>
      <c r="AA342" s="207"/>
      <c r="AB342" s="207"/>
      <c r="AC342" s="207"/>
      <c r="AD342" s="207"/>
      <c r="AE342" s="207"/>
      <c r="AF342" s="207"/>
      <c r="AG342" s="207" t="s">
        <v>168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5">
      <c r="A343" s="241">
        <v>154</v>
      </c>
      <c r="B343" s="242" t="s">
        <v>575</v>
      </c>
      <c r="C343" s="249" t="s">
        <v>576</v>
      </c>
      <c r="D343" s="243" t="s">
        <v>173</v>
      </c>
      <c r="E343" s="244">
        <v>17</v>
      </c>
      <c r="F343" s="245"/>
      <c r="G343" s="246">
        <f>ROUND(E343*F343,2)</f>
        <v>0</v>
      </c>
      <c r="H343" s="227">
        <v>0</v>
      </c>
      <c r="I343" s="226">
        <f>ROUND(E343*H343,2)</f>
        <v>0</v>
      </c>
      <c r="J343" s="227">
        <v>179</v>
      </c>
      <c r="K343" s="226">
        <f>ROUND(E343*J343,2)</f>
        <v>3043</v>
      </c>
      <c r="L343" s="226">
        <v>15</v>
      </c>
      <c r="M343" s="226">
        <f>G343*(1+L343/100)</f>
        <v>0</v>
      </c>
      <c r="N343" s="226">
        <v>0</v>
      </c>
      <c r="O343" s="226">
        <f>ROUND(E343*N343,2)</f>
        <v>0</v>
      </c>
      <c r="P343" s="226">
        <v>0</v>
      </c>
      <c r="Q343" s="226">
        <f>ROUND(E343*P343,2)</f>
        <v>0</v>
      </c>
      <c r="R343" s="226"/>
      <c r="S343" s="226" t="s">
        <v>166</v>
      </c>
      <c r="T343" s="226" t="s">
        <v>142</v>
      </c>
      <c r="U343" s="226">
        <v>0.33050000000000002</v>
      </c>
      <c r="V343" s="226">
        <f>ROUND(E343*U343,2)</f>
        <v>5.62</v>
      </c>
      <c r="W343" s="226"/>
      <c r="X343" s="226" t="s">
        <v>167</v>
      </c>
      <c r="Y343" s="207"/>
      <c r="Z343" s="207"/>
      <c r="AA343" s="207"/>
      <c r="AB343" s="207"/>
      <c r="AC343" s="207"/>
      <c r="AD343" s="207"/>
      <c r="AE343" s="207"/>
      <c r="AF343" s="207"/>
      <c r="AG343" s="207" t="s">
        <v>168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5">
      <c r="A344" s="241">
        <v>155</v>
      </c>
      <c r="B344" s="242" t="s">
        <v>577</v>
      </c>
      <c r="C344" s="249" t="s">
        <v>578</v>
      </c>
      <c r="D344" s="243" t="s">
        <v>173</v>
      </c>
      <c r="E344" s="244">
        <v>1</v>
      </c>
      <c r="F344" s="245"/>
      <c r="G344" s="246">
        <f>ROUND(E344*F344,2)</f>
        <v>0</v>
      </c>
      <c r="H344" s="227">
        <v>0</v>
      </c>
      <c r="I344" s="226">
        <f>ROUND(E344*H344,2)</f>
        <v>0</v>
      </c>
      <c r="J344" s="227">
        <v>190</v>
      </c>
      <c r="K344" s="226">
        <f>ROUND(E344*J344,2)</f>
        <v>190</v>
      </c>
      <c r="L344" s="226">
        <v>15</v>
      </c>
      <c r="M344" s="226">
        <f>G344*(1+L344/100)</f>
        <v>0</v>
      </c>
      <c r="N344" s="226">
        <v>0</v>
      </c>
      <c r="O344" s="226">
        <f>ROUND(E344*N344,2)</f>
        <v>0</v>
      </c>
      <c r="P344" s="226">
        <v>0</v>
      </c>
      <c r="Q344" s="226">
        <f>ROUND(E344*P344,2)</f>
        <v>0</v>
      </c>
      <c r="R344" s="226"/>
      <c r="S344" s="226" t="s">
        <v>166</v>
      </c>
      <c r="T344" s="226" t="s">
        <v>142</v>
      </c>
      <c r="U344" s="226">
        <v>0.35</v>
      </c>
      <c r="V344" s="226">
        <f>ROUND(E344*U344,2)</f>
        <v>0.35</v>
      </c>
      <c r="W344" s="226"/>
      <c r="X344" s="226" t="s">
        <v>167</v>
      </c>
      <c r="Y344" s="207"/>
      <c r="Z344" s="207"/>
      <c r="AA344" s="207"/>
      <c r="AB344" s="207"/>
      <c r="AC344" s="207"/>
      <c r="AD344" s="207"/>
      <c r="AE344" s="207"/>
      <c r="AF344" s="207"/>
      <c r="AG344" s="207" t="s">
        <v>168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5">
      <c r="A345" s="241">
        <v>156</v>
      </c>
      <c r="B345" s="242" t="s">
        <v>579</v>
      </c>
      <c r="C345" s="249" t="s">
        <v>580</v>
      </c>
      <c r="D345" s="243" t="s">
        <v>298</v>
      </c>
      <c r="E345" s="244">
        <v>1</v>
      </c>
      <c r="F345" s="245"/>
      <c r="G345" s="246">
        <f>ROUND(E345*F345,2)</f>
        <v>0</v>
      </c>
      <c r="H345" s="227">
        <v>0</v>
      </c>
      <c r="I345" s="226">
        <f>ROUND(E345*H345,2)</f>
        <v>0</v>
      </c>
      <c r="J345" s="227">
        <v>1650</v>
      </c>
      <c r="K345" s="226">
        <f>ROUND(E345*J345,2)</f>
        <v>1650</v>
      </c>
      <c r="L345" s="226">
        <v>15</v>
      </c>
      <c r="M345" s="226">
        <f>G345*(1+L345/100)</f>
        <v>0</v>
      </c>
      <c r="N345" s="226">
        <v>0</v>
      </c>
      <c r="O345" s="226">
        <f>ROUND(E345*N345,2)</f>
        <v>0</v>
      </c>
      <c r="P345" s="226">
        <v>0</v>
      </c>
      <c r="Q345" s="226">
        <f>ROUND(E345*P345,2)</f>
        <v>0</v>
      </c>
      <c r="R345" s="226"/>
      <c r="S345" s="226" t="s">
        <v>141</v>
      </c>
      <c r="T345" s="226" t="s">
        <v>142</v>
      </c>
      <c r="U345" s="226">
        <v>0</v>
      </c>
      <c r="V345" s="226">
        <f>ROUND(E345*U345,2)</f>
        <v>0</v>
      </c>
      <c r="W345" s="226"/>
      <c r="X345" s="226" t="s">
        <v>167</v>
      </c>
      <c r="Y345" s="207"/>
      <c r="Z345" s="207"/>
      <c r="AA345" s="207"/>
      <c r="AB345" s="207"/>
      <c r="AC345" s="207"/>
      <c r="AD345" s="207"/>
      <c r="AE345" s="207"/>
      <c r="AF345" s="207"/>
      <c r="AG345" s="207" t="s">
        <v>168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5">
      <c r="A346" s="241">
        <v>157</v>
      </c>
      <c r="B346" s="242" t="s">
        <v>581</v>
      </c>
      <c r="C346" s="249" t="s">
        <v>582</v>
      </c>
      <c r="D346" s="243" t="s">
        <v>311</v>
      </c>
      <c r="E346" s="244">
        <v>2</v>
      </c>
      <c r="F346" s="245"/>
      <c r="G346" s="246">
        <f>ROUND(E346*F346,2)</f>
        <v>0</v>
      </c>
      <c r="H346" s="227">
        <v>0</v>
      </c>
      <c r="I346" s="226">
        <f>ROUND(E346*H346,2)</f>
        <v>0</v>
      </c>
      <c r="J346" s="227">
        <v>570</v>
      </c>
      <c r="K346" s="226">
        <f>ROUND(E346*J346,2)</f>
        <v>1140</v>
      </c>
      <c r="L346" s="226">
        <v>15</v>
      </c>
      <c r="M346" s="226">
        <f>G346*(1+L346/100)</f>
        <v>0</v>
      </c>
      <c r="N346" s="226">
        <v>0</v>
      </c>
      <c r="O346" s="226">
        <f>ROUND(E346*N346,2)</f>
        <v>0</v>
      </c>
      <c r="P346" s="226">
        <v>0</v>
      </c>
      <c r="Q346" s="226">
        <f>ROUND(E346*P346,2)</f>
        <v>0</v>
      </c>
      <c r="R346" s="226"/>
      <c r="S346" s="226" t="s">
        <v>141</v>
      </c>
      <c r="T346" s="226" t="s">
        <v>142</v>
      </c>
      <c r="U346" s="226">
        <v>0</v>
      </c>
      <c r="V346" s="226">
        <f>ROUND(E346*U346,2)</f>
        <v>0</v>
      </c>
      <c r="W346" s="226"/>
      <c r="X346" s="226" t="s">
        <v>167</v>
      </c>
      <c r="Y346" s="207"/>
      <c r="Z346" s="207"/>
      <c r="AA346" s="207"/>
      <c r="AB346" s="207"/>
      <c r="AC346" s="207"/>
      <c r="AD346" s="207"/>
      <c r="AE346" s="207"/>
      <c r="AF346" s="207"/>
      <c r="AG346" s="207" t="s">
        <v>168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5">
      <c r="A347" s="241">
        <v>158</v>
      </c>
      <c r="B347" s="242" t="s">
        <v>583</v>
      </c>
      <c r="C347" s="249" t="s">
        <v>584</v>
      </c>
      <c r="D347" s="243" t="s">
        <v>311</v>
      </c>
      <c r="E347" s="244">
        <v>4</v>
      </c>
      <c r="F347" s="245"/>
      <c r="G347" s="246">
        <f>ROUND(E347*F347,2)</f>
        <v>0</v>
      </c>
      <c r="H347" s="227">
        <v>0</v>
      </c>
      <c r="I347" s="226">
        <f>ROUND(E347*H347,2)</f>
        <v>0</v>
      </c>
      <c r="J347" s="227">
        <v>385</v>
      </c>
      <c r="K347" s="226">
        <f>ROUND(E347*J347,2)</f>
        <v>1540</v>
      </c>
      <c r="L347" s="226">
        <v>15</v>
      </c>
      <c r="M347" s="226">
        <f>G347*(1+L347/100)</f>
        <v>0</v>
      </c>
      <c r="N347" s="226">
        <v>0</v>
      </c>
      <c r="O347" s="226">
        <f>ROUND(E347*N347,2)</f>
        <v>0</v>
      </c>
      <c r="P347" s="226">
        <v>0</v>
      </c>
      <c r="Q347" s="226">
        <f>ROUND(E347*P347,2)</f>
        <v>0</v>
      </c>
      <c r="R347" s="226"/>
      <c r="S347" s="226" t="s">
        <v>141</v>
      </c>
      <c r="T347" s="226" t="s">
        <v>142</v>
      </c>
      <c r="U347" s="226">
        <v>0</v>
      </c>
      <c r="V347" s="226">
        <f>ROUND(E347*U347,2)</f>
        <v>0</v>
      </c>
      <c r="W347" s="226"/>
      <c r="X347" s="226" t="s">
        <v>167</v>
      </c>
      <c r="Y347" s="207"/>
      <c r="Z347" s="207"/>
      <c r="AA347" s="207"/>
      <c r="AB347" s="207"/>
      <c r="AC347" s="207"/>
      <c r="AD347" s="207"/>
      <c r="AE347" s="207"/>
      <c r="AF347" s="207"/>
      <c r="AG347" s="207" t="s">
        <v>168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5">
      <c r="A348" s="241">
        <v>159</v>
      </c>
      <c r="B348" s="242" t="s">
        <v>585</v>
      </c>
      <c r="C348" s="249" t="s">
        <v>586</v>
      </c>
      <c r="D348" s="243" t="s">
        <v>194</v>
      </c>
      <c r="E348" s="244">
        <v>1</v>
      </c>
      <c r="F348" s="245"/>
      <c r="G348" s="246">
        <f>ROUND(E348*F348,2)</f>
        <v>0</v>
      </c>
      <c r="H348" s="227">
        <v>539</v>
      </c>
      <c r="I348" s="226">
        <f>ROUND(E348*H348,2)</f>
        <v>539</v>
      </c>
      <c r="J348" s="227">
        <v>0</v>
      </c>
      <c r="K348" s="226">
        <f>ROUND(E348*J348,2)</f>
        <v>0</v>
      </c>
      <c r="L348" s="226">
        <v>15</v>
      </c>
      <c r="M348" s="226">
        <f>G348*(1+L348/100)</f>
        <v>0</v>
      </c>
      <c r="N348" s="226">
        <v>0</v>
      </c>
      <c r="O348" s="226">
        <f>ROUND(E348*N348,2)</f>
        <v>0</v>
      </c>
      <c r="P348" s="226">
        <v>0</v>
      </c>
      <c r="Q348" s="226">
        <f>ROUND(E348*P348,2)</f>
        <v>0</v>
      </c>
      <c r="R348" s="226"/>
      <c r="S348" s="226" t="s">
        <v>141</v>
      </c>
      <c r="T348" s="226" t="s">
        <v>142</v>
      </c>
      <c r="U348" s="226">
        <v>0</v>
      </c>
      <c r="V348" s="226">
        <f>ROUND(E348*U348,2)</f>
        <v>0</v>
      </c>
      <c r="W348" s="226"/>
      <c r="X348" s="226" t="s">
        <v>195</v>
      </c>
      <c r="Y348" s="207"/>
      <c r="Z348" s="207"/>
      <c r="AA348" s="207"/>
      <c r="AB348" s="207"/>
      <c r="AC348" s="207"/>
      <c r="AD348" s="207"/>
      <c r="AE348" s="207"/>
      <c r="AF348" s="207"/>
      <c r="AG348" s="207" t="s">
        <v>196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5">
      <c r="A349" s="241">
        <v>160</v>
      </c>
      <c r="B349" s="242" t="s">
        <v>587</v>
      </c>
      <c r="C349" s="249" t="s">
        <v>588</v>
      </c>
      <c r="D349" s="243" t="s">
        <v>183</v>
      </c>
      <c r="E349" s="244">
        <v>12</v>
      </c>
      <c r="F349" s="245"/>
      <c r="G349" s="246">
        <f>ROUND(E349*F349,2)</f>
        <v>0</v>
      </c>
      <c r="H349" s="227">
        <v>114</v>
      </c>
      <c r="I349" s="226">
        <f>ROUND(E349*H349,2)</f>
        <v>1368</v>
      </c>
      <c r="J349" s="227">
        <v>0</v>
      </c>
      <c r="K349" s="226">
        <f>ROUND(E349*J349,2)</f>
        <v>0</v>
      </c>
      <c r="L349" s="226">
        <v>15</v>
      </c>
      <c r="M349" s="226">
        <f>G349*(1+L349/100)</f>
        <v>0</v>
      </c>
      <c r="N349" s="226">
        <v>5.2999999999999998E-4</v>
      </c>
      <c r="O349" s="226">
        <f>ROUND(E349*N349,2)</f>
        <v>0.01</v>
      </c>
      <c r="P349" s="226">
        <v>0</v>
      </c>
      <c r="Q349" s="226">
        <f>ROUND(E349*P349,2)</f>
        <v>0</v>
      </c>
      <c r="R349" s="226" t="s">
        <v>199</v>
      </c>
      <c r="S349" s="226" t="s">
        <v>166</v>
      </c>
      <c r="T349" s="226" t="s">
        <v>142</v>
      </c>
      <c r="U349" s="226">
        <v>0</v>
      </c>
      <c r="V349" s="226">
        <f>ROUND(E349*U349,2)</f>
        <v>0</v>
      </c>
      <c r="W349" s="226"/>
      <c r="X349" s="226" t="s">
        <v>195</v>
      </c>
      <c r="Y349" s="207"/>
      <c r="Z349" s="207"/>
      <c r="AA349" s="207"/>
      <c r="AB349" s="207"/>
      <c r="AC349" s="207"/>
      <c r="AD349" s="207"/>
      <c r="AE349" s="207"/>
      <c r="AF349" s="207"/>
      <c r="AG349" s="207" t="s">
        <v>196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5">
      <c r="A350" s="241">
        <v>161</v>
      </c>
      <c r="B350" s="242" t="s">
        <v>589</v>
      </c>
      <c r="C350" s="249" t="s">
        <v>590</v>
      </c>
      <c r="D350" s="243" t="s">
        <v>183</v>
      </c>
      <c r="E350" s="244">
        <v>5</v>
      </c>
      <c r="F350" s="245"/>
      <c r="G350" s="246">
        <f>ROUND(E350*F350,2)</f>
        <v>0</v>
      </c>
      <c r="H350" s="227">
        <v>19</v>
      </c>
      <c r="I350" s="226">
        <f>ROUND(E350*H350,2)</f>
        <v>95</v>
      </c>
      <c r="J350" s="227">
        <v>0</v>
      </c>
      <c r="K350" s="226">
        <f>ROUND(E350*J350,2)</f>
        <v>0</v>
      </c>
      <c r="L350" s="226">
        <v>15</v>
      </c>
      <c r="M350" s="226">
        <f>G350*(1+L350/100)</f>
        <v>0</v>
      </c>
      <c r="N350" s="226">
        <v>8.0000000000000007E-5</v>
      </c>
      <c r="O350" s="226">
        <f>ROUND(E350*N350,2)</f>
        <v>0</v>
      </c>
      <c r="P350" s="226">
        <v>0</v>
      </c>
      <c r="Q350" s="226">
        <f>ROUND(E350*P350,2)</f>
        <v>0</v>
      </c>
      <c r="R350" s="226" t="s">
        <v>199</v>
      </c>
      <c r="S350" s="226" t="s">
        <v>166</v>
      </c>
      <c r="T350" s="226" t="s">
        <v>142</v>
      </c>
      <c r="U350" s="226">
        <v>0</v>
      </c>
      <c r="V350" s="226">
        <f>ROUND(E350*U350,2)</f>
        <v>0</v>
      </c>
      <c r="W350" s="226"/>
      <c r="X350" s="226" t="s">
        <v>195</v>
      </c>
      <c r="Y350" s="207"/>
      <c r="Z350" s="207"/>
      <c r="AA350" s="207"/>
      <c r="AB350" s="207"/>
      <c r="AC350" s="207"/>
      <c r="AD350" s="207"/>
      <c r="AE350" s="207"/>
      <c r="AF350" s="207"/>
      <c r="AG350" s="207" t="s">
        <v>196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5">
      <c r="A351" s="241">
        <v>162</v>
      </c>
      <c r="B351" s="242" t="s">
        <v>591</v>
      </c>
      <c r="C351" s="249" t="s">
        <v>592</v>
      </c>
      <c r="D351" s="243" t="s">
        <v>183</v>
      </c>
      <c r="E351" s="244">
        <v>0.5</v>
      </c>
      <c r="F351" s="245"/>
      <c r="G351" s="246">
        <f>ROUND(E351*F351,2)</f>
        <v>0</v>
      </c>
      <c r="H351" s="227">
        <v>23</v>
      </c>
      <c r="I351" s="226">
        <f>ROUND(E351*H351,2)</f>
        <v>11.5</v>
      </c>
      <c r="J351" s="227">
        <v>0</v>
      </c>
      <c r="K351" s="226">
        <f>ROUND(E351*J351,2)</f>
        <v>0</v>
      </c>
      <c r="L351" s="226">
        <v>15</v>
      </c>
      <c r="M351" s="226">
        <f>G351*(1+L351/100)</f>
        <v>0</v>
      </c>
      <c r="N351" s="226">
        <v>6.0000000000000002E-5</v>
      </c>
      <c r="O351" s="226">
        <f>ROUND(E351*N351,2)</f>
        <v>0</v>
      </c>
      <c r="P351" s="226">
        <v>0</v>
      </c>
      <c r="Q351" s="226">
        <f>ROUND(E351*P351,2)</f>
        <v>0</v>
      </c>
      <c r="R351" s="226" t="s">
        <v>199</v>
      </c>
      <c r="S351" s="226" t="s">
        <v>166</v>
      </c>
      <c r="T351" s="226" t="s">
        <v>142</v>
      </c>
      <c r="U351" s="226">
        <v>0</v>
      </c>
      <c r="V351" s="226">
        <f>ROUND(E351*U351,2)</f>
        <v>0</v>
      </c>
      <c r="W351" s="226"/>
      <c r="X351" s="226" t="s">
        <v>195</v>
      </c>
      <c r="Y351" s="207"/>
      <c r="Z351" s="207"/>
      <c r="AA351" s="207"/>
      <c r="AB351" s="207"/>
      <c r="AC351" s="207"/>
      <c r="AD351" s="207"/>
      <c r="AE351" s="207"/>
      <c r="AF351" s="207"/>
      <c r="AG351" s="207" t="s">
        <v>196</v>
      </c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5">
      <c r="A352" s="241">
        <v>163</v>
      </c>
      <c r="B352" s="242" t="s">
        <v>593</v>
      </c>
      <c r="C352" s="249" t="s">
        <v>594</v>
      </c>
      <c r="D352" s="243" t="s">
        <v>173</v>
      </c>
      <c r="E352" s="244">
        <v>7</v>
      </c>
      <c r="F352" s="245"/>
      <c r="G352" s="246">
        <f>ROUND(E352*F352,2)</f>
        <v>0</v>
      </c>
      <c r="H352" s="227">
        <v>158</v>
      </c>
      <c r="I352" s="226">
        <f>ROUND(E352*H352,2)</f>
        <v>1106</v>
      </c>
      <c r="J352" s="227">
        <v>0</v>
      </c>
      <c r="K352" s="226">
        <f>ROUND(E352*J352,2)</f>
        <v>0</v>
      </c>
      <c r="L352" s="226">
        <v>15</v>
      </c>
      <c r="M352" s="226">
        <f>G352*(1+L352/100)</f>
        <v>0</v>
      </c>
      <c r="N352" s="226">
        <v>1.0000000000000001E-5</v>
      </c>
      <c r="O352" s="226">
        <f>ROUND(E352*N352,2)</f>
        <v>0</v>
      </c>
      <c r="P352" s="226">
        <v>0</v>
      </c>
      <c r="Q352" s="226">
        <f>ROUND(E352*P352,2)</f>
        <v>0</v>
      </c>
      <c r="R352" s="226" t="s">
        <v>199</v>
      </c>
      <c r="S352" s="226" t="s">
        <v>166</v>
      </c>
      <c r="T352" s="226" t="s">
        <v>142</v>
      </c>
      <c r="U352" s="226">
        <v>0</v>
      </c>
      <c r="V352" s="226">
        <f>ROUND(E352*U352,2)</f>
        <v>0</v>
      </c>
      <c r="W352" s="226"/>
      <c r="X352" s="226" t="s">
        <v>195</v>
      </c>
      <c r="Y352" s="207"/>
      <c r="Z352" s="207"/>
      <c r="AA352" s="207"/>
      <c r="AB352" s="207"/>
      <c r="AC352" s="207"/>
      <c r="AD352" s="207"/>
      <c r="AE352" s="207"/>
      <c r="AF352" s="207"/>
      <c r="AG352" s="207" t="s">
        <v>196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5">
      <c r="A353" s="241">
        <v>164</v>
      </c>
      <c r="B353" s="242" t="s">
        <v>595</v>
      </c>
      <c r="C353" s="249" t="s">
        <v>596</v>
      </c>
      <c r="D353" s="243" t="s">
        <v>173</v>
      </c>
      <c r="E353" s="244">
        <v>1</v>
      </c>
      <c r="F353" s="245"/>
      <c r="G353" s="246">
        <f>ROUND(E353*F353,2)</f>
        <v>0</v>
      </c>
      <c r="H353" s="227">
        <v>613</v>
      </c>
      <c r="I353" s="226">
        <f>ROUND(E353*H353,2)</f>
        <v>613</v>
      </c>
      <c r="J353" s="227">
        <v>0</v>
      </c>
      <c r="K353" s="226">
        <f>ROUND(E353*J353,2)</f>
        <v>0</v>
      </c>
      <c r="L353" s="226">
        <v>15</v>
      </c>
      <c r="M353" s="226">
        <f>G353*(1+L353/100)</f>
        <v>0</v>
      </c>
      <c r="N353" s="226">
        <v>2.4000000000000001E-4</v>
      </c>
      <c r="O353" s="226">
        <f>ROUND(E353*N353,2)</f>
        <v>0</v>
      </c>
      <c r="P353" s="226">
        <v>0</v>
      </c>
      <c r="Q353" s="226">
        <f>ROUND(E353*P353,2)</f>
        <v>0</v>
      </c>
      <c r="R353" s="226" t="s">
        <v>199</v>
      </c>
      <c r="S353" s="226" t="s">
        <v>166</v>
      </c>
      <c r="T353" s="226" t="s">
        <v>142</v>
      </c>
      <c r="U353" s="226">
        <v>0</v>
      </c>
      <c r="V353" s="226">
        <f>ROUND(E353*U353,2)</f>
        <v>0</v>
      </c>
      <c r="W353" s="226"/>
      <c r="X353" s="226" t="s">
        <v>195</v>
      </c>
      <c r="Y353" s="207"/>
      <c r="Z353" s="207"/>
      <c r="AA353" s="207"/>
      <c r="AB353" s="207"/>
      <c r="AC353" s="207"/>
      <c r="AD353" s="207"/>
      <c r="AE353" s="207"/>
      <c r="AF353" s="207"/>
      <c r="AG353" s="207" t="s">
        <v>196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5">
      <c r="A354" s="241">
        <v>165</v>
      </c>
      <c r="B354" s="242" t="s">
        <v>597</v>
      </c>
      <c r="C354" s="249" t="s">
        <v>598</v>
      </c>
      <c r="D354" s="243" t="s">
        <v>173</v>
      </c>
      <c r="E354" s="244">
        <v>7</v>
      </c>
      <c r="F354" s="245"/>
      <c r="G354" s="246">
        <f>ROUND(E354*F354,2)</f>
        <v>0</v>
      </c>
      <c r="H354" s="227">
        <v>53</v>
      </c>
      <c r="I354" s="226">
        <f>ROUND(E354*H354,2)</f>
        <v>371</v>
      </c>
      <c r="J354" s="227">
        <v>0</v>
      </c>
      <c r="K354" s="226">
        <f>ROUND(E354*J354,2)</f>
        <v>0</v>
      </c>
      <c r="L354" s="226">
        <v>15</v>
      </c>
      <c r="M354" s="226">
        <f>G354*(1+L354/100)</f>
        <v>0</v>
      </c>
      <c r="N354" s="226">
        <v>1.0000000000000001E-5</v>
      </c>
      <c r="O354" s="226">
        <f>ROUND(E354*N354,2)</f>
        <v>0</v>
      </c>
      <c r="P354" s="226">
        <v>0</v>
      </c>
      <c r="Q354" s="226">
        <f>ROUND(E354*P354,2)</f>
        <v>0</v>
      </c>
      <c r="R354" s="226" t="s">
        <v>199</v>
      </c>
      <c r="S354" s="226" t="s">
        <v>166</v>
      </c>
      <c r="T354" s="226" t="s">
        <v>142</v>
      </c>
      <c r="U354" s="226">
        <v>0</v>
      </c>
      <c r="V354" s="226">
        <f>ROUND(E354*U354,2)</f>
        <v>0</v>
      </c>
      <c r="W354" s="226"/>
      <c r="X354" s="226" t="s">
        <v>195</v>
      </c>
      <c r="Y354" s="207"/>
      <c r="Z354" s="207"/>
      <c r="AA354" s="207"/>
      <c r="AB354" s="207"/>
      <c r="AC354" s="207"/>
      <c r="AD354" s="207"/>
      <c r="AE354" s="207"/>
      <c r="AF354" s="207"/>
      <c r="AG354" s="207" t="s">
        <v>196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5">
      <c r="A355" s="241">
        <v>166</v>
      </c>
      <c r="B355" s="242" t="s">
        <v>599</v>
      </c>
      <c r="C355" s="249" t="s">
        <v>600</v>
      </c>
      <c r="D355" s="243" t="s">
        <v>173</v>
      </c>
      <c r="E355" s="244">
        <v>7</v>
      </c>
      <c r="F355" s="245"/>
      <c r="G355" s="246">
        <f>ROUND(E355*F355,2)</f>
        <v>0</v>
      </c>
      <c r="H355" s="227">
        <v>34</v>
      </c>
      <c r="I355" s="226">
        <f>ROUND(E355*H355,2)</f>
        <v>238</v>
      </c>
      <c r="J355" s="227">
        <v>0</v>
      </c>
      <c r="K355" s="226">
        <f>ROUND(E355*J355,2)</f>
        <v>0</v>
      </c>
      <c r="L355" s="226">
        <v>15</v>
      </c>
      <c r="M355" s="226">
        <f>G355*(1+L355/100)</f>
        <v>0</v>
      </c>
      <c r="N355" s="226">
        <v>5.0000000000000002E-5</v>
      </c>
      <c r="O355" s="226">
        <f>ROUND(E355*N355,2)</f>
        <v>0</v>
      </c>
      <c r="P355" s="226">
        <v>0</v>
      </c>
      <c r="Q355" s="226">
        <f>ROUND(E355*P355,2)</f>
        <v>0</v>
      </c>
      <c r="R355" s="226" t="s">
        <v>199</v>
      </c>
      <c r="S355" s="226" t="s">
        <v>166</v>
      </c>
      <c r="T355" s="226" t="s">
        <v>142</v>
      </c>
      <c r="U355" s="226">
        <v>0</v>
      </c>
      <c r="V355" s="226">
        <f>ROUND(E355*U355,2)</f>
        <v>0</v>
      </c>
      <c r="W355" s="226"/>
      <c r="X355" s="226" t="s">
        <v>195</v>
      </c>
      <c r="Y355" s="207"/>
      <c r="Z355" s="207"/>
      <c r="AA355" s="207"/>
      <c r="AB355" s="207"/>
      <c r="AC355" s="207"/>
      <c r="AD355" s="207"/>
      <c r="AE355" s="207"/>
      <c r="AF355" s="207"/>
      <c r="AG355" s="207" t="s">
        <v>196</v>
      </c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5">
      <c r="A356" s="241">
        <v>167</v>
      </c>
      <c r="B356" s="242" t="s">
        <v>601</v>
      </c>
      <c r="C356" s="249" t="s">
        <v>602</v>
      </c>
      <c r="D356" s="243" t="s">
        <v>173</v>
      </c>
      <c r="E356" s="244">
        <v>1</v>
      </c>
      <c r="F356" s="245"/>
      <c r="G356" s="246">
        <f>ROUND(E356*F356,2)</f>
        <v>0</v>
      </c>
      <c r="H356" s="227">
        <v>47</v>
      </c>
      <c r="I356" s="226">
        <f>ROUND(E356*H356,2)</f>
        <v>47</v>
      </c>
      <c r="J356" s="227">
        <v>0</v>
      </c>
      <c r="K356" s="226">
        <f>ROUND(E356*J356,2)</f>
        <v>0</v>
      </c>
      <c r="L356" s="226">
        <v>15</v>
      </c>
      <c r="M356" s="226">
        <f>G356*(1+L356/100)</f>
        <v>0</v>
      </c>
      <c r="N356" s="226">
        <v>0</v>
      </c>
      <c r="O356" s="226">
        <f>ROUND(E356*N356,2)</f>
        <v>0</v>
      </c>
      <c r="P356" s="226">
        <v>0</v>
      </c>
      <c r="Q356" s="226">
        <f>ROUND(E356*P356,2)</f>
        <v>0</v>
      </c>
      <c r="R356" s="226" t="s">
        <v>199</v>
      </c>
      <c r="S356" s="226" t="s">
        <v>166</v>
      </c>
      <c r="T356" s="226" t="s">
        <v>142</v>
      </c>
      <c r="U356" s="226">
        <v>0</v>
      </c>
      <c r="V356" s="226">
        <f>ROUND(E356*U356,2)</f>
        <v>0</v>
      </c>
      <c r="W356" s="226"/>
      <c r="X356" s="226" t="s">
        <v>195</v>
      </c>
      <c r="Y356" s="207"/>
      <c r="Z356" s="207"/>
      <c r="AA356" s="207"/>
      <c r="AB356" s="207"/>
      <c r="AC356" s="207"/>
      <c r="AD356" s="207"/>
      <c r="AE356" s="207"/>
      <c r="AF356" s="207"/>
      <c r="AG356" s="207" t="s">
        <v>196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5">
      <c r="A357" s="241">
        <v>168</v>
      </c>
      <c r="B357" s="242" t="s">
        <v>603</v>
      </c>
      <c r="C357" s="249" t="s">
        <v>604</v>
      </c>
      <c r="D357" s="243" t="s">
        <v>173</v>
      </c>
      <c r="E357" s="244">
        <v>17</v>
      </c>
      <c r="F357" s="245"/>
      <c r="G357" s="246">
        <f>ROUND(E357*F357,2)</f>
        <v>0</v>
      </c>
      <c r="H357" s="227">
        <v>14</v>
      </c>
      <c r="I357" s="226">
        <f>ROUND(E357*H357,2)</f>
        <v>238</v>
      </c>
      <c r="J357" s="227">
        <v>0</v>
      </c>
      <c r="K357" s="226">
        <f>ROUND(E357*J357,2)</f>
        <v>0</v>
      </c>
      <c r="L357" s="226">
        <v>15</v>
      </c>
      <c r="M357" s="226">
        <f>G357*(1+L357/100)</f>
        <v>0</v>
      </c>
      <c r="N357" s="226">
        <v>4.0000000000000003E-5</v>
      </c>
      <c r="O357" s="226">
        <f>ROUND(E357*N357,2)</f>
        <v>0</v>
      </c>
      <c r="P357" s="226">
        <v>0</v>
      </c>
      <c r="Q357" s="226">
        <f>ROUND(E357*P357,2)</f>
        <v>0</v>
      </c>
      <c r="R357" s="226" t="s">
        <v>199</v>
      </c>
      <c r="S357" s="226" t="s">
        <v>166</v>
      </c>
      <c r="T357" s="226" t="s">
        <v>142</v>
      </c>
      <c r="U357" s="226">
        <v>0</v>
      </c>
      <c r="V357" s="226">
        <f>ROUND(E357*U357,2)</f>
        <v>0</v>
      </c>
      <c r="W357" s="226"/>
      <c r="X357" s="226" t="s">
        <v>195</v>
      </c>
      <c r="Y357" s="207"/>
      <c r="Z357" s="207"/>
      <c r="AA357" s="207"/>
      <c r="AB357" s="207"/>
      <c r="AC357" s="207"/>
      <c r="AD357" s="207"/>
      <c r="AE357" s="207"/>
      <c r="AF357" s="207"/>
      <c r="AG357" s="207" t="s">
        <v>196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5">
      <c r="A358" s="241">
        <v>169</v>
      </c>
      <c r="B358" s="242" t="s">
        <v>605</v>
      </c>
      <c r="C358" s="249" t="s">
        <v>606</v>
      </c>
      <c r="D358" s="243" t="s">
        <v>173</v>
      </c>
      <c r="E358" s="244">
        <v>4</v>
      </c>
      <c r="F358" s="245"/>
      <c r="G358" s="246">
        <f>ROUND(E358*F358,2)</f>
        <v>0</v>
      </c>
      <c r="H358" s="227">
        <v>1147</v>
      </c>
      <c r="I358" s="226">
        <f>ROUND(E358*H358,2)</f>
        <v>4588</v>
      </c>
      <c r="J358" s="227">
        <v>0</v>
      </c>
      <c r="K358" s="226">
        <f>ROUND(E358*J358,2)</f>
        <v>0</v>
      </c>
      <c r="L358" s="226">
        <v>15</v>
      </c>
      <c r="M358" s="226">
        <f>G358*(1+L358/100)</f>
        <v>0</v>
      </c>
      <c r="N358" s="226">
        <v>4.0000000000000001E-3</v>
      </c>
      <c r="O358" s="226">
        <f>ROUND(E358*N358,2)</f>
        <v>0.02</v>
      </c>
      <c r="P358" s="226">
        <v>0</v>
      </c>
      <c r="Q358" s="226">
        <f>ROUND(E358*P358,2)</f>
        <v>0</v>
      </c>
      <c r="R358" s="226" t="s">
        <v>199</v>
      </c>
      <c r="S358" s="226" t="s">
        <v>166</v>
      </c>
      <c r="T358" s="226" t="s">
        <v>142</v>
      </c>
      <c r="U358" s="226">
        <v>0</v>
      </c>
      <c r="V358" s="226">
        <f>ROUND(E358*U358,2)</f>
        <v>0</v>
      </c>
      <c r="W358" s="226"/>
      <c r="X358" s="226" t="s">
        <v>195</v>
      </c>
      <c r="Y358" s="207"/>
      <c r="Z358" s="207"/>
      <c r="AA358" s="207"/>
      <c r="AB358" s="207"/>
      <c r="AC358" s="207"/>
      <c r="AD358" s="207"/>
      <c r="AE358" s="207"/>
      <c r="AF358" s="207"/>
      <c r="AG358" s="207" t="s">
        <v>196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5">
      <c r="A359" s="241">
        <v>170</v>
      </c>
      <c r="B359" s="242" t="s">
        <v>607</v>
      </c>
      <c r="C359" s="249" t="s">
        <v>608</v>
      </c>
      <c r="D359" s="243" t="s">
        <v>173</v>
      </c>
      <c r="E359" s="244">
        <v>2</v>
      </c>
      <c r="F359" s="245"/>
      <c r="G359" s="246">
        <f>ROUND(E359*F359,2)</f>
        <v>0</v>
      </c>
      <c r="H359" s="227">
        <v>1331</v>
      </c>
      <c r="I359" s="226">
        <f>ROUND(E359*H359,2)</f>
        <v>2662</v>
      </c>
      <c r="J359" s="227">
        <v>0</v>
      </c>
      <c r="K359" s="226">
        <f>ROUND(E359*J359,2)</f>
        <v>0</v>
      </c>
      <c r="L359" s="226">
        <v>15</v>
      </c>
      <c r="M359" s="226">
        <f>G359*(1+L359/100)</f>
        <v>0</v>
      </c>
      <c r="N359" s="226">
        <v>4.0000000000000001E-3</v>
      </c>
      <c r="O359" s="226">
        <f>ROUND(E359*N359,2)</f>
        <v>0.01</v>
      </c>
      <c r="P359" s="226">
        <v>0</v>
      </c>
      <c r="Q359" s="226">
        <f>ROUND(E359*P359,2)</f>
        <v>0</v>
      </c>
      <c r="R359" s="226"/>
      <c r="S359" s="226" t="s">
        <v>141</v>
      </c>
      <c r="T359" s="226" t="s">
        <v>142</v>
      </c>
      <c r="U359" s="226">
        <v>0</v>
      </c>
      <c r="V359" s="226">
        <f>ROUND(E359*U359,2)</f>
        <v>0</v>
      </c>
      <c r="W359" s="226"/>
      <c r="X359" s="226" t="s">
        <v>195</v>
      </c>
      <c r="Y359" s="207"/>
      <c r="Z359" s="207"/>
      <c r="AA359" s="207"/>
      <c r="AB359" s="207"/>
      <c r="AC359" s="207"/>
      <c r="AD359" s="207"/>
      <c r="AE359" s="207"/>
      <c r="AF359" s="207"/>
      <c r="AG359" s="207" t="s">
        <v>196</v>
      </c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5">
      <c r="A360" s="241">
        <v>171</v>
      </c>
      <c r="B360" s="242" t="s">
        <v>609</v>
      </c>
      <c r="C360" s="249" t="s">
        <v>610</v>
      </c>
      <c r="D360" s="243" t="s">
        <v>173</v>
      </c>
      <c r="E360" s="244">
        <v>1</v>
      </c>
      <c r="F360" s="245"/>
      <c r="G360" s="246">
        <f>ROUND(E360*F360,2)</f>
        <v>0</v>
      </c>
      <c r="H360" s="227">
        <v>1076</v>
      </c>
      <c r="I360" s="226">
        <f>ROUND(E360*H360,2)</f>
        <v>1076</v>
      </c>
      <c r="J360" s="227">
        <v>0</v>
      </c>
      <c r="K360" s="226">
        <f>ROUND(E360*J360,2)</f>
        <v>0</v>
      </c>
      <c r="L360" s="226">
        <v>15</v>
      </c>
      <c r="M360" s="226">
        <f>G360*(1+L360/100)</f>
        <v>0</v>
      </c>
      <c r="N360" s="226">
        <v>2.63E-2</v>
      </c>
      <c r="O360" s="226">
        <f>ROUND(E360*N360,2)</f>
        <v>0.03</v>
      </c>
      <c r="P360" s="226">
        <v>0</v>
      </c>
      <c r="Q360" s="226">
        <f>ROUND(E360*P360,2)</f>
        <v>0</v>
      </c>
      <c r="R360" s="226"/>
      <c r="S360" s="226" t="s">
        <v>141</v>
      </c>
      <c r="T360" s="226" t="s">
        <v>142</v>
      </c>
      <c r="U360" s="226">
        <v>0</v>
      </c>
      <c r="V360" s="226">
        <f>ROUND(E360*U360,2)</f>
        <v>0</v>
      </c>
      <c r="W360" s="226"/>
      <c r="X360" s="226" t="s">
        <v>195</v>
      </c>
      <c r="Y360" s="207"/>
      <c r="Z360" s="207"/>
      <c r="AA360" s="207"/>
      <c r="AB360" s="207"/>
      <c r="AC360" s="207"/>
      <c r="AD360" s="207"/>
      <c r="AE360" s="207"/>
      <c r="AF360" s="207"/>
      <c r="AG360" s="207" t="s">
        <v>196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5">
      <c r="A361" s="241">
        <v>172</v>
      </c>
      <c r="B361" s="242" t="s">
        <v>611</v>
      </c>
      <c r="C361" s="249" t="s">
        <v>612</v>
      </c>
      <c r="D361" s="243" t="s">
        <v>173</v>
      </c>
      <c r="E361" s="244">
        <v>1</v>
      </c>
      <c r="F361" s="245"/>
      <c r="G361" s="246">
        <f>ROUND(E361*F361,2)</f>
        <v>0</v>
      </c>
      <c r="H361" s="227">
        <v>219</v>
      </c>
      <c r="I361" s="226">
        <f>ROUND(E361*H361,2)</f>
        <v>219</v>
      </c>
      <c r="J361" s="227">
        <v>0</v>
      </c>
      <c r="K361" s="226">
        <f>ROUND(E361*J361,2)</f>
        <v>0</v>
      </c>
      <c r="L361" s="226">
        <v>15</v>
      </c>
      <c r="M361" s="226">
        <f>G361*(1+L361/100)</f>
        <v>0</v>
      </c>
      <c r="N361" s="226">
        <v>1.8000000000000001E-4</v>
      </c>
      <c r="O361" s="226">
        <f>ROUND(E361*N361,2)</f>
        <v>0</v>
      </c>
      <c r="P361" s="226">
        <v>0</v>
      </c>
      <c r="Q361" s="226">
        <f>ROUND(E361*P361,2)</f>
        <v>0</v>
      </c>
      <c r="R361" s="226" t="s">
        <v>199</v>
      </c>
      <c r="S361" s="226" t="s">
        <v>166</v>
      </c>
      <c r="T361" s="226" t="s">
        <v>142</v>
      </c>
      <c r="U361" s="226">
        <v>0</v>
      </c>
      <c r="V361" s="226">
        <f>ROUND(E361*U361,2)</f>
        <v>0</v>
      </c>
      <c r="W361" s="226"/>
      <c r="X361" s="226" t="s">
        <v>195</v>
      </c>
      <c r="Y361" s="207"/>
      <c r="Z361" s="207"/>
      <c r="AA361" s="207"/>
      <c r="AB361" s="207"/>
      <c r="AC361" s="207"/>
      <c r="AD361" s="207"/>
      <c r="AE361" s="207"/>
      <c r="AF361" s="207"/>
      <c r="AG361" s="207" t="s">
        <v>196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5">
      <c r="A362" s="241">
        <v>173</v>
      </c>
      <c r="B362" s="242" t="s">
        <v>613</v>
      </c>
      <c r="C362" s="249" t="s">
        <v>614</v>
      </c>
      <c r="D362" s="243" t="s">
        <v>173</v>
      </c>
      <c r="E362" s="244">
        <v>1</v>
      </c>
      <c r="F362" s="245"/>
      <c r="G362" s="246">
        <f>ROUND(E362*F362,2)</f>
        <v>0</v>
      </c>
      <c r="H362" s="227">
        <v>160</v>
      </c>
      <c r="I362" s="226">
        <f>ROUND(E362*H362,2)</f>
        <v>160</v>
      </c>
      <c r="J362" s="227">
        <v>0</v>
      </c>
      <c r="K362" s="226">
        <f>ROUND(E362*J362,2)</f>
        <v>0</v>
      </c>
      <c r="L362" s="226">
        <v>15</v>
      </c>
      <c r="M362" s="226">
        <f>G362*(1+L362/100)</f>
        <v>0</v>
      </c>
      <c r="N362" s="226">
        <v>1.8000000000000001E-4</v>
      </c>
      <c r="O362" s="226">
        <f>ROUND(E362*N362,2)</f>
        <v>0</v>
      </c>
      <c r="P362" s="226">
        <v>0</v>
      </c>
      <c r="Q362" s="226">
        <f>ROUND(E362*P362,2)</f>
        <v>0</v>
      </c>
      <c r="R362" s="226" t="s">
        <v>199</v>
      </c>
      <c r="S362" s="226" t="s">
        <v>166</v>
      </c>
      <c r="T362" s="226" t="s">
        <v>142</v>
      </c>
      <c r="U362" s="226">
        <v>0</v>
      </c>
      <c r="V362" s="226">
        <f>ROUND(E362*U362,2)</f>
        <v>0</v>
      </c>
      <c r="W362" s="226"/>
      <c r="X362" s="226" t="s">
        <v>195</v>
      </c>
      <c r="Y362" s="207"/>
      <c r="Z362" s="207"/>
      <c r="AA362" s="207"/>
      <c r="AB362" s="207"/>
      <c r="AC362" s="207"/>
      <c r="AD362" s="207"/>
      <c r="AE362" s="207"/>
      <c r="AF362" s="207"/>
      <c r="AG362" s="207" t="s">
        <v>196</v>
      </c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5">
      <c r="A363" s="241">
        <v>174</v>
      </c>
      <c r="B363" s="242" t="s">
        <v>615</v>
      </c>
      <c r="C363" s="249" t="s">
        <v>616</v>
      </c>
      <c r="D363" s="243" t="s">
        <v>173</v>
      </c>
      <c r="E363" s="244">
        <v>1</v>
      </c>
      <c r="F363" s="245"/>
      <c r="G363" s="246">
        <f>ROUND(E363*F363,2)</f>
        <v>0</v>
      </c>
      <c r="H363" s="227">
        <v>416</v>
      </c>
      <c r="I363" s="226">
        <f>ROUND(E363*H363,2)</f>
        <v>416</v>
      </c>
      <c r="J363" s="227">
        <v>0</v>
      </c>
      <c r="K363" s="226">
        <f>ROUND(E363*J363,2)</f>
        <v>0</v>
      </c>
      <c r="L363" s="226">
        <v>15</v>
      </c>
      <c r="M363" s="226">
        <f>G363*(1+L363/100)</f>
        <v>0</v>
      </c>
      <c r="N363" s="226">
        <v>4.0000000000000002E-4</v>
      </c>
      <c r="O363" s="226">
        <f>ROUND(E363*N363,2)</f>
        <v>0</v>
      </c>
      <c r="P363" s="226">
        <v>0</v>
      </c>
      <c r="Q363" s="226">
        <f>ROUND(E363*P363,2)</f>
        <v>0</v>
      </c>
      <c r="R363" s="226" t="s">
        <v>199</v>
      </c>
      <c r="S363" s="226" t="s">
        <v>166</v>
      </c>
      <c r="T363" s="226" t="s">
        <v>142</v>
      </c>
      <c r="U363" s="226">
        <v>0</v>
      </c>
      <c r="V363" s="226">
        <f>ROUND(E363*U363,2)</f>
        <v>0</v>
      </c>
      <c r="W363" s="226"/>
      <c r="X363" s="226" t="s">
        <v>195</v>
      </c>
      <c r="Y363" s="207"/>
      <c r="Z363" s="207"/>
      <c r="AA363" s="207"/>
      <c r="AB363" s="207"/>
      <c r="AC363" s="207"/>
      <c r="AD363" s="207"/>
      <c r="AE363" s="207"/>
      <c r="AF363" s="207"/>
      <c r="AG363" s="207" t="s">
        <v>196</v>
      </c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5">
      <c r="A364" s="241">
        <v>175</v>
      </c>
      <c r="B364" s="242" t="s">
        <v>617</v>
      </c>
      <c r="C364" s="249" t="s">
        <v>618</v>
      </c>
      <c r="D364" s="243" t="s">
        <v>173</v>
      </c>
      <c r="E364" s="244">
        <v>1</v>
      </c>
      <c r="F364" s="245"/>
      <c r="G364" s="246">
        <f>ROUND(E364*F364,2)</f>
        <v>0</v>
      </c>
      <c r="H364" s="227">
        <v>974</v>
      </c>
      <c r="I364" s="226">
        <f>ROUND(E364*H364,2)</f>
        <v>974</v>
      </c>
      <c r="J364" s="227">
        <v>0</v>
      </c>
      <c r="K364" s="226">
        <f>ROUND(E364*J364,2)</f>
        <v>0</v>
      </c>
      <c r="L364" s="226">
        <v>15</v>
      </c>
      <c r="M364" s="226">
        <f>G364*(1+L364/100)</f>
        <v>0</v>
      </c>
      <c r="N364" s="226">
        <v>5.0000000000000001E-4</v>
      </c>
      <c r="O364" s="226">
        <f>ROUND(E364*N364,2)</f>
        <v>0</v>
      </c>
      <c r="P364" s="226">
        <v>0</v>
      </c>
      <c r="Q364" s="226">
        <f>ROUND(E364*P364,2)</f>
        <v>0</v>
      </c>
      <c r="R364" s="226" t="s">
        <v>199</v>
      </c>
      <c r="S364" s="226" t="s">
        <v>166</v>
      </c>
      <c r="T364" s="226" t="s">
        <v>142</v>
      </c>
      <c r="U364" s="226">
        <v>0</v>
      </c>
      <c r="V364" s="226">
        <f>ROUND(E364*U364,2)</f>
        <v>0</v>
      </c>
      <c r="W364" s="226"/>
      <c r="X364" s="226" t="s">
        <v>195</v>
      </c>
      <c r="Y364" s="207"/>
      <c r="Z364" s="207"/>
      <c r="AA364" s="207"/>
      <c r="AB364" s="207"/>
      <c r="AC364" s="207"/>
      <c r="AD364" s="207"/>
      <c r="AE364" s="207"/>
      <c r="AF364" s="207"/>
      <c r="AG364" s="207" t="s">
        <v>196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ht="20.399999999999999" outlineLevel="1" x14ac:dyDescent="0.25">
      <c r="A365" s="241">
        <v>176</v>
      </c>
      <c r="B365" s="242" t="s">
        <v>619</v>
      </c>
      <c r="C365" s="249" t="s">
        <v>620</v>
      </c>
      <c r="D365" s="243" t="s">
        <v>173</v>
      </c>
      <c r="E365" s="244">
        <v>1</v>
      </c>
      <c r="F365" s="245"/>
      <c r="G365" s="246">
        <f>ROUND(E365*F365,2)</f>
        <v>0</v>
      </c>
      <c r="H365" s="227">
        <v>1558</v>
      </c>
      <c r="I365" s="226">
        <f>ROUND(E365*H365,2)</f>
        <v>1558</v>
      </c>
      <c r="J365" s="227">
        <v>0</v>
      </c>
      <c r="K365" s="226">
        <f>ROUND(E365*J365,2)</f>
        <v>0</v>
      </c>
      <c r="L365" s="226">
        <v>15</v>
      </c>
      <c r="M365" s="226">
        <f>G365*(1+L365/100)</f>
        <v>0</v>
      </c>
      <c r="N365" s="226">
        <v>2.7E-4</v>
      </c>
      <c r="O365" s="226">
        <f>ROUND(E365*N365,2)</f>
        <v>0</v>
      </c>
      <c r="P365" s="226">
        <v>0</v>
      </c>
      <c r="Q365" s="226">
        <f>ROUND(E365*P365,2)</f>
        <v>0</v>
      </c>
      <c r="R365" s="226" t="s">
        <v>199</v>
      </c>
      <c r="S365" s="226" t="s">
        <v>166</v>
      </c>
      <c r="T365" s="226" t="s">
        <v>142</v>
      </c>
      <c r="U365" s="226">
        <v>0</v>
      </c>
      <c r="V365" s="226">
        <f>ROUND(E365*U365,2)</f>
        <v>0</v>
      </c>
      <c r="W365" s="226"/>
      <c r="X365" s="226" t="s">
        <v>195</v>
      </c>
      <c r="Y365" s="207"/>
      <c r="Z365" s="207"/>
      <c r="AA365" s="207"/>
      <c r="AB365" s="207"/>
      <c r="AC365" s="207"/>
      <c r="AD365" s="207"/>
      <c r="AE365" s="207"/>
      <c r="AF365" s="207"/>
      <c r="AG365" s="207" t="s">
        <v>196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5">
      <c r="A366" s="241">
        <v>177</v>
      </c>
      <c r="B366" s="242" t="s">
        <v>621</v>
      </c>
      <c r="C366" s="249" t="s">
        <v>622</v>
      </c>
      <c r="D366" s="243" t="s">
        <v>623</v>
      </c>
      <c r="E366" s="244">
        <v>15</v>
      </c>
      <c r="F366" s="245"/>
      <c r="G366" s="246">
        <f>ROUND(E366*F366,2)</f>
        <v>0</v>
      </c>
      <c r="H366" s="227">
        <v>13</v>
      </c>
      <c r="I366" s="226">
        <f>ROUND(E366*H366,2)</f>
        <v>195</v>
      </c>
      <c r="J366" s="227">
        <v>0</v>
      </c>
      <c r="K366" s="226">
        <f>ROUND(E366*J366,2)</f>
        <v>0</v>
      </c>
      <c r="L366" s="226">
        <v>15</v>
      </c>
      <c r="M366" s="226">
        <f>G366*(1+L366/100)</f>
        <v>0</v>
      </c>
      <c r="N366" s="226">
        <v>1</v>
      </c>
      <c r="O366" s="226">
        <f>ROUND(E366*N366,2)</f>
        <v>15</v>
      </c>
      <c r="P366" s="226">
        <v>0</v>
      </c>
      <c r="Q366" s="226">
        <f>ROUND(E366*P366,2)</f>
        <v>0</v>
      </c>
      <c r="R366" s="226" t="s">
        <v>199</v>
      </c>
      <c r="S366" s="226" t="s">
        <v>166</v>
      </c>
      <c r="T366" s="226" t="s">
        <v>142</v>
      </c>
      <c r="U366" s="226">
        <v>0</v>
      </c>
      <c r="V366" s="226">
        <f>ROUND(E366*U366,2)</f>
        <v>0</v>
      </c>
      <c r="W366" s="226"/>
      <c r="X366" s="226" t="s">
        <v>195</v>
      </c>
      <c r="Y366" s="207"/>
      <c r="Z366" s="207"/>
      <c r="AA366" s="207"/>
      <c r="AB366" s="207"/>
      <c r="AC366" s="207"/>
      <c r="AD366" s="207"/>
      <c r="AE366" s="207"/>
      <c r="AF366" s="207"/>
      <c r="AG366" s="207" t="s">
        <v>196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5">
      <c r="A367" s="241">
        <v>178</v>
      </c>
      <c r="B367" s="242" t="s">
        <v>624</v>
      </c>
      <c r="C367" s="249" t="s">
        <v>625</v>
      </c>
      <c r="D367" s="243" t="s">
        <v>298</v>
      </c>
      <c r="E367" s="244">
        <v>1</v>
      </c>
      <c r="F367" s="245"/>
      <c r="G367" s="246">
        <f>ROUND(E367*F367,2)</f>
        <v>0</v>
      </c>
      <c r="H367" s="227">
        <v>0</v>
      </c>
      <c r="I367" s="226">
        <f>ROUND(E367*H367,2)</f>
        <v>0</v>
      </c>
      <c r="J367" s="227">
        <v>3300</v>
      </c>
      <c r="K367" s="226">
        <f>ROUND(E367*J367,2)</f>
        <v>3300</v>
      </c>
      <c r="L367" s="226">
        <v>15</v>
      </c>
      <c r="M367" s="226">
        <f>G367*(1+L367/100)</f>
        <v>0</v>
      </c>
      <c r="N367" s="226">
        <v>0</v>
      </c>
      <c r="O367" s="226">
        <f>ROUND(E367*N367,2)</f>
        <v>0</v>
      </c>
      <c r="P367" s="226">
        <v>0</v>
      </c>
      <c r="Q367" s="226">
        <f>ROUND(E367*P367,2)</f>
        <v>0</v>
      </c>
      <c r="R367" s="226"/>
      <c r="S367" s="226" t="s">
        <v>141</v>
      </c>
      <c r="T367" s="226" t="s">
        <v>142</v>
      </c>
      <c r="U367" s="226">
        <v>0</v>
      </c>
      <c r="V367" s="226">
        <f>ROUND(E367*U367,2)</f>
        <v>0</v>
      </c>
      <c r="W367" s="226"/>
      <c r="X367" s="226" t="s">
        <v>204</v>
      </c>
      <c r="Y367" s="207"/>
      <c r="Z367" s="207"/>
      <c r="AA367" s="207"/>
      <c r="AB367" s="207"/>
      <c r="AC367" s="207"/>
      <c r="AD367" s="207"/>
      <c r="AE367" s="207"/>
      <c r="AF367" s="207"/>
      <c r="AG367" s="207" t="s">
        <v>205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x14ac:dyDescent="0.25">
      <c r="A368" s="229" t="s">
        <v>136</v>
      </c>
      <c r="B368" s="230" t="s">
        <v>104</v>
      </c>
      <c r="C368" s="248" t="s">
        <v>105</v>
      </c>
      <c r="D368" s="231"/>
      <c r="E368" s="232"/>
      <c r="F368" s="233"/>
      <c r="G368" s="234">
        <f>SUMIF(AG369:AG371,"&lt;&gt;NOR",G369:G371)</f>
        <v>0</v>
      </c>
      <c r="H368" s="228"/>
      <c r="I368" s="228">
        <f>SUM(I369:I371)</f>
        <v>243.26999999999998</v>
      </c>
      <c r="J368" s="228"/>
      <c r="K368" s="228">
        <f>SUM(K369:K371)</f>
        <v>243.73</v>
      </c>
      <c r="L368" s="228"/>
      <c r="M368" s="228">
        <f>SUM(M369:M371)</f>
        <v>0</v>
      </c>
      <c r="N368" s="228"/>
      <c r="O368" s="228">
        <f>SUM(O369:O371)</f>
        <v>0</v>
      </c>
      <c r="P368" s="228"/>
      <c r="Q368" s="228">
        <f>SUM(Q369:Q371)</f>
        <v>0</v>
      </c>
      <c r="R368" s="228"/>
      <c r="S368" s="228"/>
      <c r="T368" s="228"/>
      <c r="U368" s="228"/>
      <c r="V368" s="228">
        <f>SUM(V369:V371)</f>
        <v>0.44</v>
      </c>
      <c r="W368" s="228"/>
      <c r="X368" s="228"/>
      <c r="AG368" t="s">
        <v>137</v>
      </c>
    </row>
    <row r="369" spans="1:60" outlineLevel="1" x14ac:dyDescent="0.25">
      <c r="A369" s="241">
        <v>179</v>
      </c>
      <c r="B369" s="242" t="s">
        <v>626</v>
      </c>
      <c r="C369" s="249" t="s">
        <v>627</v>
      </c>
      <c r="D369" s="243" t="s">
        <v>173</v>
      </c>
      <c r="E369" s="244">
        <v>1</v>
      </c>
      <c r="F369" s="245"/>
      <c r="G369" s="246">
        <f>ROUND(E369*F369,2)</f>
        <v>0</v>
      </c>
      <c r="H369" s="227">
        <v>76.27</v>
      </c>
      <c r="I369" s="226">
        <f>ROUND(E369*H369,2)</f>
        <v>76.27</v>
      </c>
      <c r="J369" s="227">
        <v>134.72999999999999</v>
      </c>
      <c r="K369" s="226">
        <f>ROUND(E369*J369,2)</f>
        <v>134.72999999999999</v>
      </c>
      <c r="L369" s="226">
        <v>15</v>
      </c>
      <c r="M369" s="226">
        <f>G369*(1+L369/100)</f>
        <v>0</v>
      </c>
      <c r="N369" s="226">
        <v>0</v>
      </c>
      <c r="O369" s="226">
        <f>ROUND(E369*N369,2)</f>
        <v>0</v>
      </c>
      <c r="P369" s="226">
        <v>0</v>
      </c>
      <c r="Q369" s="226">
        <f>ROUND(E369*P369,2)</f>
        <v>0</v>
      </c>
      <c r="R369" s="226"/>
      <c r="S369" s="226" t="s">
        <v>166</v>
      </c>
      <c r="T369" s="226" t="s">
        <v>142</v>
      </c>
      <c r="U369" s="226">
        <v>0.23599999999999999</v>
      </c>
      <c r="V369" s="226">
        <f>ROUND(E369*U369,2)</f>
        <v>0.24</v>
      </c>
      <c r="W369" s="226"/>
      <c r="X369" s="226" t="s">
        <v>167</v>
      </c>
      <c r="Y369" s="207"/>
      <c r="Z369" s="207"/>
      <c r="AA369" s="207"/>
      <c r="AB369" s="207"/>
      <c r="AC369" s="207"/>
      <c r="AD369" s="207"/>
      <c r="AE369" s="207"/>
      <c r="AF369" s="207"/>
      <c r="AG369" s="207" t="s">
        <v>168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5">
      <c r="A370" s="241">
        <v>180</v>
      </c>
      <c r="B370" s="242" t="s">
        <v>628</v>
      </c>
      <c r="C370" s="249" t="s">
        <v>629</v>
      </c>
      <c r="D370" s="243" t="s">
        <v>173</v>
      </c>
      <c r="E370" s="244">
        <v>1</v>
      </c>
      <c r="F370" s="245"/>
      <c r="G370" s="246">
        <f>ROUND(E370*F370,2)</f>
        <v>0</v>
      </c>
      <c r="H370" s="227">
        <v>0</v>
      </c>
      <c r="I370" s="226">
        <f>ROUND(E370*H370,2)</f>
        <v>0</v>
      </c>
      <c r="J370" s="227">
        <v>109</v>
      </c>
      <c r="K370" s="226">
        <f>ROUND(E370*J370,2)</f>
        <v>109</v>
      </c>
      <c r="L370" s="226">
        <v>15</v>
      </c>
      <c r="M370" s="226">
        <f>G370*(1+L370/100)</f>
        <v>0</v>
      </c>
      <c r="N370" s="226">
        <v>0</v>
      </c>
      <c r="O370" s="226">
        <f>ROUND(E370*N370,2)</f>
        <v>0</v>
      </c>
      <c r="P370" s="226">
        <v>0</v>
      </c>
      <c r="Q370" s="226">
        <f>ROUND(E370*P370,2)</f>
        <v>0</v>
      </c>
      <c r="R370" s="226"/>
      <c r="S370" s="226" t="s">
        <v>166</v>
      </c>
      <c r="T370" s="226" t="s">
        <v>142</v>
      </c>
      <c r="U370" s="226">
        <v>0.20166999999999999</v>
      </c>
      <c r="V370" s="226">
        <f>ROUND(E370*U370,2)</f>
        <v>0.2</v>
      </c>
      <c r="W370" s="226"/>
      <c r="X370" s="226" t="s">
        <v>167</v>
      </c>
      <c r="Y370" s="207"/>
      <c r="Z370" s="207"/>
      <c r="AA370" s="207"/>
      <c r="AB370" s="207"/>
      <c r="AC370" s="207"/>
      <c r="AD370" s="207"/>
      <c r="AE370" s="207"/>
      <c r="AF370" s="207"/>
      <c r="AG370" s="207" t="s">
        <v>168</v>
      </c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5">
      <c r="A371" s="241">
        <v>181</v>
      </c>
      <c r="B371" s="242" t="s">
        <v>630</v>
      </c>
      <c r="C371" s="249" t="s">
        <v>631</v>
      </c>
      <c r="D371" s="243" t="s">
        <v>173</v>
      </c>
      <c r="E371" s="244">
        <v>1</v>
      </c>
      <c r="F371" s="245"/>
      <c r="G371" s="246">
        <f>ROUND(E371*F371,2)</f>
        <v>0</v>
      </c>
      <c r="H371" s="227">
        <v>167</v>
      </c>
      <c r="I371" s="226">
        <f>ROUND(E371*H371,2)</f>
        <v>167</v>
      </c>
      <c r="J371" s="227">
        <v>0</v>
      </c>
      <c r="K371" s="226">
        <f>ROUND(E371*J371,2)</f>
        <v>0</v>
      </c>
      <c r="L371" s="226">
        <v>15</v>
      </c>
      <c r="M371" s="226">
        <f>G371*(1+L371/100)</f>
        <v>0</v>
      </c>
      <c r="N371" s="226">
        <v>1.0000000000000001E-5</v>
      </c>
      <c r="O371" s="226">
        <f>ROUND(E371*N371,2)</f>
        <v>0</v>
      </c>
      <c r="P371" s="226">
        <v>0</v>
      </c>
      <c r="Q371" s="226">
        <f>ROUND(E371*P371,2)</f>
        <v>0</v>
      </c>
      <c r="R371" s="226" t="s">
        <v>199</v>
      </c>
      <c r="S371" s="226" t="s">
        <v>166</v>
      </c>
      <c r="T371" s="226" t="s">
        <v>142</v>
      </c>
      <c r="U371" s="226">
        <v>0</v>
      </c>
      <c r="V371" s="226">
        <f>ROUND(E371*U371,2)</f>
        <v>0</v>
      </c>
      <c r="W371" s="226"/>
      <c r="X371" s="226" t="s">
        <v>195</v>
      </c>
      <c r="Y371" s="207"/>
      <c r="Z371" s="207"/>
      <c r="AA371" s="207"/>
      <c r="AB371" s="207"/>
      <c r="AC371" s="207"/>
      <c r="AD371" s="207"/>
      <c r="AE371" s="207"/>
      <c r="AF371" s="207"/>
      <c r="AG371" s="207" t="s">
        <v>196</v>
      </c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x14ac:dyDescent="0.25">
      <c r="A372" s="229" t="s">
        <v>136</v>
      </c>
      <c r="B372" s="230" t="s">
        <v>106</v>
      </c>
      <c r="C372" s="248" t="s">
        <v>107</v>
      </c>
      <c r="D372" s="231"/>
      <c r="E372" s="232"/>
      <c r="F372" s="233"/>
      <c r="G372" s="234">
        <f>SUMIF(AG373:AG381,"&lt;&gt;NOR",G373:G381)</f>
        <v>0</v>
      </c>
      <c r="H372" s="228"/>
      <c r="I372" s="228">
        <f>SUM(I373:I381)</f>
        <v>0</v>
      </c>
      <c r="J372" s="228"/>
      <c r="K372" s="228">
        <f>SUM(K373:K381)</f>
        <v>4104.21</v>
      </c>
      <c r="L372" s="228"/>
      <c r="M372" s="228">
        <f>SUM(M373:M381)</f>
        <v>0</v>
      </c>
      <c r="N372" s="228"/>
      <c r="O372" s="228">
        <f>SUM(O373:O381)</f>
        <v>0</v>
      </c>
      <c r="P372" s="228"/>
      <c r="Q372" s="228">
        <f>SUM(Q373:Q381)</f>
        <v>0</v>
      </c>
      <c r="R372" s="228"/>
      <c r="S372" s="228"/>
      <c r="T372" s="228"/>
      <c r="U372" s="228"/>
      <c r="V372" s="228">
        <f>SUM(V373:V381)</f>
        <v>5.8199999999999994</v>
      </c>
      <c r="W372" s="228"/>
      <c r="X372" s="228"/>
      <c r="AG372" t="s">
        <v>137</v>
      </c>
    </row>
    <row r="373" spans="1:60" outlineLevel="1" x14ac:dyDescent="0.25">
      <c r="A373" s="241">
        <v>182</v>
      </c>
      <c r="B373" s="242" t="s">
        <v>632</v>
      </c>
      <c r="C373" s="249" t="s">
        <v>633</v>
      </c>
      <c r="D373" s="243" t="s">
        <v>634</v>
      </c>
      <c r="E373" s="244">
        <v>2</v>
      </c>
      <c r="F373" s="245"/>
      <c r="G373" s="246">
        <f>ROUND(E373*F373,2)</f>
        <v>0</v>
      </c>
      <c r="H373" s="227">
        <v>0</v>
      </c>
      <c r="I373" s="226">
        <f>ROUND(E373*H373,2)</f>
        <v>0</v>
      </c>
      <c r="J373" s="227">
        <v>55</v>
      </c>
      <c r="K373" s="226">
        <f>ROUND(E373*J373,2)</f>
        <v>110</v>
      </c>
      <c r="L373" s="226">
        <v>15</v>
      </c>
      <c r="M373" s="226">
        <f>G373*(1+L373/100)</f>
        <v>0</v>
      </c>
      <c r="N373" s="226">
        <v>0</v>
      </c>
      <c r="O373" s="226">
        <f>ROUND(E373*N373,2)</f>
        <v>0</v>
      </c>
      <c r="P373" s="226">
        <v>0</v>
      </c>
      <c r="Q373" s="226">
        <f>ROUND(E373*P373,2)</f>
        <v>0</v>
      </c>
      <c r="R373" s="226"/>
      <c r="S373" s="226" t="s">
        <v>166</v>
      </c>
      <c r="T373" s="226" t="s">
        <v>142</v>
      </c>
      <c r="U373" s="226">
        <v>0</v>
      </c>
      <c r="V373" s="226">
        <f>ROUND(E373*U373,2)</f>
        <v>0</v>
      </c>
      <c r="W373" s="226"/>
      <c r="X373" s="226" t="s">
        <v>167</v>
      </c>
      <c r="Y373" s="207"/>
      <c r="Z373" s="207"/>
      <c r="AA373" s="207"/>
      <c r="AB373" s="207"/>
      <c r="AC373" s="207"/>
      <c r="AD373" s="207"/>
      <c r="AE373" s="207"/>
      <c r="AF373" s="207"/>
      <c r="AG373" s="207" t="s">
        <v>168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5">
      <c r="A374" s="241">
        <v>183</v>
      </c>
      <c r="B374" s="242" t="s">
        <v>635</v>
      </c>
      <c r="C374" s="249" t="s">
        <v>636</v>
      </c>
      <c r="D374" s="243" t="s">
        <v>165</v>
      </c>
      <c r="E374" s="244">
        <v>1.16517</v>
      </c>
      <c r="F374" s="245"/>
      <c r="G374" s="246">
        <f>ROUND(E374*F374,2)</f>
        <v>0</v>
      </c>
      <c r="H374" s="227">
        <v>0</v>
      </c>
      <c r="I374" s="226">
        <f>ROUND(E374*H374,2)</f>
        <v>0</v>
      </c>
      <c r="J374" s="227">
        <v>185</v>
      </c>
      <c r="K374" s="226">
        <f>ROUND(E374*J374,2)</f>
        <v>215.56</v>
      </c>
      <c r="L374" s="226">
        <v>15</v>
      </c>
      <c r="M374" s="226">
        <f>G374*(1+L374/100)</f>
        <v>0</v>
      </c>
      <c r="N374" s="226">
        <v>0</v>
      </c>
      <c r="O374" s="226">
        <f>ROUND(E374*N374,2)</f>
        <v>0</v>
      </c>
      <c r="P374" s="226">
        <v>0</v>
      </c>
      <c r="Q374" s="226">
        <f>ROUND(E374*P374,2)</f>
        <v>0</v>
      </c>
      <c r="R374" s="226"/>
      <c r="S374" s="226" t="s">
        <v>166</v>
      </c>
      <c r="T374" s="226" t="s">
        <v>142</v>
      </c>
      <c r="U374" s="226">
        <v>0.27700000000000002</v>
      </c>
      <c r="V374" s="226">
        <f>ROUND(E374*U374,2)</f>
        <v>0.32</v>
      </c>
      <c r="W374" s="226"/>
      <c r="X374" s="226" t="s">
        <v>637</v>
      </c>
      <c r="Y374" s="207"/>
      <c r="Z374" s="207"/>
      <c r="AA374" s="207"/>
      <c r="AB374" s="207"/>
      <c r="AC374" s="207"/>
      <c r="AD374" s="207"/>
      <c r="AE374" s="207"/>
      <c r="AF374" s="207"/>
      <c r="AG374" s="207" t="s">
        <v>638</v>
      </c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5">
      <c r="A375" s="241">
        <v>184</v>
      </c>
      <c r="B375" s="242" t="s">
        <v>639</v>
      </c>
      <c r="C375" s="249" t="s">
        <v>640</v>
      </c>
      <c r="D375" s="243" t="s">
        <v>165</v>
      </c>
      <c r="E375" s="244">
        <v>1.16517</v>
      </c>
      <c r="F375" s="245"/>
      <c r="G375" s="246">
        <f>ROUND(E375*F375,2)</f>
        <v>0</v>
      </c>
      <c r="H375" s="227">
        <v>0</v>
      </c>
      <c r="I375" s="226">
        <f>ROUND(E375*H375,2)</f>
        <v>0</v>
      </c>
      <c r="J375" s="227">
        <v>777</v>
      </c>
      <c r="K375" s="226">
        <f>ROUND(E375*J375,2)</f>
        <v>905.34</v>
      </c>
      <c r="L375" s="226">
        <v>15</v>
      </c>
      <c r="M375" s="226">
        <f>G375*(1+L375/100)</f>
        <v>0</v>
      </c>
      <c r="N375" s="226">
        <v>0</v>
      </c>
      <c r="O375" s="226">
        <f>ROUND(E375*N375,2)</f>
        <v>0</v>
      </c>
      <c r="P375" s="226">
        <v>0</v>
      </c>
      <c r="Q375" s="226">
        <f>ROUND(E375*P375,2)</f>
        <v>0</v>
      </c>
      <c r="R375" s="226"/>
      <c r="S375" s="226" t="s">
        <v>166</v>
      </c>
      <c r="T375" s="226" t="s">
        <v>142</v>
      </c>
      <c r="U375" s="226">
        <v>2.0089999999999999</v>
      </c>
      <c r="V375" s="226">
        <f>ROUND(E375*U375,2)</f>
        <v>2.34</v>
      </c>
      <c r="W375" s="226"/>
      <c r="X375" s="226" t="s">
        <v>637</v>
      </c>
      <c r="Y375" s="207"/>
      <c r="Z375" s="207"/>
      <c r="AA375" s="207"/>
      <c r="AB375" s="207"/>
      <c r="AC375" s="207"/>
      <c r="AD375" s="207"/>
      <c r="AE375" s="207"/>
      <c r="AF375" s="207"/>
      <c r="AG375" s="207" t="s">
        <v>638</v>
      </c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5">
      <c r="A376" s="241">
        <v>185</v>
      </c>
      <c r="B376" s="242" t="s">
        <v>641</v>
      </c>
      <c r="C376" s="249" t="s">
        <v>642</v>
      </c>
      <c r="D376" s="243" t="s">
        <v>165</v>
      </c>
      <c r="E376" s="244">
        <v>1.16517</v>
      </c>
      <c r="F376" s="245"/>
      <c r="G376" s="246">
        <f>ROUND(E376*F376,2)</f>
        <v>0</v>
      </c>
      <c r="H376" s="227">
        <v>0</v>
      </c>
      <c r="I376" s="226">
        <f>ROUND(E376*H376,2)</f>
        <v>0</v>
      </c>
      <c r="J376" s="227">
        <v>371</v>
      </c>
      <c r="K376" s="226">
        <f>ROUND(E376*J376,2)</f>
        <v>432.28</v>
      </c>
      <c r="L376" s="226">
        <v>15</v>
      </c>
      <c r="M376" s="226">
        <f>G376*(1+L376/100)</f>
        <v>0</v>
      </c>
      <c r="N376" s="226">
        <v>0</v>
      </c>
      <c r="O376" s="226">
        <f>ROUND(E376*N376,2)</f>
        <v>0</v>
      </c>
      <c r="P376" s="226">
        <v>0</v>
      </c>
      <c r="Q376" s="226">
        <f>ROUND(E376*P376,2)</f>
        <v>0</v>
      </c>
      <c r="R376" s="226"/>
      <c r="S376" s="226" t="s">
        <v>166</v>
      </c>
      <c r="T376" s="226" t="s">
        <v>142</v>
      </c>
      <c r="U376" s="226">
        <v>0.95899999999999996</v>
      </c>
      <c r="V376" s="226">
        <f>ROUND(E376*U376,2)</f>
        <v>1.1200000000000001</v>
      </c>
      <c r="W376" s="226"/>
      <c r="X376" s="226" t="s">
        <v>637</v>
      </c>
      <c r="Y376" s="207"/>
      <c r="Z376" s="207"/>
      <c r="AA376" s="207"/>
      <c r="AB376" s="207"/>
      <c r="AC376" s="207"/>
      <c r="AD376" s="207"/>
      <c r="AE376" s="207"/>
      <c r="AF376" s="207"/>
      <c r="AG376" s="207" t="s">
        <v>638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5">
      <c r="A377" s="241">
        <v>186</v>
      </c>
      <c r="B377" s="242" t="s">
        <v>643</v>
      </c>
      <c r="C377" s="249" t="s">
        <v>644</v>
      </c>
      <c r="D377" s="243" t="s">
        <v>165</v>
      </c>
      <c r="E377" s="244">
        <v>1.16517</v>
      </c>
      <c r="F377" s="245"/>
      <c r="G377" s="246">
        <f>ROUND(E377*F377,2)</f>
        <v>0</v>
      </c>
      <c r="H377" s="227">
        <v>0</v>
      </c>
      <c r="I377" s="226">
        <f>ROUND(E377*H377,2)</f>
        <v>0</v>
      </c>
      <c r="J377" s="227">
        <v>258</v>
      </c>
      <c r="K377" s="226">
        <f>ROUND(E377*J377,2)</f>
        <v>300.61</v>
      </c>
      <c r="L377" s="226">
        <v>15</v>
      </c>
      <c r="M377" s="226">
        <f>G377*(1+L377/100)</f>
        <v>0</v>
      </c>
      <c r="N377" s="226">
        <v>0</v>
      </c>
      <c r="O377" s="226">
        <f>ROUND(E377*N377,2)</f>
        <v>0</v>
      </c>
      <c r="P377" s="226">
        <v>0</v>
      </c>
      <c r="Q377" s="226">
        <f>ROUND(E377*P377,2)</f>
        <v>0</v>
      </c>
      <c r="R377" s="226"/>
      <c r="S377" s="226" t="s">
        <v>166</v>
      </c>
      <c r="T377" s="226" t="s">
        <v>142</v>
      </c>
      <c r="U377" s="226">
        <v>0.49</v>
      </c>
      <c r="V377" s="226">
        <f>ROUND(E377*U377,2)</f>
        <v>0.56999999999999995</v>
      </c>
      <c r="W377" s="226"/>
      <c r="X377" s="226" t="s">
        <v>637</v>
      </c>
      <c r="Y377" s="207"/>
      <c r="Z377" s="207"/>
      <c r="AA377" s="207"/>
      <c r="AB377" s="207"/>
      <c r="AC377" s="207"/>
      <c r="AD377" s="207"/>
      <c r="AE377" s="207"/>
      <c r="AF377" s="207"/>
      <c r="AG377" s="207" t="s">
        <v>638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5">
      <c r="A378" s="241">
        <v>187</v>
      </c>
      <c r="B378" s="242" t="s">
        <v>645</v>
      </c>
      <c r="C378" s="249" t="s">
        <v>646</v>
      </c>
      <c r="D378" s="243" t="s">
        <v>165</v>
      </c>
      <c r="E378" s="244">
        <v>23.303439999999998</v>
      </c>
      <c r="F378" s="245"/>
      <c r="G378" s="246">
        <f>ROUND(E378*F378,2)</f>
        <v>0</v>
      </c>
      <c r="H378" s="227">
        <v>0</v>
      </c>
      <c r="I378" s="226">
        <f>ROUND(E378*H378,2)</f>
        <v>0</v>
      </c>
      <c r="J378" s="227">
        <v>18</v>
      </c>
      <c r="K378" s="226">
        <f>ROUND(E378*J378,2)</f>
        <v>419.46</v>
      </c>
      <c r="L378" s="226">
        <v>15</v>
      </c>
      <c r="M378" s="226">
        <f>G378*(1+L378/100)</f>
        <v>0</v>
      </c>
      <c r="N378" s="226">
        <v>0</v>
      </c>
      <c r="O378" s="226">
        <f>ROUND(E378*N378,2)</f>
        <v>0</v>
      </c>
      <c r="P378" s="226">
        <v>0</v>
      </c>
      <c r="Q378" s="226">
        <f>ROUND(E378*P378,2)</f>
        <v>0</v>
      </c>
      <c r="R378" s="226"/>
      <c r="S378" s="226" t="s">
        <v>166</v>
      </c>
      <c r="T378" s="226" t="s">
        <v>142</v>
      </c>
      <c r="U378" s="226">
        <v>0</v>
      </c>
      <c r="V378" s="226">
        <f>ROUND(E378*U378,2)</f>
        <v>0</v>
      </c>
      <c r="W378" s="226"/>
      <c r="X378" s="226" t="s">
        <v>637</v>
      </c>
      <c r="Y378" s="207"/>
      <c r="Z378" s="207"/>
      <c r="AA378" s="207"/>
      <c r="AB378" s="207"/>
      <c r="AC378" s="207"/>
      <c r="AD378" s="207"/>
      <c r="AE378" s="207"/>
      <c r="AF378" s="207"/>
      <c r="AG378" s="207" t="s">
        <v>638</v>
      </c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5">
      <c r="A379" s="241">
        <v>188</v>
      </c>
      <c r="B379" s="242" t="s">
        <v>647</v>
      </c>
      <c r="C379" s="249" t="s">
        <v>648</v>
      </c>
      <c r="D379" s="243" t="s">
        <v>165</v>
      </c>
      <c r="E379" s="244">
        <v>1.16517</v>
      </c>
      <c r="F379" s="245"/>
      <c r="G379" s="246">
        <f>ROUND(E379*F379,2)</f>
        <v>0</v>
      </c>
      <c r="H379" s="227">
        <v>0</v>
      </c>
      <c r="I379" s="226">
        <f>ROUND(E379*H379,2)</f>
        <v>0</v>
      </c>
      <c r="J379" s="227">
        <v>364</v>
      </c>
      <c r="K379" s="226">
        <f>ROUND(E379*J379,2)</f>
        <v>424.12</v>
      </c>
      <c r="L379" s="226">
        <v>15</v>
      </c>
      <c r="M379" s="226">
        <f>G379*(1+L379/100)</f>
        <v>0</v>
      </c>
      <c r="N379" s="226">
        <v>0</v>
      </c>
      <c r="O379" s="226">
        <f>ROUND(E379*N379,2)</f>
        <v>0</v>
      </c>
      <c r="P379" s="226">
        <v>0</v>
      </c>
      <c r="Q379" s="226">
        <f>ROUND(E379*P379,2)</f>
        <v>0</v>
      </c>
      <c r="R379" s="226"/>
      <c r="S379" s="226" t="s">
        <v>166</v>
      </c>
      <c r="T379" s="226" t="s">
        <v>142</v>
      </c>
      <c r="U379" s="226">
        <v>0.94199999999999995</v>
      </c>
      <c r="V379" s="226">
        <f>ROUND(E379*U379,2)</f>
        <v>1.1000000000000001</v>
      </c>
      <c r="W379" s="226"/>
      <c r="X379" s="226" t="s">
        <v>637</v>
      </c>
      <c r="Y379" s="207"/>
      <c r="Z379" s="207"/>
      <c r="AA379" s="207"/>
      <c r="AB379" s="207"/>
      <c r="AC379" s="207"/>
      <c r="AD379" s="207"/>
      <c r="AE379" s="207"/>
      <c r="AF379" s="207"/>
      <c r="AG379" s="207" t="s">
        <v>638</v>
      </c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5">
      <c r="A380" s="241">
        <v>189</v>
      </c>
      <c r="B380" s="242" t="s">
        <v>649</v>
      </c>
      <c r="C380" s="249" t="s">
        <v>650</v>
      </c>
      <c r="D380" s="243" t="s">
        <v>165</v>
      </c>
      <c r="E380" s="244">
        <v>3.49552</v>
      </c>
      <c r="F380" s="245"/>
      <c r="G380" s="246">
        <f>ROUND(E380*F380,2)</f>
        <v>0</v>
      </c>
      <c r="H380" s="227">
        <v>0</v>
      </c>
      <c r="I380" s="226">
        <f>ROUND(E380*H380,2)</f>
        <v>0</v>
      </c>
      <c r="J380" s="227">
        <v>41</v>
      </c>
      <c r="K380" s="226">
        <f>ROUND(E380*J380,2)</f>
        <v>143.32</v>
      </c>
      <c r="L380" s="226">
        <v>15</v>
      </c>
      <c r="M380" s="226">
        <f>G380*(1+L380/100)</f>
        <v>0</v>
      </c>
      <c r="N380" s="226">
        <v>0</v>
      </c>
      <c r="O380" s="226">
        <f>ROUND(E380*N380,2)</f>
        <v>0</v>
      </c>
      <c r="P380" s="226">
        <v>0</v>
      </c>
      <c r="Q380" s="226">
        <f>ROUND(E380*P380,2)</f>
        <v>0</v>
      </c>
      <c r="R380" s="226"/>
      <c r="S380" s="226" t="s">
        <v>166</v>
      </c>
      <c r="T380" s="226" t="s">
        <v>142</v>
      </c>
      <c r="U380" s="226">
        <v>0.105</v>
      </c>
      <c r="V380" s="226">
        <f>ROUND(E380*U380,2)</f>
        <v>0.37</v>
      </c>
      <c r="W380" s="226"/>
      <c r="X380" s="226" t="s">
        <v>637</v>
      </c>
      <c r="Y380" s="207"/>
      <c r="Z380" s="207"/>
      <c r="AA380" s="207"/>
      <c r="AB380" s="207"/>
      <c r="AC380" s="207"/>
      <c r="AD380" s="207"/>
      <c r="AE380" s="207"/>
      <c r="AF380" s="207"/>
      <c r="AG380" s="207" t="s">
        <v>638</v>
      </c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5">
      <c r="A381" s="235">
        <v>190</v>
      </c>
      <c r="B381" s="236" t="s">
        <v>651</v>
      </c>
      <c r="C381" s="250" t="s">
        <v>652</v>
      </c>
      <c r="D381" s="237" t="s">
        <v>165</v>
      </c>
      <c r="E381" s="238">
        <v>1.16517</v>
      </c>
      <c r="F381" s="239"/>
      <c r="G381" s="240">
        <f>ROUND(E381*F381,2)</f>
        <v>0</v>
      </c>
      <c r="H381" s="227">
        <v>0</v>
      </c>
      <c r="I381" s="226">
        <f>ROUND(E381*H381,2)</f>
        <v>0</v>
      </c>
      <c r="J381" s="227">
        <v>990</v>
      </c>
      <c r="K381" s="226">
        <f>ROUND(E381*J381,2)</f>
        <v>1153.52</v>
      </c>
      <c r="L381" s="226">
        <v>15</v>
      </c>
      <c r="M381" s="226">
        <f>G381*(1+L381/100)</f>
        <v>0</v>
      </c>
      <c r="N381" s="226">
        <v>0</v>
      </c>
      <c r="O381" s="226">
        <f>ROUND(E381*N381,2)</f>
        <v>0</v>
      </c>
      <c r="P381" s="226">
        <v>0</v>
      </c>
      <c r="Q381" s="226">
        <f>ROUND(E381*P381,2)</f>
        <v>0</v>
      </c>
      <c r="R381" s="226"/>
      <c r="S381" s="226" t="s">
        <v>653</v>
      </c>
      <c r="T381" s="226" t="s">
        <v>142</v>
      </c>
      <c r="U381" s="226">
        <v>0</v>
      </c>
      <c r="V381" s="226">
        <f>ROUND(E381*U381,2)</f>
        <v>0</v>
      </c>
      <c r="W381" s="226"/>
      <c r="X381" s="226" t="s">
        <v>637</v>
      </c>
      <c r="Y381" s="207"/>
      <c r="Z381" s="207"/>
      <c r="AA381" s="207"/>
      <c r="AB381" s="207"/>
      <c r="AC381" s="207"/>
      <c r="AD381" s="207"/>
      <c r="AE381" s="207"/>
      <c r="AF381" s="207"/>
      <c r="AG381" s="207" t="s">
        <v>638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x14ac:dyDescent="0.25">
      <c r="A382" s="3"/>
      <c r="B382" s="4"/>
      <c r="C382" s="251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E382">
        <v>15</v>
      </c>
      <c r="AF382">
        <v>21</v>
      </c>
      <c r="AG382" t="s">
        <v>123</v>
      </c>
    </row>
    <row r="383" spans="1:60" x14ac:dyDescent="0.25">
      <c r="A383" s="210"/>
      <c r="B383" s="211" t="s">
        <v>31</v>
      </c>
      <c r="C383" s="252"/>
      <c r="D383" s="212"/>
      <c r="E383" s="213"/>
      <c r="F383" s="213"/>
      <c r="G383" s="247">
        <f>G8+G30+G35+G70+G83+G86+G94+G108+G110+G118+G120+G128+G135+G166+G171+G202+G207+G225+G228+G254+G284+G293+G317+G326+G328+G368+G372</f>
        <v>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AE383">
        <f>SUMIF(L7:L381,AE382,G7:G381)</f>
        <v>0</v>
      </c>
      <c r="AF383">
        <f>SUMIF(L7:L381,AF382,G7:G381)</f>
        <v>0</v>
      </c>
      <c r="AG383" t="s">
        <v>159</v>
      </c>
    </row>
    <row r="384" spans="1:60" x14ac:dyDescent="0.25">
      <c r="A384" s="3"/>
      <c r="B384" s="4"/>
      <c r="C384" s="251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5">
      <c r="A385" s="3"/>
      <c r="B385" s="4"/>
      <c r="C385" s="251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5">
      <c r="A386" s="214" t="s">
        <v>160</v>
      </c>
      <c r="B386" s="214"/>
      <c r="C386" s="25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5">
      <c r="A387" s="215"/>
      <c r="B387" s="216"/>
      <c r="C387" s="254"/>
      <c r="D387" s="216"/>
      <c r="E387" s="216"/>
      <c r="F387" s="216"/>
      <c r="G387" s="21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AG387" t="s">
        <v>161</v>
      </c>
    </row>
    <row r="388" spans="1:33" x14ac:dyDescent="0.25">
      <c r="A388" s="218"/>
      <c r="B388" s="219"/>
      <c r="C388" s="255"/>
      <c r="D388" s="219"/>
      <c r="E388" s="219"/>
      <c r="F388" s="219"/>
      <c r="G388" s="22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33" x14ac:dyDescent="0.25">
      <c r="A389" s="218"/>
      <c r="B389" s="219"/>
      <c r="C389" s="255"/>
      <c r="D389" s="219"/>
      <c r="E389" s="219"/>
      <c r="F389" s="219"/>
      <c r="G389" s="22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33" x14ac:dyDescent="0.25">
      <c r="A390" s="218"/>
      <c r="B390" s="219"/>
      <c r="C390" s="255"/>
      <c r="D390" s="219"/>
      <c r="E390" s="219"/>
      <c r="F390" s="219"/>
      <c r="G390" s="22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33" x14ac:dyDescent="0.25">
      <c r="A391" s="221"/>
      <c r="B391" s="222"/>
      <c r="C391" s="256"/>
      <c r="D391" s="222"/>
      <c r="E391" s="222"/>
      <c r="F391" s="222"/>
      <c r="G391" s="22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33" x14ac:dyDescent="0.25">
      <c r="A392" s="3"/>
      <c r="B392" s="4"/>
      <c r="C392" s="251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33" x14ac:dyDescent="0.25">
      <c r="C393" s="257"/>
      <c r="D393" s="10"/>
      <c r="AG393" t="s">
        <v>162</v>
      </c>
    </row>
    <row r="394" spans="1:33" x14ac:dyDescent="0.25">
      <c r="D394" s="10"/>
    </row>
    <row r="395" spans="1:33" x14ac:dyDescent="0.25">
      <c r="D395" s="10"/>
    </row>
    <row r="396" spans="1:33" x14ac:dyDescent="0.25">
      <c r="D396" s="10"/>
    </row>
    <row r="397" spans="1:33" x14ac:dyDescent="0.25">
      <c r="D397" s="10"/>
    </row>
    <row r="398" spans="1:33" x14ac:dyDescent="0.25">
      <c r="D398" s="10"/>
    </row>
    <row r="399" spans="1:33" x14ac:dyDescent="0.25">
      <c r="D399" s="10"/>
    </row>
    <row r="400" spans="1:33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86:C386"/>
    <mergeCell ref="A387:G3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3998-FDB9-4A7C-8864-5EECC7E0FA90}">
  <sheetPr>
    <outlinePr summaryBelow="0"/>
  </sheetPr>
  <dimension ref="A1:BH5000"/>
  <sheetViews>
    <sheetView workbookViewId="0">
      <pane ySplit="7" topLeftCell="A8" activePane="bottomLeft" state="frozen"/>
      <selection pane="bottomLeft" activeCell="Z15" sqref="Z15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111</v>
      </c>
    </row>
    <row r="2" spans="1:60" ht="25.05" customHeight="1" x14ac:dyDescent="0.25">
      <c r="A2" s="193" t="s">
        <v>8</v>
      </c>
      <c r="B2" s="49"/>
      <c r="C2" s="196" t="s">
        <v>759</v>
      </c>
      <c r="D2" s="194"/>
      <c r="E2" s="194"/>
      <c r="F2" s="194"/>
      <c r="G2" s="195"/>
      <c r="AG2" t="s">
        <v>112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112</v>
      </c>
      <c r="AG3" t="s">
        <v>113</v>
      </c>
    </row>
    <row r="4" spans="1:60" ht="25.05" customHeight="1" x14ac:dyDescent="0.25">
      <c r="A4" s="197" t="s">
        <v>10</v>
      </c>
      <c r="B4" s="198"/>
      <c r="C4" s="199" t="s">
        <v>48</v>
      </c>
      <c r="D4" s="200"/>
      <c r="E4" s="200"/>
      <c r="F4" s="200"/>
      <c r="G4" s="201"/>
      <c r="AG4" t="s">
        <v>114</v>
      </c>
    </row>
    <row r="5" spans="1:60" x14ac:dyDescent="0.25">
      <c r="D5" s="10"/>
    </row>
    <row r="6" spans="1:60" ht="39.6" x14ac:dyDescent="0.25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31</v>
      </c>
      <c r="H6" s="206" t="s">
        <v>32</v>
      </c>
      <c r="I6" s="206" t="s">
        <v>121</v>
      </c>
      <c r="J6" s="206" t="s">
        <v>33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  <c r="X6" s="206" t="s">
        <v>135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29" t="s">
        <v>136</v>
      </c>
      <c r="B8" s="230" t="s">
        <v>58</v>
      </c>
      <c r="C8" s="248" t="s">
        <v>59</v>
      </c>
      <c r="D8" s="231"/>
      <c r="E8" s="232"/>
      <c r="F8" s="233"/>
      <c r="G8" s="234">
        <f>SUMIF(AG9:AG31,"&lt;&gt;NOR",G9:G31)</f>
        <v>0</v>
      </c>
      <c r="H8" s="228"/>
      <c r="I8" s="228">
        <f>SUM(I9:I31)</f>
        <v>1708.8600000000001</v>
      </c>
      <c r="J8" s="228"/>
      <c r="K8" s="228">
        <f>SUM(K9:K31)</f>
        <v>29665.45</v>
      </c>
      <c r="L8" s="228"/>
      <c r="M8" s="228">
        <f>SUM(M9:M31)</f>
        <v>0</v>
      </c>
      <c r="N8" s="228"/>
      <c r="O8" s="228">
        <f>SUM(O9:O31)</f>
        <v>0.64</v>
      </c>
      <c r="P8" s="228"/>
      <c r="Q8" s="228">
        <f>SUM(Q9:Q31)</f>
        <v>0</v>
      </c>
      <c r="R8" s="228"/>
      <c r="S8" s="228"/>
      <c r="T8" s="228"/>
      <c r="U8" s="228"/>
      <c r="V8" s="228">
        <f>SUM(V9:V31)</f>
        <v>51.21</v>
      </c>
      <c r="W8" s="228"/>
      <c r="X8" s="228"/>
      <c r="AG8" t="s">
        <v>137</v>
      </c>
    </row>
    <row r="9" spans="1:60" outlineLevel="1" x14ac:dyDescent="0.25">
      <c r="A9" s="235">
        <v>1</v>
      </c>
      <c r="B9" s="236" t="s">
        <v>221</v>
      </c>
      <c r="C9" s="250" t="s">
        <v>222</v>
      </c>
      <c r="D9" s="237" t="s">
        <v>178</v>
      </c>
      <c r="E9" s="238">
        <v>6.2</v>
      </c>
      <c r="F9" s="239"/>
      <c r="G9" s="240">
        <f>ROUND(E9*F9,2)</f>
        <v>0</v>
      </c>
      <c r="H9" s="227">
        <v>15.18</v>
      </c>
      <c r="I9" s="226">
        <f>ROUND(E9*H9,2)</f>
        <v>94.12</v>
      </c>
      <c r="J9" s="227">
        <v>38.82</v>
      </c>
      <c r="K9" s="226">
        <f>ROUND(E9*J9,2)</f>
        <v>240.68</v>
      </c>
      <c r="L9" s="226">
        <v>15</v>
      </c>
      <c r="M9" s="226">
        <f>G9*(1+L9/100)</f>
        <v>0</v>
      </c>
      <c r="N9" s="226">
        <v>4.0000000000000003E-5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166</v>
      </c>
      <c r="T9" s="226" t="s">
        <v>142</v>
      </c>
      <c r="U9" s="226">
        <v>7.8E-2</v>
      </c>
      <c r="V9" s="226">
        <f>ROUND(E9*U9,2)</f>
        <v>0.48</v>
      </c>
      <c r="W9" s="226"/>
      <c r="X9" s="226" t="s">
        <v>167</v>
      </c>
      <c r="Y9" s="207"/>
      <c r="Z9" s="207"/>
      <c r="AA9" s="207"/>
      <c r="AB9" s="207"/>
      <c r="AC9" s="207"/>
      <c r="AD9" s="207"/>
      <c r="AE9" s="207"/>
      <c r="AF9" s="207"/>
      <c r="AG9" s="207" t="s">
        <v>168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62" t="s">
        <v>654</v>
      </c>
      <c r="D10" s="258"/>
      <c r="E10" s="259">
        <v>5.0999999999999996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07"/>
      <c r="Z10" s="207"/>
      <c r="AA10" s="207"/>
      <c r="AB10" s="207"/>
      <c r="AC10" s="207"/>
      <c r="AD10" s="207"/>
      <c r="AE10" s="207"/>
      <c r="AF10" s="207"/>
      <c r="AG10" s="207" t="s">
        <v>170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24"/>
      <c r="B11" s="225"/>
      <c r="C11" s="262" t="s">
        <v>655</v>
      </c>
      <c r="D11" s="258"/>
      <c r="E11" s="259">
        <v>1.1000000000000001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07"/>
      <c r="Z11" s="207"/>
      <c r="AA11" s="207"/>
      <c r="AB11" s="207"/>
      <c r="AC11" s="207"/>
      <c r="AD11" s="207"/>
      <c r="AE11" s="207"/>
      <c r="AF11" s="207"/>
      <c r="AG11" s="207" t="s">
        <v>170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35">
        <v>2</v>
      </c>
      <c r="B12" s="236" t="s">
        <v>656</v>
      </c>
      <c r="C12" s="250" t="s">
        <v>657</v>
      </c>
      <c r="D12" s="237" t="s">
        <v>178</v>
      </c>
      <c r="E12" s="238">
        <v>109.0175</v>
      </c>
      <c r="F12" s="239"/>
      <c r="G12" s="240">
        <f>ROUND(E12*F12,2)</f>
        <v>0</v>
      </c>
      <c r="H12" s="227">
        <v>10.86</v>
      </c>
      <c r="I12" s="226">
        <f>ROUND(E12*H12,2)</f>
        <v>1183.93</v>
      </c>
      <c r="J12" s="227">
        <v>130.13999999999999</v>
      </c>
      <c r="K12" s="226">
        <f>ROUND(E12*J12,2)</f>
        <v>14187.54</v>
      </c>
      <c r="L12" s="226">
        <v>15</v>
      </c>
      <c r="M12" s="226">
        <f>G12*(1+L12/100)</f>
        <v>0</v>
      </c>
      <c r="N12" s="226">
        <v>3.14E-3</v>
      </c>
      <c r="O12" s="226">
        <f>ROUND(E12*N12,2)</f>
        <v>0.34</v>
      </c>
      <c r="P12" s="226">
        <v>0</v>
      </c>
      <c r="Q12" s="226">
        <f>ROUND(E12*P12,2)</f>
        <v>0</v>
      </c>
      <c r="R12" s="226"/>
      <c r="S12" s="226" t="s">
        <v>166</v>
      </c>
      <c r="T12" s="226" t="s">
        <v>142</v>
      </c>
      <c r="U12" s="226">
        <v>0.23144000000000001</v>
      </c>
      <c r="V12" s="226">
        <f>ROUND(E12*U12,2)</f>
        <v>25.23</v>
      </c>
      <c r="W12" s="226"/>
      <c r="X12" s="226" t="s">
        <v>167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168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24"/>
      <c r="B13" s="225"/>
      <c r="C13" s="262" t="s">
        <v>658</v>
      </c>
      <c r="D13" s="258"/>
      <c r="E13" s="259">
        <v>6.22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07"/>
      <c r="Z13" s="207"/>
      <c r="AA13" s="207"/>
      <c r="AB13" s="207"/>
      <c r="AC13" s="207"/>
      <c r="AD13" s="207"/>
      <c r="AE13" s="207"/>
      <c r="AF13" s="207"/>
      <c r="AG13" s="207" t="s">
        <v>170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24"/>
      <c r="B14" s="225"/>
      <c r="C14" s="262" t="s">
        <v>659</v>
      </c>
      <c r="D14" s="258"/>
      <c r="E14" s="259">
        <v>4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07"/>
      <c r="Z14" s="207"/>
      <c r="AA14" s="207"/>
      <c r="AB14" s="207"/>
      <c r="AC14" s="207"/>
      <c r="AD14" s="207"/>
      <c r="AE14" s="207"/>
      <c r="AF14" s="207"/>
      <c r="AG14" s="207" t="s">
        <v>170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/>
      <c r="B15" s="225"/>
      <c r="C15" s="262" t="s">
        <v>660</v>
      </c>
      <c r="D15" s="258"/>
      <c r="E15" s="259">
        <v>0.99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07"/>
      <c r="Z15" s="207"/>
      <c r="AA15" s="207"/>
      <c r="AB15" s="207"/>
      <c r="AC15" s="207"/>
      <c r="AD15" s="207"/>
      <c r="AE15" s="207"/>
      <c r="AF15" s="207"/>
      <c r="AG15" s="207" t="s">
        <v>170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24"/>
      <c r="B16" s="225"/>
      <c r="C16" s="262" t="s">
        <v>661</v>
      </c>
      <c r="D16" s="258"/>
      <c r="E16" s="259">
        <v>13.92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07"/>
      <c r="Z16" s="207"/>
      <c r="AA16" s="207"/>
      <c r="AB16" s="207"/>
      <c r="AC16" s="207"/>
      <c r="AD16" s="207"/>
      <c r="AE16" s="207"/>
      <c r="AF16" s="207"/>
      <c r="AG16" s="207" t="s">
        <v>170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62" t="s">
        <v>662</v>
      </c>
      <c r="D17" s="258"/>
      <c r="E17" s="259">
        <v>27.787500000000001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07"/>
      <c r="Z17" s="207"/>
      <c r="AA17" s="207"/>
      <c r="AB17" s="207"/>
      <c r="AC17" s="207"/>
      <c r="AD17" s="207"/>
      <c r="AE17" s="207"/>
      <c r="AF17" s="207"/>
      <c r="AG17" s="207" t="s">
        <v>170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62" t="s">
        <v>663</v>
      </c>
      <c r="D18" s="258"/>
      <c r="E18" s="259">
        <v>30.6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07"/>
      <c r="Z18" s="207"/>
      <c r="AA18" s="207"/>
      <c r="AB18" s="207"/>
      <c r="AC18" s="207"/>
      <c r="AD18" s="207"/>
      <c r="AE18" s="207"/>
      <c r="AF18" s="207"/>
      <c r="AG18" s="207" t="s">
        <v>170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62" t="s">
        <v>664</v>
      </c>
      <c r="D19" s="258"/>
      <c r="E19" s="259">
        <v>25.5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07"/>
      <c r="Z19" s="207"/>
      <c r="AA19" s="207"/>
      <c r="AB19" s="207"/>
      <c r="AC19" s="207"/>
      <c r="AD19" s="207"/>
      <c r="AE19" s="207"/>
      <c r="AF19" s="207"/>
      <c r="AG19" s="207" t="s">
        <v>170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35">
        <v>3</v>
      </c>
      <c r="B20" s="236" t="s">
        <v>665</v>
      </c>
      <c r="C20" s="250" t="s">
        <v>666</v>
      </c>
      <c r="D20" s="237" t="s">
        <v>178</v>
      </c>
      <c r="E20" s="238">
        <v>104.82</v>
      </c>
      <c r="F20" s="239"/>
      <c r="G20" s="240">
        <f>ROUND(E20*F20,2)</f>
        <v>0</v>
      </c>
      <c r="H20" s="227">
        <v>4.1100000000000003</v>
      </c>
      <c r="I20" s="226">
        <f>ROUND(E20*H20,2)</f>
        <v>430.81</v>
      </c>
      <c r="J20" s="227">
        <v>117.89</v>
      </c>
      <c r="K20" s="226">
        <f>ROUND(E20*J20,2)</f>
        <v>12357.23</v>
      </c>
      <c r="L20" s="226">
        <v>15</v>
      </c>
      <c r="M20" s="226">
        <f>G20*(1+L20/100)</f>
        <v>0</v>
      </c>
      <c r="N20" s="226">
        <v>2.8700000000000002E-3</v>
      </c>
      <c r="O20" s="226">
        <f>ROUND(E20*N20,2)</f>
        <v>0.3</v>
      </c>
      <c r="P20" s="226">
        <v>0</v>
      </c>
      <c r="Q20" s="226">
        <f>ROUND(E20*P20,2)</f>
        <v>0</v>
      </c>
      <c r="R20" s="226"/>
      <c r="S20" s="226" t="s">
        <v>166</v>
      </c>
      <c r="T20" s="226" t="s">
        <v>142</v>
      </c>
      <c r="U20" s="226">
        <v>0.20744000000000001</v>
      </c>
      <c r="V20" s="226">
        <f>ROUND(E20*U20,2)</f>
        <v>21.74</v>
      </c>
      <c r="W20" s="226"/>
      <c r="X20" s="226" t="s">
        <v>167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168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62" t="s">
        <v>667</v>
      </c>
      <c r="D21" s="258"/>
      <c r="E21" s="259">
        <v>28.08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7"/>
      <c r="Z21" s="207"/>
      <c r="AA21" s="207"/>
      <c r="AB21" s="207"/>
      <c r="AC21" s="207"/>
      <c r="AD21" s="207"/>
      <c r="AE21" s="207"/>
      <c r="AF21" s="207"/>
      <c r="AG21" s="207" t="s">
        <v>170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62" t="s">
        <v>233</v>
      </c>
      <c r="D22" s="258"/>
      <c r="E22" s="259">
        <v>-3.2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07"/>
      <c r="Z22" s="207"/>
      <c r="AA22" s="207"/>
      <c r="AB22" s="207"/>
      <c r="AC22" s="207"/>
      <c r="AD22" s="207"/>
      <c r="AE22" s="207"/>
      <c r="AF22" s="207"/>
      <c r="AG22" s="207" t="s">
        <v>170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62" t="s">
        <v>668</v>
      </c>
      <c r="D23" s="258"/>
      <c r="E23" s="259">
        <v>-2.8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07"/>
      <c r="Z23" s="207"/>
      <c r="AA23" s="207"/>
      <c r="AB23" s="207"/>
      <c r="AC23" s="207"/>
      <c r="AD23" s="207"/>
      <c r="AE23" s="207"/>
      <c r="AF23" s="207"/>
      <c r="AG23" s="207" t="s">
        <v>170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62" t="s">
        <v>669</v>
      </c>
      <c r="D24" s="258"/>
      <c r="E24" s="259">
        <v>42.64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170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62" t="s">
        <v>218</v>
      </c>
      <c r="D25" s="258"/>
      <c r="E25" s="259">
        <v>-1.6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07"/>
      <c r="Z25" s="207"/>
      <c r="AA25" s="207"/>
      <c r="AB25" s="207"/>
      <c r="AC25" s="207"/>
      <c r="AD25" s="207"/>
      <c r="AE25" s="207"/>
      <c r="AF25" s="207"/>
      <c r="AG25" s="207" t="s">
        <v>170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62" t="s">
        <v>670</v>
      </c>
      <c r="D26" s="258"/>
      <c r="E26" s="259">
        <v>-2.5499999999999998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07"/>
      <c r="Z26" s="207"/>
      <c r="AA26" s="207"/>
      <c r="AB26" s="207"/>
      <c r="AC26" s="207"/>
      <c r="AD26" s="207"/>
      <c r="AE26" s="207"/>
      <c r="AF26" s="207"/>
      <c r="AG26" s="207" t="s">
        <v>170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62" t="s">
        <v>671</v>
      </c>
      <c r="D27" s="258"/>
      <c r="E27" s="259">
        <v>-6.72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07"/>
      <c r="Z27" s="207"/>
      <c r="AA27" s="207"/>
      <c r="AB27" s="207"/>
      <c r="AC27" s="207"/>
      <c r="AD27" s="207"/>
      <c r="AE27" s="207"/>
      <c r="AF27" s="207"/>
      <c r="AG27" s="207" t="s">
        <v>170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62" t="s">
        <v>672</v>
      </c>
      <c r="D28" s="258"/>
      <c r="E28" s="259">
        <v>55.12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07"/>
      <c r="Z28" s="207"/>
      <c r="AA28" s="207"/>
      <c r="AB28" s="207"/>
      <c r="AC28" s="207"/>
      <c r="AD28" s="207"/>
      <c r="AE28" s="207"/>
      <c r="AF28" s="207"/>
      <c r="AG28" s="207" t="s">
        <v>170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62" t="s">
        <v>218</v>
      </c>
      <c r="D29" s="258"/>
      <c r="E29" s="259">
        <v>-1.6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07"/>
      <c r="Z29" s="207"/>
      <c r="AA29" s="207"/>
      <c r="AB29" s="207"/>
      <c r="AC29" s="207"/>
      <c r="AD29" s="207"/>
      <c r="AE29" s="207"/>
      <c r="AF29" s="207"/>
      <c r="AG29" s="207" t="s">
        <v>170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62" t="s">
        <v>670</v>
      </c>
      <c r="D30" s="258"/>
      <c r="E30" s="259">
        <v>-2.5499999999999998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07"/>
      <c r="Z30" s="207"/>
      <c r="AA30" s="207"/>
      <c r="AB30" s="207"/>
      <c r="AC30" s="207"/>
      <c r="AD30" s="207"/>
      <c r="AE30" s="207"/>
      <c r="AF30" s="207"/>
      <c r="AG30" s="207" t="s">
        <v>170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ht="20.399999999999999" outlineLevel="1" x14ac:dyDescent="0.25">
      <c r="A31" s="241">
        <v>4</v>
      </c>
      <c r="B31" s="242" t="s">
        <v>246</v>
      </c>
      <c r="C31" s="249" t="s">
        <v>247</v>
      </c>
      <c r="D31" s="243" t="s">
        <v>183</v>
      </c>
      <c r="E31" s="244">
        <v>40</v>
      </c>
      <c r="F31" s="245"/>
      <c r="G31" s="246">
        <f>ROUND(E31*F31,2)</f>
        <v>0</v>
      </c>
      <c r="H31" s="227">
        <v>0</v>
      </c>
      <c r="I31" s="226">
        <f>ROUND(E31*H31,2)</f>
        <v>0</v>
      </c>
      <c r="J31" s="227">
        <v>72</v>
      </c>
      <c r="K31" s="226">
        <f>ROUND(E31*J31,2)</f>
        <v>2880</v>
      </c>
      <c r="L31" s="226">
        <v>15</v>
      </c>
      <c r="M31" s="226">
        <f>G31*(1+L31/100)</f>
        <v>0</v>
      </c>
      <c r="N31" s="226">
        <v>0</v>
      </c>
      <c r="O31" s="226">
        <f>ROUND(E31*N31,2)</f>
        <v>0</v>
      </c>
      <c r="P31" s="226">
        <v>0</v>
      </c>
      <c r="Q31" s="226">
        <f>ROUND(E31*P31,2)</f>
        <v>0</v>
      </c>
      <c r="R31" s="226"/>
      <c r="S31" s="226" t="s">
        <v>141</v>
      </c>
      <c r="T31" s="226" t="s">
        <v>142</v>
      </c>
      <c r="U31" s="226">
        <v>9.4E-2</v>
      </c>
      <c r="V31" s="226">
        <f>ROUND(E31*U31,2)</f>
        <v>3.76</v>
      </c>
      <c r="W31" s="226"/>
      <c r="X31" s="226" t="s">
        <v>167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168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ht="26.4" x14ac:dyDescent="0.25">
      <c r="A32" s="229" t="s">
        <v>136</v>
      </c>
      <c r="B32" s="230" t="s">
        <v>64</v>
      </c>
      <c r="C32" s="248" t="s">
        <v>65</v>
      </c>
      <c r="D32" s="231"/>
      <c r="E32" s="232"/>
      <c r="F32" s="233"/>
      <c r="G32" s="234">
        <f>SUMIF(AG33:AG43,"&lt;&gt;NOR",G33:G43)</f>
        <v>0</v>
      </c>
      <c r="H32" s="228"/>
      <c r="I32" s="228">
        <f>SUM(I33:I43)</f>
        <v>140.64000000000001</v>
      </c>
      <c r="J32" s="228"/>
      <c r="K32" s="228">
        <f>SUM(K33:K43)</f>
        <v>11684.1</v>
      </c>
      <c r="L32" s="228"/>
      <c r="M32" s="228">
        <f>SUM(M33:M43)</f>
        <v>0</v>
      </c>
      <c r="N32" s="228"/>
      <c r="O32" s="228">
        <f>SUM(O33:O43)</f>
        <v>0</v>
      </c>
      <c r="P32" s="228"/>
      <c r="Q32" s="228">
        <f>SUM(Q33:Q43)</f>
        <v>0</v>
      </c>
      <c r="R32" s="228"/>
      <c r="S32" s="228"/>
      <c r="T32" s="228"/>
      <c r="U32" s="228"/>
      <c r="V32" s="228">
        <f>SUM(V33:V43)</f>
        <v>26.77</v>
      </c>
      <c r="W32" s="228"/>
      <c r="X32" s="228"/>
      <c r="AG32" t="s">
        <v>137</v>
      </c>
    </row>
    <row r="33" spans="1:60" outlineLevel="1" x14ac:dyDescent="0.25">
      <c r="A33" s="235">
        <v>5</v>
      </c>
      <c r="B33" s="236" t="s">
        <v>260</v>
      </c>
      <c r="C33" s="250" t="s">
        <v>261</v>
      </c>
      <c r="D33" s="237" t="s">
        <v>178</v>
      </c>
      <c r="E33" s="238">
        <v>83.517499999999998</v>
      </c>
      <c r="F33" s="239"/>
      <c r="G33" s="240">
        <f>ROUND(E33*F33,2)</f>
        <v>0</v>
      </c>
      <c r="H33" s="227">
        <v>1.58</v>
      </c>
      <c r="I33" s="226">
        <f>ROUND(E33*H33,2)</f>
        <v>131.96</v>
      </c>
      <c r="J33" s="227">
        <v>134.41999999999999</v>
      </c>
      <c r="K33" s="226">
        <f>ROUND(E33*J33,2)</f>
        <v>11226.42</v>
      </c>
      <c r="L33" s="226">
        <v>15</v>
      </c>
      <c r="M33" s="226">
        <f>G33*(1+L33/100)</f>
        <v>0</v>
      </c>
      <c r="N33" s="226">
        <v>4.0000000000000003E-5</v>
      </c>
      <c r="O33" s="226">
        <f>ROUND(E33*N33,2)</f>
        <v>0</v>
      </c>
      <c r="P33" s="226">
        <v>0</v>
      </c>
      <c r="Q33" s="226">
        <f>ROUND(E33*P33,2)</f>
        <v>0</v>
      </c>
      <c r="R33" s="226"/>
      <c r="S33" s="226" t="s">
        <v>166</v>
      </c>
      <c r="T33" s="226" t="s">
        <v>142</v>
      </c>
      <c r="U33" s="226">
        <v>0.308</v>
      </c>
      <c r="V33" s="226">
        <f>ROUND(E33*U33,2)</f>
        <v>25.72</v>
      </c>
      <c r="W33" s="226"/>
      <c r="X33" s="226" t="s">
        <v>167</v>
      </c>
      <c r="Y33" s="207"/>
      <c r="Z33" s="207"/>
      <c r="AA33" s="207"/>
      <c r="AB33" s="207"/>
      <c r="AC33" s="207"/>
      <c r="AD33" s="207"/>
      <c r="AE33" s="207"/>
      <c r="AF33" s="207"/>
      <c r="AG33" s="207" t="s">
        <v>168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62" t="s">
        <v>658</v>
      </c>
      <c r="D34" s="258"/>
      <c r="E34" s="259">
        <v>6.22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170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62" t="s">
        <v>659</v>
      </c>
      <c r="D35" s="258"/>
      <c r="E35" s="259">
        <v>4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07"/>
      <c r="Z35" s="207"/>
      <c r="AA35" s="207"/>
      <c r="AB35" s="207"/>
      <c r="AC35" s="207"/>
      <c r="AD35" s="207"/>
      <c r="AE35" s="207"/>
      <c r="AF35" s="207"/>
      <c r="AG35" s="207" t="s">
        <v>170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62" t="s">
        <v>660</v>
      </c>
      <c r="D36" s="258"/>
      <c r="E36" s="259">
        <v>0.99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07"/>
      <c r="Z36" s="207"/>
      <c r="AA36" s="207"/>
      <c r="AB36" s="207"/>
      <c r="AC36" s="207"/>
      <c r="AD36" s="207"/>
      <c r="AE36" s="207"/>
      <c r="AF36" s="207"/>
      <c r="AG36" s="207" t="s">
        <v>170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62" t="s">
        <v>661</v>
      </c>
      <c r="D37" s="258"/>
      <c r="E37" s="259">
        <v>13.92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170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62" t="s">
        <v>662</v>
      </c>
      <c r="D38" s="258"/>
      <c r="E38" s="259">
        <v>27.787500000000001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170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62" t="s">
        <v>663</v>
      </c>
      <c r="D39" s="258"/>
      <c r="E39" s="259">
        <v>30.6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170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35">
        <v>6</v>
      </c>
      <c r="B40" s="236" t="s">
        <v>263</v>
      </c>
      <c r="C40" s="250" t="s">
        <v>264</v>
      </c>
      <c r="D40" s="237" t="s">
        <v>178</v>
      </c>
      <c r="E40" s="238">
        <v>8.0408000000000008</v>
      </c>
      <c r="F40" s="239"/>
      <c r="G40" s="240">
        <f>ROUND(E40*F40,2)</f>
        <v>0</v>
      </c>
      <c r="H40" s="227">
        <v>1.08</v>
      </c>
      <c r="I40" s="226">
        <f>ROUND(E40*H40,2)</f>
        <v>8.68</v>
      </c>
      <c r="J40" s="227">
        <v>56.92</v>
      </c>
      <c r="K40" s="226">
        <f>ROUND(E40*J40,2)</f>
        <v>457.68</v>
      </c>
      <c r="L40" s="226">
        <v>15</v>
      </c>
      <c r="M40" s="226">
        <f>G40*(1+L40/100)</f>
        <v>0</v>
      </c>
      <c r="N40" s="226">
        <v>1.0000000000000001E-5</v>
      </c>
      <c r="O40" s="226">
        <f>ROUND(E40*N40,2)</f>
        <v>0</v>
      </c>
      <c r="P40" s="226">
        <v>0</v>
      </c>
      <c r="Q40" s="226">
        <f>ROUND(E40*P40,2)</f>
        <v>0</v>
      </c>
      <c r="R40" s="226"/>
      <c r="S40" s="226" t="s">
        <v>166</v>
      </c>
      <c r="T40" s="226" t="s">
        <v>142</v>
      </c>
      <c r="U40" s="226">
        <v>0.13</v>
      </c>
      <c r="V40" s="226">
        <f>ROUND(E40*U40,2)</f>
        <v>1.05</v>
      </c>
      <c r="W40" s="226"/>
      <c r="X40" s="226" t="s">
        <v>167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168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62" t="s">
        <v>654</v>
      </c>
      <c r="D41" s="258"/>
      <c r="E41" s="259">
        <v>5.0999999999999996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170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62" t="s">
        <v>655</v>
      </c>
      <c r="D42" s="258"/>
      <c r="E42" s="259">
        <v>1.1000000000000001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07"/>
      <c r="Z42" s="207"/>
      <c r="AA42" s="207"/>
      <c r="AB42" s="207"/>
      <c r="AC42" s="207"/>
      <c r="AD42" s="207"/>
      <c r="AE42" s="207"/>
      <c r="AF42" s="207"/>
      <c r="AG42" s="207" t="s">
        <v>170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62" t="s">
        <v>673</v>
      </c>
      <c r="D43" s="258"/>
      <c r="E43" s="259">
        <v>1.8408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07"/>
      <c r="Z43" s="207"/>
      <c r="AA43" s="207"/>
      <c r="AB43" s="207"/>
      <c r="AC43" s="207"/>
      <c r="AD43" s="207"/>
      <c r="AE43" s="207"/>
      <c r="AF43" s="207"/>
      <c r="AG43" s="207" t="s">
        <v>170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x14ac:dyDescent="0.25">
      <c r="A44" s="229" t="s">
        <v>136</v>
      </c>
      <c r="B44" s="230" t="s">
        <v>66</v>
      </c>
      <c r="C44" s="248" t="s">
        <v>67</v>
      </c>
      <c r="D44" s="231"/>
      <c r="E44" s="232"/>
      <c r="F44" s="233"/>
      <c r="G44" s="234">
        <f>SUMIF(AG45:AG45,"&lt;&gt;NOR",G45:G45)</f>
        <v>0</v>
      </c>
      <c r="H44" s="228"/>
      <c r="I44" s="228">
        <f>SUM(I45:I45)</f>
        <v>0</v>
      </c>
      <c r="J44" s="228"/>
      <c r="K44" s="228">
        <f>SUM(K45:K45)</f>
        <v>57</v>
      </c>
      <c r="L44" s="228"/>
      <c r="M44" s="228">
        <f>SUM(M45:M45)</f>
        <v>0</v>
      </c>
      <c r="N44" s="228"/>
      <c r="O44" s="228">
        <f>SUM(O45:O45)</f>
        <v>0</v>
      </c>
      <c r="P44" s="228"/>
      <c r="Q44" s="228">
        <f>SUM(Q45:Q45)</f>
        <v>0</v>
      </c>
      <c r="R44" s="228"/>
      <c r="S44" s="228"/>
      <c r="T44" s="228"/>
      <c r="U44" s="228"/>
      <c r="V44" s="228">
        <f>SUM(V45:V45)</f>
        <v>0.15</v>
      </c>
      <c r="W44" s="228"/>
      <c r="X44" s="228"/>
      <c r="AG44" t="s">
        <v>137</v>
      </c>
    </row>
    <row r="45" spans="1:60" outlineLevel="1" x14ac:dyDescent="0.25">
      <c r="A45" s="241">
        <v>7</v>
      </c>
      <c r="B45" s="242" t="s">
        <v>265</v>
      </c>
      <c r="C45" s="249" t="s">
        <v>266</v>
      </c>
      <c r="D45" s="243" t="s">
        <v>173</v>
      </c>
      <c r="E45" s="244">
        <v>3</v>
      </c>
      <c r="F45" s="245"/>
      <c r="G45" s="246">
        <f>ROUND(E45*F45,2)</f>
        <v>0</v>
      </c>
      <c r="H45" s="227">
        <v>0</v>
      </c>
      <c r="I45" s="226">
        <f>ROUND(E45*H45,2)</f>
        <v>0</v>
      </c>
      <c r="J45" s="227">
        <v>19</v>
      </c>
      <c r="K45" s="226">
        <f>ROUND(E45*J45,2)</f>
        <v>57</v>
      </c>
      <c r="L45" s="226">
        <v>15</v>
      </c>
      <c r="M45" s="226">
        <f>G45*(1+L45/100)</f>
        <v>0</v>
      </c>
      <c r="N45" s="226">
        <v>0</v>
      </c>
      <c r="O45" s="226">
        <f>ROUND(E45*N45,2)</f>
        <v>0</v>
      </c>
      <c r="P45" s="226">
        <v>0</v>
      </c>
      <c r="Q45" s="226">
        <f>ROUND(E45*P45,2)</f>
        <v>0</v>
      </c>
      <c r="R45" s="226"/>
      <c r="S45" s="226" t="s">
        <v>166</v>
      </c>
      <c r="T45" s="226" t="s">
        <v>142</v>
      </c>
      <c r="U45" s="226">
        <v>0.05</v>
      </c>
      <c r="V45" s="226">
        <f>ROUND(E45*U45,2)</f>
        <v>0.15</v>
      </c>
      <c r="W45" s="226"/>
      <c r="X45" s="226" t="s">
        <v>167</v>
      </c>
      <c r="Y45" s="207"/>
      <c r="Z45" s="207"/>
      <c r="AA45" s="207"/>
      <c r="AB45" s="207"/>
      <c r="AC45" s="207"/>
      <c r="AD45" s="207"/>
      <c r="AE45" s="207"/>
      <c r="AF45" s="207"/>
      <c r="AG45" s="207" t="s">
        <v>168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x14ac:dyDescent="0.25">
      <c r="A46" s="229" t="s">
        <v>136</v>
      </c>
      <c r="B46" s="230" t="s">
        <v>68</v>
      </c>
      <c r="C46" s="248" t="s">
        <v>69</v>
      </c>
      <c r="D46" s="231"/>
      <c r="E46" s="232"/>
      <c r="F46" s="233"/>
      <c r="G46" s="234">
        <f>SUMIF(AG47:AG47,"&lt;&gt;NOR",G47:G47)</f>
        <v>0</v>
      </c>
      <c r="H46" s="228"/>
      <c r="I46" s="228">
        <f>SUM(I47:I47)</f>
        <v>0</v>
      </c>
      <c r="J46" s="228"/>
      <c r="K46" s="228">
        <f>SUM(K47:K47)</f>
        <v>1654.57</v>
      </c>
      <c r="L46" s="228"/>
      <c r="M46" s="228">
        <f>SUM(M47:M47)</f>
        <v>0</v>
      </c>
      <c r="N46" s="228"/>
      <c r="O46" s="228">
        <f>SUM(O47:O47)</f>
        <v>0</v>
      </c>
      <c r="P46" s="228"/>
      <c r="Q46" s="228">
        <f>SUM(Q47:Q47)</f>
        <v>0</v>
      </c>
      <c r="R46" s="228"/>
      <c r="S46" s="228"/>
      <c r="T46" s="228"/>
      <c r="U46" s="228"/>
      <c r="V46" s="228">
        <f>SUM(V47:V47)</f>
        <v>3.56</v>
      </c>
      <c r="W46" s="228"/>
      <c r="X46" s="228"/>
      <c r="AG46" t="s">
        <v>137</v>
      </c>
    </row>
    <row r="47" spans="1:60" outlineLevel="1" x14ac:dyDescent="0.25">
      <c r="A47" s="241">
        <v>8</v>
      </c>
      <c r="B47" s="242" t="s">
        <v>674</v>
      </c>
      <c r="C47" s="249" t="s">
        <v>675</v>
      </c>
      <c r="D47" s="243" t="s">
        <v>165</v>
      </c>
      <c r="E47" s="244">
        <v>0.64681999999999995</v>
      </c>
      <c r="F47" s="245"/>
      <c r="G47" s="246">
        <f>ROUND(E47*F47,2)</f>
        <v>0</v>
      </c>
      <c r="H47" s="227">
        <v>0</v>
      </c>
      <c r="I47" s="226">
        <f>ROUND(E47*H47,2)</f>
        <v>0</v>
      </c>
      <c r="J47" s="227">
        <v>2558</v>
      </c>
      <c r="K47" s="226">
        <f>ROUND(E47*J47,2)</f>
        <v>1654.57</v>
      </c>
      <c r="L47" s="226">
        <v>15</v>
      </c>
      <c r="M47" s="226">
        <f>G47*(1+L47/100)</f>
        <v>0</v>
      </c>
      <c r="N47" s="226">
        <v>0</v>
      </c>
      <c r="O47" s="226">
        <f>ROUND(E47*N47,2)</f>
        <v>0</v>
      </c>
      <c r="P47" s="226">
        <v>0</v>
      </c>
      <c r="Q47" s="226">
        <f>ROUND(E47*P47,2)</f>
        <v>0</v>
      </c>
      <c r="R47" s="226"/>
      <c r="S47" s="226" t="s">
        <v>166</v>
      </c>
      <c r="T47" s="226" t="s">
        <v>142</v>
      </c>
      <c r="U47" s="226">
        <v>5.5</v>
      </c>
      <c r="V47" s="226">
        <f>ROUND(E47*U47,2)</f>
        <v>3.56</v>
      </c>
      <c r="W47" s="226"/>
      <c r="X47" s="226" t="s">
        <v>285</v>
      </c>
      <c r="Y47" s="207"/>
      <c r="Z47" s="207"/>
      <c r="AA47" s="207"/>
      <c r="AB47" s="207"/>
      <c r="AC47" s="207"/>
      <c r="AD47" s="207"/>
      <c r="AE47" s="207"/>
      <c r="AF47" s="207"/>
      <c r="AG47" s="207" t="s">
        <v>286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x14ac:dyDescent="0.25">
      <c r="A48" s="229" t="s">
        <v>136</v>
      </c>
      <c r="B48" s="230" t="s">
        <v>72</v>
      </c>
      <c r="C48" s="248" t="s">
        <v>73</v>
      </c>
      <c r="D48" s="231"/>
      <c r="E48" s="232"/>
      <c r="F48" s="233"/>
      <c r="G48" s="234">
        <f>SUMIF(AG49:AG49,"&lt;&gt;NOR",G49:G49)</f>
        <v>0</v>
      </c>
      <c r="H48" s="228"/>
      <c r="I48" s="228">
        <f>SUM(I49:I49)</f>
        <v>0</v>
      </c>
      <c r="J48" s="228"/>
      <c r="K48" s="228">
        <f>SUM(K49:K49)</f>
        <v>1100</v>
      </c>
      <c r="L48" s="228"/>
      <c r="M48" s="228">
        <f>SUM(M49:M49)</f>
        <v>0</v>
      </c>
      <c r="N48" s="228"/>
      <c r="O48" s="228">
        <f>SUM(O49:O49)</f>
        <v>0</v>
      </c>
      <c r="P48" s="228"/>
      <c r="Q48" s="228">
        <f>SUM(Q49:Q49)</f>
        <v>0</v>
      </c>
      <c r="R48" s="228"/>
      <c r="S48" s="228"/>
      <c r="T48" s="228"/>
      <c r="U48" s="228"/>
      <c r="V48" s="228">
        <f>SUM(V49:V49)</f>
        <v>0.16</v>
      </c>
      <c r="W48" s="228"/>
      <c r="X48" s="228"/>
      <c r="AG48" t="s">
        <v>137</v>
      </c>
    </row>
    <row r="49" spans="1:60" outlineLevel="1" x14ac:dyDescent="0.25">
      <c r="A49" s="241">
        <v>9</v>
      </c>
      <c r="B49" s="242" t="s">
        <v>296</v>
      </c>
      <c r="C49" s="249" t="s">
        <v>297</v>
      </c>
      <c r="D49" s="243" t="s">
        <v>298</v>
      </c>
      <c r="E49" s="244">
        <v>1</v>
      </c>
      <c r="F49" s="245"/>
      <c r="G49" s="246">
        <f>ROUND(E49*F49,2)</f>
        <v>0</v>
      </c>
      <c r="H49" s="227">
        <v>0</v>
      </c>
      <c r="I49" s="226">
        <f>ROUND(E49*H49,2)</f>
        <v>0</v>
      </c>
      <c r="J49" s="227">
        <v>1100</v>
      </c>
      <c r="K49" s="226">
        <f>ROUND(E49*J49,2)</f>
        <v>1100</v>
      </c>
      <c r="L49" s="226">
        <v>15</v>
      </c>
      <c r="M49" s="226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6"/>
      <c r="S49" s="226" t="s">
        <v>141</v>
      </c>
      <c r="T49" s="226" t="s">
        <v>142</v>
      </c>
      <c r="U49" s="226">
        <v>0.157</v>
      </c>
      <c r="V49" s="226">
        <f>ROUND(E49*U49,2)</f>
        <v>0.16</v>
      </c>
      <c r="W49" s="226"/>
      <c r="X49" s="226" t="s">
        <v>167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168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x14ac:dyDescent="0.25">
      <c r="A50" s="229" t="s">
        <v>136</v>
      </c>
      <c r="B50" s="230" t="s">
        <v>78</v>
      </c>
      <c r="C50" s="248" t="s">
        <v>79</v>
      </c>
      <c r="D50" s="231"/>
      <c r="E50" s="232"/>
      <c r="F50" s="233"/>
      <c r="G50" s="234">
        <f>SUMIF(AG51:AG65,"&lt;&gt;NOR",G51:G65)</f>
        <v>0</v>
      </c>
      <c r="H50" s="228"/>
      <c r="I50" s="228">
        <f>SUM(I51:I65)</f>
        <v>6228.1599999999989</v>
      </c>
      <c r="J50" s="228"/>
      <c r="K50" s="228">
        <f>SUM(K51:K65)</f>
        <v>2549.83</v>
      </c>
      <c r="L50" s="228"/>
      <c r="M50" s="228">
        <f>SUM(M51:M65)</f>
        <v>0</v>
      </c>
      <c r="N50" s="228"/>
      <c r="O50" s="228">
        <f>SUM(O51:O65)</f>
        <v>0.01</v>
      </c>
      <c r="P50" s="228"/>
      <c r="Q50" s="228">
        <f>SUM(Q51:Q65)</f>
        <v>0</v>
      </c>
      <c r="R50" s="228"/>
      <c r="S50" s="228"/>
      <c r="T50" s="228"/>
      <c r="U50" s="228"/>
      <c r="V50" s="228">
        <f>SUM(V51:V65)</f>
        <v>4.41</v>
      </c>
      <c r="W50" s="228"/>
      <c r="X50" s="228"/>
      <c r="AG50" t="s">
        <v>137</v>
      </c>
    </row>
    <row r="51" spans="1:60" outlineLevel="1" x14ac:dyDescent="0.25">
      <c r="A51" s="241">
        <v>10</v>
      </c>
      <c r="B51" s="242" t="s">
        <v>676</v>
      </c>
      <c r="C51" s="249" t="s">
        <v>677</v>
      </c>
      <c r="D51" s="243" t="s">
        <v>173</v>
      </c>
      <c r="E51" s="244">
        <v>1</v>
      </c>
      <c r="F51" s="245"/>
      <c r="G51" s="246">
        <f>ROUND(E51*F51,2)</f>
        <v>0</v>
      </c>
      <c r="H51" s="227">
        <v>1148.55</v>
      </c>
      <c r="I51" s="226">
        <f>ROUND(E51*H51,2)</f>
        <v>1148.55</v>
      </c>
      <c r="J51" s="227">
        <v>68.45</v>
      </c>
      <c r="K51" s="226">
        <f>ROUND(E51*J51,2)</f>
        <v>68.45</v>
      </c>
      <c r="L51" s="226">
        <v>15</v>
      </c>
      <c r="M51" s="226">
        <f>G51*(1+L51/100)</f>
        <v>0</v>
      </c>
      <c r="N51" s="226">
        <v>1.3500000000000001E-3</v>
      </c>
      <c r="O51" s="226">
        <f>ROUND(E51*N51,2)</f>
        <v>0</v>
      </c>
      <c r="P51" s="226">
        <v>1.4E-3</v>
      </c>
      <c r="Q51" s="226">
        <f>ROUND(E51*P51,2)</f>
        <v>0</v>
      </c>
      <c r="R51" s="226"/>
      <c r="S51" s="226" t="s">
        <v>166</v>
      </c>
      <c r="T51" s="226" t="s">
        <v>142</v>
      </c>
      <c r="U51" s="226">
        <v>0.121</v>
      </c>
      <c r="V51" s="226">
        <f>ROUND(E51*U51,2)</f>
        <v>0.12</v>
      </c>
      <c r="W51" s="226"/>
      <c r="X51" s="226" t="s">
        <v>167</v>
      </c>
      <c r="Y51" s="207"/>
      <c r="Z51" s="207"/>
      <c r="AA51" s="207"/>
      <c r="AB51" s="207"/>
      <c r="AC51" s="207"/>
      <c r="AD51" s="207"/>
      <c r="AE51" s="207"/>
      <c r="AF51" s="207"/>
      <c r="AG51" s="207" t="s">
        <v>168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41">
        <v>11</v>
      </c>
      <c r="B52" s="242" t="s">
        <v>336</v>
      </c>
      <c r="C52" s="249" t="s">
        <v>337</v>
      </c>
      <c r="D52" s="243" t="s">
        <v>329</v>
      </c>
      <c r="E52" s="244">
        <v>2</v>
      </c>
      <c r="F52" s="245"/>
      <c r="G52" s="246">
        <f>ROUND(E52*F52,2)</f>
        <v>0</v>
      </c>
      <c r="H52" s="227">
        <v>20.09</v>
      </c>
      <c r="I52" s="226">
        <f>ROUND(E52*H52,2)</f>
        <v>40.18</v>
      </c>
      <c r="J52" s="227">
        <v>188.91</v>
      </c>
      <c r="K52" s="226">
        <f>ROUND(E52*J52,2)</f>
        <v>377.82</v>
      </c>
      <c r="L52" s="226">
        <v>15</v>
      </c>
      <c r="M52" s="226">
        <f>G52*(1+L52/100)</f>
        <v>0</v>
      </c>
      <c r="N52" s="226">
        <v>3.0000000000000001E-5</v>
      </c>
      <c r="O52" s="226">
        <f>ROUND(E52*N52,2)</f>
        <v>0</v>
      </c>
      <c r="P52" s="226">
        <v>0</v>
      </c>
      <c r="Q52" s="226">
        <f>ROUND(E52*P52,2)</f>
        <v>0</v>
      </c>
      <c r="R52" s="226"/>
      <c r="S52" s="226" t="s">
        <v>166</v>
      </c>
      <c r="T52" s="226" t="s">
        <v>142</v>
      </c>
      <c r="U52" s="226">
        <v>0.33</v>
      </c>
      <c r="V52" s="226">
        <f>ROUND(E52*U52,2)</f>
        <v>0.66</v>
      </c>
      <c r="W52" s="226"/>
      <c r="X52" s="226" t="s">
        <v>167</v>
      </c>
      <c r="Y52" s="207"/>
      <c r="Z52" s="207"/>
      <c r="AA52" s="207"/>
      <c r="AB52" s="207"/>
      <c r="AC52" s="207"/>
      <c r="AD52" s="207"/>
      <c r="AE52" s="207"/>
      <c r="AF52" s="207"/>
      <c r="AG52" s="207" t="s">
        <v>168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41">
        <v>12</v>
      </c>
      <c r="B53" s="242" t="s">
        <v>340</v>
      </c>
      <c r="C53" s="249" t="s">
        <v>678</v>
      </c>
      <c r="D53" s="243" t="s">
        <v>329</v>
      </c>
      <c r="E53" s="244">
        <v>5</v>
      </c>
      <c r="F53" s="245"/>
      <c r="G53" s="246">
        <f>ROUND(E53*F53,2)</f>
        <v>0</v>
      </c>
      <c r="H53" s="227">
        <v>140.22999999999999</v>
      </c>
      <c r="I53" s="226">
        <f>ROUND(E53*H53,2)</f>
        <v>701.15</v>
      </c>
      <c r="J53" s="227">
        <v>127.77</v>
      </c>
      <c r="K53" s="226">
        <f>ROUND(E53*J53,2)</f>
        <v>638.85</v>
      </c>
      <c r="L53" s="226">
        <v>15</v>
      </c>
      <c r="M53" s="226">
        <f>G53*(1+L53/100)</f>
        <v>0</v>
      </c>
      <c r="N53" s="226">
        <v>1.7000000000000001E-4</v>
      </c>
      <c r="O53" s="226">
        <f>ROUND(E53*N53,2)</f>
        <v>0</v>
      </c>
      <c r="P53" s="226">
        <v>0</v>
      </c>
      <c r="Q53" s="226">
        <f>ROUND(E53*P53,2)</f>
        <v>0</v>
      </c>
      <c r="R53" s="226"/>
      <c r="S53" s="226" t="s">
        <v>166</v>
      </c>
      <c r="T53" s="226" t="s">
        <v>142</v>
      </c>
      <c r="U53" s="226">
        <v>0.22700000000000001</v>
      </c>
      <c r="V53" s="226">
        <f>ROUND(E53*U53,2)</f>
        <v>1.1399999999999999</v>
      </c>
      <c r="W53" s="226"/>
      <c r="X53" s="226" t="s">
        <v>167</v>
      </c>
      <c r="Y53" s="207"/>
      <c r="Z53" s="207"/>
      <c r="AA53" s="207"/>
      <c r="AB53" s="207"/>
      <c r="AC53" s="207"/>
      <c r="AD53" s="207"/>
      <c r="AE53" s="207"/>
      <c r="AF53" s="207"/>
      <c r="AG53" s="207" t="s">
        <v>168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ht="20.399999999999999" outlineLevel="1" x14ac:dyDescent="0.25">
      <c r="A54" s="241">
        <v>13</v>
      </c>
      <c r="B54" s="242" t="s">
        <v>342</v>
      </c>
      <c r="C54" s="249" t="s">
        <v>679</v>
      </c>
      <c r="D54" s="243" t="s">
        <v>329</v>
      </c>
      <c r="E54" s="244">
        <v>1</v>
      </c>
      <c r="F54" s="245"/>
      <c r="G54" s="246">
        <f>ROUND(E54*F54,2)</f>
        <v>0</v>
      </c>
      <c r="H54" s="227">
        <v>214.95</v>
      </c>
      <c r="I54" s="226">
        <f>ROUND(E54*H54,2)</f>
        <v>214.95</v>
      </c>
      <c r="J54" s="227">
        <v>70.05</v>
      </c>
      <c r="K54" s="226">
        <f>ROUND(E54*J54,2)</f>
        <v>70.05</v>
      </c>
      <c r="L54" s="226">
        <v>15</v>
      </c>
      <c r="M54" s="226">
        <f>G54*(1+L54/100)</f>
        <v>0</v>
      </c>
      <c r="N54" s="226">
        <v>2.4000000000000001E-4</v>
      </c>
      <c r="O54" s="226">
        <f>ROUND(E54*N54,2)</f>
        <v>0</v>
      </c>
      <c r="P54" s="226">
        <v>0</v>
      </c>
      <c r="Q54" s="226">
        <f>ROUND(E54*P54,2)</f>
        <v>0</v>
      </c>
      <c r="R54" s="226"/>
      <c r="S54" s="226" t="s">
        <v>166</v>
      </c>
      <c r="T54" s="226" t="s">
        <v>142</v>
      </c>
      <c r="U54" s="226">
        <v>0.124</v>
      </c>
      <c r="V54" s="226">
        <f>ROUND(E54*U54,2)</f>
        <v>0.12</v>
      </c>
      <c r="W54" s="226"/>
      <c r="X54" s="226" t="s">
        <v>167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168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ht="20.399999999999999" outlineLevel="1" x14ac:dyDescent="0.25">
      <c r="A55" s="241">
        <v>14</v>
      </c>
      <c r="B55" s="242" t="s">
        <v>344</v>
      </c>
      <c r="C55" s="249" t="s">
        <v>345</v>
      </c>
      <c r="D55" s="243" t="s">
        <v>173</v>
      </c>
      <c r="E55" s="244">
        <v>1</v>
      </c>
      <c r="F55" s="245"/>
      <c r="G55" s="246">
        <f>ROUND(E55*F55,2)</f>
        <v>0</v>
      </c>
      <c r="H55" s="227">
        <v>1967.86</v>
      </c>
      <c r="I55" s="226">
        <f>ROUND(E55*H55,2)</f>
        <v>1967.86</v>
      </c>
      <c r="J55" s="227">
        <v>260.14</v>
      </c>
      <c r="K55" s="226">
        <f>ROUND(E55*J55,2)</f>
        <v>260.14</v>
      </c>
      <c r="L55" s="226">
        <v>15</v>
      </c>
      <c r="M55" s="226">
        <f>G55*(1+L55/100)</f>
        <v>0</v>
      </c>
      <c r="N55" s="226">
        <v>1.64E-3</v>
      </c>
      <c r="O55" s="226">
        <f>ROUND(E55*N55,2)</f>
        <v>0</v>
      </c>
      <c r="P55" s="226">
        <v>0</v>
      </c>
      <c r="Q55" s="226">
        <f>ROUND(E55*P55,2)</f>
        <v>0</v>
      </c>
      <c r="R55" s="226"/>
      <c r="S55" s="226" t="s">
        <v>166</v>
      </c>
      <c r="T55" s="226" t="s">
        <v>142</v>
      </c>
      <c r="U55" s="226">
        <v>0.44500000000000001</v>
      </c>
      <c r="V55" s="226">
        <f>ROUND(E55*U55,2)</f>
        <v>0.45</v>
      </c>
      <c r="W55" s="226"/>
      <c r="X55" s="226" t="s">
        <v>167</v>
      </c>
      <c r="Y55" s="207"/>
      <c r="Z55" s="207"/>
      <c r="AA55" s="207"/>
      <c r="AB55" s="207"/>
      <c r="AC55" s="207"/>
      <c r="AD55" s="207"/>
      <c r="AE55" s="207"/>
      <c r="AF55" s="207"/>
      <c r="AG55" s="207" t="s">
        <v>168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41">
        <v>15</v>
      </c>
      <c r="B56" s="242" t="s">
        <v>348</v>
      </c>
      <c r="C56" s="249" t="s">
        <v>349</v>
      </c>
      <c r="D56" s="243" t="s">
        <v>173</v>
      </c>
      <c r="E56" s="244">
        <v>1</v>
      </c>
      <c r="F56" s="245"/>
      <c r="G56" s="246">
        <f>ROUND(E56*F56,2)</f>
        <v>0</v>
      </c>
      <c r="H56" s="227">
        <v>7.12</v>
      </c>
      <c r="I56" s="226">
        <f>ROUND(E56*H56,2)</f>
        <v>7.12</v>
      </c>
      <c r="J56" s="227">
        <v>247.88</v>
      </c>
      <c r="K56" s="226">
        <f>ROUND(E56*J56,2)</f>
        <v>247.88</v>
      </c>
      <c r="L56" s="226">
        <v>15</v>
      </c>
      <c r="M56" s="226">
        <f>G56*(1+L56/100)</f>
        <v>0</v>
      </c>
      <c r="N56" s="226">
        <v>4.0000000000000003E-5</v>
      </c>
      <c r="O56" s="226">
        <f>ROUND(E56*N56,2)</f>
        <v>0</v>
      </c>
      <c r="P56" s="226">
        <v>0</v>
      </c>
      <c r="Q56" s="226">
        <f>ROUND(E56*P56,2)</f>
        <v>0</v>
      </c>
      <c r="R56" s="226"/>
      <c r="S56" s="226" t="s">
        <v>166</v>
      </c>
      <c r="T56" s="226" t="s">
        <v>142</v>
      </c>
      <c r="U56" s="226">
        <v>0.44500000000000001</v>
      </c>
      <c r="V56" s="226">
        <f>ROUND(E56*U56,2)</f>
        <v>0.45</v>
      </c>
      <c r="W56" s="226"/>
      <c r="X56" s="226" t="s">
        <v>167</v>
      </c>
      <c r="Y56" s="207"/>
      <c r="Z56" s="207"/>
      <c r="AA56" s="207"/>
      <c r="AB56" s="207"/>
      <c r="AC56" s="207"/>
      <c r="AD56" s="207"/>
      <c r="AE56" s="207"/>
      <c r="AF56" s="207"/>
      <c r="AG56" s="207" t="s">
        <v>168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41">
        <v>16</v>
      </c>
      <c r="B57" s="242" t="s">
        <v>352</v>
      </c>
      <c r="C57" s="249" t="s">
        <v>353</v>
      </c>
      <c r="D57" s="243" t="s">
        <v>329</v>
      </c>
      <c r="E57" s="244">
        <v>1</v>
      </c>
      <c r="F57" s="245"/>
      <c r="G57" s="246">
        <f>ROUND(E57*F57,2)</f>
        <v>0</v>
      </c>
      <c r="H57" s="227">
        <v>0</v>
      </c>
      <c r="I57" s="226">
        <f>ROUND(E57*H57,2)</f>
        <v>0</v>
      </c>
      <c r="J57" s="227">
        <v>97</v>
      </c>
      <c r="K57" s="226">
        <f>ROUND(E57*J57,2)</f>
        <v>97</v>
      </c>
      <c r="L57" s="226">
        <v>15</v>
      </c>
      <c r="M57" s="226">
        <f>G57*(1+L57/100)</f>
        <v>0</v>
      </c>
      <c r="N57" s="226">
        <v>0</v>
      </c>
      <c r="O57" s="226">
        <f>ROUND(E57*N57,2)</f>
        <v>0</v>
      </c>
      <c r="P57" s="226">
        <v>8.5999999999999998E-4</v>
      </c>
      <c r="Q57" s="226">
        <f>ROUND(E57*P57,2)</f>
        <v>0</v>
      </c>
      <c r="R57" s="226"/>
      <c r="S57" s="226" t="s">
        <v>166</v>
      </c>
      <c r="T57" s="226" t="s">
        <v>142</v>
      </c>
      <c r="U57" s="226">
        <v>0.222</v>
      </c>
      <c r="V57" s="226">
        <f>ROUND(E57*U57,2)</f>
        <v>0.22</v>
      </c>
      <c r="W57" s="226"/>
      <c r="X57" s="226" t="s">
        <v>167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168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20.399999999999999" outlineLevel="1" x14ac:dyDescent="0.25">
      <c r="A58" s="241">
        <v>17</v>
      </c>
      <c r="B58" s="242" t="s">
        <v>356</v>
      </c>
      <c r="C58" s="249" t="s">
        <v>680</v>
      </c>
      <c r="D58" s="243" t="s">
        <v>173</v>
      </c>
      <c r="E58" s="244">
        <v>1</v>
      </c>
      <c r="F58" s="245"/>
      <c r="G58" s="246">
        <f>ROUND(E58*F58,2)</f>
        <v>0</v>
      </c>
      <c r="H58" s="227">
        <v>337.65</v>
      </c>
      <c r="I58" s="226">
        <f>ROUND(E58*H58,2)</f>
        <v>337.65</v>
      </c>
      <c r="J58" s="227">
        <v>138.35</v>
      </c>
      <c r="K58" s="226">
        <f>ROUND(E58*J58,2)</f>
        <v>138.35</v>
      </c>
      <c r="L58" s="226">
        <v>15</v>
      </c>
      <c r="M58" s="226">
        <f>G58*(1+L58/100)</f>
        <v>0</v>
      </c>
      <c r="N58" s="226">
        <v>9.0000000000000006E-5</v>
      </c>
      <c r="O58" s="226">
        <f>ROUND(E58*N58,2)</f>
        <v>0</v>
      </c>
      <c r="P58" s="226">
        <v>0</v>
      </c>
      <c r="Q58" s="226">
        <f>ROUND(E58*P58,2)</f>
        <v>0</v>
      </c>
      <c r="R58" s="226"/>
      <c r="S58" s="226" t="s">
        <v>166</v>
      </c>
      <c r="T58" s="226" t="s">
        <v>142</v>
      </c>
      <c r="U58" s="226">
        <v>0.246</v>
      </c>
      <c r="V58" s="226">
        <f>ROUND(E58*U58,2)</f>
        <v>0.25</v>
      </c>
      <c r="W58" s="226"/>
      <c r="X58" s="226" t="s">
        <v>167</v>
      </c>
      <c r="Y58" s="207"/>
      <c r="Z58" s="207"/>
      <c r="AA58" s="207"/>
      <c r="AB58" s="207"/>
      <c r="AC58" s="207"/>
      <c r="AD58" s="207"/>
      <c r="AE58" s="207"/>
      <c r="AF58" s="207"/>
      <c r="AG58" s="207" t="s">
        <v>168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41">
        <v>18</v>
      </c>
      <c r="B59" s="242" t="s">
        <v>358</v>
      </c>
      <c r="C59" s="249" t="s">
        <v>359</v>
      </c>
      <c r="D59" s="243" t="s">
        <v>173</v>
      </c>
      <c r="E59" s="244">
        <v>1</v>
      </c>
      <c r="F59" s="245"/>
      <c r="G59" s="246">
        <f>ROUND(E59*F59,2)</f>
        <v>0</v>
      </c>
      <c r="H59" s="227">
        <v>389.25</v>
      </c>
      <c r="I59" s="226">
        <f>ROUND(E59*H59,2)</f>
        <v>389.25</v>
      </c>
      <c r="J59" s="227">
        <v>141.75</v>
      </c>
      <c r="K59" s="226">
        <f>ROUND(E59*J59,2)</f>
        <v>141.75</v>
      </c>
      <c r="L59" s="226">
        <v>15</v>
      </c>
      <c r="M59" s="226">
        <f>G59*(1+L59/100)</f>
        <v>0</v>
      </c>
      <c r="N59" s="226">
        <v>2.5999999999999998E-4</v>
      </c>
      <c r="O59" s="226">
        <f>ROUND(E59*N59,2)</f>
        <v>0</v>
      </c>
      <c r="P59" s="226">
        <v>0</v>
      </c>
      <c r="Q59" s="226">
        <f>ROUND(E59*P59,2)</f>
        <v>0</v>
      </c>
      <c r="R59" s="226"/>
      <c r="S59" s="226" t="s">
        <v>166</v>
      </c>
      <c r="T59" s="226" t="s">
        <v>142</v>
      </c>
      <c r="U59" s="226">
        <v>0.246</v>
      </c>
      <c r="V59" s="226">
        <f>ROUND(E59*U59,2)</f>
        <v>0.25</v>
      </c>
      <c r="W59" s="226"/>
      <c r="X59" s="226" t="s">
        <v>167</v>
      </c>
      <c r="Y59" s="207"/>
      <c r="Z59" s="207"/>
      <c r="AA59" s="207"/>
      <c r="AB59" s="207"/>
      <c r="AC59" s="207"/>
      <c r="AD59" s="207"/>
      <c r="AE59" s="207"/>
      <c r="AF59" s="207"/>
      <c r="AG59" s="207" t="s">
        <v>168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41">
        <v>19</v>
      </c>
      <c r="B60" s="242" t="s">
        <v>360</v>
      </c>
      <c r="C60" s="249" t="s">
        <v>681</v>
      </c>
      <c r="D60" s="243" t="s">
        <v>173</v>
      </c>
      <c r="E60" s="244">
        <v>1</v>
      </c>
      <c r="F60" s="245"/>
      <c r="G60" s="246">
        <f>ROUND(E60*F60,2)</f>
        <v>0</v>
      </c>
      <c r="H60" s="227">
        <v>265.72000000000003</v>
      </c>
      <c r="I60" s="226">
        <f>ROUND(E60*H60,2)</f>
        <v>265.72000000000003</v>
      </c>
      <c r="J60" s="227">
        <v>138.28</v>
      </c>
      <c r="K60" s="226">
        <f>ROUND(E60*J60,2)</f>
        <v>138.28</v>
      </c>
      <c r="L60" s="226">
        <v>15</v>
      </c>
      <c r="M60" s="226">
        <f>G60*(1+L60/100)</f>
        <v>0</v>
      </c>
      <c r="N60" s="226">
        <v>2.0000000000000001E-4</v>
      </c>
      <c r="O60" s="226">
        <f>ROUND(E60*N60,2)</f>
        <v>0</v>
      </c>
      <c r="P60" s="226">
        <v>0</v>
      </c>
      <c r="Q60" s="226">
        <f>ROUND(E60*P60,2)</f>
        <v>0</v>
      </c>
      <c r="R60" s="226"/>
      <c r="S60" s="226" t="s">
        <v>166</v>
      </c>
      <c r="T60" s="226" t="s">
        <v>142</v>
      </c>
      <c r="U60" s="226">
        <v>0.246</v>
      </c>
      <c r="V60" s="226">
        <f>ROUND(E60*U60,2)</f>
        <v>0.25</v>
      </c>
      <c r="W60" s="226"/>
      <c r="X60" s="226" t="s">
        <v>167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168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35">
        <v>20</v>
      </c>
      <c r="B61" s="236" t="s">
        <v>364</v>
      </c>
      <c r="C61" s="250" t="s">
        <v>365</v>
      </c>
      <c r="D61" s="237" t="s">
        <v>178</v>
      </c>
      <c r="E61" s="238">
        <v>0.24</v>
      </c>
      <c r="F61" s="239"/>
      <c r="G61" s="240">
        <f>ROUND(E61*F61,2)</f>
        <v>0</v>
      </c>
      <c r="H61" s="227">
        <v>32.19</v>
      </c>
      <c r="I61" s="226">
        <f>ROUND(E61*H61,2)</f>
        <v>7.73</v>
      </c>
      <c r="J61" s="227">
        <v>1184.81</v>
      </c>
      <c r="K61" s="226">
        <f>ROUND(E61*J61,2)</f>
        <v>284.35000000000002</v>
      </c>
      <c r="L61" s="226">
        <v>15</v>
      </c>
      <c r="M61" s="226">
        <f>G61*(1+L61/100)</f>
        <v>0</v>
      </c>
      <c r="N61" s="226">
        <v>8.0000000000000007E-5</v>
      </c>
      <c r="O61" s="226">
        <f>ROUND(E61*N61,2)</f>
        <v>0</v>
      </c>
      <c r="P61" s="226">
        <v>0</v>
      </c>
      <c r="Q61" s="226">
        <f>ROUND(E61*P61,2)</f>
        <v>0</v>
      </c>
      <c r="R61" s="226"/>
      <c r="S61" s="226" t="s">
        <v>166</v>
      </c>
      <c r="T61" s="226" t="s">
        <v>142</v>
      </c>
      <c r="U61" s="226">
        <v>2.1</v>
      </c>
      <c r="V61" s="226">
        <f>ROUND(E61*U61,2)</f>
        <v>0.5</v>
      </c>
      <c r="W61" s="226"/>
      <c r="X61" s="226" t="s">
        <v>167</v>
      </c>
      <c r="Y61" s="207"/>
      <c r="Z61" s="207"/>
      <c r="AA61" s="207"/>
      <c r="AB61" s="207"/>
      <c r="AC61" s="207"/>
      <c r="AD61" s="207"/>
      <c r="AE61" s="207"/>
      <c r="AF61" s="207"/>
      <c r="AG61" s="207" t="s">
        <v>168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24"/>
      <c r="B62" s="225"/>
      <c r="C62" s="262" t="s">
        <v>366</v>
      </c>
      <c r="D62" s="258"/>
      <c r="E62" s="259">
        <v>0.24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07"/>
      <c r="Z62" s="207"/>
      <c r="AA62" s="207"/>
      <c r="AB62" s="207"/>
      <c r="AC62" s="207"/>
      <c r="AD62" s="207"/>
      <c r="AE62" s="207"/>
      <c r="AF62" s="207"/>
      <c r="AG62" s="207" t="s">
        <v>170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41">
        <v>21</v>
      </c>
      <c r="B63" s="242" t="s">
        <v>370</v>
      </c>
      <c r="C63" s="249" t="s">
        <v>371</v>
      </c>
      <c r="D63" s="243" t="s">
        <v>173</v>
      </c>
      <c r="E63" s="244">
        <v>2</v>
      </c>
      <c r="F63" s="245"/>
      <c r="G63" s="246">
        <f>ROUND(E63*F63,2)</f>
        <v>0</v>
      </c>
      <c r="H63" s="227">
        <v>380</v>
      </c>
      <c r="I63" s="226">
        <f>ROUND(E63*H63,2)</f>
        <v>760</v>
      </c>
      <c r="J63" s="227">
        <v>0</v>
      </c>
      <c r="K63" s="226">
        <f>ROUND(E63*J63,2)</f>
        <v>0</v>
      </c>
      <c r="L63" s="226">
        <v>15</v>
      </c>
      <c r="M63" s="226">
        <f>G63*(1+L63/100)</f>
        <v>0</v>
      </c>
      <c r="N63" s="226">
        <v>8.9999999999999998E-4</v>
      </c>
      <c r="O63" s="226">
        <f>ROUND(E63*N63,2)</f>
        <v>0</v>
      </c>
      <c r="P63" s="226">
        <v>0</v>
      </c>
      <c r="Q63" s="226">
        <f>ROUND(E63*P63,2)</f>
        <v>0</v>
      </c>
      <c r="R63" s="226"/>
      <c r="S63" s="226" t="s">
        <v>141</v>
      </c>
      <c r="T63" s="226" t="s">
        <v>142</v>
      </c>
      <c r="U63" s="226">
        <v>0</v>
      </c>
      <c r="V63" s="226">
        <f>ROUND(E63*U63,2)</f>
        <v>0</v>
      </c>
      <c r="W63" s="226"/>
      <c r="X63" s="226" t="s">
        <v>195</v>
      </c>
      <c r="Y63" s="207"/>
      <c r="Z63" s="207"/>
      <c r="AA63" s="207"/>
      <c r="AB63" s="207"/>
      <c r="AC63" s="207"/>
      <c r="AD63" s="207"/>
      <c r="AE63" s="207"/>
      <c r="AF63" s="207"/>
      <c r="AG63" s="207" t="s">
        <v>196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41">
        <v>22</v>
      </c>
      <c r="B64" s="242" t="s">
        <v>380</v>
      </c>
      <c r="C64" s="249" t="s">
        <v>381</v>
      </c>
      <c r="D64" s="243" t="s">
        <v>194</v>
      </c>
      <c r="E64" s="244">
        <v>1</v>
      </c>
      <c r="F64" s="245"/>
      <c r="G64" s="246">
        <f>ROUND(E64*F64,2)</f>
        <v>0</v>
      </c>
      <c r="H64" s="227">
        <v>388</v>
      </c>
      <c r="I64" s="226">
        <f>ROUND(E64*H64,2)</f>
        <v>388</v>
      </c>
      <c r="J64" s="227">
        <v>0</v>
      </c>
      <c r="K64" s="226">
        <f>ROUND(E64*J64,2)</f>
        <v>0</v>
      </c>
      <c r="L64" s="226">
        <v>15</v>
      </c>
      <c r="M64" s="226">
        <f>G64*(1+L64/100)</f>
        <v>0</v>
      </c>
      <c r="N64" s="226">
        <v>0.01</v>
      </c>
      <c r="O64" s="226">
        <f>ROUND(E64*N64,2)</f>
        <v>0.01</v>
      </c>
      <c r="P64" s="226">
        <v>0</v>
      </c>
      <c r="Q64" s="226">
        <f>ROUND(E64*P64,2)</f>
        <v>0</v>
      </c>
      <c r="R64" s="226" t="s">
        <v>199</v>
      </c>
      <c r="S64" s="226" t="s">
        <v>166</v>
      </c>
      <c r="T64" s="226" t="s">
        <v>142</v>
      </c>
      <c r="U64" s="226">
        <v>0</v>
      </c>
      <c r="V64" s="226">
        <f>ROUND(E64*U64,2)</f>
        <v>0</v>
      </c>
      <c r="W64" s="226"/>
      <c r="X64" s="226" t="s">
        <v>195</v>
      </c>
      <c r="Y64" s="207"/>
      <c r="Z64" s="207"/>
      <c r="AA64" s="207"/>
      <c r="AB64" s="207"/>
      <c r="AC64" s="207"/>
      <c r="AD64" s="207"/>
      <c r="AE64" s="207"/>
      <c r="AF64" s="207"/>
      <c r="AG64" s="207" t="s">
        <v>196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41">
        <v>23</v>
      </c>
      <c r="B65" s="242" t="s">
        <v>682</v>
      </c>
      <c r="C65" s="249" t="s">
        <v>683</v>
      </c>
      <c r="D65" s="243" t="s">
        <v>0</v>
      </c>
      <c r="E65" s="244">
        <v>86.910799999999995</v>
      </c>
      <c r="F65" s="245"/>
      <c r="G65" s="246">
        <f>ROUND(E65*F65,2)</f>
        <v>0</v>
      </c>
      <c r="H65" s="227">
        <v>0</v>
      </c>
      <c r="I65" s="226">
        <f>ROUND(E65*H65,2)</f>
        <v>0</v>
      </c>
      <c r="J65" s="227">
        <v>1</v>
      </c>
      <c r="K65" s="226">
        <f>ROUND(E65*J65,2)</f>
        <v>86.91</v>
      </c>
      <c r="L65" s="226">
        <v>15</v>
      </c>
      <c r="M65" s="226">
        <f>G65*(1+L65/100)</f>
        <v>0</v>
      </c>
      <c r="N65" s="226">
        <v>0</v>
      </c>
      <c r="O65" s="226">
        <f>ROUND(E65*N65,2)</f>
        <v>0</v>
      </c>
      <c r="P65" s="226">
        <v>0</v>
      </c>
      <c r="Q65" s="226">
        <f>ROUND(E65*P65,2)</f>
        <v>0</v>
      </c>
      <c r="R65" s="226"/>
      <c r="S65" s="226" t="s">
        <v>166</v>
      </c>
      <c r="T65" s="226" t="s">
        <v>142</v>
      </c>
      <c r="U65" s="226">
        <v>0</v>
      </c>
      <c r="V65" s="226">
        <f>ROUND(E65*U65,2)</f>
        <v>0</v>
      </c>
      <c r="W65" s="226"/>
      <c r="X65" s="226" t="s">
        <v>285</v>
      </c>
      <c r="Y65" s="207"/>
      <c r="Z65" s="207"/>
      <c r="AA65" s="207"/>
      <c r="AB65" s="207"/>
      <c r="AC65" s="207"/>
      <c r="AD65" s="207"/>
      <c r="AE65" s="207"/>
      <c r="AF65" s="207"/>
      <c r="AG65" s="207" t="s">
        <v>286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x14ac:dyDescent="0.25">
      <c r="A66" s="229" t="s">
        <v>136</v>
      </c>
      <c r="B66" s="230" t="s">
        <v>82</v>
      </c>
      <c r="C66" s="248" t="s">
        <v>83</v>
      </c>
      <c r="D66" s="231"/>
      <c r="E66" s="232"/>
      <c r="F66" s="233"/>
      <c r="G66" s="234">
        <f>SUMIF(AG67:AG97,"&lt;&gt;NOR",G67:G97)</f>
        <v>0</v>
      </c>
      <c r="H66" s="228"/>
      <c r="I66" s="228">
        <f>SUM(I67:I97)</f>
        <v>19486.64</v>
      </c>
      <c r="J66" s="228"/>
      <c r="K66" s="228">
        <f>SUM(K67:K97)</f>
        <v>67217.440000000002</v>
      </c>
      <c r="L66" s="228"/>
      <c r="M66" s="228">
        <f>SUM(M67:M97)</f>
        <v>0</v>
      </c>
      <c r="N66" s="228"/>
      <c r="O66" s="228">
        <f>SUM(O67:O97)</f>
        <v>7.0000000000000007E-2</v>
      </c>
      <c r="P66" s="228"/>
      <c r="Q66" s="228">
        <f>SUM(Q67:Q97)</f>
        <v>0.01</v>
      </c>
      <c r="R66" s="228"/>
      <c r="S66" s="228"/>
      <c r="T66" s="228"/>
      <c r="U66" s="228"/>
      <c r="V66" s="228">
        <f>SUM(V67:V97)</f>
        <v>9.6599999999999984</v>
      </c>
      <c r="W66" s="228"/>
      <c r="X66" s="228"/>
      <c r="AG66" t="s">
        <v>137</v>
      </c>
    </row>
    <row r="67" spans="1:60" outlineLevel="1" x14ac:dyDescent="0.25">
      <c r="A67" s="241">
        <v>24</v>
      </c>
      <c r="B67" s="242" t="s">
        <v>396</v>
      </c>
      <c r="C67" s="249" t="s">
        <v>397</v>
      </c>
      <c r="D67" s="243" t="s">
        <v>173</v>
      </c>
      <c r="E67" s="244">
        <v>6</v>
      </c>
      <c r="F67" s="245"/>
      <c r="G67" s="246">
        <f>ROUND(E67*F67,2)</f>
        <v>0</v>
      </c>
      <c r="H67" s="227">
        <v>11.94</v>
      </c>
      <c r="I67" s="226">
        <f>ROUND(E67*H67,2)</f>
        <v>71.64</v>
      </c>
      <c r="J67" s="227">
        <v>238.06</v>
      </c>
      <c r="K67" s="226">
        <f>ROUND(E67*J67,2)</f>
        <v>1428.36</v>
      </c>
      <c r="L67" s="226">
        <v>15</v>
      </c>
      <c r="M67" s="226">
        <f>G67*(1+L67/100)</f>
        <v>0</v>
      </c>
      <c r="N67" s="226">
        <v>2.7999999999999998E-4</v>
      </c>
      <c r="O67" s="226">
        <f>ROUND(E67*N67,2)</f>
        <v>0</v>
      </c>
      <c r="P67" s="226">
        <v>0</v>
      </c>
      <c r="Q67" s="226">
        <f>ROUND(E67*P67,2)</f>
        <v>0</v>
      </c>
      <c r="R67" s="226"/>
      <c r="S67" s="226" t="s">
        <v>166</v>
      </c>
      <c r="T67" s="226" t="s">
        <v>142</v>
      </c>
      <c r="U67" s="226">
        <v>0.27200000000000002</v>
      </c>
      <c r="V67" s="226">
        <f>ROUND(E67*U67,2)</f>
        <v>1.63</v>
      </c>
      <c r="W67" s="226"/>
      <c r="X67" s="226" t="s">
        <v>167</v>
      </c>
      <c r="Y67" s="207"/>
      <c r="Z67" s="207"/>
      <c r="AA67" s="207"/>
      <c r="AB67" s="207"/>
      <c r="AC67" s="207"/>
      <c r="AD67" s="207"/>
      <c r="AE67" s="207"/>
      <c r="AF67" s="207"/>
      <c r="AG67" s="207" t="s">
        <v>168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41">
        <v>25</v>
      </c>
      <c r="B68" s="242" t="s">
        <v>398</v>
      </c>
      <c r="C68" s="249" t="s">
        <v>399</v>
      </c>
      <c r="D68" s="243" t="s">
        <v>173</v>
      </c>
      <c r="E68" s="244">
        <v>4</v>
      </c>
      <c r="F68" s="245"/>
      <c r="G68" s="246">
        <f>ROUND(E68*F68,2)</f>
        <v>0</v>
      </c>
      <c r="H68" s="227">
        <v>0</v>
      </c>
      <c r="I68" s="226">
        <f>ROUND(E68*H68,2)</f>
        <v>0</v>
      </c>
      <c r="J68" s="227">
        <v>733</v>
      </c>
      <c r="K68" s="226">
        <f>ROUND(E68*J68,2)</f>
        <v>2932</v>
      </c>
      <c r="L68" s="226">
        <v>15</v>
      </c>
      <c r="M68" s="226">
        <f>G68*(1+L68/100)</f>
        <v>0</v>
      </c>
      <c r="N68" s="226">
        <v>0</v>
      </c>
      <c r="O68" s="226">
        <f>ROUND(E68*N68,2)</f>
        <v>0</v>
      </c>
      <c r="P68" s="226">
        <v>0</v>
      </c>
      <c r="Q68" s="226">
        <f>ROUND(E68*P68,2)</f>
        <v>0</v>
      </c>
      <c r="R68" s="226"/>
      <c r="S68" s="226" t="s">
        <v>166</v>
      </c>
      <c r="T68" s="226" t="s">
        <v>142</v>
      </c>
      <c r="U68" s="226">
        <v>1.45</v>
      </c>
      <c r="V68" s="226">
        <f>ROUND(E68*U68,2)</f>
        <v>5.8</v>
      </c>
      <c r="W68" s="226"/>
      <c r="X68" s="226" t="s">
        <v>167</v>
      </c>
      <c r="Y68" s="207"/>
      <c r="Z68" s="207"/>
      <c r="AA68" s="207"/>
      <c r="AB68" s="207"/>
      <c r="AC68" s="207"/>
      <c r="AD68" s="207"/>
      <c r="AE68" s="207"/>
      <c r="AF68" s="207"/>
      <c r="AG68" s="207" t="s">
        <v>168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41">
        <v>26</v>
      </c>
      <c r="B69" s="242" t="s">
        <v>400</v>
      </c>
      <c r="C69" s="249" t="s">
        <v>401</v>
      </c>
      <c r="D69" s="243" t="s">
        <v>173</v>
      </c>
      <c r="E69" s="244">
        <v>3</v>
      </c>
      <c r="F69" s="245"/>
      <c r="G69" s="246">
        <f>ROUND(E69*F69,2)</f>
        <v>0</v>
      </c>
      <c r="H69" s="227">
        <v>0</v>
      </c>
      <c r="I69" s="226">
        <f>ROUND(E69*H69,2)</f>
        <v>0</v>
      </c>
      <c r="J69" s="227">
        <v>56</v>
      </c>
      <c r="K69" s="226">
        <f>ROUND(E69*J69,2)</f>
        <v>168</v>
      </c>
      <c r="L69" s="226">
        <v>15</v>
      </c>
      <c r="M69" s="226">
        <f>G69*(1+L69/100)</f>
        <v>0</v>
      </c>
      <c r="N69" s="226">
        <v>0</v>
      </c>
      <c r="O69" s="226">
        <f>ROUND(E69*N69,2)</f>
        <v>0</v>
      </c>
      <c r="P69" s="226">
        <v>1.8E-3</v>
      </c>
      <c r="Q69" s="226">
        <f>ROUND(E69*P69,2)</f>
        <v>0.01</v>
      </c>
      <c r="R69" s="226"/>
      <c r="S69" s="226" t="s">
        <v>166</v>
      </c>
      <c r="T69" s="226" t="s">
        <v>142</v>
      </c>
      <c r="U69" s="226">
        <v>0.11</v>
      </c>
      <c r="V69" s="226">
        <f>ROUND(E69*U69,2)</f>
        <v>0.33</v>
      </c>
      <c r="W69" s="226"/>
      <c r="X69" s="226" t="s">
        <v>167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168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ht="20.399999999999999" outlineLevel="1" x14ac:dyDescent="0.25">
      <c r="A70" s="235">
        <v>27</v>
      </c>
      <c r="B70" s="236" t="s">
        <v>402</v>
      </c>
      <c r="C70" s="250" t="s">
        <v>403</v>
      </c>
      <c r="D70" s="237" t="s">
        <v>173</v>
      </c>
      <c r="E70" s="238">
        <v>1</v>
      </c>
      <c r="F70" s="239"/>
      <c r="G70" s="240">
        <f>ROUND(E70*F70,2)</f>
        <v>0</v>
      </c>
      <c r="H70" s="227">
        <v>0</v>
      </c>
      <c r="I70" s="226">
        <f>ROUND(E70*H70,2)</f>
        <v>0</v>
      </c>
      <c r="J70" s="227">
        <v>6589</v>
      </c>
      <c r="K70" s="226">
        <f>ROUND(E70*J70,2)</f>
        <v>6589</v>
      </c>
      <c r="L70" s="226">
        <v>15</v>
      </c>
      <c r="M70" s="226">
        <f>G70*(1+L70/100)</f>
        <v>0</v>
      </c>
      <c r="N70" s="226">
        <v>0</v>
      </c>
      <c r="O70" s="226">
        <f>ROUND(E70*N70,2)</f>
        <v>0</v>
      </c>
      <c r="P70" s="226">
        <v>0</v>
      </c>
      <c r="Q70" s="226">
        <f>ROUND(E70*P70,2)</f>
        <v>0</v>
      </c>
      <c r="R70" s="226"/>
      <c r="S70" s="226" t="s">
        <v>141</v>
      </c>
      <c r="T70" s="226" t="s">
        <v>142</v>
      </c>
      <c r="U70" s="226">
        <v>0</v>
      </c>
      <c r="V70" s="226">
        <f>ROUND(E70*U70,2)</f>
        <v>0</v>
      </c>
      <c r="W70" s="226"/>
      <c r="X70" s="226" t="s">
        <v>167</v>
      </c>
      <c r="Y70" s="207"/>
      <c r="Z70" s="207"/>
      <c r="AA70" s="207"/>
      <c r="AB70" s="207"/>
      <c r="AC70" s="207"/>
      <c r="AD70" s="207"/>
      <c r="AE70" s="207"/>
      <c r="AF70" s="207"/>
      <c r="AG70" s="207" t="s">
        <v>168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24"/>
      <c r="B71" s="225"/>
      <c r="C71" s="262" t="s">
        <v>404</v>
      </c>
      <c r="D71" s="258"/>
      <c r="E71" s="259">
        <v>1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07"/>
      <c r="Z71" s="207"/>
      <c r="AA71" s="207"/>
      <c r="AB71" s="207"/>
      <c r="AC71" s="207"/>
      <c r="AD71" s="207"/>
      <c r="AE71" s="207"/>
      <c r="AF71" s="207"/>
      <c r="AG71" s="207" t="s">
        <v>170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ht="20.399999999999999" outlineLevel="1" x14ac:dyDescent="0.25">
      <c r="A72" s="224"/>
      <c r="B72" s="225"/>
      <c r="C72" s="262" t="s">
        <v>405</v>
      </c>
      <c r="D72" s="258"/>
      <c r="E72" s="259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07"/>
      <c r="Z72" s="207"/>
      <c r="AA72" s="207"/>
      <c r="AB72" s="207"/>
      <c r="AC72" s="207"/>
      <c r="AD72" s="207"/>
      <c r="AE72" s="207"/>
      <c r="AF72" s="207"/>
      <c r="AG72" s="207" t="s">
        <v>170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ht="20.399999999999999" outlineLevel="1" x14ac:dyDescent="0.25">
      <c r="A73" s="224"/>
      <c r="B73" s="225"/>
      <c r="C73" s="262" t="s">
        <v>406</v>
      </c>
      <c r="D73" s="258"/>
      <c r="E73" s="259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07"/>
      <c r="Z73" s="207"/>
      <c r="AA73" s="207"/>
      <c r="AB73" s="207"/>
      <c r="AC73" s="207"/>
      <c r="AD73" s="207"/>
      <c r="AE73" s="207"/>
      <c r="AF73" s="207"/>
      <c r="AG73" s="207" t="s">
        <v>170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62" t="s">
        <v>407</v>
      </c>
      <c r="D74" s="258"/>
      <c r="E74" s="259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170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ht="30.6" outlineLevel="1" x14ac:dyDescent="0.25">
      <c r="A75" s="241">
        <v>28</v>
      </c>
      <c r="B75" s="242" t="s">
        <v>684</v>
      </c>
      <c r="C75" s="249" t="s">
        <v>685</v>
      </c>
      <c r="D75" s="243" t="s">
        <v>173</v>
      </c>
      <c r="E75" s="244">
        <v>1</v>
      </c>
      <c r="F75" s="245"/>
      <c r="G75" s="246">
        <f>ROUND(E75*F75,2)</f>
        <v>0</v>
      </c>
      <c r="H75" s="227">
        <v>0</v>
      </c>
      <c r="I75" s="226">
        <f>ROUND(E75*H75,2)</f>
        <v>0</v>
      </c>
      <c r="J75" s="227">
        <v>10301</v>
      </c>
      <c r="K75" s="226">
        <f>ROUND(E75*J75,2)</f>
        <v>10301</v>
      </c>
      <c r="L75" s="226">
        <v>15</v>
      </c>
      <c r="M75" s="226">
        <f>G75*(1+L75/100)</f>
        <v>0</v>
      </c>
      <c r="N75" s="226">
        <v>0</v>
      </c>
      <c r="O75" s="226">
        <f>ROUND(E75*N75,2)</f>
        <v>0</v>
      </c>
      <c r="P75" s="226">
        <v>0</v>
      </c>
      <c r="Q75" s="226">
        <f>ROUND(E75*P75,2)</f>
        <v>0</v>
      </c>
      <c r="R75" s="226"/>
      <c r="S75" s="226" t="s">
        <v>141</v>
      </c>
      <c r="T75" s="226" t="s">
        <v>142</v>
      </c>
      <c r="U75" s="226">
        <v>0.95</v>
      </c>
      <c r="V75" s="226">
        <f>ROUND(E75*U75,2)</f>
        <v>0.95</v>
      </c>
      <c r="W75" s="226"/>
      <c r="X75" s="226" t="s">
        <v>167</v>
      </c>
      <c r="Y75" s="207"/>
      <c r="Z75" s="207"/>
      <c r="AA75" s="207"/>
      <c r="AB75" s="207"/>
      <c r="AC75" s="207"/>
      <c r="AD75" s="207"/>
      <c r="AE75" s="207"/>
      <c r="AF75" s="207"/>
      <c r="AG75" s="207" t="s">
        <v>168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30.6" outlineLevel="1" x14ac:dyDescent="0.25">
      <c r="A76" s="241">
        <v>29</v>
      </c>
      <c r="B76" s="242" t="s">
        <v>686</v>
      </c>
      <c r="C76" s="249" t="s">
        <v>687</v>
      </c>
      <c r="D76" s="243" t="s">
        <v>298</v>
      </c>
      <c r="E76" s="244">
        <v>1</v>
      </c>
      <c r="F76" s="245"/>
      <c r="G76" s="246">
        <f>ROUND(E76*F76,2)</f>
        <v>0</v>
      </c>
      <c r="H76" s="227">
        <v>0</v>
      </c>
      <c r="I76" s="226">
        <f>ROUND(E76*H76,2)</f>
        <v>0</v>
      </c>
      <c r="J76" s="227">
        <v>4620</v>
      </c>
      <c r="K76" s="226">
        <f>ROUND(E76*J76,2)</f>
        <v>4620</v>
      </c>
      <c r="L76" s="226">
        <v>15</v>
      </c>
      <c r="M76" s="226">
        <f>G76*(1+L76/100)</f>
        <v>0</v>
      </c>
      <c r="N76" s="226">
        <v>0</v>
      </c>
      <c r="O76" s="226">
        <f>ROUND(E76*N76,2)</f>
        <v>0</v>
      </c>
      <c r="P76" s="226">
        <v>0</v>
      </c>
      <c r="Q76" s="226">
        <f>ROUND(E76*P76,2)</f>
        <v>0</v>
      </c>
      <c r="R76" s="226"/>
      <c r="S76" s="226" t="s">
        <v>141</v>
      </c>
      <c r="T76" s="226" t="s">
        <v>142</v>
      </c>
      <c r="U76" s="226">
        <v>0.95</v>
      </c>
      <c r="V76" s="226">
        <f>ROUND(E76*U76,2)</f>
        <v>0.95</v>
      </c>
      <c r="W76" s="226"/>
      <c r="X76" s="226" t="s">
        <v>167</v>
      </c>
      <c r="Y76" s="207"/>
      <c r="Z76" s="207"/>
      <c r="AA76" s="207"/>
      <c r="AB76" s="207"/>
      <c r="AC76" s="207"/>
      <c r="AD76" s="207"/>
      <c r="AE76" s="207"/>
      <c r="AF76" s="207"/>
      <c r="AG76" s="207" t="s">
        <v>168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ht="20.399999999999999" outlineLevel="1" x14ac:dyDescent="0.25">
      <c r="A77" s="241">
        <v>30</v>
      </c>
      <c r="B77" s="242" t="s">
        <v>408</v>
      </c>
      <c r="C77" s="249" t="s">
        <v>409</v>
      </c>
      <c r="D77" s="243" t="s">
        <v>173</v>
      </c>
      <c r="E77" s="244">
        <v>2</v>
      </c>
      <c r="F77" s="245"/>
      <c r="G77" s="246">
        <f>ROUND(E77*F77,2)</f>
        <v>0</v>
      </c>
      <c r="H77" s="227">
        <v>2310</v>
      </c>
      <c r="I77" s="226">
        <f>ROUND(E77*H77,2)</f>
        <v>4620</v>
      </c>
      <c r="J77" s="227">
        <v>0</v>
      </c>
      <c r="K77" s="226">
        <f>ROUND(E77*J77,2)</f>
        <v>0</v>
      </c>
      <c r="L77" s="226">
        <v>15</v>
      </c>
      <c r="M77" s="226">
        <f>G77*(1+L77/100)</f>
        <v>0</v>
      </c>
      <c r="N77" s="226">
        <v>1.2999999999999999E-2</v>
      </c>
      <c r="O77" s="226">
        <f>ROUND(E77*N77,2)</f>
        <v>0.03</v>
      </c>
      <c r="P77" s="226">
        <v>0</v>
      </c>
      <c r="Q77" s="226">
        <f>ROUND(E77*P77,2)</f>
        <v>0</v>
      </c>
      <c r="R77" s="226"/>
      <c r="S77" s="226" t="s">
        <v>141</v>
      </c>
      <c r="T77" s="226" t="s">
        <v>142</v>
      </c>
      <c r="U77" s="226">
        <v>0</v>
      </c>
      <c r="V77" s="226">
        <f>ROUND(E77*U77,2)</f>
        <v>0</v>
      </c>
      <c r="W77" s="226"/>
      <c r="X77" s="226" t="s">
        <v>204</v>
      </c>
      <c r="Y77" s="207"/>
      <c r="Z77" s="207"/>
      <c r="AA77" s="207"/>
      <c r="AB77" s="207"/>
      <c r="AC77" s="207"/>
      <c r="AD77" s="207"/>
      <c r="AE77" s="207"/>
      <c r="AF77" s="207"/>
      <c r="AG77" s="207" t="s">
        <v>369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ht="20.399999999999999" outlineLevel="1" x14ac:dyDescent="0.25">
      <c r="A78" s="241">
        <v>31</v>
      </c>
      <c r="B78" s="242" t="s">
        <v>410</v>
      </c>
      <c r="C78" s="249" t="s">
        <v>411</v>
      </c>
      <c r="D78" s="243" t="s">
        <v>173</v>
      </c>
      <c r="E78" s="244">
        <v>2</v>
      </c>
      <c r="F78" s="245"/>
      <c r="G78" s="246">
        <f>ROUND(E78*F78,2)</f>
        <v>0</v>
      </c>
      <c r="H78" s="227">
        <v>2695</v>
      </c>
      <c r="I78" s="226">
        <f>ROUND(E78*H78,2)</f>
        <v>5390</v>
      </c>
      <c r="J78" s="227">
        <v>0</v>
      </c>
      <c r="K78" s="226">
        <f>ROUND(E78*J78,2)</f>
        <v>0</v>
      </c>
      <c r="L78" s="226">
        <v>15</v>
      </c>
      <c r="M78" s="226">
        <f>G78*(1+L78/100)</f>
        <v>0</v>
      </c>
      <c r="N78" s="226">
        <v>0.02</v>
      </c>
      <c r="O78" s="226">
        <f>ROUND(E78*N78,2)</f>
        <v>0.04</v>
      </c>
      <c r="P78" s="226">
        <v>0</v>
      </c>
      <c r="Q78" s="226">
        <f>ROUND(E78*P78,2)</f>
        <v>0</v>
      </c>
      <c r="R78" s="226"/>
      <c r="S78" s="226" t="s">
        <v>141</v>
      </c>
      <c r="T78" s="226" t="s">
        <v>142</v>
      </c>
      <c r="U78" s="226">
        <v>0</v>
      </c>
      <c r="V78" s="226">
        <f>ROUND(E78*U78,2)</f>
        <v>0</v>
      </c>
      <c r="W78" s="226"/>
      <c r="X78" s="226" t="s">
        <v>195</v>
      </c>
      <c r="Y78" s="207"/>
      <c r="Z78" s="207"/>
      <c r="AA78" s="207"/>
      <c r="AB78" s="207"/>
      <c r="AC78" s="207"/>
      <c r="AD78" s="207"/>
      <c r="AE78" s="207"/>
      <c r="AF78" s="207"/>
      <c r="AG78" s="207" t="s">
        <v>196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ht="40.799999999999997" outlineLevel="1" x14ac:dyDescent="0.25">
      <c r="A79" s="241">
        <v>32</v>
      </c>
      <c r="B79" s="242" t="s">
        <v>412</v>
      </c>
      <c r="C79" s="249" t="s">
        <v>413</v>
      </c>
      <c r="D79" s="243" t="s">
        <v>298</v>
      </c>
      <c r="E79" s="244">
        <v>1</v>
      </c>
      <c r="F79" s="245"/>
      <c r="G79" s="246">
        <f>ROUND(E79*F79,2)</f>
        <v>0</v>
      </c>
      <c r="H79" s="227">
        <v>9405</v>
      </c>
      <c r="I79" s="226">
        <f>ROUND(E79*H79,2)</f>
        <v>9405</v>
      </c>
      <c r="J79" s="227">
        <v>0</v>
      </c>
      <c r="K79" s="226">
        <f>ROUND(E79*J79,2)</f>
        <v>0</v>
      </c>
      <c r="L79" s="226">
        <v>15</v>
      </c>
      <c r="M79" s="226">
        <f>G79*(1+L79/100)</f>
        <v>0</v>
      </c>
      <c r="N79" s="226">
        <v>0</v>
      </c>
      <c r="O79" s="226">
        <f>ROUND(E79*N79,2)</f>
        <v>0</v>
      </c>
      <c r="P79" s="226">
        <v>0</v>
      </c>
      <c r="Q79" s="226">
        <f>ROUND(E79*P79,2)</f>
        <v>0</v>
      </c>
      <c r="R79" s="226"/>
      <c r="S79" s="226" t="s">
        <v>141</v>
      </c>
      <c r="T79" s="226" t="s">
        <v>142</v>
      </c>
      <c r="U79" s="226">
        <v>0</v>
      </c>
      <c r="V79" s="226">
        <f>ROUND(E79*U79,2)</f>
        <v>0</v>
      </c>
      <c r="W79" s="226"/>
      <c r="X79" s="226" t="s">
        <v>195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196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0.399999999999999" outlineLevel="1" x14ac:dyDescent="0.25">
      <c r="A80" s="241">
        <v>33</v>
      </c>
      <c r="B80" s="242" t="s">
        <v>414</v>
      </c>
      <c r="C80" s="249" t="s">
        <v>415</v>
      </c>
      <c r="D80" s="243" t="s">
        <v>173</v>
      </c>
      <c r="E80" s="244">
        <v>1</v>
      </c>
      <c r="F80" s="245"/>
      <c r="G80" s="246">
        <f>ROUND(E80*F80,2)</f>
        <v>0</v>
      </c>
      <c r="H80" s="227">
        <v>0</v>
      </c>
      <c r="I80" s="226">
        <f>ROUND(E80*H80,2)</f>
        <v>0</v>
      </c>
      <c r="J80" s="227">
        <v>2189</v>
      </c>
      <c r="K80" s="226">
        <f>ROUND(E80*J80,2)</f>
        <v>2189</v>
      </c>
      <c r="L80" s="226">
        <v>15</v>
      </c>
      <c r="M80" s="226">
        <f>G80*(1+L80/100)</f>
        <v>0</v>
      </c>
      <c r="N80" s="226">
        <v>0</v>
      </c>
      <c r="O80" s="226">
        <f>ROUND(E80*N80,2)</f>
        <v>0</v>
      </c>
      <c r="P80" s="226">
        <v>0</v>
      </c>
      <c r="Q80" s="226">
        <f>ROUND(E80*P80,2)</f>
        <v>0</v>
      </c>
      <c r="R80" s="226"/>
      <c r="S80" s="226" t="s">
        <v>141</v>
      </c>
      <c r="T80" s="226" t="s">
        <v>142</v>
      </c>
      <c r="U80" s="226">
        <v>0</v>
      </c>
      <c r="V80" s="226">
        <f>ROUND(E80*U80,2)</f>
        <v>0</v>
      </c>
      <c r="W80" s="226"/>
      <c r="X80" s="226" t="s">
        <v>204</v>
      </c>
      <c r="Y80" s="207"/>
      <c r="Z80" s="207"/>
      <c r="AA80" s="207"/>
      <c r="AB80" s="207"/>
      <c r="AC80" s="207"/>
      <c r="AD80" s="207"/>
      <c r="AE80" s="207"/>
      <c r="AF80" s="207"/>
      <c r="AG80" s="207" t="s">
        <v>205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20.399999999999999" outlineLevel="1" x14ac:dyDescent="0.25">
      <c r="A81" s="235">
        <v>34</v>
      </c>
      <c r="B81" s="236" t="s">
        <v>416</v>
      </c>
      <c r="C81" s="250" t="s">
        <v>688</v>
      </c>
      <c r="D81" s="237" t="s">
        <v>298</v>
      </c>
      <c r="E81" s="238">
        <v>1</v>
      </c>
      <c r="F81" s="239"/>
      <c r="G81" s="240">
        <f>ROUND(E81*F81,2)</f>
        <v>0</v>
      </c>
      <c r="H81" s="227">
        <v>0</v>
      </c>
      <c r="I81" s="226">
        <f>ROUND(E81*H81,2)</f>
        <v>0</v>
      </c>
      <c r="J81" s="227">
        <v>1650</v>
      </c>
      <c r="K81" s="226">
        <f>ROUND(E81*J81,2)</f>
        <v>1650</v>
      </c>
      <c r="L81" s="226">
        <v>15</v>
      </c>
      <c r="M81" s="226">
        <f>G81*(1+L81/100)</f>
        <v>0</v>
      </c>
      <c r="N81" s="226">
        <v>0</v>
      </c>
      <c r="O81" s="226">
        <f>ROUND(E81*N81,2)</f>
        <v>0</v>
      </c>
      <c r="P81" s="226">
        <v>0</v>
      </c>
      <c r="Q81" s="226">
        <f>ROUND(E81*P81,2)</f>
        <v>0</v>
      </c>
      <c r="R81" s="226"/>
      <c r="S81" s="226" t="s">
        <v>141</v>
      </c>
      <c r="T81" s="226" t="s">
        <v>142</v>
      </c>
      <c r="U81" s="226">
        <v>0</v>
      </c>
      <c r="V81" s="226">
        <f>ROUND(E81*U81,2)</f>
        <v>0</v>
      </c>
      <c r="W81" s="226"/>
      <c r="X81" s="226" t="s">
        <v>204</v>
      </c>
      <c r="Y81" s="207"/>
      <c r="Z81" s="207"/>
      <c r="AA81" s="207"/>
      <c r="AB81" s="207"/>
      <c r="AC81" s="207"/>
      <c r="AD81" s="207"/>
      <c r="AE81" s="207"/>
      <c r="AF81" s="207"/>
      <c r="AG81" s="207" t="s">
        <v>205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62" t="s">
        <v>418</v>
      </c>
      <c r="D82" s="258"/>
      <c r="E82" s="259">
        <v>1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07"/>
      <c r="Z82" s="207"/>
      <c r="AA82" s="207"/>
      <c r="AB82" s="207"/>
      <c r="AC82" s="207"/>
      <c r="AD82" s="207"/>
      <c r="AE82" s="207"/>
      <c r="AF82" s="207"/>
      <c r="AG82" s="207" t="s">
        <v>170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ht="20.399999999999999" outlineLevel="1" x14ac:dyDescent="0.25">
      <c r="A83" s="235">
        <v>35</v>
      </c>
      <c r="B83" s="236" t="s">
        <v>419</v>
      </c>
      <c r="C83" s="250" t="s">
        <v>689</v>
      </c>
      <c r="D83" s="237" t="s">
        <v>183</v>
      </c>
      <c r="E83" s="238">
        <v>2.4</v>
      </c>
      <c r="F83" s="239"/>
      <c r="G83" s="240">
        <f>ROUND(E83*F83,2)</f>
        <v>0</v>
      </c>
      <c r="H83" s="227">
        <v>0</v>
      </c>
      <c r="I83" s="226">
        <f>ROUND(E83*H83,2)</f>
        <v>0</v>
      </c>
      <c r="J83" s="227">
        <v>14850</v>
      </c>
      <c r="K83" s="226">
        <f>ROUND(E83*J83,2)</f>
        <v>35640</v>
      </c>
      <c r="L83" s="226">
        <v>15</v>
      </c>
      <c r="M83" s="226">
        <f>G83*(1+L83/100)</f>
        <v>0</v>
      </c>
      <c r="N83" s="226">
        <v>0</v>
      </c>
      <c r="O83" s="226">
        <f>ROUND(E83*N83,2)</f>
        <v>0</v>
      </c>
      <c r="P83" s="226">
        <v>0</v>
      </c>
      <c r="Q83" s="226">
        <f>ROUND(E83*P83,2)</f>
        <v>0</v>
      </c>
      <c r="R83" s="226"/>
      <c r="S83" s="226" t="s">
        <v>141</v>
      </c>
      <c r="T83" s="226" t="s">
        <v>142</v>
      </c>
      <c r="U83" s="226">
        <v>0</v>
      </c>
      <c r="V83" s="226">
        <f>ROUND(E83*U83,2)</f>
        <v>0</v>
      </c>
      <c r="W83" s="226"/>
      <c r="X83" s="226" t="s">
        <v>204</v>
      </c>
      <c r="Y83" s="207"/>
      <c r="Z83" s="207"/>
      <c r="AA83" s="207"/>
      <c r="AB83" s="207"/>
      <c r="AC83" s="207"/>
      <c r="AD83" s="207"/>
      <c r="AE83" s="207"/>
      <c r="AF83" s="207"/>
      <c r="AG83" s="207" t="s">
        <v>205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5">
      <c r="A84" s="224"/>
      <c r="B84" s="225"/>
      <c r="C84" s="262" t="s">
        <v>421</v>
      </c>
      <c r="D84" s="258"/>
      <c r="E84" s="259">
        <v>2.4</v>
      </c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07"/>
      <c r="Z84" s="207"/>
      <c r="AA84" s="207"/>
      <c r="AB84" s="207"/>
      <c r="AC84" s="207"/>
      <c r="AD84" s="207"/>
      <c r="AE84" s="207"/>
      <c r="AF84" s="207"/>
      <c r="AG84" s="207" t="s">
        <v>170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24"/>
      <c r="B85" s="225"/>
      <c r="C85" s="262" t="s">
        <v>422</v>
      </c>
      <c r="D85" s="258"/>
      <c r="E85" s="259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07"/>
      <c r="Z85" s="207"/>
      <c r="AA85" s="207"/>
      <c r="AB85" s="207"/>
      <c r="AC85" s="207"/>
      <c r="AD85" s="207"/>
      <c r="AE85" s="207"/>
      <c r="AF85" s="207"/>
      <c r="AG85" s="207" t="s">
        <v>170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5">
      <c r="A86" s="224"/>
      <c r="B86" s="225"/>
      <c r="C86" s="262" t="s">
        <v>423</v>
      </c>
      <c r="D86" s="258"/>
      <c r="E86" s="259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07"/>
      <c r="Z86" s="207"/>
      <c r="AA86" s="207"/>
      <c r="AB86" s="207"/>
      <c r="AC86" s="207"/>
      <c r="AD86" s="207"/>
      <c r="AE86" s="207"/>
      <c r="AF86" s="207"/>
      <c r="AG86" s="207" t="s">
        <v>170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ht="20.399999999999999" outlineLevel="1" x14ac:dyDescent="0.25">
      <c r="A87" s="224"/>
      <c r="B87" s="225"/>
      <c r="C87" s="262" t="s">
        <v>424</v>
      </c>
      <c r="D87" s="258"/>
      <c r="E87" s="259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07"/>
      <c r="Z87" s="207"/>
      <c r="AA87" s="207"/>
      <c r="AB87" s="207"/>
      <c r="AC87" s="207"/>
      <c r="AD87" s="207"/>
      <c r="AE87" s="207"/>
      <c r="AF87" s="207"/>
      <c r="AG87" s="207" t="s">
        <v>170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24"/>
      <c r="B88" s="225"/>
      <c r="C88" s="262" t="s">
        <v>425</v>
      </c>
      <c r="D88" s="258"/>
      <c r="E88" s="259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07"/>
      <c r="Z88" s="207"/>
      <c r="AA88" s="207"/>
      <c r="AB88" s="207"/>
      <c r="AC88" s="207"/>
      <c r="AD88" s="207"/>
      <c r="AE88" s="207"/>
      <c r="AF88" s="207"/>
      <c r="AG88" s="207" t="s">
        <v>170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ht="30.6" outlineLevel="1" x14ac:dyDescent="0.25">
      <c r="A89" s="224"/>
      <c r="B89" s="225"/>
      <c r="C89" s="262" t="s">
        <v>426</v>
      </c>
      <c r="D89" s="258"/>
      <c r="E89" s="259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07"/>
      <c r="Z89" s="207"/>
      <c r="AA89" s="207"/>
      <c r="AB89" s="207"/>
      <c r="AC89" s="207"/>
      <c r="AD89" s="207"/>
      <c r="AE89" s="207"/>
      <c r="AF89" s="207"/>
      <c r="AG89" s="207" t="s">
        <v>170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62" t="s">
        <v>427</v>
      </c>
      <c r="D90" s="258"/>
      <c r="E90" s="259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07"/>
      <c r="Z90" s="207"/>
      <c r="AA90" s="207"/>
      <c r="AB90" s="207"/>
      <c r="AC90" s="207"/>
      <c r="AD90" s="207"/>
      <c r="AE90" s="207"/>
      <c r="AF90" s="207"/>
      <c r="AG90" s="207" t="s">
        <v>170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24"/>
      <c r="B91" s="225"/>
      <c r="C91" s="262" t="s">
        <v>428</v>
      </c>
      <c r="D91" s="258"/>
      <c r="E91" s="259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07"/>
      <c r="Z91" s="207"/>
      <c r="AA91" s="207"/>
      <c r="AB91" s="207"/>
      <c r="AC91" s="207"/>
      <c r="AD91" s="207"/>
      <c r="AE91" s="207"/>
      <c r="AF91" s="207"/>
      <c r="AG91" s="207" t="s">
        <v>170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62" t="s">
        <v>429</v>
      </c>
      <c r="D92" s="258"/>
      <c r="E92" s="259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07"/>
      <c r="Z92" s="207"/>
      <c r="AA92" s="207"/>
      <c r="AB92" s="207"/>
      <c r="AC92" s="207"/>
      <c r="AD92" s="207"/>
      <c r="AE92" s="207"/>
      <c r="AF92" s="207"/>
      <c r="AG92" s="207" t="s">
        <v>170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0.399999999999999" outlineLevel="1" x14ac:dyDescent="0.25">
      <c r="A93" s="224"/>
      <c r="B93" s="225"/>
      <c r="C93" s="262" t="s">
        <v>430</v>
      </c>
      <c r="D93" s="258"/>
      <c r="E93" s="259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07"/>
      <c r="Z93" s="207"/>
      <c r="AA93" s="207"/>
      <c r="AB93" s="207"/>
      <c r="AC93" s="207"/>
      <c r="AD93" s="207"/>
      <c r="AE93" s="207"/>
      <c r="AF93" s="207"/>
      <c r="AG93" s="207" t="s">
        <v>170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ht="20.399999999999999" outlineLevel="1" x14ac:dyDescent="0.25">
      <c r="A94" s="224"/>
      <c r="B94" s="225"/>
      <c r="C94" s="262" t="s">
        <v>431</v>
      </c>
      <c r="D94" s="258"/>
      <c r="E94" s="259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07"/>
      <c r="Z94" s="207"/>
      <c r="AA94" s="207"/>
      <c r="AB94" s="207"/>
      <c r="AC94" s="207"/>
      <c r="AD94" s="207"/>
      <c r="AE94" s="207"/>
      <c r="AF94" s="207"/>
      <c r="AG94" s="207" t="s">
        <v>170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24"/>
      <c r="B95" s="225"/>
      <c r="C95" s="262" t="s">
        <v>432</v>
      </c>
      <c r="D95" s="258"/>
      <c r="E95" s="259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07"/>
      <c r="Z95" s="207"/>
      <c r="AA95" s="207"/>
      <c r="AB95" s="207"/>
      <c r="AC95" s="207"/>
      <c r="AD95" s="207"/>
      <c r="AE95" s="207"/>
      <c r="AF95" s="207"/>
      <c r="AG95" s="207" t="s">
        <v>170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ht="30.6" outlineLevel="1" x14ac:dyDescent="0.25">
      <c r="A96" s="224"/>
      <c r="B96" s="225"/>
      <c r="C96" s="262" t="s">
        <v>434</v>
      </c>
      <c r="D96" s="258"/>
      <c r="E96" s="259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07"/>
      <c r="Z96" s="207"/>
      <c r="AA96" s="207"/>
      <c r="AB96" s="207"/>
      <c r="AC96" s="207"/>
      <c r="AD96" s="207"/>
      <c r="AE96" s="207"/>
      <c r="AF96" s="207"/>
      <c r="AG96" s="207" t="s">
        <v>170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41">
        <v>36</v>
      </c>
      <c r="B97" s="242" t="s">
        <v>690</v>
      </c>
      <c r="C97" s="249" t="s">
        <v>691</v>
      </c>
      <c r="D97" s="243" t="s">
        <v>0</v>
      </c>
      <c r="E97" s="244">
        <v>850.04</v>
      </c>
      <c r="F97" s="245"/>
      <c r="G97" s="246">
        <f>ROUND(E97*F97,2)</f>
        <v>0</v>
      </c>
      <c r="H97" s="227">
        <v>0</v>
      </c>
      <c r="I97" s="226">
        <f>ROUND(E97*H97,2)</f>
        <v>0</v>
      </c>
      <c r="J97" s="227">
        <v>2</v>
      </c>
      <c r="K97" s="226">
        <f>ROUND(E97*J97,2)</f>
        <v>1700.08</v>
      </c>
      <c r="L97" s="226">
        <v>15</v>
      </c>
      <c r="M97" s="226">
        <f>G97*(1+L97/100)</f>
        <v>0</v>
      </c>
      <c r="N97" s="226">
        <v>0</v>
      </c>
      <c r="O97" s="226">
        <f>ROUND(E97*N97,2)</f>
        <v>0</v>
      </c>
      <c r="P97" s="226">
        <v>0</v>
      </c>
      <c r="Q97" s="226">
        <f>ROUND(E97*P97,2)</f>
        <v>0</v>
      </c>
      <c r="R97" s="226"/>
      <c r="S97" s="226" t="s">
        <v>166</v>
      </c>
      <c r="T97" s="226" t="s">
        <v>142</v>
      </c>
      <c r="U97" s="226">
        <v>0</v>
      </c>
      <c r="V97" s="226">
        <f>ROUND(E97*U97,2)</f>
        <v>0</v>
      </c>
      <c r="W97" s="226"/>
      <c r="X97" s="226" t="s">
        <v>285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286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x14ac:dyDescent="0.25">
      <c r="A98" s="229" t="s">
        <v>136</v>
      </c>
      <c r="B98" s="230" t="s">
        <v>84</v>
      </c>
      <c r="C98" s="248" t="s">
        <v>85</v>
      </c>
      <c r="D98" s="231"/>
      <c r="E98" s="232"/>
      <c r="F98" s="233"/>
      <c r="G98" s="234">
        <f>SUMIF(AG99:AG101,"&lt;&gt;NOR",G99:G101)</f>
        <v>0</v>
      </c>
      <c r="H98" s="228"/>
      <c r="I98" s="228">
        <f>SUM(I99:I101)</f>
        <v>0</v>
      </c>
      <c r="J98" s="228"/>
      <c r="K98" s="228">
        <f>SUM(K99:K101)</f>
        <v>616</v>
      </c>
      <c r="L98" s="228"/>
      <c r="M98" s="228">
        <f>SUM(M99:M101)</f>
        <v>0</v>
      </c>
      <c r="N98" s="228"/>
      <c r="O98" s="228">
        <f>SUM(O99:O101)</f>
        <v>0</v>
      </c>
      <c r="P98" s="228"/>
      <c r="Q98" s="228">
        <f>SUM(Q99:Q101)</f>
        <v>0</v>
      </c>
      <c r="R98" s="228"/>
      <c r="S98" s="228"/>
      <c r="T98" s="228"/>
      <c r="U98" s="228"/>
      <c r="V98" s="228">
        <f>SUM(V99:V101)</f>
        <v>1.1100000000000001</v>
      </c>
      <c r="W98" s="228"/>
      <c r="X98" s="228"/>
      <c r="AG98" t="s">
        <v>137</v>
      </c>
    </row>
    <row r="99" spans="1:60" outlineLevel="1" x14ac:dyDescent="0.25">
      <c r="A99" s="235">
        <v>37</v>
      </c>
      <c r="B99" s="236" t="s">
        <v>692</v>
      </c>
      <c r="C99" s="250" t="s">
        <v>693</v>
      </c>
      <c r="D99" s="237" t="s">
        <v>173</v>
      </c>
      <c r="E99" s="238">
        <v>2</v>
      </c>
      <c r="F99" s="239"/>
      <c r="G99" s="240">
        <f>ROUND(E99*F99,2)</f>
        <v>0</v>
      </c>
      <c r="H99" s="227">
        <v>0</v>
      </c>
      <c r="I99" s="226">
        <f>ROUND(E99*H99,2)</f>
        <v>0</v>
      </c>
      <c r="J99" s="227">
        <v>283</v>
      </c>
      <c r="K99" s="226">
        <f>ROUND(E99*J99,2)</f>
        <v>566</v>
      </c>
      <c r="L99" s="226">
        <v>15</v>
      </c>
      <c r="M99" s="226">
        <f>G99*(1+L99/100)</f>
        <v>0</v>
      </c>
      <c r="N99" s="226">
        <v>0</v>
      </c>
      <c r="O99" s="226">
        <f>ROUND(E99*N99,2)</f>
        <v>0</v>
      </c>
      <c r="P99" s="226">
        <v>1E-3</v>
      </c>
      <c r="Q99" s="226">
        <f>ROUND(E99*P99,2)</f>
        <v>0</v>
      </c>
      <c r="R99" s="226"/>
      <c r="S99" s="226" t="s">
        <v>166</v>
      </c>
      <c r="T99" s="226" t="s">
        <v>142</v>
      </c>
      <c r="U99" s="226">
        <v>0.51</v>
      </c>
      <c r="V99" s="226">
        <f>ROUND(E99*U99,2)</f>
        <v>1.02</v>
      </c>
      <c r="W99" s="226"/>
      <c r="X99" s="226" t="s">
        <v>167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168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24"/>
      <c r="B100" s="225"/>
      <c r="C100" s="262" t="s">
        <v>694</v>
      </c>
      <c r="D100" s="258"/>
      <c r="E100" s="259">
        <v>2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170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41">
        <v>38</v>
      </c>
      <c r="B101" s="242" t="s">
        <v>695</v>
      </c>
      <c r="C101" s="249" t="s">
        <v>696</v>
      </c>
      <c r="D101" s="243" t="s">
        <v>173</v>
      </c>
      <c r="E101" s="244">
        <v>1</v>
      </c>
      <c r="F101" s="245"/>
      <c r="G101" s="246">
        <f>ROUND(E101*F101,2)</f>
        <v>0</v>
      </c>
      <c r="H101" s="227">
        <v>0</v>
      </c>
      <c r="I101" s="226">
        <f>ROUND(E101*H101,2)</f>
        <v>0</v>
      </c>
      <c r="J101" s="227">
        <v>50</v>
      </c>
      <c r="K101" s="226">
        <f>ROUND(E101*J101,2)</f>
        <v>50</v>
      </c>
      <c r="L101" s="226">
        <v>15</v>
      </c>
      <c r="M101" s="226">
        <f>G101*(1+L101/100)</f>
        <v>0</v>
      </c>
      <c r="N101" s="226">
        <v>0</v>
      </c>
      <c r="O101" s="226">
        <f>ROUND(E101*N101,2)</f>
        <v>0</v>
      </c>
      <c r="P101" s="226">
        <v>1E-3</v>
      </c>
      <c r="Q101" s="226">
        <f>ROUND(E101*P101,2)</f>
        <v>0</v>
      </c>
      <c r="R101" s="226"/>
      <c r="S101" s="226" t="s">
        <v>166</v>
      </c>
      <c r="T101" s="226" t="s">
        <v>142</v>
      </c>
      <c r="U101" s="226">
        <v>9.0999999999999998E-2</v>
      </c>
      <c r="V101" s="226">
        <f>ROUND(E101*U101,2)</f>
        <v>0.09</v>
      </c>
      <c r="W101" s="226"/>
      <c r="X101" s="226" t="s">
        <v>167</v>
      </c>
      <c r="Y101" s="207"/>
      <c r="Z101" s="207"/>
      <c r="AA101" s="207"/>
      <c r="AB101" s="207"/>
      <c r="AC101" s="207"/>
      <c r="AD101" s="207"/>
      <c r="AE101" s="207"/>
      <c r="AF101" s="207"/>
      <c r="AG101" s="207" t="s">
        <v>168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x14ac:dyDescent="0.25">
      <c r="A102" s="229" t="s">
        <v>136</v>
      </c>
      <c r="B102" s="230" t="s">
        <v>86</v>
      </c>
      <c r="C102" s="248" t="s">
        <v>87</v>
      </c>
      <c r="D102" s="231"/>
      <c r="E102" s="232"/>
      <c r="F102" s="233"/>
      <c r="G102" s="234">
        <f>SUMIF(AG103:AG107,"&lt;&gt;NOR",G103:G107)</f>
        <v>0</v>
      </c>
      <c r="H102" s="228"/>
      <c r="I102" s="228">
        <f>SUM(I103:I107)</f>
        <v>508.96</v>
      </c>
      <c r="J102" s="228"/>
      <c r="K102" s="228">
        <f>SUM(K103:K107)</f>
        <v>883.34</v>
      </c>
      <c r="L102" s="228"/>
      <c r="M102" s="228">
        <f>SUM(M103:M107)</f>
        <v>0</v>
      </c>
      <c r="N102" s="228"/>
      <c r="O102" s="228">
        <f>SUM(O103:O107)</f>
        <v>0</v>
      </c>
      <c r="P102" s="228"/>
      <c r="Q102" s="228">
        <f>SUM(Q103:Q107)</f>
        <v>0</v>
      </c>
      <c r="R102" s="228"/>
      <c r="S102" s="228"/>
      <c r="T102" s="228"/>
      <c r="U102" s="228"/>
      <c r="V102" s="228">
        <f>SUM(V103:V107)</f>
        <v>1.55</v>
      </c>
      <c r="W102" s="228"/>
      <c r="X102" s="228"/>
      <c r="AG102" t="s">
        <v>137</v>
      </c>
    </row>
    <row r="103" spans="1:60" outlineLevel="1" x14ac:dyDescent="0.25">
      <c r="A103" s="235">
        <v>39</v>
      </c>
      <c r="B103" s="236" t="s">
        <v>449</v>
      </c>
      <c r="C103" s="250" t="s">
        <v>450</v>
      </c>
      <c r="D103" s="237" t="s">
        <v>183</v>
      </c>
      <c r="E103" s="238">
        <v>22.1</v>
      </c>
      <c r="F103" s="239"/>
      <c r="G103" s="240">
        <f>ROUND(E103*F103,2)</f>
        <v>0</v>
      </c>
      <c r="H103" s="227">
        <v>23.03</v>
      </c>
      <c r="I103" s="226">
        <f>ROUND(E103*H103,2)</f>
        <v>508.96</v>
      </c>
      <c r="J103" s="227">
        <v>39.97</v>
      </c>
      <c r="K103" s="226">
        <f>ROUND(E103*J103,2)</f>
        <v>883.34</v>
      </c>
      <c r="L103" s="226">
        <v>15</v>
      </c>
      <c r="M103" s="226">
        <f>G103*(1+L103/100)</f>
        <v>0</v>
      </c>
      <c r="N103" s="226">
        <v>4.0000000000000003E-5</v>
      </c>
      <c r="O103" s="226">
        <f>ROUND(E103*N103,2)</f>
        <v>0</v>
      </c>
      <c r="P103" s="226">
        <v>0</v>
      </c>
      <c r="Q103" s="226">
        <f>ROUND(E103*P103,2)</f>
        <v>0</v>
      </c>
      <c r="R103" s="226"/>
      <c r="S103" s="226" t="s">
        <v>166</v>
      </c>
      <c r="T103" s="226" t="s">
        <v>142</v>
      </c>
      <c r="U103" s="226">
        <v>7.0000000000000007E-2</v>
      </c>
      <c r="V103" s="226">
        <f>ROUND(E103*U103,2)</f>
        <v>1.55</v>
      </c>
      <c r="W103" s="226"/>
      <c r="X103" s="226" t="s">
        <v>167</v>
      </c>
      <c r="Y103" s="207"/>
      <c r="Z103" s="207"/>
      <c r="AA103" s="207"/>
      <c r="AB103" s="207"/>
      <c r="AC103" s="207"/>
      <c r="AD103" s="207"/>
      <c r="AE103" s="207"/>
      <c r="AF103" s="207"/>
      <c r="AG103" s="207" t="s">
        <v>168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62" t="s">
        <v>697</v>
      </c>
      <c r="D104" s="258"/>
      <c r="E104" s="259">
        <v>8.1999999999999993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170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62" t="s">
        <v>698</v>
      </c>
      <c r="D105" s="258"/>
      <c r="E105" s="259">
        <v>7.2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170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62" t="s">
        <v>699</v>
      </c>
      <c r="D106" s="258"/>
      <c r="E106" s="259">
        <v>3.4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170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62" t="s">
        <v>700</v>
      </c>
      <c r="D107" s="258"/>
      <c r="E107" s="259">
        <v>3.3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170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x14ac:dyDescent="0.25">
      <c r="A108" s="229" t="s">
        <v>136</v>
      </c>
      <c r="B108" s="230" t="s">
        <v>88</v>
      </c>
      <c r="C108" s="248" t="s">
        <v>89</v>
      </c>
      <c r="D108" s="231"/>
      <c r="E108" s="232"/>
      <c r="F108" s="233"/>
      <c r="G108" s="234">
        <f>SUMIF(AG109:AG115,"&lt;&gt;NOR",G109:G115)</f>
        <v>0</v>
      </c>
      <c r="H108" s="228"/>
      <c r="I108" s="228">
        <f>SUM(I109:I115)</f>
        <v>1262.74</v>
      </c>
      <c r="J108" s="228"/>
      <c r="K108" s="228">
        <f>SUM(K109:K115)</f>
        <v>3220.77</v>
      </c>
      <c r="L108" s="228"/>
      <c r="M108" s="228">
        <f>SUM(M109:M115)</f>
        <v>0</v>
      </c>
      <c r="N108" s="228"/>
      <c r="O108" s="228">
        <f>SUM(O109:O115)</f>
        <v>0</v>
      </c>
      <c r="P108" s="228"/>
      <c r="Q108" s="228">
        <f>SUM(Q109:Q115)</f>
        <v>0.02</v>
      </c>
      <c r="R108" s="228"/>
      <c r="S108" s="228"/>
      <c r="T108" s="228"/>
      <c r="U108" s="228"/>
      <c r="V108" s="228">
        <f>SUM(V109:V115)</f>
        <v>4.04</v>
      </c>
      <c r="W108" s="228"/>
      <c r="X108" s="228"/>
      <c r="AG108" t="s">
        <v>137</v>
      </c>
    </row>
    <row r="109" spans="1:60" outlineLevel="1" x14ac:dyDescent="0.25">
      <c r="A109" s="235">
        <v>40</v>
      </c>
      <c r="B109" s="236" t="s">
        <v>701</v>
      </c>
      <c r="C109" s="250" t="s">
        <v>702</v>
      </c>
      <c r="D109" s="237" t="s">
        <v>183</v>
      </c>
      <c r="E109" s="238">
        <v>22.2</v>
      </c>
      <c r="F109" s="239"/>
      <c r="G109" s="240">
        <f>ROUND(E109*F109,2)</f>
        <v>0</v>
      </c>
      <c r="H109" s="227">
        <v>25.88</v>
      </c>
      <c r="I109" s="226">
        <f>ROUND(E109*H109,2)</f>
        <v>574.54</v>
      </c>
      <c r="J109" s="227">
        <v>128.12</v>
      </c>
      <c r="K109" s="226">
        <f>ROUND(E109*J109,2)</f>
        <v>2844.26</v>
      </c>
      <c r="L109" s="226">
        <v>15</v>
      </c>
      <c r="M109" s="226">
        <f>G109*(1+L109/100)</f>
        <v>0</v>
      </c>
      <c r="N109" s="226">
        <v>6.0000000000000002E-5</v>
      </c>
      <c r="O109" s="226">
        <f>ROUND(E109*N109,2)</f>
        <v>0</v>
      </c>
      <c r="P109" s="226">
        <v>0</v>
      </c>
      <c r="Q109" s="226">
        <f>ROUND(E109*P109,2)</f>
        <v>0</v>
      </c>
      <c r="R109" s="226"/>
      <c r="S109" s="226" t="s">
        <v>166</v>
      </c>
      <c r="T109" s="226" t="s">
        <v>142</v>
      </c>
      <c r="U109" s="226">
        <v>0.152</v>
      </c>
      <c r="V109" s="226">
        <f>ROUND(E109*U109,2)</f>
        <v>3.37</v>
      </c>
      <c r="W109" s="226"/>
      <c r="X109" s="226" t="s">
        <v>167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168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24"/>
      <c r="B110" s="225"/>
      <c r="C110" s="262" t="s">
        <v>703</v>
      </c>
      <c r="D110" s="258"/>
      <c r="E110" s="259">
        <v>22.2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170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35">
        <v>41</v>
      </c>
      <c r="B111" s="236" t="s">
        <v>704</v>
      </c>
      <c r="C111" s="250" t="s">
        <v>705</v>
      </c>
      <c r="D111" s="237" t="s">
        <v>183</v>
      </c>
      <c r="E111" s="238">
        <v>22.2</v>
      </c>
      <c r="F111" s="239"/>
      <c r="G111" s="240">
        <f>ROUND(E111*F111,2)</f>
        <v>0</v>
      </c>
      <c r="H111" s="227">
        <v>0</v>
      </c>
      <c r="I111" s="226">
        <f>ROUND(E111*H111,2)</f>
        <v>0</v>
      </c>
      <c r="J111" s="227">
        <v>13</v>
      </c>
      <c r="K111" s="226">
        <f>ROUND(E111*J111,2)</f>
        <v>288.60000000000002</v>
      </c>
      <c r="L111" s="226">
        <v>15</v>
      </c>
      <c r="M111" s="226">
        <f>G111*(1+L111/100)</f>
        <v>0</v>
      </c>
      <c r="N111" s="226">
        <v>0</v>
      </c>
      <c r="O111" s="226">
        <f>ROUND(E111*N111,2)</f>
        <v>0</v>
      </c>
      <c r="P111" s="226">
        <v>1E-3</v>
      </c>
      <c r="Q111" s="226">
        <f>ROUND(E111*P111,2)</f>
        <v>0.02</v>
      </c>
      <c r="R111" s="226"/>
      <c r="S111" s="226" t="s">
        <v>166</v>
      </c>
      <c r="T111" s="226" t="s">
        <v>142</v>
      </c>
      <c r="U111" s="226">
        <v>0.03</v>
      </c>
      <c r="V111" s="226">
        <f>ROUND(E111*U111,2)</f>
        <v>0.67</v>
      </c>
      <c r="W111" s="226"/>
      <c r="X111" s="226" t="s">
        <v>167</v>
      </c>
      <c r="Y111" s="207"/>
      <c r="Z111" s="207"/>
      <c r="AA111" s="207"/>
      <c r="AB111" s="207"/>
      <c r="AC111" s="207"/>
      <c r="AD111" s="207"/>
      <c r="AE111" s="207"/>
      <c r="AF111" s="207"/>
      <c r="AG111" s="207" t="s">
        <v>168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62" t="s">
        <v>703</v>
      </c>
      <c r="D112" s="258"/>
      <c r="E112" s="259">
        <v>22.2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170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20.399999999999999" outlineLevel="1" x14ac:dyDescent="0.25">
      <c r="A113" s="235">
        <v>42</v>
      </c>
      <c r="B113" s="236" t="s">
        <v>706</v>
      </c>
      <c r="C113" s="250" t="s">
        <v>707</v>
      </c>
      <c r="D113" s="237" t="s">
        <v>183</v>
      </c>
      <c r="E113" s="238">
        <v>22.2</v>
      </c>
      <c r="F113" s="239"/>
      <c r="G113" s="240">
        <f>ROUND(E113*F113,2)</f>
        <v>0</v>
      </c>
      <c r="H113" s="227">
        <v>31</v>
      </c>
      <c r="I113" s="226">
        <f>ROUND(E113*H113,2)</f>
        <v>688.2</v>
      </c>
      <c r="J113" s="227">
        <v>0</v>
      </c>
      <c r="K113" s="226">
        <f>ROUND(E113*J113,2)</f>
        <v>0</v>
      </c>
      <c r="L113" s="226">
        <v>15</v>
      </c>
      <c r="M113" s="226">
        <f>G113*(1+L113/100)</f>
        <v>0</v>
      </c>
      <c r="N113" s="226">
        <v>5.0000000000000002E-5</v>
      </c>
      <c r="O113" s="226">
        <f>ROUND(E113*N113,2)</f>
        <v>0</v>
      </c>
      <c r="P113" s="226">
        <v>0</v>
      </c>
      <c r="Q113" s="226">
        <f>ROUND(E113*P113,2)</f>
        <v>0</v>
      </c>
      <c r="R113" s="226"/>
      <c r="S113" s="226" t="s">
        <v>141</v>
      </c>
      <c r="T113" s="226" t="s">
        <v>142</v>
      </c>
      <c r="U113" s="226">
        <v>0</v>
      </c>
      <c r="V113" s="226">
        <f>ROUND(E113*U113,2)</f>
        <v>0</v>
      </c>
      <c r="W113" s="226"/>
      <c r="X113" s="226" t="s">
        <v>195</v>
      </c>
      <c r="Y113" s="207"/>
      <c r="Z113" s="207"/>
      <c r="AA113" s="207"/>
      <c r="AB113" s="207"/>
      <c r="AC113" s="207"/>
      <c r="AD113" s="207"/>
      <c r="AE113" s="207"/>
      <c r="AF113" s="207"/>
      <c r="AG113" s="207" t="s">
        <v>196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24"/>
      <c r="B114" s="225"/>
      <c r="C114" s="262" t="s">
        <v>703</v>
      </c>
      <c r="D114" s="258"/>
      <c r="E114" s="259">
        <v>22.2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170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41">
        <v>43</v>
      </c>
      <c r="B115" s="242" t="s">
        <v>708</v>
      </c>
      <c r="C115" s="249" t="s">
        <v>709</v>
      </c>
      <c r="D115" s="243" t="s">
        <v>0</v>
      </c>
      <c r="E115" s="244">
        <v>43.956000000000003</v>
      </c>
      <c r="F115" s="245"/>
      <c r="G115" s="246">
        <f>ROUND(E115*F115,2)</f>
        <v>0</v>
      </c>
      <c r="H115" s="227">
        <v>0</v>
      </c>
      <c r="I115" s="226">
        <f>ROUND(E115*H115,2)</f>
        <v>0</v>
      </c>
      <c r="J115" s="227">
        <v>2</v>
      </c>
      <c r="K115" s="226">
        <f>ROUND(E115*J115,2)</f>
        <v>87.91</v>
      </c>
      <c r="L115" s="226">
        <v>15</v>
      </c>
      <c r="M115" s="226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6"/>
      <c r="S115" s="226" t="s">
        <v>166</v>
      </c>
      <c r="T115" s="226" t="s">
        <v>142</v>
      </c>
      <c r="U115" s="226">
        <v>0</v>
      </c>
      <c r="V115" s="226">
        <f>ROUND(E115*U115,2)</f>
        <v>0</v>
      </c>
      <c r="W115" s="226"/>
      <c r="X115" s="226" t="s">
        <v>285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286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x14ac:dyDescent="0.25">
      <c r="A116" s="229" t="s">
        <v>136</v>
      </c>
      <c r="B116" s="230" t="s">
        <v>90</v>
      </c>
      <c r="C116" s="248" t="s">
        <v>91</v>
      </c>
      <c r="D116" s="231"/>
      <c r="E116" s="232"/>
      <c r="F116" s="233"/>
      <c r="G116" s="234">
        <f>SUMIF(AG117:AG151,"&lt;&gt;NOR",G117:G151)</f>
        <v>0</v>
      </c>
      <c r="H116" s="228"/>
      <c r="I116" s="228">
        <f>SUM(I117:I151)</f>
        <v>25913.519999999997</v>
      </c>
      <c r="J116" s="228"/>
      <c r="K116" s="228">
        <f>SUM(K117:K151)</f>
        <v>16393.099999999999</v>
      </c>
      <c r="L116" s="228"/>
      <c r="M116" s="228">
        <f>SUM(M117:M151)</f>
        <v>0</v>
      </c>
      <c r="N116" s="228"/>
      <c r="O116" s="228">
        <f>SUM(O117:O151)</f>
        <v>0.17</v>
      </c>
      <c r="P116" s="228"/>
      <c r="Q116" s="228">
        <f>SUM(Q117:Q151)</f>
        <v>0</v>
      </c>
      <c r="R116" s="228"/>
      <c r="S116" s="228"/>
      <c r="T116" s="228"/>
      <c r="U116" s="228"/>
      <c r="V116" s="228">
        <f>SUM(V117:V151)</f>
        <v>28.6</v>
      </c>
      <c r="W116" s="228"/>
      <c r="X116" s="228"/>
      <c r="AG116" t="s">
        <v>137</v>
      </c>
    </row>
    <row r="117" spans="1:60" outlineLevel="1" x14ac:dyDescent="0.25">
      <c r="A117" s="235">
        <v>44</v>
      </c>
      <c r="B117" s="236" t="s">
        <v>464</v>
      </c>
      <c r="C117" s="250" t="s">
        <v>465</v>
      </c>
      <c r="D117" s="237" t="s">
        <v>178</v>
      </c>
      <c r="E117" s="238">
        <v>47.927500000000002</v>
      </c>
      <c r="F117" s="239"/>
      <c r="G117" s="240">
        <f>ROUND(E117*F117,2)</f>
        <v>0</v>
      </c>
      <c r="H117" s="227">
        <v>0</v>
      </c>
      <c r="I117" s="226">
        <f>ROUND(E117*H117,2)</f>
        <v>0</v>
      </c>
      <c r="J117" s="227">
        <v>8</v>
      </c>
      <c r="K117" s="226">
        <f>ROUND(E117*J117,2)</f>
        <v>383.42</v>
      </c>
      <c r="L117" s="226">
        <v>15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0</v>
      </c>
      <c r="Q117" s="226">
        <f>ROUND(E117*P117,2)</f>
        <v>0</v>
      </c>
      <c r="R117" s="226"/>
      <c r="S117" s="226" t="s">
        <v>166</v>
      </c>
      <c r="T117" s="226" t="s">
        <v>142</v>
      </c>
      <c r="U117" s="226">
        <v>1.6E-2</v>
      </c>
      <c r="V117" s="226">
        <f>ROUND(E117*U117,2)</f>
        <v>0.77</v>
      </c>
      <c r="W117" s="226"/>
      <c r="X117" s="226" t="s">
        <v>167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168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62" t="s">
        <v>658</v>
      </c>
      <c r="D118" s="258"/>
      <c r="E118" s="259">
        <v>6.22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170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62" t="s">
        <v>661</v>
      </c>
      <c r="D119" s="258"/>
      <c r="E119" s="259">
        <v>13.92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170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24"/>
      <c r="B120" s="225"/>
      <c r="C120" s="262" t="s">
        <v>662</v>
      </c>
      <c r="D120" s="258"/>
      <c r="E120" s="259">
        <v>27.787500000000001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170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0.399999999999999" outlineLevel="1" x14ac:dyDescent="0.25">
      <c r="A121" s="235">
        <v>45</v>
      </c>
      <c r="B121" s="236" t="s">
        <v>710</v>
      </c>
      <c r="C121" s="250" t="s">
        <v>711</v>
      </c>
      <c r="D121" s="237" t="s">
        <v>183</v>
      </c>
      <c r="E121" s="238">
        <v>43.8</v>
      </c>
      <c r="F121" s="239"/>
      <c r="G121" s="240">
        <f>ROUND(E121*F121,2)</f>
        <v>0</v>
      </c>
      <c r="H121" s="227">
        <v>0</v>
      </c>
      <c r="I121" s="226">
        <f>ROUND(E121*H121,2)</f>
        <v>0</v>
      </c>
      <c r="J121" s="227">
        <v>15</v>
      </c>
      <c r="K121" s="226">
        <f>ROUND(E121*J121,2)</f>
        <v>657</v>
      </c>
      <c r="L121" s="226">
        <v>15</v>
      </c>
      <c r="M121" s="226">
        <f>G121*(1+L121/100)</f>
        <v>0</v>
      </c>
      <c r="N121" s="226">
        <v>0</v>
      </c>
      <c r="O121" s="226">
        <f>ROUND(E121*N121,2)</f>
        <v>0</v>
      </c>
      <c r="P121" s="226">
        <v>8.0000000000000007E-5</v>
      </c>
      <c r="Q121" s="226">
        <f>ROUND(E121*P121,2)</f>
        <v>0</v>
      </c>
      <c r="R121" s="226"/>
      <c r="S121" s="226" t="s">
        <v>166</v>
      </c>
      <c r="T121" s="226" t="s">
        <v>142</v>
      </c>
      <c r="U121" s="226">
        <v>3.5000000000000003E-2</v>
      </c>
      <c r="V121" s="226">
        <f>ROUND(E121*U121,2)</f>
        <v>1.53</v>
      </c>
      <c r="W121" s="226"/>
      <c r="X121" s="226" t="s">
        <v>167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168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24"/>
      <c r="B122" s="225"/>
      <c r="C122" s="262" t="s">
        <v>712</v>
      </c>
      <c r="D122" s="258"/>
      <c r="E122" s="259">
        <v>10.8</v>
      </c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170</v>
      </c>
      <c r="AH122" s="207">
        <v>0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24"/>
      <c r="B123" s="225"/>
      <c r="C123" s="262" t="s">
        <v>713</v>
      </c>
      <c r="D123" s="258"/>
      <c r="E123" s="259">
        <v>-1.6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170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24"/>
      <c r="B124" s="225"/>
      <c r="C124" s="262" t="s">
        <v>714</v>
      </c>
      <c r="D124" s="258"/>
      <c r="E124" s="259">
        <v>-1.4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170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24"/>
      <c r="B125" s="225"/>
      <c r="C125" s="262" t="s">
        <v>715</v>
      </c>
      <c r="D125" s="258"/>
      <c r="E125" s="259">
        <v>16.399999999999999</v>
      </c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170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24"/>
      <c r="B126" s="225"/>
      <c r="C126" s="262" t="s">
        <v>716</v>
      </c>
      <c r="D126" s="258"/>
      <c r="E126" s="259">
        <v>-0.8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170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24"/>
      <c r="B127" s="225"/>
      <c r="C127" s="262" t="s">
        <v>717</v>
      </c>
      <c r="D127" s="258"/>
      <c r="E127" s="259">
        <v>21.2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170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24"/>
      <c r="B128" s="225"/>
      <c r="C128" s="262" t="s">
        <v>716</v>
      </c>
      <c r="D128" s="258"/>
      <c r="E128" s="259">
        <v>-0.8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170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ht="20.399999999999999" outlineLevel="1" x14ac:dyDescent="0.25">
      <c r="A129" s="235">
        <v>46</v>
      </c>
      <c r="B129" s="236" t="s">
        <v>469</v>
      </c>
      <c r="C129" s="250" t="s">
        <v>470</v>
      </c>
      <c r="D129" s="237" t="s">
        <v>183</v>
      </c>
      <c r="E129" s="238">
        <v>43.8</v>
      </c>
      <c r="F129" s="239"/>
      <c r="G129" s="240">
        <f>ROUND(E129*F129,2)</f>
        <v>0</v>
      </c>
      <c r="H129" s="227">
        <v>34.42</v>
      </c>
      <c r="I129" s="226">
        <f>ROUND(E129*H129,2)</f>
        <v>1507.6</v>
      </c>
      <c r="J129" s="227">
        <v>78.58</v>
      </c>
      <c r="K129" s="226">
        <f>ROUND(E129*J129,2)</f>
        <v>3441.8</v>
      </c>
      <c r="L129" s="226">
        <v>15</v>
      </c>
      <c r="M129" s="226">
        <f>G129*(1+L129/100)</f>
        <v>0</v>
      </c>
      <c r="N129" s="226">
        <v>8.0000000000000007E-5</v>
      </c>
      <c r="O129" s="226">
        <f>ROUND(E129*N129,2)</f>
        <v>0</v>
      </c>
      <c r="P129" s="226">
        <v>0</v>
      </c>
      <c r="Q129" s="226">
        <f>ROUND(E129*P129,2)</f>
        <v>0</v>
      </c>
      <c r="R129" s="226"/>
      <c r="S129" s="226" t="s">
        <v>166</v>
      </c>
      <c r="T129" s="226" t="s">
        <v>142</v>
      </c>
      <c r="U129" s="226">
        <v>0.13719999999999999</v>
      </c>
      <c r="V129" s="226">
        <f>ROUND(E129*U129,2)</f>
        <v>6.01</v>
      </c>
      <c r="W129" s="226"/>
      <c r="X129" s="226" t="s">
        <v>167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168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62" t="s">
        <v>712</v>
      </c>
      <c r="D130" s="258"/>
      <c r="E130" s="259">
        <v>10.8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170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24"/>
      <c r="B131" s="225"/>
      <c r="C131" s="262" t="s">
        <v>713</v>
      </c>
      <c r="D131" s="258"/>
      <c r="E131" s="259">
        <v>-1.6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170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24"/>
      <c r="B132" s="225"/>
      <c r="C132" s="262" t="s">
        <v>714</v>
      </c>
      <c r="D132" s="258"/>
      <c r="E132" s="259">
        <v>-1.4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170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24"/>
      <c r="B133" s="225"/>
      <c r="C133" s="262" t="s">
        <v>715</v>
      </c>
      <c r="D133" s="258"/>
      <c r="E133" s="259">
        <v>16.399999999999999</v>
      </c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170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24"/>
      <c r="B134" s="225"/>
      <c r="C134" s="262" t="s">
        <v>716</v>
      </c>
      <c r="D134" s="258"/>
      <c r="E134" s="259">
        <v>-0.8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170</v>
      </c>
      <c r="AH134" s="207">
        <v>0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5">
      <c r="A135" s="224"/>
      <c r="B135" s="225"/>
      <c r="C135" s="262" t="s">
        <v>717</v>
      </c>
      <c r="D135" s="258"/>
      <c r="E135" s="259">
        <v>21.2</v>
      </c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170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5">
      <c r="A136" s="224"/>
      <c r="B136" s="225"/>
      <c r="C136" s="262" t="s">
        <v>716</v>
      </c>
      <c r="D136" s="258"/>
      <c r="E136" s="259">
        <v>-0.8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170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ht="30.6" outlineLevel="1" x14ac:dyDescent="0.25">
      <c r="A137" s="235">
        <v>47</v>
      </c>
      <c r="B137" s="236" t="s">
        <v>475</v>
      </c>
      <c r="C137" s="250" t="s">
        <v>718</v>
      </c>
      <c r="D137" s="237" t="s">
        <v>178</v>
      </c>
      <c r="E137" s="238">
        <v>47.927500000000002</v>
      </c>
      <c r="F137" s="239"/>
      <c r="G137" s="240">
        <f>ROUND(E137*F137,2)</f>
        <v>0</v>
      </c>
      <c r="H137" s="227">
        <v>497.52</v>
      </c>
      <c r="I137" s="226">
        <f>ROUND(E137*H137,2)</f>
        <v>23844.89</v>
      </c>
      <c r="J137" s="227">
        <v>215.48</v>
      </c>
      <c r="K137" s="226">
        <f>ROUND(E137*J137,2)</f>
        <v>10327.42</v>
      </c>
      <c r="L137" s="226">
        <v>15</v>
      </c>
      <c r="M137" s="226">
        <f>G137*(1+L137/100)</f>
        <v>0</v>
      </c>
      <c r="N137" s="226">
        <v>3.46E-3</v>
      </c>
      <c r="O137" s="226">
        <f>ROUND(E137*N137,2)</f>
        <v>0.17</v>
      </c>
      <c r="P137" s="226">
        <v>0</v>
      </c>
      <c r="Q137" s="226">
        <f>ROUND(E137*P137,2)</f>
        <v>0</v>
      </c>
      <c r="R137" s="226"/>
      <c r="S137" s="226" t="s">
        <v>166</v>
      </c>
      <c r="T137" s="226" t="s">
        <v>142</v>
      </c>
      <c r="U137" s="226">
        <v>0.38</v>
      </c>
      <c r="V137" s="226">
        <f>ROUND(E137*U137,2)</f>
        <v>18.21</v>
      </c>
      <c r="W137" s="226"/>
      <c r="X137" s="226" t="s">
        <v>167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168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24"/>
      <c r="B138" s="225"/>
      <c r="C138" s="262" t="s">
        <v>658</v>
      </c>
      <c r="D138" s="258"/>
      <c r="E138" s="259">
        <v>6.22</v>
      </c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170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24"/>
      <c r="B139" s="225"/>
      <c r="C139" s="262" t="s">
        <v>661</v>
      </c>
      <c r="D139" s="258"/>
      <c r="E139" s="259">
        <v>13.92</v>
      </c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170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24"/>
      <c r="B140" s="225"/>
      <c r="C140" s="262" t="s">
        <v>662</v>
      </c>
      <c r="D140" s="258"/>
      <c r="E140" s="259">
        <v>27.787500000000001</v>
      </c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170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35">
        <v>48</v>
      </c>
      <c r="B141" s="236" t="s">
        <v>477</v>
      </c>
      <c r="C141" s="250" t="s">
        <v>478</v>
      </c>
      <c r="D141" s="237" t="s">
        <v>183</v>
      </c>
      <c r="E141" s="238">
        <v>1.4</v>
      </c>
      <c r="F141" s="239"/>
      <c r="G141" s="240">
        <f>ROUND(E141*F141,2)</f>
        <v>0</v>
      </c>
      <c r="H141" s="227">
        <v>0</v>
      </c>
      <c r="I141" s="226">
        <f>ROUND(E141*H141,2)</f>
        <v>0</v>
      </c>
      <c r="J141" s="227">
        <v>84</v>
      </c>
      <c r="K141" s="226">
        <f>ROUND(E141*J141,2)</f>
        <v>117.6</v>
      </c>
      <c r="L141" s="226">
        <v>15</v>
      </c>
      <c r="M141" s="226">
        <f>G141*(1+L141/100)</f>
        <v>0</v>
      </c>
      <c r="N141" s="226">
        <v>0</v>
      </c>
      <c r="O141" s="226">
        <f>ROUND(E141*N141,2)</f>
        <v>0</v>
      </c>
      <c r="P141" s="226">
        <v>0</v>
      </c>
      <c r="Q141" s="226">
        <f>ROUND(E141*P141,2)</f>
        <v>0</v>
      </c>
      <c r="R141" s="226"/>
      <c r="S141" s="226" t="s">
        <v>166</v>
      </c>
      <c r="T141" s="226" t="s">
        <v>142</v>
      </c>
      <c r="U141" s="226">
        <v>0.152</v>
      </c>
      <c r="V141" s="226">
        <f>ROUND(E141*U141,2)</f>
        <v>0.21</v>
      </c>
      <c r="W141" s="226"/>
      <c r="X141" s="226" t="s">
        <v>167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168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24"/>
      <c r="B142" s="225"/>
      <c r="C142" s="262" t="s">
        <v>719</v>
      </c>
      <c r="D142" s="258"/>
      <c r="E142" s="259">
        <v>1.4</v>
      </c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170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ht="20.399999999999999" outlineLevel="1" x14ac:dyDescent="0.25">
      <c r="A143" s="235">
        <v>49</v>
      </c>
      <c r="B143" s="236" t="s">
        <v>480</v>
      </c>
      <c r="C143" s="250" t="s">
        <v>481</v>
      </c>
      <c r="D143" s="237" t="s">
        <v>183</v>
      </c>
      <c r="E143" s="238">
        <v>23.963750000000001</v>
      </c>
      <c r="F143" s="239"/>
      <c r="G143" s="240">
        <f>ROUND(E143*F143,2)</f>
        <v>0</v>
      </c>
      <c r="H143" s="227">
        <v>11.31</v>
      </c>
      <c r="I143" s="226">
        <f>ROUND(E143*H143,2)</f>
        <v>271.02999999999997</v>
      </c>
      <c r="J143" s="227">
        <v>43.69</v>
      </c>
      <c r="K143" s="226">
        <f>ROUND(E143*J143,2)</f>
        <v>1046.98</v>
      </c>
      <c r="L143" s="226">
        <v>15</v>
      </c>
      <c r="M143" s="226">
        <f>G143*(1+L143/100)</f>
        <v>0</v>
      </c>
      <c r="N143" s="226">
        <v>4.0000000000000003E-5</v>
      </c>
      <c r="O143" s="226">
        <f>ROUND(E143*N143,2)</f>
        <v>0</v>
      </c>
      <c r="P143" s="226">
        <v>0</v>
      </c>
      <c r="Q143" s="226">
        <f>ROUND(E143*P143,2)</f>
        <v>0</v>
      </c>
      <c r="R143" s="226"/>
      <c r="S143" s="226" t="s">
        <v>166</v>
      </c>
      <c r="T143" s="226" t="s">
        <v>142</v>
      </c>
      <c r="U143" s="226">
        <v>7.8200000000000006E-2</v>
      </c>
      <c r="V143" s="226">
        <f>ROUND(E143*U143,2)</f>
        <v>1.87</v>
      </c>
      <c r="W143" s="226"/>
      <c r="X143" s="226" t="s">
        <v>167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168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24"/>
      <c r="B144" s="225"/>
      <c r="C144" s="263" t="s">
        <v>482</v>
      </c>
      <c r="D144" s="260"/>
      <c r="E144" s="261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170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24"/>
      <c r="B145" s="225"/>
      <c r="C145" s="264" t="s">
        <v>720</v>
      </c>
      <c r="D145" s="260"/>
      <c r="E145" s="261">
        <v>6.22</v>
      </c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170</v>
      </c>
      <c r="AH145" s="207">
        <v>2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5">
      <c r="A146" s="224"/>
      <c r="B146" s="225"/>
      <c r="C146" s="264" t="s">
        <v>721</v>
      </c>
      <c r="D146" s="260"/>
      <c r="E146" s="261">
        <v>13.92</v>
      </c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170</v>
      </c>
      <c r="AH146" s="207">
        <v>2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24"/>
      <c r="B147" s="225"/>
      <c r="C147" s="264" t="s">
        <v>722</v>
      </c>
      <c r="D147" s="260"/>
      <c r="E147" s="261">
        <v>27.787500000000001</v>
      </c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170</v>
      </c>
      <c r="AH147" s="207">
        <v>2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24"/>
      <c r="B148" s="225"/>
      <c r="C148" s="263" t="s">
        <v>485</v>
      </c>
      <c r="D148" s="260"/>
      <c r="E148" s="261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170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24"/>
      <c r="B149" s="225"/>
      <c r="C149" s="262" t="s">
        <v>723</v>
      </c>
      <c r="D149" s="258"/>
      <c r="E149" s="259">
        <v>23.963750000000001</v>
      </c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170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41">
        <v>50</v>
      </c>
      <c r="B150" s="242" t="s">
        <v>487</v>
      </c>
      <c r="C150" s="249" t="s">
        <v>488</v>
      </c>
      <c r="D150" s="243" t="s">
        <v>173</v>
      </c>
      <c r="E150" s="244">
        <v>2</v>
      </c>
      <c r="F150" s="245"/>
      <c r="G150" s="246">
        <f>ROUND(E150*F150,2)</f>
        <v>0</v>
      </c>
      <c r="H150" s="227">
        <v>145</v>
      </c>
      <c r="I150" s="226">
        <f>ROUND(E150*H150,2)</f>
        <v>290</v>
      </c>
      <c r="J150" s="227">
        <v>0</v>
      </c>
      <c r="K150" s="226">
        <f>ROUND(E150*J150,2)</f>
        <v>0</v>
      </c>
      <c r="L150" s="226">
        <v>15</v>
      </c>
      <c r="M150" s="226">
        <f>G150*(1+L150/100)</f>
        <v>0</v>
      </c>
      <c r="N150" s="226">
        <v>1.3999999999999999E-4</v>
      </c>
      <c r="O150" s="226">
        <f>ROUND(E150*N150,2)</f>
        <v>0</v>
      </c>
      <c r="P150" s="226">
        <v>0</v>
      </c>
      <c r="Q150" s="226">
        <f>ROUND(E150*P150,2)</f>
        <v>0</v>
      </c>
      <c r="R150" s="226" t="s">
        <v>199</v>
      </c>
      <c r="S150" s="226" t="s">
        <v>166</v>
      </c>
      <c r="T150" s="226" t="s">
        <v>142</v>
      </c>
      <c r="U150" s="226">
        <v>0</v>
      </c>
      <c r="V150" s="226">
        <f>ROUND(E150*U150,2)</f>
        <v>0</v>
      </c>
      <c r="W150" s="226"/>
      <c r="X150" s="226" t="s">
        <v>195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196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41">
        <v>51</v>
      </c>
      <c r="B151" s="242" t="s">
        <v>724</v>
      </c>
      <c r="C151" s="249" t="s">
        <v>725</v>
      </c>
      <c r="D151" s="243" t="s">
        <v>0</v>
      </c>
      <c r="E151" s="244">
        <v>418.87740000000002</v>
      </c>
      <c r="F151" s="245"/>
      <c r="G151" s="246">
        <f>ROUND(E151*F151,2)</f>
        <v>0</v>
      </c>
      <c r="H151" s="227">
        <v>0</v>
      </c>
      <c r="I151" s="226">
        <f>ROUND(E151*H151,2)</f>
        <v>0</v>
      </c>
      <c r="J151" s="227">
        <v>1</v>
      </c>
      <c r="K151" s="226">
        <f>ROUND(E151*J151,2)</f>
        <v>418.88</v>
      </c>
      <c r="L151" s="226">
        <v>15</v>
      </c>
      <c r="M151" s="226">
        <f>G151*(1+L151/100)</f>
        <v>0</v>
      </c>
      <c r="N151" s="226">
        <v>0</v>
      </c>
      <c r="O151" s="226">
        <f>ROUND(E151*N151,2)</f>
        <v>0</v>
      </c>
      <c r="P151" s="226">
        <v>0</v>
      </c>
      <c r="Q151" s="226">
        <f>ROUND(E151*P151,2)</f>
        <v>0</v>
      </c>
      <c r="R151" s="226"/>
      <c r="S151" s="226" t="s">
        <v>166</v>
      </c>
      <c r="T151" s="226" t="s">
        <v>142</v>
      </c>
      <c r="U151" s="226">
        <v>0</v>
      </c>
      <c r="V151" s="226">
        <f>ROUND(E151*U151,2)</f>
        <v>0</v>
      </c>
      <c r="W151" s="226"/>
      <c r="X151" s="226" t="s">
        <v>285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286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x14ac:dyDescent="0.25">
      <c r="A152" s="229" t="s">
        <v>136</v>
      </c>
      <c r="B152" s="230" t="s">
        <v>92</v>
      </c>
      <c r="C152" s="248" t="s">
        <v>93</v>
      </c>
      <c r="D152" s="231"/>
      <c r="E152" s="232"/>
      <c r="F152" s="233"/>
      <c r="G152" s="234">
        <f>SUMIF(AG153:AG163,"&lt;&gt;NOR",G153:G163)</f>
        <v>0</v>
      </c>
      <c r="H152" s="228"/>
      <c r="I152" s="228">
        <f>SUM(I153:I163)</f>
        <v>1107.69</v>
      </c>
      <c r="J152" s="228"/>
      <c r="K152" s="228">
        <f>SUM(K153:K163)</f>
        <v>1049.32</v>
      </c>
      <c r="L152" s="228"/>
      <c r="M152" s="228">
        <f>SUM(M153:M163)</f>
        <v>0</v>
      </c>
      <c r="N152" s="228"/>
      <c r="O152" s="228">
        <f>SUM(O153:O163)</f>
        <v>0.05</v>
      </c>
      <c r="P152" s="228"/>
      <c r="Q152" s="228">
        <f>SUM(Q153:Q163)</f>
        <v>0</v>
      </c>
      <c r="R152" s="228"/>
      <c r="S152" s="228"/>
      <c r="T152" s="228"/>
      <c r="U152" s="228"/>
      <c r="V152" s="228">
        <f>SUM(V153:V163)</f>
        <v>1.89</v>
      </c>
      <c r="W152" s="228"/>
      <c r="X152" s="228"/>
      <c r="AG152" t="s">
        <v>137</v>
      </c>
    </row>
    <row r="153" spans="1:60" outlineLevel="1" x14ac:dyDescent="0.25">
      <c r="A153" s="235">
        <v>52</v>
      </c>
      <c r="B153" s="236" t="s">
        <v>726</v>
      </c>
      <c r="C153" s="250" t="s">
        <v>727</v>
      </c>
      <c r="D153" s="237" t="s">
        <v>178</v>
      </c>
      <c r="E153" s="238">
        <v>7.5419999999999998</v>
      </c>
      <c r="F153" s="239"/>
      <c r="G153" s="240">
        <f>ROUND(E153*F153,2)</f>
        <v>0</v>
      </c>
      <c r="H153" s="227">
        <v>146.87</v>
      </c>
      <c r="I153" s="226">
        <f>ROUND(E153*H153,2)</f>
        <v>1107.69</v>
      </c>
      <c r="J153" s="227">
        <v>139.13</v>
      </c>
      <c r="K153" s="226">
        <f>ROUND(E153*J153,2)</f>
        <v>1049.32</v>
      </c>
      <c r="L153" s="226">
        <v>15</v>
      </c>
      <c r="M153" s="226">
        <f>G153*(1+L153/100)</f>
        <v>0</v>
      </c>
      <c r="N153" s="226">
        <v>6.2500000000000003E-3</v>
      </c>
      <c r="O153" s="226">
        <f>ROUND(E153*N153,2)</f>
        <v>0.05</v>
      </c>
      <c r="P153" s="226">
        <v>0</v>
      </c>
      <c r="Q153" s="226">
        <f>ROUND(E153*P153,2)</f>
        <v>0</v>
      </c>
      <c r="R153" s="226"/>
      <c r="S153" s="226" t="s">
        <v>166</v>
      </c>
      <c r="T153" s="226" t="s">
        <v>142</v>
      </c>
      <c r="U153" s="226">
        <v>0.25</v>
      </c>
      <c r="V153" s="226">
        <f>ROUND(E153*U153,2)</f>
        <v>1.89</v>
      </c>
      <c r="W153" s="226"/>
      <c r="X153" s="226" t="s">
        <v>167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168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24"/>
      <c r="B154" s="225"/>
      <c r="C154" s="263" t="s">
        <v>482</v>
      </c>
      <c r="D154" s="260"/>
      <c r="E154" s="261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170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24"/>
      <c r="B155" s="225"/>
      <c r="C155" s="264" t="s">
        <v>728</v>
      </c>
      <c r="D155" s="260"/>
      <c r="E155" s="261">
        <v>4</v>
      </c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170</v>
      </c>
      <c r="AH155" s="207">
        <v>2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24"/>
      <c r="B156" s="225"/>
      <c r="C156" s="264" t="s">
        <v>729</v>
      </c>
      <c r="D156" s="260"/>
      <c r="E156" s="261">
        <v>17.8</v>
      </c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170</v>
      </c>
      <c r="AH156" s="207">
        <v>2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64" t="s">
        <v>730</v>
      </c>
      <c r="D157" s="260"/>
      <c r="E157" s="261">
        <v>-1.4</v>
      </c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170</v>
      </c>
      <c r="AH157" s="207">
        <v>2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24"/>
      <c r="B158" s="225"/>
      <c r="C158" s="264" t="s">
        <v>731</v>
      </c>
      <c r="D158" s="260"/>
      <c r="E158" s="261">
        <v>0.99</v>
      </c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170</v>
      </c>
      <c r="AH158" s="207">
        <v>2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24"/>
      <c r="B159" s="225"/>
      <c r="C159" s="264" t="s">
        <v>732</v>
      </c>
      <c r="D159" s="260"/>
      <c r="E159" s="261">
        <v>8</v>
      </c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170</v>
      </c>
      <c r="AH159" s="207">
        <v>2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24"/>
      <c r="B160" s="225"/>
      <c r="C160" s="264" t="s">
        <v>730</v>
      </c>
      <c r="D160" s="260"/>
      <c r="E160" s="261">
        <v>-1.4</v>
      </c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170</v>
      </c>
      <c r="AH160" s="207">
        <v>2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24"/>
      <c r="B161" s="225"/>
      <c r="C161" s="264" t="s">
        <v>733</v>
      </c>
      <c r="D161" s="260"/>
      <c r="E161" s="261">
        <v>6.72</v>
      </c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170</v>
      </c>
      <c r="AH161" s="207">
        <v>2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24"/>
      <c r="B162" s="225"/>
      <c r="C162" s="263" t="s">
        <v>485</v>
      </c>
      <c r="D162" s="260"/>
      <c r="E162" s="261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170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24"/>
      <c r="B163" s="225"/>
      <c r="C163" s="262" t="s">
        <v>734</v>
      </c>
      <c r="D163" s="258"/>
      <c r="E163" s="259">
        <v>7.5419999999999998</v>
      </c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170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x14ac:dyDescent="0.25">
      <c r="A164" s="229" t="s">
        <v>136</v>
      </c>
      <c r="B164" s="230" t="s">
        <v>94</v>
      </c>
      <c r="C164" s="248" t="s">
        <v>95</v>
      </c>
      <c r="D164" s="231"/>
      <c r="E164" s="232"/>
      <c r="F164" s="233"/>
      <c r="G164" s="234">
        <f>SUMIF(AG165:AG183,"&lt;&gt;NOR",G165:G183)</f>
        <v>0</v>
      </c>
      <c r="H164" s="228"/>
      <c r="I164" s="228">
        <f>SUM(I165:I183)</f>
        <v>1050.03</v>
      </c>
      <c r="J164" s="228"/>
      <c r="K164" s="228">
        <f>SUM(K165:K183)</f>
        <v>10129.56</v>
      </c>
      <c r="L164" s="228"/>
      <c r="M164" s="228">
        <f>SUM(M165:M183)</f>
        <v>0</v>
      </c>
      <c r="N164" s="228"/>
      <c r="O164" s="228">
        <f>SUM(O165:O183)</f>
        <v>0.01</v>
      </c>
      <c r="P164" s="228"/>
      <c r="Q164" s="228">
        <f>SUM(Q165:Q183)</f>
        <v>0</v>
      </c>
      <c r="R164" s="228"/>
      <c r="S164" s="228"/>
      <c r="T164" s="228"/>
      <c r="U164" s="228"/>
      <c r="V164" s="228">
        <f>SUM(V165:V183)</f>
        <v>17.989999999999998</v>
      </c>
      <c r="W164" s="228"/>
      <c r="X164" s="228"/>
      <c r="AG164" t="s">
        <v>137</v>
      </c>
    </row>
    <row r="165" spans="1:60" outlineLevel="1" x14ac:dyDescent="0.25">
      <c r="A165" s="235">
        <v>53</v>
      </c>
      <c r="B165" s="236" t="s">
        <v>522</v>
      </c>
      <c r="C165" s="250" t="s">
        <v>523</v>
      </c>
      <c r="D165" s="237" t="s">
        <v>183</v>
      </c>
      <c r="E165" s="238">
        <v>18</v>
      </c>
      <c r="F165" s="239"/>
      <c r="G165" s="240">
        <f>ROUND(E165*F165,2)</f>
        <v>0</v>
      </c>
      <c r="H165" s="227">
        <v>17.25</v>
      </c>
      <c r="I165" s="226">
        <f>ROUND(E165*H165,2)</f>
        <v>310.5</v>
      </c>
      <c r="J165" s="227">
        <v>64.75</v>
      </c>
      <c r="K165" s="226">
        <f>ROUND(E165*J165,2)</f>
        <v>1165.5</v>
      </c>
      <c r="L165" s="226">
        <v>15</v>
      </c>
      <c r="M165" s="226">
        <f>G165*(1+L165/100)</f>
        <v>0</v>
      </c>
      <c r="N165" s="226">
        <v>9.0000000000000006E-5</v>
      </c>
      <c r="O165" s="226">
        <f>ROUND(E165*N165,2)</f>
        <v>0</v>
      </c>
      <c r="P165" s="226">
        <v>0</v>
      </c>
      <c r="Q165" s="226">
        <f>ROUND(E165*P165,2)</f>
        <v>0</v>
      </c>
      <c r="R165" s="226"/>
      <c r="S165" s="226" t="s">
        <v>166</v>
      </c>
      <c r="T165" s="226" t="s">
        <v>142</v>
      </c>
      <c r="U165" s="226">
        <v>0.11600000000000001</v>
      </c>
      <c r="V165" s="226">
        <f>ROUND(E165*U165,2)</f>
        <v>2.09</v>
      </c>
      <c r="W165" s="226"/>
      <c r="X165" s="226" t="s">
        <v>167</v>
      </c>
      <c r="Y165" s="207"/>
      <c r="Z165" s="207"/>
      <c r="AA165" s="207"/>
      <c r="AB165" s="207"/>
      <c r="AC165" s="207"/>
      <c r="AD165" s="207"/>
      <c r="AE165" s="207"/>
      <c r="AF165" s="207"/>
      <c r="AG165" s="207" t="s">
        <v>168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24"/>
      <c r="B166" s="225"/>
      <c r="C166" s="262" t="s">
        <v>735</v>
      </c>
      <c r="D166" s="258"/>
      <c r="E166" s="259">
        <v>18</v>
      </c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170</v>
      </c>
      <c r="AH166" s="207">
        <v>0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35">
        <v>54</v>
      </c>
      <c r="B167" s="236" t="s">
        <v>736</v>
      </c>
      <c r="C167" s="250" t="s">
        <v>737</v>
      </c>
      <c r="D167" s="237" t="s">
        <v>178</v>
      </c>
      <c r="E167" s="238">
        <v>92.637500000000003</v>
      </c>
      <c r="F167" s="239"/>
      <c r="G167" s="240">
        <f>ROUND(E167*F167,2)</f>
        <v>0</v>
      </c>
      <c r="H167" s="227">
        <v>4.47</v>
      </c>
      <c r="I167" s="226">
        <f>ROUND(E167*H167,2)</f>
        <v>414.09</v>
      </c>
      <c r="J167" s="227">
        <v>64.53</v>
      </c>
      <c r="K167" s="226">
        <f>ROUND(E167*J167,2)</f>
        <v>5977.9</v>
      </c>
      <c r="L167" s="226">
        <v>15</v>
      </c>
      <c r="M167" s="226">
        <f>G167*(1+L167/100)</f>
        <v>0</v>
      </c>
      <c r="N167" s="226">
        <v>6.9999999999999994E-5</v>
      </c>
      <c r="O167" s="226">
        <f>ROUND(E167*N167,2)</f>
        <v>0.01</v>
      </c>
      <c r="P167" s="226">
        <v>0</v>
      </c>
      <c r="Q167" s="226">
        <f>ROUND(E167*P167,2)</f>
        <v>0</v>
      </c>
      <c r="R167" s="226"/>
      <c r="S167" s="226" t="s">
        <v>166</v>
      </c>
      <c r="T167" s="226" t="s">
        <v>142</v>
      </c>
      <c r="U167" s="226">
        <v>0.14399999999999999</v>
      </c>
      <c r="V167" s="226">
        <f>ROUND(E167*U167,2)</f>
        <v>13.34</v>
      </c>
      <c r="W167" s="226"/>
      <c r="X167" s="226" t="s">
        <v>167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168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24"/>
      <c r="B168" s="225"/>
      <c r="C168" s="262" t="s">
        <v>658</v>
      </c>
      <c r="D168" s="258"/>
      <c r="E168" s="259">
        <v>6.22</v>
      </c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170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5">
      <c r="A169" s="224"/>
      <c r="B169" s="225"/>
      <c r="C169" s="262" t="s">
        <v>661</v>
      </c>
      <c r="D169" s="258"/>
      <c r="E169" s="259">
        <v>13.92</v>
      </c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170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24"/>
      <c r="B170" s="225"/>
      <c r="C170" s="262" t="s">
        <v>662</v>
      </c>
      <c r="D170" s="258"/>
      <c r="E170" s="259">
        <v>27.787500000000001</v>
      </c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170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5">
      <c r="A171" s="224"/>
      <c r="B171" s="225"/>
      <c r="C171" s="262" t="s">
        <v>738</v>
      </c>
      <c r="D171" s="258"/>
      <c r="E171" s="259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170</v>
      </c>
      <c r="AH171" s="207">
        <v>0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24"/>
      <c r="B172" s="225"/>
      <c r="C172" s="262" t="s">
        <v>659</v>
      </c>
      <c r="D172" s="258"/>
      <c r="E172" s="259">
        <v>4</v>
      </c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170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24"/>
      <c r="B173" s="225"/>
      <c r="C173" s="262" t="s">
        <v>739</v>
      </c>
      <c r="D173" s="258"/>
      <c r="E173" s="259">
        <v>17.8</v>
      </c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170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24"/>
      <c r="B174" s="225"/>
      <c r="C174" s="262" t="s">
        <v>180</v>
      </c>
      <c r="D174" s="258"/>
      <c r="E174" s="259">
        <v>-1.4</v>
      </c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170</v>
      </c>
      <c r="AH174" s="207">
        <v>0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24"/>
      <c r="B175" s="225"/>
      <c r="C175" s="262" t="s">
        <v>660</v>
      </c>
      <c r="D175" s="258"/>
      <c r="E175" s="259">
        <v>0.99</v>
      </c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170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24"/>
      <c r="B176" s="225"/>
      <c r="C176" s="262" t="s">
        <v>740</v>
      </c>
      <c r="D176" s="258"/>
      <c r="E176" s="259">
        <v>8</v>
      </c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170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24"/>
      <c r="B177" s="225"/>
      <c r="C177" s="262" t="s">
        <v>180</v>
      </c>
      <c r="D177" s="258"/>
      <c r="E177" s="259">
        <v>-1.4</v>
      </c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170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24"/>
      <c r="B178" s="225"/>
      <c r="C178" s="262" t="s">
        <v>741</v>
      </c>
      <c r="D178" s="258"/>
      <c r="E178" s="259">
        <v>6.72</v>
      </c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170</v>
      </c>
      <c r="AH178" s="207">
        <v>0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24"/>
      <c r="B179" s="225"/>
      <c r="C179" s="262" t="s">
        <v>742</v>
      </c>
      <c r="D179" s="258"/>
      <c r="E179" s="259">
        <v>10</v>
      </c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170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35">
        <v>55</v>
      </c>
      <c r="B180" s="236" t="s">
        <v>525</v>
      </c>
      <c r="C180" s="250" t="s">
        <v>526</v>
      </c>
      <c r="D180" s="237" t="s">
        <v>178</v>
      </c>
      <c r="E180" s="238">
        <v>6.2</v>
      </c>
      <c r="F180" s="239"/>
      <c r="G180" s="240">
        <f>ROUND(E180*F180,2)</f>
        <v>0</v>
      </c>
      <c r="H180" s="227">
        <v>52.49</v>
      </c>
      <c r="I180" s="226">
        <f>ROUND(E180*H180,2)</f>
        <v>325.44</v>
      </c>
      <c r="J180" s="227">
        <v>215.51</v>
      </c>
      <c r="K180" s="226">
        <f>ROUND(E180*J180,2)</f>
        <v>1336.16</v>
      </c>
      <c r="L180" s="226">
        <v>15</v>
      </c>
      <c r="M180" s="226">
        <f>G180*(1+L180/100)</f>
        <v>0</v>
      </c>
      <c r="N180" s="226">
        <v>3.6000000000000002E-4</v>
      </c>
      <c r="O180" s="226">
        <f>ROUND(E180*N180,2)</f>
        <v>0</v>
      </c>
      <c r="P180" s="226">
        <v>0</v>
      </c>
      <c r="Q180" s="226">
        <f>ROUND(E180*P180,2)</f>
        <v>0</v>
      </c>
      <c r="R180" s="226"/>
      <c r="S180" s="226" t="s">
        <v>141</v>
      </c>
      <c r="T180" s="226" t="s">
        <v>142</v>
      </c>
      <c r="U180" s="226">
        <v>0.41299999999999998</v>
      </c>
      <c r="V180" s="226">
        <f>ROUND(E180*U180,2)</f>
        <v>2.56</v>
      </c>
      <c r="W180" s="226"/>
      <c r="X180" s="226" t="s">
        <v>167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168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24"/>
      <c r="B181" s="225"/>
      <c r="C181" s="262" t="s">
        <v>743</v>
      </c>
      <c r="D181" s="258"/>
      <c r="E181" s="259">
        <v>2.4500000000000002</v>
      </c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170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24"/>
      <c r="B182" s="225"/>
      <c r="C182" s="262" t="s">
        <v>744</v>
      </c>
      <c r="D182" s="258"/>
      <c r="E182" s="259">
        <v>3.75</v>
      </c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170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ht="20.399999999999999" outlineLevel="1" x14ac:dyDescent="0.25">
      <c r="A183" s="241">
        <v>56</v>
      </c>
      <c r="B183" s="242" t="s">
        <v>745</v>
      </c>
      <c r="C183" s="249" t="s">
        <v>746</v>
      </c>
      <c r="D183" s="243" t="s">
        <v>298</v>
      </c>
      <c r="E183" s="244">
        <v>1</v>
      </c>
      <c r="F183" s="245"/>
      <c r="G183" s="246">
        <f>ROUND(E183*F183,2)</f>
        <v>0</v>
      </c>
      <c r="H183" s="227">
        <v>0</v>
      </c>
      <c r="I183" s="226">
        <f>ROUND(E183*H183,2)</f>
        <v>0</v>
      </c>
      <c r="J183" s="227">
        <v>1650</v>
      </c>
      <c r="K183" s="226">
        <f>ROUND(E183*J183,2)</f>
        <v>1650</v>
      </c>
      <c r="L183" s="226">
        <v>15</v>
      </c>
      <c r="M183" s="226">
        <f>G183*(1+L183/100)</f>
        <v>0</v>
      </c>
      <c r="N183" s="226">
        <v>0</v>
      </c>
      <c r="O183" s="226">
        <f>ROUND(E183*N183,2)</f>
        <v>0</v>
      </c>
      <c r="P183" s="226">
        <v>0</v>
      </c>
      <c r="Q183" s="226">
        <f>ROUND(E183*P183,2)</f>
        <v>0</v>
      </c>
      <c r="R183" s="226"/>
      <c r="S183" s="226" t="s">
        <v>141</v>
      </c>
      <c r="T183" s="226" t="s">
        <v>142</v>
      </c>
      <c r="U183" s="226">
        <v>0</v>
      </c>
      <c r="V183" s="226">
        <f>ROUND(E183*U183,2)</f>
        <v>0</v>
      </c>
      <c r="W183" s="226"/>
      <c r="X183" s="226" t="s">
        <v>167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168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x14ac:dyDescent="0.25">
      <c r="A184" s="229" t="s">
        <v>136</v>
      </c>
      <c r="B184" s="230" t="s">
        <v>96</v>
      </c>
      <c r="C184" s="248" t="s">
        <v>97</v>
      </c>
      <c r="D184" s="231"/>
      <c r="E184" s="232"/>
      <c r="F184" s="233"/>
      <c r="G184" s="234">
        <f>SUMIF(AG185:AG197,"&lt;&gt;NOR",G185:G197)</f>
        <v>0</v>
      </c>
      <c r="H184" s="228"/>
      <c r="I184" s="228">
        <f>SUM(I185:I197)</f>
        <v>1754.6</v>
      </c>
      <c r="J184" s="228"/>
      <c r="K184" s="228">
        <f>SUM(K185:K197)</f>
        <v>21987.809999999998</v>
      </c>
      <c r="L184" s="228"/>
      <c r="M184" s="228">
        <f>SUM(M185:M197)</f>
        <v>0</v>
      </c>
      <c r="N184" s="228"/>
      <c r="O184" s="228">
        <f>SUM(O185:O197)</f>
        <v>0.06</v>
      </c>
      <c r="P184" s="228"/>
      <c r="Q184" s="228">
        <f>SUM(Q185:Q197)</f>
        <v>0</v>
      </c>
      <c r="R184" s="228"/>
      <c r="S184" s="228"/>
      <c r="T184" s="228"/>
      <c r="U184" s="228"/>
      <c r="V184" s="228">
        <f>SUM(V185:V197)</f>
        <v>31.47</v>
      </c>
      <c r="W184" s="228"/>
      <c r="X184" s="228"/>
      <c r="AG184" t="s">
        <v>137</v>
      </c>
    </row>
    <row r="185" spans="1:60" outlineLevel="1" x14ac:dyDescent="0.25">
      <c r="A185" s="235">
        <v>57</v>
      </c>
      <c r="B185" s="236" t="s">
        <v>535</v>
      </c>
      <c r="C185" s="250" t="s">
        <v>536</v>
      </c>
      <c r="D185" s="237" t="s">
        <v>178</v>
      </c>
      <c r="E185" s="238">
        <v>213.83750000000001</v>
      </c>
      <c r="F185" s="239"/>
      <c r="G185" s="240">
        <f>ROUND(E185*F185,2)</f>
        <v>0</v>
      </c>
      <c r="H185" s="227">
        <v>4.12</v>
      </c>
      <c r="I185" s="226">
        <f>ROUND(E185*H185,2)</f>
        <v>881.01</v>
      </c>
      <c r="J185" s="227">
        <v>56.88</v>
      </c>
      <c r="K185" s="226">
        <f>ROUND(E185*J185,2)</f>
        <v>12163.08</v>
      </c>
      <c r="L185" s="226">
        <v>15</v>
      </c>
      <c r="M185" s="226">
        <f>G185*(1+L185/100)</f>
        <v>0</v>
      </c>
      <c r="N185" s="226">
        <v>1.3999999999999999E-4</v>
      </c>
      <c r="O185" s="226">
        <f>ROUND(E185*N185,2)</f>
        <v>0.03</v>
      </c>
      <c r="P185" s="226">
        <v>0</v>
      </c>
      <c r="Q185" s="226">
        <f>ROUND(E185*P185,2)</f>
        <v>0</v>
      </c>
      <c r="R185" s="226"/>
      <c r="S185" s="226" t="s">
        <v>166</v>
      </c>
      <c r="T185" s="226" t="s">
        <v>142</v>
      </c>
      <c r="U185" s="226">
        <v>0.10191</v>
      </c>
      <c r="V185" s="226">
        <f>ROUND(E185*U185,2)</f>
        <v>21.79</v>
      </c>
      <c r="W185" s="226"/>
      <c r="X185" s="226" t="s">
        <v>167</v>
      </c>
      <c r="Y185" s="207"/>
      <c r="Z185" s="207"/>
      <c r="AA185" s="207"/>
      <c r="AB185" s="207"/>
      <c r="AC185" s="207"/>
      <c r="AD185" s="207"/>
      <c r="AE185" s="207"/>
      <c r="AF185" s="207"/>
      <c r="AG185" s="207" t="s">
        <v>168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24"/>
      <c r="B186" s="225"/>
      <c r="C186" s="262" t="s">
        <v>747</v>
      </c>
      <c r="D186" s="258"/>
      <c r="E186" s="259">
        <v>109.0175</v>
      </c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170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24"/>
      <c r="B187" s="225"/>
      <c r="C187" s="262" t="s">
        <v>748</v>
      </c>
      <c r="D187" s="258"/>
      <c r="E187" s="259">
        <v>104.82</v>
      </c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170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35">
        <v>58</v>
      </c>
      <c r="B188" s="236" t="s">
        <v>539</v>
      </c>
      <c r="C188" s="250" t="s">
        <v>540</v>
      </c>
      <c r="D188" s="237" t="s">
        <v>178</v>
      </c>
      <c r="E188" s="238">
        <v>83.517499999999998</v>
      </c>
      <c r="F188" s="239"/>
      <c r="G188" s="240">
        <f>ROUND(E188*F188,2)</f>
        <v>0</v>
      </c>
      <c r="H188" s="227">
        <v>10.46</v>
      </c>
      <c r="I188" s="226">
        <f>ROUND(E188*H188,2)</f>
        <v>873.59</v>
      </c>
      <c r="J188" s="227">
        <v>7.54</v>
      </c>
      <c r="K188" s="226">
        <f>ROUND(E188*J188,2)</f>
        <v>629.72</v>
      </c>
      <c r="L188" s="226">
        <v>15</v>
      </c>
      <c r="M188" s="226">
        <f>G188*(1+L188/100)</f>
        <v>0</v>
      </c>
      <c r="N188" s="226">
        <v>3.5E-4</v>
      </c>
      <c r="O188" s="226">
        <f>ROUND(E188*N188,2)</f>
        <v>0.03</v>
      </c>
      <c r="P188" s="226">
        <v>0</v>
      </c>
      <c r="Q188" s="226">
        <f>ROUND(E188*P188,2)</f>
        <v>0</v>
      </c>
      <c r="R188" s="226"/>
      <c r="S188" s="226" t="s">
        <v>166</v>
      </c>
      <c r="T188" s="226" t="s">
        <v>142</v>
      </c>
      <c r="U188" s="226">
        <v>1.35E-2</v>
      </c>
      <c r="V188" s="226">
        <f>ROUND(E188*U188,2)</f>
        <v>1.1299999999999999</v>
      </c>
      <c r="W188" s="226"/>
      <c r="X188" s="226" t="s">
        <v>167</v>
      </c>
      <c r="Y188" s="207"/>
      <c r="Z188" s="207"/>
      <c r="AA188" s="207"/>
      <c r="AB188" s="207"/>
      <c r="AC188" s="207"/>
      <c r="AD188" s="207"/>
      <c r="AE188" s="207"/>
      <c r="AF188" s="207"/>
      <c r="AG188" s="207" t="s">
        <v>168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5">
      <c r="A189" s="224"/>
      <c r="B189" s="225"/>
      <c r="C189" s="262" t="s">
        <v>658</v>
      </c>
      <c r="D189" s="258"/>
      <c r="E189" s="259">
        <v>6.22</v>
      </c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170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24"/>
      <c r="B190" s="225"/>
      <c r="C190" s="262" t="s">
        <v>659</v>
      </c>
      <c r="D190" s="258"/>
      <c r="E190" s="259">
        <v>4</v>
      </c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170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24"/>
      <c r="B191" s="225"/>
      <c r="C191" s="262" t="s">
        <v>660</v>
      </c>
      <c r="D191" s="258"/>
      <c r="E191" s="259">
        <v>0.99</v>
      </c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170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24"/>
      <c r="B192" s="225"/>
      <c r="C192" s="262" t="s">
        <v>661</v>
      </c>
      <c r="D192" s="258"/>
      <c r="E192" s="259">
        <v>13.92</v>
      </c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170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24"/>
      <c r="B193" s="225"/>
      <c r="C193" s="262" t="s">
        <v>662</v>
      </c>
      <c r="D193" s="258"/>
      <c r="E193" s="259">
        <v>27.787500000000001</v>
      </c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170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24"/>
      <c r="B194" s="225"/>
      <c r="C194" s="262" t="s">
        <v>663</v>
      </c>
      <c r="D194" s="258"/>
      <c r="E194" s="259">
        <v>30.6</v>
      </c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170</v>
      </c>
      <c r="AH194" s="207">
        <v>0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ht="20.399999999999999" outlineLevel="1" x14ac:dyDescent="0.25">
      <c r="A195" s="235">
        <v>59</v>
      </c>
      <c r="B195" s="236" t="s">
        <v>749</v>
      </c>
      <c r="C195" s="250" t="s">
        <v>750</v>
      </c>
      <c r="D195" s="237" t="s">
        <v>178</v>
      </c>
      <c r="E195" s="238">
        <v>213.83750000000001</v>
      </c>
      <c r="F195" s="239"/>
      <c r="G195" s="240">
        <f>ROUND(E195*F195,2)</f>
        <v>0</v>
      </c>
      <c r="H195" s="227">
        <v>0</v>
      </c>
      <c r="I195" s="226">
        <f>ROUND(E195*H195,2)</f>
        <v>0</v>
      </c>
      <c r="J195" s="227">
        <v>43</v>
      </c>
      <c r="K195" s="226">
        <f>ROUND(E195*J195,2)</f>
        <v>9195.01</v>
      </c>
      <c r="L195" s="226">
        <v>15</v>
      </c>
      <c r="M195" s="226">
        <f>G195*(1+L195/100)</f>
        <v>0</v>
      </c>
      <c r="N195" s="226">
        <v>0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141</v>
      </c>
      <c r="T195" s="226" t="s">
        <v>142</v>
      </c>
      <c r="U195" s="226">
        <v>0.04</v>
      </c>
      <c r="V195" s="226">
        <f>ROUND(E195*U195,2)</f>
        <v>8.5500000000000007</v>
      </c>
      <c r="W195" s="226"/>
      <c r="X195" s="226" t="s">
        <v>167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168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24"/>
      <c r="B196" s="225"/>
      <c r="C196" s="262" t="s">
        <v>747</v>
      </c>
      <c r="D196" s="258"/>
      <c r="E196" s="259">
        <v>109.0175</v>
      </c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170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24"/>
      <c r="B197" s="225"/>
      <c r="C197" s="262" t="s">
        <v>748</v>
      </c>
      <c r="D197" s="258"/>
      <c r="E197" s="259">
        <v>104.82</v>
      </c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170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x14ac:dyDescent="0.25">
      <c r="A198" s="229" t="s">
        <v>136</v>
      </c>
      <c r="B198" s="230" t="s">
        <v>100</v>
      </c>
      <c r="C198" s="248" t="s">
        <v>101</v>
      </c>
      <c r="D198" s="231"/>
      <c r="E198" s="232"/>
      <c r="F198" s="233"/>
      <c r="G198" s="234">
        <f>SUMIF(AG199:AG199,"&lt;&gt;NOR",G199:G199)</f>
        <v>0</v>
      </c>
      <c r="H198" s="228"/>
      <c r="I198" s="228">
        <f>SUM(I199:I199)</f>
        <v>0</v>
      </c>
      <c r="J198" s="228"/>
      <c r="K198" s="228">
        <f>SUM(K199:K199)</f>
        <v>1404</v>
      </c>
      <c r="L198" s="228"/>
      <c r="M198" s="228">
        <f>SUM(M199:M199)</f>
        <v>0</v>
      </c>
      <c r="N198" s="228"/>
      <c r="O198" s="228">
        <f>SUM(O199:O199)</f>
        <v>0</v>
      </c>
      <c r="P198" s="228"/>
      <c r="Q198" s="228">
        <f>SUM(Q199:Q199)</f>
        <v>0.06</v>
      </c>
      <c r="R198" s="228"/>
      <c r="S198" s="228"/>
      <c r="T198" s="228"/>
      <c r="U198" s="228"/>
      <c r="V198" s="228">
        <f>SUM(V199:V199)</f>
        <v>2.54</v>
      </c>
      <c r="W198" s="228"/>
      <c r="X198" s="228"/>
      <c r="AG198" t="s">
        <v>137</v>
      </c>
    </row>
    <row r="199" spans="1:60" outlineLevel="1" x14ac:dyDescent="0.25">
      <c r="A199" s="241">
        <v>60</v>
      </c>
      <c r="B199" s="242" t="s">
        <v>545</v>
      </c>
      <c r="C199" s="249" t="s">
        <v>546</v>
      </c>
      <c r="D199" s="243" t="s">
        <v>173</v>
      </c>
      <c r="E199" s="244">
        <v>4</v>
      </c>
      <c r="F199" s="245"/>
      <c r="G199" s="246">
        <f>ROUND(E199*F199,2)</f>
        <v>0</v>
      </c>
      <c r="H199" s="227">
        <v>0</v>
      </c>
      <c r="I199" s="226">
        <f>ROUND(E199*H199,2)</f>
        <v>0</v>
      </c>
      <c r="J199" s="227">
        <v>351</v>
      </c>
      <c r="K199" s="226">
        <f>ROUND(E199*J199,2)</f>
        <v>1404</v>
      </c>
      <c r="L199" s="226">
        <v>15</v>
      </c>
      <c r="M199" s="226">
        <f>G199*(1+L199/100)</f>
        <v>0</v>
      </c>
      <c r="N199" s="226">
        <v>0</v>
      </c>
      <c r="O199" s="226">
        <f>ROUND(E199*N199,2)</f>
        <v>0</v>
      </c>
      <c r="P199" s="226">
        <v>1.6E-2</v>
      </c>
      <c r="Q199" s="226">
        <f>ROUND(E199*P199,2)</f>
        <v>0.06</v>
      </c>
      <c r="R199" s="226"/>
      <c r="S199" s="226" t="s">
        <v>166</v>
      </c>
      <c r="T199" s="226" t="s">
        <v>142</v>
      </c>
      <c r="U199" s="226">
        <v>0.63390000000000002</v>
      </c>
      <c r="V199" s="226">
        <f>ROUND(E199*U199,2)</f>
        <v>2.54</v>
      </c>
      <c r="W199" s="226"/>
      <c r="X199" s="226" t="s">
        <v>167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168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x14ac:dyDescent="0.25">
      <c r="A200" s="229" t="s">
        <v>136</v>
      </c>
      <c r="B200" s="230" t="s">
        <v>102</v>
      </c>
      <c r="C200" s="248" t="s">
        <v>103</v>
      </c>
      <c r="D200" s="231"/>
      <c r="E200" s="232"/>
      <c r="F200" s="233"/>
      <c r="G200" s="234">
        <f>SUMIF(AG201:AG206,"&lt;&gt;NOR",G201:G206)</f>
        <v>0</v>
      </c>
      <c r="H200" s="228"/>
      <c r="I200" s="228">
        <f>SUM(I201:I206)</f>
        <v>0</v>
      </c>
      <c r="J200" s="228"/>
      <c r="K200" s="228">
        <f>SUM(K201:K206)</f>
        <v>9520</v>
      </c>
      <c r="L200" s="228"/>
      <c r="M200" s="228">
        <f>SUM(M201:M206)</f>
        <v>0</v>
      </c>
      <c r="N200" s="228"/>
      <c r="O200" s="228">
        <f>SUM(O201:O206)</f>
        <v>0</v>
      </c>
      <c r="P200" s="228"/>
      <c r="Q200" s="228">
        <f>SUM(Q201:Q206)</f>
        <v>0</v>
      </c>
      <c r="R200" s="228"/>
      <c r="S200" s="228"/>
      <c r="T200" s="228"/>
      <c r="U200" s="228"/>
      <c r="V200" s="228">
        <f>SUM(V201:V206)</f>
        <v>10</v>
      </c>
      <c r="W200" s="228"/>
      <c r="X200" s="228"/>
      <c r="AG200" t="s">
        <v>137</v>
      </c>
    </row>
    <row r="201" spans="1:60" outlineLevel="1" x14ac:dyDescent="0.25">
      <c r="A201" s="235">
        <v>61</v>
      </c>
      <c r="B201" s="236" t="s">
        <v>751</v>
      </c>
      <c r="C201" s="250" t="s">
        <v>752</v>
      </c>
      <c r="D201" s="237" t="s">
        <v>753</v>
      </c>
      <c r="E201" s="238">
        <v>10</v>
      </c>
      <c r="F201" s="239"/>
      <c r="G201" s="240">
        <f>ROUND(E201*F201,2)</f>
        <v>0</v>
      </c>
      <c r="H201" s="227">
        <v>0</v>
      </c>
      <c r="I201" s="226">
        <f>ROUND(E201*H201,2)</f>
        <v>0</v>
      </c>
      <c r="J201" s="227">
        <v>589</v>
      </c>
      <c r="K201" s="226">
        <f>ROUND(E201*J201,2)</f>
        <v>5890</v>
      </c>
      <c r="L201" s="226">
        <v>15</v>
      </c>
      <c r="M201" s="226">
        <f>G201*(1+L201/100)</f>
        <v>0</v>
      </c>
      <c r="N201" s="226">
        <v>0</v>
      </c>
      <c r="O201" s="226">
        <f>ROUND(E201*N201,2)</f>
        <v>0</v>
      </c>
      <c r="P201" s="226">
        <v>0</v>
      </c>
      <c r="Q201" s="226">
        <f>ROUND(E201*P201,2)</f>
        <v>0</v>
      </c>
      <c r="R201" s="226"/>
      <c r="S201" s="226" t="s">
        <v>166</v>
      </c>
      <c r="T201" s="226" t="s">
        <v>142</v>
      </c>
      <c r="U201" s="226">
        <v>1</v>
      </c>
      <c r="V201" s="226">
        <f>ROUND(E201*U201,2)</f>
        <v>10</v>
      </c>
      <c r="W201" s="226"/>
      <c r="X201" s="226" t="s">
        <v>167</v>
      </c>
      <c r="Y201" s="207"/>
      <c r="Z201" s="207"/>
      <c r="AA201" s="207"/>
      <c r="AB201" s="207"/>
      <c r="AC201" s="207"/>
      <c r="AD201" s="207"/>
      <c r="AE201" s="207"/>
      <c r="AF201" s="207"/>
      <c r="AG201" s="207" t="s">
        <v>168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24"/>
      <c r="B202" s="225"/>
      <c r="C202" s="262" t="s">
        <v>754</v>
      </c>
      <c r="D202" s="258"/>
      <c r="E202" s="259">
        <v>10</v>
      </c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170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24"/>
      <c r="B203" s="225"/>
      <c r="C203" s="262" t="s">
        <v>755</v>
      </c>
      <c r="D203" s="258"/>
      <c r="E203" s="259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170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24"/>
      <c r="B204" s="225"/>
      <c r="C204" s="262" t="s">
        <v>756</v>
      </c>
      <c r="D204" s="258"/>
      <c r="E204" s="259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170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24"/>
      <c r="B205" s="225"/>
      <c r="C205" s="262" t="s">
        <v>757</v>
      </c>
      <c r="D205" s="258"/>
      <c r="E205" s="259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170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ht="20.399999999999999" outlineLevel="1" x14ac:dyDescent="0.25">
      <c r="A206" s="241">
        <v>62</v>
      </c>
      <c r="B206" s="242" t="s">
        <v>624</v>
      </c>
      <c r="C206" s="249" t="s">
        <v>758</v>
      </c>
      <c r="D206" s="243" t="s">
        <v>298</v>
      </c>
      <c r="E206" s="244">
        <v>1</v>
      </c>
      <c r="F206" s="245"/>
      <c r="G206" s="246">
        <f>ROUND(E206*F206,2)</f>
        <v>0</v>
      </c>
      <c r="H206" s="227">
        <v>0</v>
      </c>
      <c r="I206" s="226">
        <f>ROUND(E206*H206,2)</f>
        <v>0</v>
      </c>
      <c r="J206" s="227">
        <v>3630</v>
      </c>
      <c r="K206" s="226">
        <f>ROUND(E206*J206,2)</f>
        <v>3630</v>
      </c>
      <c r="L206" s="226">
        <v>15</v>
      </c>
      <c r="M206" s="226">
        <f>G206*(1+L206/100)</f>
        <v>0</v>
      </c>
      <c r="N206" s="226">
        <v>0</v>
      </c>
      <c r="O206" s="226">
        <f>ROUND(E206*N206,2)</f>
        <v>0</v>
      </c>
      <c r="P206" s="226">
        <v>0</v>
      </c>
      <c r="Q206" s="226">
        <f>ROUND(E206*P206,2)</f>
        <v>0</v>
      </c>
      <c r="R206" s="226"/>
      <c r="S206" s="226" t="s">
        <v>141</v>
      </c>
      <c r="T206" s="226" t="s">
        <v>142</v>
      </c>
      <c r="U206" s="226">
        <v>0</v>
      </c>
      <c r="V206" s="226">
        <f>ROUND(E206*U206,2)</f>
        <v>0</v>
      </c>
      <c r="W206" s="226"/>
      <c r="X206" s="226" t="s">
        <v>167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168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x14ac:dyDescent="0.25">
      <c r="A207" s="229" t="s">
        <v>136</v>
      </c>
      <c r="B207" s="230" t="s">
        <v>106</v>
      </c>
      <c r="C207" s="248" t="s">
        <v>107</v>
      </c>
      <c r="D207" s="231"/>
      <c r="E207" s="232"/>
      <c r="F207" s="233"/>
      <c r="G207" s="234">
        <f>SUMIF(AG208:AG216,"&lt;&gt;NOR",G208:G216)</f>
        <v>0</v>
      </c>
      <c r="H207" s="228"/>
      <c r="I207" s="228">
        <f>SUM(I208:I216)</f>
        <v>0</v>
      </c>
      <c r="J207" s="228"/>
      <c r="K207" s="228">
        <f>SUM(K208:K216)</f>
        <v>583.49999999999989</v>
      </c>
      <c r="L207" s="228"/>
      <c r="M207" s="228">
        <f>SUM(M208:M216)</f>
        <v>0</v>
      </c>
      <c r="N207" s="228"/>
      <c r="O207" s="228">
        <f>SUM(O208:O216)</f>
        <v>0</v>
      </c>
      <c r="P207" s="228"/>
      <c r="Q207" s="228">
        <f>SUM(Q208:Q216)</f>
        <v>0</v>
      </c>
      <c r="R207" s="228"/>
      <c r="S207" s="228"/>
      <c r="T207" s="228"/>
      <c r="U207" s="228"/>
      <c r="V207" s="228">
        <f>SUM(V208:V216)</f>
        <v>0.69000000000000006</v>
      </c>
      <c r="W207" s="228"/>
      <c r="X207" s="228"/>
      <c r="AG207" t="s">
        <v>137</v>
      </c>
    </row>
    <row r="208" spans="1:60" outlineLevel="1" x14ac:dyDescent="0.25">
      <c r="A208" s="241">
        <v>63</v>
      </c>
      <c r="B208" s="242" t="s">
        <v>632</v>
      </c>
      <c r="C208" s="249" t="s">
        <v>633</v>
      </c>
      <c r="D208" s="243" t="s">
        <v>634</v>
      </c>
      <c r="E208" s="244">
        <v>3</v>
      </c>
      <c r="F208" s="245"/>
      <c r="G208" s="246">
        <f>ROUND(E208*F208,2)</f>
        <v>0</v>
      </c>
      <c r="H208" s="227">
        <v>0</v>
      </c>
      <c r="I208" s="226">
        <f>ROUND(E208*H208,2)</f>
        <v>0</v>
      </c>
      <c r="J208" s="227">
        <v>55</v>
      </c>
      <c r="K208" s="226">
        <f>ROUND(E208*J208,2)</f>
        <v>165</v>
      </c>
      <c r="L208" s="226">
        <v>15</v>
      </c>
      <c r="M208" s="226">
        <f>G208*(1+L208/100)</f>
        <v>0</v>
      </c>
      <c r="N208" s="226">
        <v>0</v>
      </c>
      <c r="O208" s="226">
        <f>ROUND(E208*N208,2)</f>
        <v>0</v>
      </c>
      <c r="P208" s="226">
        <v>0</v>
      </c>
      <c r="Q208" s="226">
        <f>ROUND(E208*P208,2)</f>
        <v>0</v>
      </c>
      <c r="R208" s="226"/>
      <c r="S208" s="226" t="s">
        <v>166</v>
      </c>
      <c r="T208" s="226" t="s">
        <v>142</v>
      </c>
      <c r="U208" s="226">
        <v>0</v>
      </c>
      <c r="V208" s="226">
        <f>ROUND(E208*U208,2)</f>
        <v>0</v>
      </c>
      <c r="W208" s="226"/>
      <c r="X208" s="226" t="s">
        <v>167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168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41">
        <v>64</v>
      </c>
      <c r="B209" s="242" t="s">
        <v>635</v>
      </c>
      <c r="C209" s="249" t="s">
        <v>636</v>
      </c>
      <c r="D209" s="243" t="s">
        <v>165</v>
      </c>
      <c r="E209" s="244">
        <v>0.10036</v>
      </c>
      <c r="F209" s="245"/>
      <c r="G209" s="246">
        <f>ROUND(E209*F209,2)</f>
        <v>0</v>
      </c>
      <c r="H209" s="227">
        <v>0</v>
      </c>
      <c r="I209" s="226">
        <f>ROUND(E209*H209,2)</f>
        <v>0</v>
      </c>
      <c r="J209" s="227">
        <v>185</v>
      </c>
      <c r="K209" s="226">
        <f>ROUND(E209*J209,2)</f>
        <v>18.57</v>
      </c>
      <c r="L209" s="226">
        <v>15</v>
      </c>
      <c r="M209" s="226">
        <f>G209*(1+L209/100)</f>
        <v>0</v>
      </c>
      <c r="N209" s="226">
        <v>0</v>
      </c>
      <c r="O209" s="226">
        <f>ROUND(E209*N209,2)</f>
        <v>0</v>
      </c>
      <c r="P209" s="226">
        <v>0</v>
      </c>
      <c r="Q209" s="226">
        <f>ROUND(E209*P209,2)</f>
        <v>0</v>
      </c>
      <c r="R209" s="226"/>
      <c r="S209" s="226" t="s">
        <v>166</v>
      </c>
      <c r="T209" s="226" t="s">
        <v>142</v>
      </c>
      <c r="U209" s="226">
        <v>0.27700000000000002</v>
      </c>
      <c r="V209" s="226">
        <f>ROUND(E209*U209,2)</f>
        <v>0.03</v>
      </c>
      <c r="W209" s="226"/>
      <c r="X209" s="226" t="s">
        <v>637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638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41">
        <v>65</v>
      </c>
      <c r="B210" s="242" t="s">
        <v>639</v>
      </c>
      <c r="C210" s="249" t="s">
        <v>640</v>
      </c>
      <c r="D210" s="243" t="s">
        <v>165</v>
      </c>
      <c r="E210" s="244">
        <v>0.10036</v>
      </c>
      <c r="F210" s="245"/>
      <c r="G210" s="246">
        <f>ROUND(E210*F210,2)</f>
        <v>0</v>
      </c>
      <c r="H210" s="227">
        <v>0</v>
      </c>
      <c r="I210" s="226">
        <f>ROUND(E210*H210,2)</f>
        <v>0</v>
      </c>
      <c r="J210" s="227">
        <v>777</v>
      </c>
      <c r="K210" s="226">
        <f>ROUND(E210*J210,2)</f>
        <v>77.98</v>
      </c>
      <c r="L210" s="226">
        <v>15</v>
      </c>
      <c r="M210" s="226">
        <f>G210*(1+L210/100)</f>
        <v>0</v>
      </c>
      <c r="N210" s="226">
        <v>0</v>
      </c>
      <c r="O210" s="226">
        <f>ROUND(E210*N210,2)</f>
        <v>0</v>
      </c>
      <c r="P210" s="226">
        <v>0</v>
      </c>
      <c r="Q210" s="226">
        <f>ROUND(E210*P210,2)</f>
        <v>0</v>
      </c>
      <c r="R210" s="226"/>
      <c r="S210" s="226" t="s">
        <v>166</v>
      </c>
      <c r="T210" s="226" t="s">
        <v>142</v>
      </c>
      <c r="U210" s="226">
        <v>2.0089999999999999</v>
      </c>
      <c r="V210" s="226">
        <f>ROUND(E210*U210,2)</f>
        <v>0.2</v>
      </c>
      <c r="W210" s="226"/>
      <c r="X210" s="226" t="s">
        <v>637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638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41">
        <v>66</v>
      </c>
      <c r="B211" s="242" t="s">
        <v>641</v>
      </c>
      <c r="C211" s="249" t="s">
        <v>642</v>
      </c>
      <c r="D211" s="243" t="s">
        <v>165</v>
      </c>
      <c r="E211" s="244">
        <v>0.30109000000000002</v>
      </c>
      <c r="F211" s="245"/>
      <c r="G211" s="246">
        <f>ROUND(E211*F211,2)</f>
        <v>0</v>
      </c>
      <c r="H211" s="227">
        <v>0</v>
      </c>
      <c r="I211" s="226">
        <f>ROUND(E211*H211,2)</f>
        <v>0</v>
      </c>
      <c r="J211" s="227">
        <v>371</v>
      </c>
      <c r="K211" s="226">
        <f>ROUND(E211*J211,2)</f>
        <v>111.7</v>
      </c>
      <c r="L211" s="226">
        <v>15</v>
      </c>
      <c r="M211" s="226">
        <f>G211*(1+L211/100)</f>
        <v>0</v>
      </c>
      <c r="N211" s="226">
        <v>0</v>
      </c>
      <c r="O211" s="226">
        <f>ROUND(E211*N211,2)</f>
        <v>0</v>
      </c>
      <c r="P211" s="226">
        <v>0</v>
      </c>
      <c r="Q211" s="226">
        <f>ROUND(E211*P211,2)</f>
        <v>0</v>
      </c>
      <c r="R211" s="226"/>
      <c r="S211" s="226" t="s">
        <v>166</v>
      </c>
      <c r="T211" s="226" t="s">
        <v>142</v>
      </c>
      <c r="U211" s="226">
        <v>0.95899999999999996</v>
      </c>
      <c r="V211" s="226">
        <f>ROUND(E211*U211,2)</f>
        <v>0.28999999999999998</v>
      </c>
      <c r="W211" s="226"/>
      <c r="X211" s="226" t="s">
        <v>637</v>
      </c>
      <c r="Y211" s="207"/>
      <c r="Z211" s="207"/>
      <c r="AA211" s="207"/>
      <c r="AB211" s="207"/>
      <c r="AC211" s="207"/>
      <c r="AD211" s="207"/>
      <c r="AE211" s="207"/>
      <c r="AF211" s="207"/>
      <c r="AG211" s="207" t="s">
        <v>638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41">
        <v>67</v>
      </c>
      <c r="B212" s="242" t="s">
        <v>643</v>
      </c>
      <c r="C212" s="249" t="s">
        <v>644</v>
      </c>
      <c r="D212" s="243" t="s">
        <v>165</v>
      </c>
      <c r="E212" s="244">
        <v>0.10036</v>
      </c>
      <c r="F212" s="245"/>
      <c r="G212" s="246">
        <f>ROUND(E212*F212,2)</f>
        <v>0</v>
      </c>
      <c r="H212" s="227">
        <v>0</v>
      </c>
      <c r="I212" s="226">
        <f>ROUND(E212*H212,2)</f>
        <v>0</v>
      </c>
      <c r="J212" s="227">
        <v>258</v>
      </c>
      <c r="K212" s="226">
        <f>ROUND(E212*J212,2)</f>
        <v>25.89</v>
      </c>
      <c r="L212" s="226">
        <v>15</v>
      </c>
      <c r="M212" s="226">
        <f>G212*(1+L212/100)</f>
        <v>0</v>
      </c>
      <c r="N212" s="226">
        <v>0</v>
      </c>
      <c r="O212" s="226">
        <f>ROUND(E212*N212,2)</f>
        <v>0</v>
      </c>
      <c r="P212" s="226">
        <v>0</v>
      </c>
      <c r="Q212" s="226">
        <f>ROUND(E212*P212,2)</f>
        <v>0</v>
      </c>
      <c r="R212" s="226"/>
      <c r="S212" s="226" t="s">
        <v>166</v>
      </c>
      <c r="T212" s="226" t="s">
        <v>142</v>
      </c>
      <c r="U212" s="226">
        <v>0.49</v>
      </c>
      <c r="V212" s="226">
        <f>ROUND(E212*U212,2)</f>
        <v>0.05</v>
      </c>
      <c r="W212" s="226"/>
      <c r="X212" s="226" t="s">
        <v>637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638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41">
        <v>68</v>
      </c>
      <c r="B213" s="242" t="s">
        <v>645</v>
      </c>
      <c r="C213" s="249" t="s">
        <v>646</v>
      </c>
      <c r="D213" s="243" t="s">
        <v>165</v>
      </c>
      <c r="E213" s="244">
        <v>2.0072800000000002</v>
      </c>
      <c r="F213" s="245"/>
      <c r="G213" s="246">
        <f>ROUND(E213*F213,2)</f>
        <v>0</v>
      </c>
      <c r="H213" s="227">
        <v>0</v>
      </c>
      <c r="I213" s="226">
        <f>ROUND(E213*H213,2)</f>
        <v>0</v>
      </c>
      <c r="J213" s="227">
        <v>18</v>
      </c>
      <c r="K213" s="226">
        <f>ROUND(E213*J213,2)</f>
        <v>36.130000000000003</v>
      </c>
      <c r="L213" s="226">
        <v>15</v>
      </c>
      <c r="M213" s="226">
        <f>G213*(1+L213/100)</f>
        <v>0</v>
      </c>
      <c r="N213" s="226">
        <v>0</v>
      </c>
      <c r="O213" s="226">
        <f>ROUND(E213*N213,2)</f>
        <v>0</v>
      </c>
      <c r="P213" s="226">
        <v>0</v>
      </c>
      <c r="Q213" s="226">
        <f>ROUND(E213*P213,2)</f>
        <v>0</v>
      </c>
      <c r="R213" s="226"/>
      <c r="S213" s="226" t="s">
        <v>166</v>
      </c>
      <c r="T213" s="226" t="s">
        <v>142</v>
      </c>
      <c r="U213" s="226">
        <v>0</v>
      </c>
      <c r="V213" s="226">
        <f>ROUND(E213*U213,2)</f>
        <v>0</v>
      </c>
      <c r="W213" s="226"/>
      <c r="X213" s="226" t="s">
        <v>637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638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41">
        <v>69</v>
      </c>
      <c r="B214" s="242" t="s">
        <v>647</v>
      </c>
      <c r="C214" s="249" t="s">
        <v>648</v>
      </c>
      <c r="D214" s="243" t="s">
        <v>165</v>
      </c>
      <c r="E214" s="244">
        <v>0.10036</v>
      </c>
      <c r="F214" s="245"/>
      <c r="G214" s="246">
        <f>ROUND(E214*F214,2)</f>
        <v>0</v>
      </c>
      <c r="H214" s="227">
        <v>0</v>
      </c>
      <c r="I214" s="226">
        <f>ROUND(E214*H214,2)</f>
        <v>0</v>
      </c>
      <c r="J214" s="227">
        <v>364</v>
      </c>
      <c r="K214" s="226">
        <f>ROUND(E214*J214,2)</f>
        <v>36.53</v>
      </c>
      <c r="L214" s="226">
        <v>15</v>
      </c>
      <c r="M214" s="226">
        <f>G214*(1+L214/100)</f>
        <v>0</v>
      </c>
      <c r="N214" s="226">
        <v>0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166</v>
      </c>
      <c r="T214" s="226" t="s">
        <v>142</v>
      </c>
      <c r="U214" s="226">
        <v>0.94199999999999995</v>
      </c>
      <c r="V214" s="226">
        <f>ROUND(E214*U214,2)</f>
        <v>0.09</v>
      </c>
      <c r="W214" s="226"/>
      <c r="X214" s="226" t="s">
        <v>637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638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41">
        <v>70</v>
      </c>
      <c r="B215" s="242" t="s">
        <v>649</v>
      </c>
      <c r="C215" s="249" t="s">
        <v>650</v>
      </c>
      <c r="D215" s="243" t="s">
        <v>165</v>
      </c>
      <c r="E215" s="244">
        <v>0.30109000000000002</v>
      </c>
      <c r="F215" s="245"/>
      <c r="G215" s="246">
        <f>ROUND(E215*F215,2)</f>
        <v>0</v>
      </c>
      <c r="H215" s="227">
        <v>0</v>
      </c>
      <c r="I215" s="226">
        <f>ROUND(E215*H215,2)</f>
        <v>0</v>
      </c>
      <c r="J215" s="227">
        <v>41</v>
      </c>
      <c r="K215" s="226">
        <f>ROUND(E215*J215,2)</f>
        <v>12.34</v>
      </c>
      <c r="L215" s="226">
        <v>15</v>
      </c>
      <c r="M215" s="226">
        <f>G215*(1+L215/100)</f>
        <v>0</v>
      </c>
      <c r="N215" s="226">
        <v>0</v>
      </c>
      <c r="O215" s="226">
        <f>ROUND(E215*N215,2)</f>
        <v>0</v>
      </c>
      <c r="P215" s="226">
        <v>0</v>
      </c>
      <c r="Q215" s="226">
        <f>ROUND(E215*P215,2)</f>
        <v>0</v>
      </c>
      <c r="R215" s="226"/>
      <c r="S215" s="226" t="s">
        <v>166</v>
      </c>
      <c r="T215" s="226" t="s">
        <v>142</v>
      </c>
      <c r="U215" s="226">
        <v>0.105</v>
      </c>
      <c r="V215" s="226">
        <f>ROUND(E215*U215,2)</f>
        <v>0.03</v>
      </c>
      <c r="W215" s="226"/>
      <c r="X215" s="226" t="s">
        <v>637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638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35">
        <v>71</v>
      </c>
      <c r="B216" s="236" t="s">
        <v>651</v>
      </c>
      <c r="C216" s="250" t="s">
        <v>652</v>
      </c>
      <c r="D216" s="237" t="s">
        <v>165</v>
      </c>
      <c r="E216" s="238">
        <v>0.10036</v>
      </c>
      <c r="F216" s="239"/>
      <c r="G216" s="240">
        <f>ROUND(E216*F216,2)</f>
        <v>0</v>
      </c>
      <c r="H216" s="227">
        <v>0</v>
      </c>
      <c r="I216" s="226">
        <f>ROUND(E216*H216,2)</f>
        <v>0</v>
      </c>
      <c r="J216" s="227">
        <v>990</v>
      </c>
      <c r="K216" s="226">
        <f>ROUND(E216*J216,2)</f>
        <v>99.36</v>
      </c>
      <c r="L216" s="226">
        <v>15</v>
      </c>
      <c r="M216" s="226">
        <f>G216*(1+L216/100)</f>
        <v>0</v>
      </c>
      <c r="N216" s="226">
        <v>0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653</v>
      </c>
      <c r="T216" s="226" t="s">
        <v>142</v>
      </c>
      <c r="U216" s="226">
        <v>0</v>
      </c>
      <c r="V216" s="226">
        <f>ROUND(E216*U216,2)</f>
        <v>0</v>
      </c>
      <c r="W216" s="226"/>
      <c r="X216" s="226" t="s">
        <v>637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638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x14ac:dyDescent="0.25">
      <c r="A217" s="3"/>
      <c r="B217" s="4"/>
      <c r="C217" s="251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v>15</v>
      </c>
      <c r="AF217">
        <v>21</v>
      </c>
      <c r="AG217" t="s">
        <v>123</v>
      </c>
    </row>
    <row r="218" spans="1:60" x14ac:dyDescent="0.25">
      <c r="A218" s="210"/>
      <c r="B218" s="211" t="s">
        <v>31</v>
      </c>
      <c r="C218" s="252"/>
      <c r="D218" s="212"/>
      <c r="E218" s="213"/>
      <c r="F218" s="213"/>
      <c r="G218" s="247">
        <f>G8+G32+G44+G46+G48+G50+G66+G98+G102+G108+G116+G152+G164+G184+G198+G200+G207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f>SUMIF(L7:L216,AE217,G7:G216)</f>
        <v>0</v>
      </c>
      <c r="AF218">
        <f>SUMIF(L7:L216,AF217,G7:G216)</f>
        <v>0</v>
      </c>
      <c r="AG218" t="s">
        <v>159</v>
      </c>
    </row>
    <row r="219" spans="1:60" x14ac:dyDescent="0.25">
      <c r="A219" s="3"/>
      <c r="B219" s="4"/>
      <c r="C219" s="251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5">
      <c r="A220" s="3"/>
      <c r="B220" s="4"/>
      <c r="C220" s="25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5">
      <c r="A221" s="214" t="s">
        <v>160</v>
      </c>
      <c r="B221" s="214"/>
      <c r="C221" s="25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5">
      <c r="A222" s="215"/>
      <c r="B222" s="216"/>
      <c r="C222" s="254"/>
      <c r="D222" s="216"/>
      <c r="E222" s="216"/>
      <c r="F222" s="216"/>
      <c r="G222" s="21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AG222" t="s">
        <v>161</v>
      </c>
    </row>
    <row r="223" spans="1:60" x14ac:dyDescent="0.25">
      <c r="A223" s="218"/>
      <c r="B223" s="219"/>
      <c r="C223" s="255"/>
      <c r="D223" s="219"/>
      <c r="E223" s="219"/>
      <c r="F223" s="219"/>
      <c r="G223" s="2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60" x14ac:dyDescent="0.25">
      <c r="A224" s="218"/>
      <c r="B224" s="219"/>
      <c r="C224" s="255"/>
      <c r="D224" s="219"/>
      <c r="E224" s="219"/>
      <c r="F224" s="219"/>
      <c r="G224" s="22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33" x14ac:dyDescent="0.25">
      <c r="A225" s="218"/>
      <c r="B225" s="219"/>
      <c r="C225" s="255"/>
      <c r="D225" s="219"/>
      <c r="E225" s="219"/>
      <c r="F225" s="219"/>
      <c r="G225" s="22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33" x14ac:dyDescent="0.25">
      <c r="A226" s="221"/>
      <c r="B226" s="222"/>
      <c r="C226" s="256"/>
      <c r="D226" s="222"/>
      <c r="E226" s="222"/>
      <c r="F226" s="222"/>
      <c r="G226" s="22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33" x14ac:dyDescent="0.25">
      <c r="A227" s="3"/>
      <c r="B227" s="4"/>
      <c r="C227" s="251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33" x14ac:dyDescent="0.25">
      <c r="C228" s="257"/>
      <c r="D228" s="10"/>
      <c r="AG228" t="s">
        <v>162</v>
      </c>
    </row>
    <row r="229" spans="1:33" x14ac:dyDescent="0.25">
      <c r="D229" s="10"/>
    </row>
    <row r="230" spans="1:33" x14ac:dyDescent="0.25">
      <c r="D230" s="10"/>
    </row>
    <row r="231" spans="1:33" x14ac:dyDescent="0.25">
      <c r="D231" s="10"/>
    </row>
    <row r="232" spans="1:33" x14ac:dyDescent="0.25">
      <c r="D232" s="10"/>
    </row>
    <row r="233" spans="1:33" x14ac:dyDescent="0.25">
      <c r="D233" s="10"/>
    </row>
    <row r="234" spans="1:33" x14ac:dyDescent="0.25">
      <c r="D234" s="10"/>
    </row>
    <row r="235" spans="1:33" x14ac:dyDescent="0.25">
      <c r="D235" s="10"/>
    </row>
    <row r="236" spans="1:33" x14ac:dyDescent="0.25">
      <c r="D236" s="10"/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21:C221"/>
    <mergeCell ref="A222:G2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VRN</vt:lpstr>
      <vt:lpstr>byt č.14</vt:lpstr>
      <vt:lpstr>byt č.33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č.14'!Názvy_tisku</vt:lpstr>
      <vt:lpstr>'byt č.33'!Názvy_tisku</vt:lpstr>
      <vt:lpstr>VRN!Názvy_tisku</vt:lpstr>
      <vt:lpstr>oadresa</vt:lpstr>
      <vt:lpstr>Stavba!Objednatel</vt:lpstr>
      <vt:lpstr>Stavba!Objekt</vt:lpstr>
      <vt:lpstr>'byt č.14'!Oblast_tisku</vt:lpstr>
      <vt:lpstr>'byt č.33'!Oblast_tisku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2024-03-24T11:45:55Z</dcterms:modified>
</cp:coreProperties>
</file>