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A17C6428-F48C-4283-9202-3E0BFFA2C5A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Rozpočet!$1:$7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Rozpočet!$A$1:$X$400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V8" i="12" s="1"/>
  <c r="G12" i="12"/>
  <c r="I12" i="12"/>
  <c r="K12" i="12"/>
  <c r="M12" i="12"/>
  <c r="O12" i="12"/>
  <c r="Q12" i="12"/>
  <c r="V12" i="12"/>
  <c r="G14" i="12"/>
  <c r="I14" i="12"/>
  <c r="I13" i="12" s="1"/>
  <c r="K14" i="12"/>
  <c r="M14" i="12"/>
  <c r="O14" i="12"/>
  <c r="Q14" i="12"/>
  <c r="Q13" i="12" s="1"/>
  <c r="V14" i="12"/>
  <c r="V13" i="12" s="1"/>
  <c r="G17" i="12"/>
  <c r="M17" i="12" s="1"/>
  <c r="I17" i="12"/>
  <c r="K17" i="12"/>
  <c r="K13" i="12" s="1"/>
  <c r="O17" i="12"/>
  <c r="Q17" i="12"/>
  <c r="V17" i="12"/>
  <c r="G19" i="12"/>
  <c r="I19" i="12"/>
  <c r="K19" i="12"/>
  <c r="M19" i="12"/>
  <c r="O19" i="12"/>
  <c r="Q19" i="12"/>
  <c r="V19" i="12"/>
  <c r="G25" i="12"/>
  <c r="M25" i="12" s="1"/>
  <c r="I25" i="12"/>
  <c r="K25" i="12"/>
  <c r="O25" i="12"/>
  <c r="O13" i="12" s="1"/>
  <c r="Q25" i="12"/>
  <c r="V25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6" i="12"/>
  <c r="M46" i="12" s="1"/>
  <c r="I46" i="12"/>
  <c r="K46" i="12"/>
  <c r="O46" i="12"/>
  <c r="Q46" i="12"/>
  <c r="V46" i="12"/>
  <c r="O49" i="12"/>
  <c r="G50" i="12"/>
  <c r="I50" i="12"/>
  <c r="I49" i="12" s="1"/>
  <c r="K50" i="12"/>
  <c r="M50" i="12"/>
  <c r="O50" i="12"/>
  <c r="Q50" i="12"/>
  <c r="Q49" i="12" s="1"/>
  <c r="V50" i="12"/>
  <c r="V49" i="12" s="1"/>
  <c r="G56" i="12"/>
  <c r="M56" i="12" s="1"/>
  <c r="I56" i="12"/>
  <c r="K56" i="12"/>
  <c r="K49" i="12" s="1"/>
  <c r="O56" i="12"/>
  <c r="Q56" i="12"/>
  <c r="V56" i="12"/>
  <c r="G62" i="12"/>
  <c r="G49" i="12" s="1"/>
  <c r="I51" i="1" s="1"/>
  <c r="I62" i="12"/>
  <c r="K62" i="12"/>
  <c r="O62" i="12"/>
  <c r="Q62" i="12"/>
  <c r="V62" i="12"/>
  <c r="O68" i="12"/>
  <c r="G69" i="12"/>
  <c r="M69" i="12" s="1"/>
  <c r="I69" i="12"/>
  <c r="I68" i="12" s="1"/>
  <c r="K69" i="12"/>
  <c r="K68" i="12" s="1"/>
  <c r="O69" i="12"/>
  <c r="Q69" i="12"/>
  <c r="Q68" i="12" s="1"/>
  <c r="V69" i="12"/>
  <c r="G75" i="12"/>
  <c r="M75" i="12" s="1"/>
  <c r="I75" i="12"/>
  <c r="K75" i="12"/>
  <c r="O75" i="12"/>
  <c r="Q75" i="12"/>
  <c r="V75" i="12"/>
  <c r="V68" i="12" s="1"/>
  <c r="G78" i="12"/>
  <c r="G77" i="12" s="1"/>
  <c r="I53" i="1" s="1"/>
  <c r="I78" i="12"/>
  <c r="I77" i="12" s="1"/>
  <c r="K78" i="12"/>
  <c r="K77" i="12" s="1"/>
  <c r="O78" i="12"/>
  <c r="O77" i="12" s="1"/>
  <c r="Q78" i="12"/>
  <c r="Q77" i="12" s="1"/>
  <c r="V78" i="12"/>
  <c r="G80" i="12"/>
  <c r="I80" i="12"/>
  <c r="K80" i="12"/>
  <c r="M80" i="12"/>
  <c r="O80" i="12"/>
  <c r="Q80" i="12"/>
  <c r="V80" i="12"/>
  <c r="V77" i="12" s="1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91" i="12"/>
  <c r="M91" i="12" s="1"/>
  <c r="I91" i="12"/>
  <c r="K91" i="12"/>
  <c r="O91" i="12"/>
  <c r="Q91" i="12"/>
  <c r="V91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10" i="12"/>
  <c r="I54" i="1" s="1"/>
  <c r="I110" i="12"/>
  <c r="O110" i="12"/>
  <c r="Q110" i="12"/>
  <c r="G111" i="12"/>
  <c r="I111" i="12"/>
  <c r="K111" i="12"/>
  <c r="K110" i="12" s="1"/>
  <c r="M111" i="12"/>
  <c r="M110" i="12" s="1"/>
  <c r="O111" i="12"/>
  <c r="Q111" i="12"/>
  <c r="V111" i="12"/>
  <c r="V110" i="12" s="1"/>
  <c r="G113" i="12"/>
  <c r="I113" i="12"/>
  <c r="I112" i="12" s="1"/>
  <c r="K113" i="12"/>
  <c r="O113" i="12"/>
  <c r="O112" i="12" s="1"/>
  <c r="Q113" i="12"/>
  <c r="Q112" i="12" s="1"/>
  <c r="V113" i="12"/>
  <c r="G117" i="12"/>
  <c r="M117" i="12" s="1"/>
  <c r="I117" i="12"/>
  <c r="K117" i="12"/>
  <c r="K112" i="12" s="1"/>
  <c r="O117" i="12"/>
  <c r="Q117" i="12"/>
  <c r="V117" i="12"/>
  <c r="G120" i="12"/>
  <c r="M120" i="12" s="1"/>
  <c r="I120" i="12"/>
  <c r="K120" i="12"/>
  <c r="O120" i="12"/>
  <c r="Q120" i="12"/>
  <c r="V120" i="12"/>
  <c r="V112" i="12" s="1"/>
  <c r="K121" i="12"/>
  <c r="V121" i="12"/>
  <c r="G122" i="12"/>
  <c r="G121" i="12" s="1"/>
  <c r="I56" i="1" s="1"/>
  <c r="I122" i="12"/>
  <c r="I121" i="12" s="1"/>
  <c r="K122" i="12"/>
  <c r="O122" i="12"/>
  <c r="O121" i="12" s="1"/>
  <c r="Q122" i="12"/>
  <c r="Q121" i="12" s="1"/>
  <c r="V122" i="12"/>
  <c r="I123" i="12"/>
  <c r="G124" i="12"/>
  <c r="M124" i="12" s="1"/>
  <c r="I124" i="12"/>
  <c r="K124" i="12"/>
  <c r="K123" i="12" s="1"/>
  <c r="O124" i="12"/>
  <c r="Q124" i="12"/>
  <c r="V124" i="12"/>
  <c r="V123" i="12" s="1"/>
  <c r="G125" i="12"/>
  <c r="M125" i="12" s="1"/>
  <c r="I125" i="12"/>
  <c r="K125" i="12"/>
  <c r="O125" i="12"/>
  <c r="O123" i="12" s="1"/>
  <c r="Q125" i="12"/>
  <c r="V125" i="12"/>
  <c r="G126" i="12"/>
  <c r="I126" i="12"/>
  <c r="K126" i="12"/>
  <c r="O126" i="12"/>
  <c r="Q126" i="12"/>
  <c r="V126" i="12"/>
  <c r="G127" i="12"/>
  <c r="M127" i="12" s="1"/>
  <c r="I127" i="12"/>
  <c r="K127" i="12"/>
  <c r="O127" i="12"/>
  <c r="Q127" i="12"/>
  <c r="Q123" i="12" s="1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I131" i="12"/>
  <c r="G132" i="12"/>
  <c r="M132" i="12" s="1"/>
  <c r="I132" i="12"/>
  <c r="K132" i="12"/>
  <c r="K131" i="12" s="1"/>
  <c r="O132" i="12"/>
  <c r="Q132" i="12"/>
  <c r="V132" i="12"/>
  <c r="V131" i="12" s="1"/>
  <c r="G133" i="12"/>
  <c r="I133" i="12"/>
  <c r="K133" i="12"/>
  <c r="M133" i="12"/>
  <c r="O133" i="12"/>
  <c r="O131" i="12" s="1"/>
  <c r="Q133" i="12"/>
  <c r="V133" i="12"/>
  <c r="G134" i="12"/>
  <c r="I134" i="12"/>
  <c r="K134" i="12"/>
  <c r="O134" i="12"/>
  <c r="Q134" i="12"/>
  <c r="V134" i="12"/>
  <c r="G135" i="12"/>
  <c r="M135" i="12" s="1"/>
  <c r="I135" i="12"/>
  <c r="K135" i="12"/>
  <c r="O135" i="12"/>
  <c r="Q135" i="12"/>
  <c r="Q131" i="12" s="1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9" i="12"/>
  <c r="M139" i="12" s="1"/>
  <c r="I139" i="12"/>
  <c r="I138" i="12" s="1"/>
  <c r="K139" i="12"/>
  <c r="K138" i="12" s="1"/>
  <c r="O139" i="12"/>
  <c r="Q139" i="12"/>
  <c r="Q138" i="12" s="1"/>
  <c r="V139" i="12"/>
  <c r="V138" i="12" s="1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O138" i="12" s="1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I145" i="12"/>
  <c r="K145" i="12"/>
  <c r="M145" i="12"/>
  <c r="O145" i="12"/>
  <c r="Q145" i="12"/>
  <c r="V145" i="12"/>
  <c r="G146" i="12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I156" i="12"/>
  <c r="K156" i="12"/>
  <c r="M156" i="12"/>
  <c r="O156" i="12"/>
  <c r="Q156" i="12"/>
  <c r="V156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O167" i="12"/>
  <c r="G168" i="12"/>
  <c r="M168" i="12" s="1"/>
  <c r="I168" i="12"/>
  <c r="I167" i="12" s="1"/>
  <c r="K168" i="12"/>
  <c r="K167" i="12" s="1"/>
  <c r="O168" i="12"/>
  <c r="Q168" i="12"/>
  <c r="Q167" i="12" s="1"/>
  <c r="V168" i="12"/>
  <c r="V167" i="12" s="1"/>
  <c r="G169" i="12"/>
  <c r="I169" i="12"/>
  <c r="K169" i="12"/>
  <c r="M169" i="12"/>
  <c r="O169" i="12"/>
  <c r="Q169" i="12"/>
  <c r="V169" i="12"/>
  <c r="G170" i="12"/>
  <c r="I170" i="12"/>
  <c r="K170" i="12"/>
  <c r="M170" i="12"/>
  <c r="O170" i="12"/>
  <c r="Q170" i="12"/>
  <c r="V170" i="12"/>
  <c r="G171" i="12"/>
  <c r="I171" i="12"/>
  <c r="K171" i="12"/>
  <c r="O171" i="12"/>
  <c r="Q171" i="12"/>
  <c r="V171" i="12"/>
  <c r="I172" i="12"/>
  <c r="Q172" i="12"/>
  <c r="G173" i="12"/>
  <c r="I173" i="12"/>
  <c r="K173" i="12"/>
  <c r="K172" i="12" s="1"/>
  <c r="M173" i="12"/>
  <c r="O173" i="12"/>
  <c r="Q173" i="12"/>
  <c r="V173" i="12"/>
  <c r="V172" i="12" s="1"/>
  <c r="G174" i="12"/>
  <c r="I174" i="12"/>
  <c r="K174" i="12"/>
  <c r="M174" i="12"/>
  <c r="O174" i="12"/>
  <c r="O172" i="12" s="1"/>
  <c r="Q174" i="12"/>
  <c r="V174" i="12"/>
  <c r="G175" i="12"/>
  <c r="G172" i="12" s="1"/>
  <c r="I61" i="1" s="1"/>
  <c r="I175" i="12"/>
  <c r="K175" i="12"/>
  <c r="O175" i="12"/>
  <c r="Q175" i="12"/>
  <c r="V175" i="12"/>
  <c r="G177" i="12"/>
  <c r="M177" i="12" s="1"/>
  <c r="I177" i="12"/>
  <c r="K177" i="12"/>
  <c r="K176" i="12" s="1"/>
  <c r="O177" i="12"/>
  <c r="Q177" i="12"/>
  <c r="V177" i="12"/>
  <c r="V176" i="12" s="1"/>
  <c r="G178" i="12"/>
  <c r="M178" i="12" s="1"/>
  <c r="I178" i="12"/>
  <c r="K178" i="12"/>
  <c r="O178" i="12"/>
  <c r="Q178" i="12"/>
  <c r="V178" i="12"/>
  <c r="G179" i="12"/>
  <c r="I179" i="12"/>
  <c r="K179" i="12"/>
  <c r="O179" i="12"/>
  <c r="O176" i="12" s="1"/>
  <c r="Q179" i="12"/>
  <c r="V179" i="12"/>
  <c r="G180" i="12"/>
  <c r="M180" i="12" s="1"/>
  <c r="I180" i="12"/>
  <c r="I176" i="12" s="1"/>
  <c r="K180" i="12"/>
  <c r="O180" i="12"/>
  <c r="Q180" i="12"/>
  <c r="V180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Q176" i="12" s="1"/>
  <c r="V185" i="12"/>
  <c r="G187" i="12"/>
  <c r="I187" i="12"/>
  <c r="K187" i="12"/>
  <c r="M187" i="12"/>
  <c r="O187" i="12"/>
  <c r="O186" i="12" s="1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I186" i="12" s="1"/>
  <c r="K189" i="12"/>
  <c r="O189" i="12"/>
  <c r="Q189" i="12"/>
  <c r="Q186" i="12" s="1"/>
  <c r="V189" i="12"/>
  <c r="G194" i="12"/>
  <c r="M194" i="12" s="1"/>
  <c r="I194" i="12"/>
  <c r="K194" i="12"/>
  <c r="K186" i="12" s="1"/>
  <c r="O194" i="12"/>
  <c r="Q194" i="12"/>
  <c r="V194" i="12"/>
  <c r="G195" i="12"/>
  <c r="I195" i="12"/>
  <c r="K195" i="12"/>
  <c r="M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V186" i="12" s="1"/>
  <c r="G199" i="12"/>
  <c r="M199" i="12" s="1"/>
  <c r="I199" i="12"/>
  <c r="K199" i="12"/>
  <c r="O199" i="12"/>
  <c r="Q199" i="12"/>
  <c r="V199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23" i="12"/>
  <c r="M223" i="12" s="1"/>
  <c r="I223" i="12"/>
  <c r="K223" i="12"/>
  <c r="O223" i="12"/>
  <c r="Q223" i="12"/>
  <c r="V223" i="12"/>
  <c r="G225" i="12"/>
  <c r="M225" i="12" s="1"/>
  <c r="I225" i="12"/>
  <c r="I224" i="12" s="1"/>
  <c r="K225" i="12"/>
  <c r="K224" i="12" s="1"/>
  <c r="O225" i="12"/>
  <c r="Q225" i="12"/>
  <c r="Q224" i="12" s="1"/>
  <c r="V225" i="12"/>
  <c r="V224" i="12" s="1"/>
  <c r="G227" i="12"/>
  <c r="M227" i="12" s="1"/>
  <c r="I227" i="12"/>
  <c r="K227" i="12"/>
  <c r="O227" i="12"/>
  <c r="Q227" i="12"/>
  <c r="V227" i="12"/>
  <c r="G229" i="12"/>
  <c r="I229" i="12"/>
  <c r="K229" i="12"/>
  <c r="M229" i="12"/>
  <c r="O229" i="12"/>
  <c r="Q229" i="12"/>
  <c r="V229" i="12"/>
  <c r="G231" i="12"/>
  <c r="I231" i="12"/>
  <c r="K231" i="12"/>
  <c r="O231" i="12"/>
  <c r="O224" i="12" s="1"/>
  <c r="Q231" i="12"/>
  <c r="V231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I237" i="12"/>
  <c r="K237" i="12"/>
  <c r="M237" i="12"/>
  <c r="O237" i="12"/>
  <c r="Q237" i="12"/>
  <c r="V237" i="12"/>
  <c r="G239" i="12"/>
  <c r="M239" i="12" s="1"/>
  <c r="I239" i="12"/>
  <c r="K239" i="12"/>
  <c r="O239" i="12"/>
  <c r="Q239" i="12"/>
  <c r="V239" i="12"/>
  <c r="I240" i="12"/>
  <c r="O240" i="12"/>
  <c r="Q240" i="12"/>
  <c r="G241" i="12"/>
  <c r="M241" i="12" s="1"/>
  <c r="M240" i="12" s="1"/>
  <c r="I241" i="12"/>
  <c r="K241" i="12"/>
  <c r="K240" i="12" s="1"/>
  <c r="O241" i="12"/>
  <c r="Q241" i="12"/>
  <c r="V241" i="12"/>
  <c r="V240" i="12" s="1"/>
  <c r="G245" i="12"/>
  <c r="I245" i="12"/>
  <c r="K245" i="12"/>
  <c r="M245" i="12"/>
  <c r="O245" i="12"/>
  <c r="Q245" i="12"/>
  <c r="V245" i="12"/>
  <c r="G247" i="12"/>
  <c r="M247" i="12" s="1"/>
  <c r="I247" i="12"/>
  <c r="I246" i="12" s="1"/>
  <c r="K247" i="12"/>
  <c r="K246" i="12" s="1"/>
  <c r="O247" i="12"/>
  <c r="Q247" i="12"/>
  <c r="Q246" i="12" s="1"/>
  <c r="V247" i="12"/>
  <c r="V246" i="12" s="1"/>
  <c r="G252" i="12"/>
  <c r="M252" i="12" s="1"/>
  <c r="I252" i="12"/>
  <c r="K252" i="12"/>
  <c r="O252" i="12"/>
  <c r="Q252" i="12"/>
  <c r="V252" i="12"/>
  <c r="G257" i="12"/>
  <c r="M257" i="12" s="1"/>
  <c r="I257" i="12"/>
  <c r="K257" i="12"/>
  <c r="O257" i="12"/>
  <c r="Q257" i="12"/>
  <c r="V257" i="12"/>
  <c r="G262" i="12"/>
  <c r="M262" i="12" s="1"/>
  <c r="I262" i="12"/>
  <c r="K262" i="12"/>
  <c r="O262" i="12"/>
  <c r="O246" i="12" s="1"/>
  <c r="Q262" i="12"/>
  <c r="V262" i="12"/>
  <c r="G267" i="12"/>
  <c r="M267" i="12" s="1"/>
  <c r="I267" i="12"/>
  <c r="K267" i="12"/>
  <c r="O267" i="12"/>
  <c r="Q267" i="12"/>
  <c r="V267" i="12"/>
  <c r="G272" i="12"/>
  <c r="M272" i="12" s="1"/>
  <c r="I272" i="12"/>
  <c r="K272" i="12"/>
  <c r="O272" i="12"/>
  <c r="Q272" i="12"/>
  <c r="V272" i="12"/>
  <c r="G274" i="12"/>
  <c r="M274" i="12" s="1"/>
  <c r="I274" i="12"/>
  <c r="K274" i="12"/>
  <c r="O274" i="12"/>
  <c r="Q274" i="12"/>
  <c r="V274" i="12"/>
  <c r="G282" i="12"/>
  <c r="G246" i="12" s="1"/>
  <c r="I66" i="1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5" i="12"/>
  <c r="I285" i="12"/>
  <c r="K285" i="12"/>
  <c r="M285" i="12"/>
  <c r="O285" i="12"/>
  <c r="O284" i="12" s="1"/>
  <c r="Q285" i="12"/>
  <c r="V285" i="12"/>
  <c r="G289" i="12"/>
  <c r="M289" i="12" s="1"/>
  <c r="I289" i="12"/>
  <c r="K289" i="12"/>
  <c r="O289" i="12"/>
  <c r="Q289" i="12"/>
  <c r="V289" i="12"/>
  <c r="G290" i="12"/>
  <c r="M290" i="12" s="1"/>
  <c r="I290" i="12"/>
  <c r="I284" i="12" s="1"/>
  <c r="K290" i="12"/>
  <c r="O290" i="12"/>
  <c r="Q290" i="12"/>
  <c r="Q284" i="12" s="1"/>
  <c r="V290" i="12"/>
  <c r="G294" i="12"/>
  <c r="M294" i="12" s="1"/>
  <c r="I294" i="12"/>
  <c r="K294" i="12"/>
  <c r="O294" i="12"/>
  <c r="Q294" i="12"/>
  <c r="V294" i="12"/>
  <c r="V284" i="12" s="1"/>
  <c r="G298" i="12"/>
  <c r="I298" i="12"/>
  <c r="K298" i="12"/>
  <c r="M298" i="12"/>
  <c r="O298" i="12"/>
  <c r="Q298" i="12"/>
  <c r="V298" i="12"/>
  <c r="G302" i="12"/>
  <c r="M302" i="12" s="1"/>
  <c r="I302" i="12"/>
  <c r="K302" i="12"/>
  <c r="O302" i="12"/>
  <c r="Q302" i="12"/>
  <c r="V302" i="12"/>
  <c r="G306" i="12"/>
  <c r="M306" i="12" s="1"/>
  <c r="I306" i="12"/>
  <c r="K306" i="12"/>
  <c r="O306" i="12"/>
  <c r="Q306" i="12"/>
  <c r="V306" i="12"/>
  <c r="G313" i="12"/>
  <c r="M313" i="12" s="1"/>
  <c r="I313" i="12"/>
  <c r="K313" i="12"/>
  <c r="K284" i="12" s="1"/>
  <c r="O313" i="12"/>
  <c r="Q313" i="12"/>
  <c r="V313" i="12"/>
  <c r="G314" i="12"/>
  <c r="I314" i="12"/>
  <c r="K314" i="12"/>
  <c r="M314" i="12"/>
  <c r="O314" i="12"/>
  <c r="Q314" i="12"/>
  <c r="V314" i="12"/>
  <c r="O315" i="12"/>
  <c r="G316" i="12"/>
  <c r="M316" i="12" s="1"/>
  <c r="I316" i="12"/>
  <c r="I315" i="12" s="1"/>
  <c r="K316" i="12"/>
  <c r="K315" i="12" s="1"/>
  <c r="O316" i="12"/>
  <c r="Q316" i="12"/>
  <c r="Q315" i="12" s="1"/>
  <c r="V316" i="12"/>
  <c r="V315" i="12" s="1"/>
  <c r="G321" i="12"/>
  <c r="M321" i="12" s="1"/>
  <c r="I321" i="12"/>
  <c r="K321" i="12"/>
  <c r="O321" i="12"/>
  <c r="Q321" i="12"/>
  <c r="V321" i="12"/>
  <c r="G324" i="12"/>
  <c r="I324" i="12"/>
  <c r="K324" i="12"/>
  <c r="M324" i="12"/>
  <c r="O324" i="12"/>
  <c r="Q324" i="12"/>
  <c r="V324" i="12"/>
  <c r="G326" i="12"/>
  <c r="G315" i="12" s="1"/>
  <c r="I68" i="1" s="1"/>
  <c r="I326" i="12"/>
  <c r="K326" i="12"/>
  <c r="O326" i="12"/>
  <c r="Q326" i="12"/>
  <c r="V326" i="12"/>
  <c r="I329" i="12"/>
  <c r="G330" i="12"/>
  <c r="M330" i="12" s="1"/>
  <c r="I330" i="12"/>
  <c r="K330" i="12"/>
  <c r="K329" i="12" s="1"/>
  <c r="O330" i="12"/>
  <c r="Q330" i="12"/>
  <c r="V330" i="12"/>
  <c r="V329" i="12" s="1"/>
  <c r="G334" i="12"/>
  <c r="M334" i="12" s="1"/>
  <c r="I334" i="12"/>
  <c r="K334" i="12"/>
  <c r="O334" i="12"/>
  <c r="Q334" i="12"/>
  <c r="V334" i="12"/>
  <c r="G338" i="12"/>
  <c r="I338" i="12"/>
  <c r="K338" i="12"/>
  <c r="O338" i="12"/>
  <c r="O329" i="12" s="1"/>
  <c r="Q338" i="12"/>
  <c r="V338" i="12"/>
  <c r="G344" i="12"/>
  <c r="M344" i="12" s="1"/>
  <c r="I344" i="12"/>
  <c r="K344" i="12"/>
  <c r="O344" i="12"/>
  <c r="Q344" i="12"/>
  <c r="Q329" i="12" s="1"/>
  <c r="V344" i="12"/>
  <c r="I348" i="12"/>
  <c r="K348" i="12"/>
  <c r="Q348" i="12"/>
  <c r="V348" i="12"/>
  <c r="G349" i="12"/>
  <c r="I349" i="12"/>
  <c r="K349" i="12"/>
  <c r="M349" i="12"/>
  <c r="O349" i="12"/>
  <c r="O348" i="12" s="1"/>
  <c r="Q349" i="12"/>
  <c r="V349" i="12"/>
  <c r="G350" i="12"/>
  <c r="M350" i="12" s="1"/>
  <c r="I350" i="12"/>
  <c r="K350" i="12"/>
  <c r="O350" i="12"/>
  <c r="Q350" i="12"/>
  <c r="V350" i="12"/>
  <c r="G353" i="12"/>
  <c r="I353" i="12"/>
  <c r="K353" i="12"/>
  <c r="K352" i="12" s="1"/>
  <c r="M353" i="12"/>
  <c r="O353" i="12"/>
  <c r="Q353" i="12"/>
  <c r="V353" i="12"/>
  <c r="V352" i="12" s="1"/>
  <c r="G354" i="12"/>
  <c r="I354" i="12"/>
  <c r="K354" i="12"/>
  <c r="M354" i="12"/>
  <c r="O354" i="12"/>
  <c r="Q354" i="12"/>
  <c r="V354" i="12"/>
  <c r="G355" i="12"/>
  <c r="I355" i="12"/>
  <c r="K355" i="12"/>
  <c r="O355" i="12"/>
  <c r="O352" i="12" s="1"/>
  <c r="Q355" i="12"/>
  <c r="V355" i="12"/>
  <c r="G356" i="12"/>
  <c r="M356" i="12" s="1"/>
  <c r="I356" i="12"/>
  <c r="K356" i="12"/>
  <c r="O356" i="12"/>
  <c r="Q356" i="12"/>
  <c r="Q352" i="12" s="1"/>
  <c r="V356" i="12"/>
  <c r="G357" i="12"/>
  <c r="M357" i="12" s="1"/>
  <c r="I357" i="12"/>
  <c r="K357" i="12"/>
  <c r="O357" i="12"/>
  <c r="Q357" i="12"/>
  <c r="V357" i="12"/>
  <c r="G359" i="12"/>
  <c r="I359" i="12"/>
  <c r="K359" i="12"/>
  <c r="M359" i="12"/>
  <c r="O359" i="12"/>
  <c r="Q359" i="12"/>
  <c r="V359" i="12"/>
  <c r="G360" i="12"/>
  <c r="M360" i="12" s="1"/>
  <c r="I360" i="12"/>
  <c r="K360" i="12"/>
  <c r="O360" i="12"/>
  <c r="Q360" i="12"/>
  <c r="V360" i="12"/>
  <c r="G361" i="12"/>
  <c r="M361" i="12" s="1"/>
  <c r="I361" i="12"/>
  <c r="I352" i="12" s="1"/>
  <c r="K361" i="12"/>
  <c r="O361" i="12"/>
  <c r="Q361" i="12"/>
  <c r="V361" i="12"/>
  <c r="G362" i="12"/>
  <c r="I362" i="12"/>
  <c r="K362" i="12"/>
  <c r="M362" i="12"/>
  <c r="O362" i="12"/>
  <c r="Q362" i="12"/>
  <c r="V362" i="12"/>
  <c r="G363" i="12"/>
  <c r="M363" i="12" s="1"/>
  <c r="I363" i="12"/>
  <c r="K363" i="12"/>
  <c r="O363" i="12"/>
  <c r="Q363" i="12"/>
  <c r="V363" i="12"/>
  <c r="G364" i="12"/>
  <c r="M364" i="12" s="1"/>
  <c r="I364" i="12"/>
  <c r="K364" i="12"/>
  <c r="O364" i="12"/>
  <c r="Q364" i="12"/>
  <c r="V364" i="12"/>
  <c r="G365" i="12"/>
  <c r="M365" i="12" s="1"/>
  <c r="I365" i="12"/>
  <c r="K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K372" i="12"/>
  <c r="G373" i="12"/>
  <c r="I373" i="12"/>
  <c r="K373" i="12"/>
  <c r="M373" i="12"/>
  <c r="O373" i="12"/>
  <c r="O372" i="12" s="1"/>
  <c r="Q373" i="12"/>
  <c r="V373" i="12"/>
  <c r="G374" i="12"/>
  <c r="M374" i="12" s="1"/>
  <c r="I374" i="12"/>
  <c r="K374" i="12"/>
  <c r="O374" i="12"/>
  <c r="Q374" i="12"/>
  <c r="V374" i="12"/>
  <c r="G375" i="12"/>
  <c r="M375" i="12" s="1"/>
  <c r="I375" i="12"/>
  <c r="I372" i="12" s="1"/>
  <c r="K375" i="12"/>
  <c r="O375" i="12"/>
  <c r="Q375" i="12"/>
  <c r="Q372" i="12" s="1"/>
  <c r="V375" i="12"/>
  <c r="G376" i="12"/>
  <c r="M376" i="12" s="1"/>
  <c r="I376" i="12"/>
  <c r="K376" i="12"/>
  <c r="O376" i="12"/>
  <c r="Q376" i="12"/>
  <c r="V376" i="12"/>
  <c r="V372" i="12" s="1"/>
  <c r="G377" i="12"/>
  <c r="I377" i="12"/>
  <c r="K377" i="12"/>
  <c r="M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1" i="12"/>
  <c r="I381" i="12"/>
  <c r="K381" i="12"/>
  <c r="M381" i="12"/>
  <c r="O381" i="12"/>
  <c r="O380" i="12" s="1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I380" i="12" s="1"/>
  <c r="K383" i="12"/>
  <c r="O383" i="12"/>
  <c r="Q383" i="12"/>
  <c r="Q380" i="12" s="1"/>
  <c r="V383" i="12"/>
  <c r="G384" i="12"/>
  <c r="M384" i="12" s="1"/>
  <c r="I384" i="12"/>
  <c r="K384" i="12"/>
  <c r="O384" i="12"/>
  <c r="Q384" i="12"/>
  <c r="V384" i="12"/>
  <c r="V380" i="12" s="1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I388" i="12"/>
  <c r="K388" i="12"/>
  <c r="K380" i="12" s="1"/>
  <c r="M388" i="12"/>
  <c r="O388" i="12"/>
  <c r="Q388" i="12"/>
  <c r="V388" i="12"/>
  <c r="AF390" i="12"/>
  <c r="G41" i="1" s="1"/>
  <c r="I19" i="1"/>
  <c r="J28" i="1"/>
  <c r="J26" i="1"/>
  <c r="G38" i="1"/>
  <c r="F38" i="1"/>
  <c r="J23" i="1"/>
  <c r="J24" i="1"/>
  <c r="J25" i="1"/>
  <c r="J27" i="1"/>
  <c r="E24" i="1"/>
  <c r="E26" i="1"/>
  <c r="G176" i="12" l="1"/>
  <c r="I62" i="1" s="1"/>
  <c r="G123" i="12"/>
  <c r="I57" i="1" s="1"/>
  <c r="M49" i="12"/>
  <c r="G284" i="12"/>
  <c r="I67" i="1" s="1"/>
  <c r="G138" i="12"/>
  <c r="I59" i="1" s="1"/>
  <c r="G131" i="12"/>
  <c r="I58" i="1" s="1"/>
  <c r="M62" i="12"/>
  <c r="G39" i="1"/>
  <c r="G42" i="1" s="1"/>
  <c r="G25" i="1" s="1"/>
  <c r="A25" i="1" s="1"/>
  <c r="G26" i="1" s="1"/>
  <c r="G372" i="12"/>
  <c r="I72" i="1" s="1"/>
  <c r="G186" i="12"/>
  <c r="I63" i="1" s="1"/>
  <c r="G167" i="12"/>
  <c r="I60" i="1" s="1"/>
  <c r="G112" i="12"/>
  <c r="I55" i="1" s="1"/>
  <c r="G352" i="12"/>
  <c r="I71" i="1" s="1"/>
  <c r="I18" i="1" s="1"/>
  <c r="G240" i="12"/>
  <c r="I65" i="1" s="1"/>
  <c r="G224" i="12"/>
  <c r="I64" i="1" s="1"/>
  <c r="G40" i="1"/>
  <c r="AE390" i="12"/>
  <c r="G68" i="12"/>
  <c r="I52" i="1" s="1"/>
  <c r="G380" i="12"/>
  <c r="I73" i="1" s="1"/>
  <c r="I20" i="1" s="1"/>
  <c r="G348" i="12"/>
  <c r="I70" i="1" s="1"/>
  <c r="G329" i="12"/>
  <c r="I69" i="1" s="1"/>
  <c r="G8" i="12"/>
  <c r="M372" i="12"/>
  <c r="M186" i="12"/>
  <c r="M13" i="12"/>
  <c r="M380" i="12"/>
  <c r="M68" i="12"/>
  <c r="M348" i="12"/>
  <c r="M8" i="12"/>
  <c r="M352" i="12"/>
  <c r="M284" i="12"/>
  <c r="M326" i="12"/>
  <c r="M315" i="12" s="1"/>
  <c r="M282" i="12"/>
  <c r="M246" i="12" s="1"/>
  <c r="M231" i="12"/>
  <c r="M224" i="12" s="1"/>
  <c r="M179" i="12"/>
  <c r="M176" i="12" s="1"/>
  <c r="M171" i="12"/>
  <c r="M167" i="12" s="1"/>
  <c r="M146" i="12"/>
  <c r="M138" i="12" s="1"/>
  <c r="M122" i="12"/>
  <c r="M121" i="12" s="1"/>
  <c r="M78" i="12"/>
  <c r="M77" i="12" s="1"/>
  <c r="G13" i="12"/>
  <c r="I50" i="1" s="1"/>
  <c r="M355" i="12"/>
  <c r="M338" i="12"/>
  <c r="M329" i="12" s="1"/>
  <c r="M175" i="12"/>
  <c r="M172" i="12" s="1"/>
  <c r="M134" i="12"/>
  <c r="M131" i="12" s="1"/>
  <c r="M126" i="12"/>
  <c r="M123" i="12" s="1"/>
  <c r="M113" i="12"/>
  <c r="M112" i="12" s="1"/>
  <c r="A26" i="1" l="1"/>
  <c r="I49" i="1"/>
  <c r="G390" i="12"/>
  <c r="I17" i="1"/>
  <c r="F41" i="1"/>
  <c r="H41" i="1" s="1"/>
  <c r="I41" i="1" s="1"/>
  <c r="F40" i="1"/>
  <c r="H40" i="1" s="1"/>
  <c r="I40" i="1" s="1"/>
  <c r="F39" i="1"/>
  <c r="I16" i="1" l="1"/>
  <c r="I21" i="1" s="1"/>
  <c r="I74" i="1"/>
  <c r="H39" i="1"/>
  <c r="H42" i="1" s="1"/>
  <c r="F42" i="1"/>
  <c r="J73" i="1" l="1"/>
  <c r="J64" i="1"/>
  <c r="J69" i="1"/>
  <c r="J71" i="1"/>
  <c r="J65" i="1"/>
  <c r="J56" i="1"/>
  <c r="J70" i="1"/>
  <c r="J66" i="1"/>
  <c r="J58" i="1"/>
  <c r="J72" i="1"/>
  <c r="J52" i="1"/>
  <c r="J61" i="1"/>
  <c r="J51" i="1"/>
  <c r="J55" i="1"/>
  <c r="J57" i="1"/>
  <c r="J60" i="1"/>
  <c r="J50" i="1"/>
  <c r="J68" i="1"/>
  <c r="J62" i="1"/>
  <c r="J53" i="1"/>
  <c r="J59" i="1"/>
  <c r="J54" i="1"/>
  <c r="J63" i="1"/>
  <c r="J67" i="1"/>
  <c r="J49" i="1"/>
  <c r="I39" i="1"/>
  <c r="I42" i="1" s="1"/>
  <c r="G28" i="1"/>
  <c r="G23" i="1"/>
  <c r="A23" i="1" s="1"/>
  <c r="J41" i="1" l="1"/>
  <c r="J40" i="1"/>
  <c r="J39" i="1"/>
  <c r="J42" i="1" s="1"/>
  <c r="J74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961D76ED-F3BC-4B5D-8DBC-CE3907E1E1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9AF4B2-B535-434A-936D-26DEB32C536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<sst xmlns="http://schemas.openxmlformats.org/spreadsheetml/2006/main" count="1849" uniqueCount="592">
  <si>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</si>
  <si>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</si>
  <si>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</si>
  <si>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</si>
  <si>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</si>
  <si>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</si>
  <si>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</si>
  <si>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</si>
  <si>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</si>
  <si>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</si>
  <si>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</si>
  <si>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</si>
  <si>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</si>
  <si>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</si>
  <si>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</si>
  <si>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</si>
  <si>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</si>
  <si>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</si>
  <si>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</si>
  <si>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</si>
  <si>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</si>
  <si>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</si>
  <si>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</si>
  <si>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</si>
  <si>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</si>
  <si>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</si>
  <si>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</si>
  <si>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</si>
  <si>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</si>
  <si>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</si>
  <si>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</si>
  <si>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</si>
  <si>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</si>
  <si>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</si>
  <si>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</si>
  <si>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</si>
  <si>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</si>
  <si>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</si>
  <si>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</si>
  <si>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</si>
  <si>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</si>
  <si>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</si>
  <si>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</si>
  <si>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</si>
  <si>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Albrechtická 100A byt č.5</t>
  </si>
  <si>
    <t>SO</t>
  </si>
  <si>
    <t>Rekonstrukce bytu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</si>
  <si>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</si>
  <si>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</si>
  <si>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</si>
  <si>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</si>
  <si>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</si>
  <si>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</si>
  <si>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</si>
  <si>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</si>
  <si>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</si>
  <si>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</si>
  <si>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</si>
  <si>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</si>
  <si>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</si>
  <si>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</si>
  <si>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</si>
  <si>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</si>
  <si>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</si>
  <si>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</si>
  <si>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</si>
  <si>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</si>
  <si>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</si>
  <si>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</si>
  <si>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</si>
  <si>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</si>
  <si>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</si>
  <si>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</si>
  <si>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</si>
  <si>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</si>
  <si>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</si>
  <si>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</si>
  <si>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</si>
  <si>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</si>
  <si>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</si>
  <si>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</si>
  <si>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</si>
  <si>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</si>
  <si>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</si>
  <si>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</si>
  <si>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</si>
  <si>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</si>
  <si>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</si>
  <si>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</si>
  <si>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</si>
  <si>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</si>
  <si>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</si>
  <si>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</si>
  <si>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</si>
  <si>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</si>
  <si>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</si>
  <si>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</si>
  <si>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</si>
  <si>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</si>
  <si>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</si>
  <si>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</si>
  <si>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</si>
  <si>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</si>
  <si>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</si>
  <si>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</si>
  <si>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</si>
  <si>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</si>
  <si>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</si>
  <si>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</si>
  <si>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</si>
  <si>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</si>
  <si>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</si>
  <si>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</si>
  <si>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</si>
  <si>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</si>
  <si>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</si>
  <si>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</si>
  <si>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</si>
  <si>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</si>
  <si>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</si>
  <si>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</si>
  <si>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</si>
  <si>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</si>
  <si>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</si>
  <si>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</si>
  <si>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</si>
  <si>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</si>
  <si>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</si>
  <si>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</si>
  <si>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</si>
  <si>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</si>
  <si>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</si>
  <si>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342263410</t>
  </si>
  <si>
    <t>Osazení revizních dvířek do příček, do 0,25 m2</t>
  </si>
  <si>
    <t>kus</t>
  </si>
  <si>
    <t>RTS 21/ II</t>
  </si>
  <si>
    <t>Indiv</t>
  </si>
  <si>
    <t>Práce</t>
  </si>
  <si>
    <t>POL1_</t>
  </si>
  <si>
    <t>346244313</t>
  </si>
  <si>
    <t>Obezdívky van a WC nádržek z desek Ytong tl.100 mm</t>
  </si>
  <si>
    <t>m2</t>
  </si>
  <si>
    <t>Podezdívka vany : (1,7*2+0,6*2)*0,5</t>
  </si>
  <si>
    <t>VV</t>
  </si>
  <si>
    <t>28349052</t>
  </si>
  <si>
    <t>Dvířka vanová 300 x 300 mm bílá - plast</t>
  </si>
  <si>
    <t>SPCM</t>
  </si>
  <si>
    <t>Specifikace</t>
  </si>
  <si>
    <t>POL3_</t>
  </si>
  <si>
    <t>602011141</t>
  </si>
  <si>
    <t>Štuk na stěnách vnitřní , ručně tloušťka vrstvy 4 mm</t>
  </si>
  <si>
    <t>Kuchyň : (1,0+3,3+1,0)*1,75</t>
  </si>
  <si>
    <t>-(1,0+0,6)*1,75</t>
  </si>
  <si>
    <t>610991111</t>
  </si>
  <si>
    <t>Zakrývání výplní vnitřních otvorů, oken</t>
  </si>
  <si>
    <t>1,5*1,8*4</t>
  </si>
  <si>
    <t>611421231</t>
  </si>
  <si>
    <t>Oprava váp.omítek stropů do 10% plochy - štukových</t>
  </si>
  <si>
    <t>Chodba : 1,5*2,1+3,6*1,0</t>
  </si>
  <si>
    <t>Pokoj 1 : 5,05*4,05</t>
  </si>
  <si>
    <t>Kuchyň : 2,9*3,3</t>
  </si>
  <si>
    <t>Pokoj 2 : 3,3*5,1</t>
  </si>
  <si>
    <t>Koupelna : 3,0*1,7</t>
  </si>
  <si>
    <t>612421231</t>
  </si>
  <si>
    <t>Oprava vápen.omítek stěn do 10 % pl. - štukových</t>
  </si>
  <si>
    <t>Chodba : (3,6*2+2,1*2+1,5*2)*3,0</t>
  </si>
  <si>
    <t>-0,8*2,0*4</t>
  </si>
  <si>
    <t>-0,6*2,0</t>
  </si>
  <si>
    <t>Pokoj 1 : (5,05*2+4,05*2)*3,0</t>
  </si>
  <si>
    <t>-0,8*2,0</t>
  </si>
  <si>
    <t>-1,5*1,8</t>
  </si>
  <si>
    <t>Kuchyň : (2,9*2+3,3*2)*3,0</t>
  </si>
  <si>
    <t>Pokoj 2 : (3,3*2+5,1*2)*3,0</t>
  </si>
  <si>
    <t>Koupelna : (1,7*2+3,0*2)*(3,0-2,0)</t>
  </si>
  <si>
    <t>612423531</t>
  </si>
  <si>
    <t>Omítka rýh stěn vápenná šířky do 15 cm, štuková - zához drážek po rozvodech vody a odpadů</t>
  </si>
  <si>
    <t>10,0*0,07</t>
  </si>
  <si>
    <t>4,0*0,15</t>
  </si>
  <si>
    <t>612451121</t>
  </si>
  <si>
    <t>Omítka vnitřní zdiva, cementová (MC), hladká</t>
  </si>
  <si>
    <t>Koupelna : (1,7*2+3,0*2)*2,0</t>
  </si>
  <si>
    <t>632411904</t>
  </si>
  <si>
    <t>Penetrace savých podkladů 0,25 l/m2</t>
  </si>
  <si>
    <t>632421120</t>
  </si>
  <si>
    <t>Potěr samonivelační ,ručně zpracovaný,tl. do 10 mm</t>
  </si>
  <si>
    <t>637101101R00</t>
  </si>
  <si>
    <t>Příprava podkladu - vysávání podlah prům.vysavačem</t>
  </si>
  <si>
    <t>Vlastní</t>
  </si>
  <si>
    <t>952901111</t>
  </si>
  <si>
    <t>Vyčištění budov o výšce podlaží do 4 m</t>
  </si>
  <si>
    <t>952901110</t>
  </si>
  <si>
    <t>Čištění mytím ploch oken, dveří a parapetů</t>
  </si>
  <si>
    <t>965048150</t>
  </si>
  <si>
    <t>Dočištění povrchu po vybourání dlažeb, tmel do 50%</t>
  </si>
  <si>
    <t>965081713</t>
  </si>
  <si>
    <t>Bourání dlažeb keramických tl.10 mm, nad 1 m2</t>
  </si>
  <si>
    <t>968061125</t>
  </si>
  <si>
    <t>Vyvěšení dřevěných dveřních křídel pl. do 2 m2</t>
  </si>
  <si>
    <t>974031132</t>
  </si>
  <si>
    <t>Vysekání rýh ve zdi cihelné/betonové 5 x 7 cm</t>
  </si>
  <si>
    <t>m</t>
  </si>
  <si>
    <t>974031154</t>
  </si>
  <si>
    <t>Vysekání rýh ve zdi cihelné/betonové 10 x 15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</si>
  <si>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</si>
  <si>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</si>
  <si>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</si>
  <si>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</si>
  <si>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</si>
  <si>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</si>
  <si>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</si>
  <si>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</si>
  <si>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</si>
  <si>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</si>
  <si>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999281145</t>
  </si>
  <si>
    <t>Přesun hmot pro opravy a údržbu do v. 6 m, nošením</t>
  </si>
  <si>
    <t>t</t>
  </si>
  <si>
    <t>Přesun hmot</t>
  </si>
  <si>
    <t>POL7_</t>
  </si>
  <si>
    <t>711212002</t>
  </si>
  <si>
    <t>Hydroizolační povlak - nátěr nebo stěrka</t>
  </si>
  <si>
    <t>Koupelna : 1,7*3,0</t>
  </si>
  <si>
    <t>(1,0+1,7+1,0)*2,0</t>
  </si>
  <si>
    <t>(1,7*2+3,0*2-0,6)*0,1</t>
  </si>
  <si>
    <t>711212601</t>
  </si>
  <si>
    <t>Těsnicí pás do spoje podlaha - stěna</t>
  </si>
  <si>
    <t>Koupelna : (1,7*2+3,0*2-0,6)</t>
  </si>
  <si>
    <t>2,0*2</t>
  </si>
  <si>
    <t>998711201</t>
  </si>
  <si>
    <t>Přesun hmot pro izolace proti vodě, výšky do 6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</si>
  <si>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</si>
  <si>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</si>
  <si>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</si>
  <si>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</si>
  <si>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</si>
  <si>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</si>
  <si>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</si>
  <si>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</si>
  <si>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</si>
  <si>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</si>
  <si>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</si>
  <si>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</si>
  <si>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</si>
  <si>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</si>
  <si>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</si>
  <si>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</si>
  <si>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</si>
  <si>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</si>
  <si>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</si>
  <si>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</si>
  <si>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</si>
  <si>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</si>
  <si>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</si>
  <si>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</si>
  <si>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</si>
  <si>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</si>
  <si>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</si>
  <si>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</si>
  <si>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</si>
  <si>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998722201</t>
  </si>
  <si>
    <t>Přesun hmot pro vnitřní vodovod, výšky do 6 m</t>
  </si>
  <si>
    <t>725013138</t>
  </si>
  <si>
    <t xml:space="preserve">Klozet kombi ,nádrž s armat.odpad svislý,bílý včetně sedátka v bílé barvě </t>
  </si>
  <si>
    <t>soubor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</si>
  <si>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</si>
  <si>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</si>
  <si>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</si>
  <si>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</si>
  <si>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</si>
  <si>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</si>
  <si>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</si>
  <si>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</si>
  <si>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</si>
  <si>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</si>
  <si>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</si>
  <si>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</si>
  <si>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</si>
  <si>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</si>
  <si>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</si>
  <si>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</si>
  <si>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</si>
  <si>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</si>
  <si>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</si>
  <si>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</si>
  <si>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</si>
  <si>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</si>
  <si>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</si>
  <si>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</si>
  <si>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</si>
  <si>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</si>
  <si>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</si>
  <si>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</si>
  <si>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</si>
  <si>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</si>
  <si>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</si>
  <si>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</si>
  <si>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</si>
  <si>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</si>
  <si>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</si>
  <si>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</si>
  <si>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</si>
  <si>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</si>
  <si>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</si>
  <si>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</si>
  <si>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</si>
  <si>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</si>
  <si>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</si>
  <si>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</si>
  <si>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</si>
  <si>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 xml:space="preserve">Vana akrylátová Klasik bílá 170x70x41 cm </t>
  </si>
  <si>
    <t>63465124</t>
  </si>
  <si>
    <t>Zrcadlo nemontované čiré tl. 4 mm 40x60cm</t>
  </si>
  <si>
    <t>ks</t>
  </si>
  <si>
    <t>725110811R00</t>
  </si>
  <si>
    <t>Demontáž klozetů splachovacích</t>
  </si>
  <si>
    <t>725210821R00</t>
  </si>
  <si>
    <t>Demontáž umyvadel bez výtokových armatur</t>
  </si>
  <si>
    <t>998725201</t>
  </si>
  <si>
    <t>Přesun hmot pro zařizovací předměty, výšky do 6 m</t>
  </si>
  <si>
    <t>728115211</t>
  </si>
  <si>
    <t>Montáž potrubí z PVC do d 100 mm</t>
  </si>
  <si>
    <t>728415142R00</t>
  </si>
  <si>
    <t>PVC větrací mřížka se stříškou, přírubou a klapkou 154x154 mm / O 100 mm, bílá</t>
  </si>
  <si>
    <t>28611773.AR</t>
  </si>
  <si>
    <t>PVC ventilační trubka O 100 mm</t>
  </si>
  <si>
    <t>998728201</t>
  </si>
  <si>
    <t>Přesun hmot pro vzduchotechniku, výšky do 6 m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</si>
  <si>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</si>
  <si>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</si>
  <si>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</si>
  <si>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</si>
  <si>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</si>
  <si>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</si>
  <si>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733163101</t>
  </si>
  <si>
    <t>Potrubí z měděných trubek vytápění D 12 x 1,0 mm</t>
  </si>
  <si>
    <t>POL1_1</t>
  </si>
  <si>
    <t>735191910</t>
  </si>
  <si>
    <t>Napuštění vody do otopného systému</t>
  </si>
  <si>
    <t>735494811</t>
  </si>
  <si>
    <t>Vypuštění vody z otopných těles</t>
  </si>
  <si>
    <t xml:space="preserve">909      </t>
  </si>
  <si>
    <t>Hzs-nezmeritelne stavebni prace</t>
  </si>
  <si>
    <t>h</t>
  </si>
  <si>
    <t>Úprava potrubí pro montáž otopného tělesa - žebříku : 6</t>
  </si>
  <si>
    <t>735124410R00</t>
  </si>
  <si>
    <t>Demontáž otopných těles - včetně zmražení trubek</t>
  </si>
  <si>
    <t>4845172381</t>
  </si>
  <si>
    <t>Radiátor trubkový 750×1 850 mm bílá RAL 9016</t>
  </si>
  <si>
    <t>735179110R00</t>
  </si>
  <si>
    <t xml:space="preserve">Montáž otopných těles koupelnových (žebříků) </t>
  </si>
  <si>
    <t>998735201</t>
  </si>
  <si>
    <t>Přesun hmot pro otopná tělesa, výšky do 6 m</t>
  </si>
  <si>
    <t>766661112</t>
  </si>
  <si>
    <t>Montáž dveří do zárubně,otevíravých 1kř.do 0,8 m</t>
  </si>
  <si>
    <t>766662811</t>
  </si>
  <si>
    <t>Demontáž prahů dveří 1křídlových</t>
  </si>
  <si>
    <t>04</t>
  </si>
  <si>
    <t>D+M Elektrický sporák, bílý V × Š × H: 85 × 50 × 59,4 cm, příkon do 4kW</t>
  </si>
  <si>
    <t>Sporák s litinovými plotýnkami : 1</t>
  </si>
  <si>
    <t xml:space="preserve">energetická třída A, objem 68 l, čisticí funkce Eco Clean : </t>
  </si>
  <si>
    <t xml:space="preserve">3 litinové plotýnky, vnitřní osvětlení, chladná dvířka, úložný prostor : </t>
  </si>
  <si>
    <t xml:space="preserve">příslušenství: rošt, mělký plech : </t>
  </si>
  <si>
    <t>766644301R00</t>
  </si>
  <si>
    <t xml:space="preserve">Seřízení plastových oken </t>
  </si>
  <si>
    <t>766875821R00</t>
  </si>
  <si>
    <t>Seřízení vestavěných skříní 2křídlových - posuvných - doplnění madel</t>
  </si>
  <si>
    <t>767723344R00</t>
  </si>
  <si>
    <t>Úprava dveří do starých zárubní - seříznutí</t>
  </si>
  <si>
    <t>61160101Rwc</t>
  </si>
  <si>
    <t>Dveře vnitřní hladké plné 1kř. 60x197 dub sonoma včetně kování WC</t>
  </si>
  <si>
    <t>61260603R</t>
  </si>
  <si>
    <t xml:space="preserve">Dveře vnitřní hladké 2/3 sklo 1kř. 80x197 dub sonoma včetně kování </t>
  </si>
  <si>
    <t>76685488</t>
  </si>
  <si>
    <t>Vnitřní vchodové dveře 800/1970  EI 30DP3, VSTUPNÍ, PLNÉ, DEKOR DŘEVO, KOVÁNÍ BEZPEČNOSTNÍ  klika-klika(nerez),KUKÁTKO, ZÁMEK S VLOŽKOU (3 KLÍČE), PRÁH</t>
  </si>
  <si>
    <t>– bezpečnostní třída RC2 : 1</t>
  </si>
  <si>
    <t xml:space="preserve">– protipožární odolnost EI 30 : </t>
  </si>
  <si>
    <t xml:space="preserve">– zvukový útlum 39 dB : </t>
  </si>
  <si>
    <t xml:space="preserve">– tloušťka dveří 42 mm : </t>
  </si>
  <si>
    <t xml:space="preserve">– masivní smrkový rám šířky 10 cm : </t>
  </si>
  <si>
    <t xml:space="preserve">– DTD s protipožární úpravou : </t>
  </si>
  <si>
    <t xml:space="preserve">– vrchní opláštění CPL vrstvou : </t>
  </si>
  <si>
    <t>06</t>
  </si>
  <si>
    <t xml:space="preserve">D+M Odsavač par bílý 630W včetně napojení na VZT - bílý </t>
  </si>
  <si>
    <t>7665488</t>
  </si>
  <si>
    <t>Vystěhování bytu - skříň včetně odvozu a poplatku za skládku</t>
  </si>
  <si>
    <t>1</t>
  </si>
  <si>
    <t>766877115R00</t>
  </si>
  <si>
    <t>D+M Kuchyňské linky atyp DL=2800mm + 500mm skříňka nad digestoří</t>
  </si>
  <si>
    <t>Lamino barvy dle požadavku invesotra, hrany ABS, : 3,3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</si>
  <si>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</si>
  <si>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</si>
  <si>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</si>
  <si>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</si>
  <si>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</si>
  <si>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</si>
  <si>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</si>
  <si>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</si>
  <si>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</si>
  <si>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</si>
  <si>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</si>
  <si>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>998766201</t>
  </si>
  <si>
    <t>Přesun hmot pro truhlářské konstr., výšky do 6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</si>
  <si>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</si>
  <si>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</si>
  <si>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</si>
  <si>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</si>
  <si>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</si>
  <si>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45x45cm</t>
  </si>
  <si>
    <t>771578011</t>
  </si>
  <si>
    <t>Spára podlaha - stěna, silikonem</t>
  </si>
  <si>
    <t>Koupelna : 1,7*2+3,0*2-0,6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</si>
  <si>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</si>
  <si>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</si>
  <si>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</si>
  <si>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</si>
  <si>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</si>
  <si>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45x45 - předpoklad ceny 500Kč/m2</t>
  </si>
  <si>
    <t>Koupelna : 1,7*3,0*1,1</t>
  </si>
  <si>
    <t>998771201</t>
  </si>
  <si>
    <t>Přesun hmot pro podlahy z dlaždic, výšky do 6 m</t>
  </si>
  <si>
    <t>775561805</t>
  </si>
  <si>
    <t>Demontáž podlah lamelových se zámk.spojem vč. lišt</t>
  </si>
  <si>
    <t>Chodba : 3,6*1,0+2,1*1,5</t>
  </si>
  <si>
    <t>998775201</t>
  </si>
  <si>
    <t>Přesun hmot pro podlahy vlysové, výšky do 6 m</t>
  </si>
  <si>
    <t>776101101</t>
  </si>
  <si>
    <t>Vysávání podlah prům.vysavačem pod povlak.podlahy</t>
  </si>
  <si>
    <t>Pokoj 2 : 5,1*3,3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</si>
  <si>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</si>
  <si>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</si>
  <si>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</si>
  <si>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</si>
  <si>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3,6*2+2,1*2+1,5*2-0,8*4-0,6</t>
  </si>
  <si>
    <t>Pokoj 1 : 5,05*2+4,05*2-0,8</t>
  </si>
  <si>
    <t>Kuchyň : 2,9*2+3,3*2-0,8</t>
  </si>
  <si>
    <t>Pokoj 2 : 3,3*2+5,1*2-0,8</t>
  </si>
  <si>
    <t>776511820</t>
  </si>
  <si>
    <t>Odstranění PVC a koberců lepených s podložkou včetně lišt, včetně odstranění podkladního lepidla</t>
  </si>
  <si>
    <t>Pokoj 2 - 2 vrstvy : 5,1*3,3*2</t>
  </si>
  <si>
    <t>776521100</t>
  </si>
  <si>
    <t>Lepení povlak.podlah z pásů PVC na Chemopren včetně podlahoviny s nášlapnou vrstvou 0,6mm (dekor dřeva)</t>
  </si>
  <si>
    <t>776981101</t>
  </si>
  <si>
    <t xml:space="preserve">Montáž přechodové, podlahové lišty samolepicí </t>
  </si>
  <si>
    <t>0,6</t>
  </si>
  <si>
    <t>776994111</t>
  </si>
  <si>
    <t>Svařování povlakových podlah z pásů nebo čtverců včetně svařovací šňůry PVC 1179</t>
  </si>
  <si>
    <t>Začátek provozního součtu</t>
  </si>
  <si>
    <t xml:space="preserve">  Chodba : 3,6*1,0+2,1*1,5</t>
  </si>
  <si>
    <t xml:space="preserve">  Pokoj 1 : 5,05*4,05</t>
  </si>
  <si>
    <t xml:space="preserve">  Kuchyň : 2,9*3,3</t>
  </si>
  <si>
    <t xml:space="preserve">  Pokoj 2 : 5,1*3,3</t>
  </si>
  <si>
    <t>Konec provozního součtu</t>
  </si>
  <si>
    <t>53,6025*0,5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</si>
  <si>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</si>
  <si>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</si>
  <si>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</si>
  <si>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</si>
  <si>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</si>
  <si>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</si>
  <si>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Kuchyň : (0,6+1,0)*1,75</t>
  </si>
  <si>
    <t>781111116</t>
  </si>
  <si>
    <t>Otvor v obkladačce diamant.korunkou prům.do 90 mm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</si>
  <si>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</si>
  <si>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</si>
  <si>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</si>
  <si>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</si>
  <si>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</si>
  <si>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</si>
  <si>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</si>
  <si>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</si>
  <si>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Koupelna : 2,0*2</t>
  </si>
  <si>
    <t>1,7+0,7+0,5</t>
  </si>
  <si>
    <t>Kuchyň : 1,75+1,0+0,6</t>
  </si>
  <si>
    <t>03</t>
  </si>
  <si>
    <t>Keramický obklad 30x60- předpoklad ceny 500Kč/m2</t>
  </si>
  <si>
    <t xml:space="preserve">  Kuchyň : (0,6+1,0)*1,75</t>
  </si>
  <si>
    <t xml:space="preserve">  Koupelna : (1,7*2+3,0*2)*2,0</t>
  </si>
  <si>
    <t xml:space="preserve">  -0,6*2,0</t>
  </si>
  <si>
    <t>20,4*1,1</t>
  </si>
  <si>
    <t>59760720.AR</t>
  </si>
  <si>
    <t>Lišta obkl/dlažba plast</t>
  </si>
  <si>
    <t>998781201</t>
  </si>
  <si>
    <t>Přesun hmot pro obklady keramické, výšky do 6 m</t>
  </si>
  <si>
    <t>783112510</t>
  </si>
  <si>
    <t>Nátěr olejový OK "A" 2x + 1x email</t>
  </si>
  <si>
    <t>0,16*0,6*2*15</t>
  </si>
  <si>
    <t>0,16*0,6*2*14</t>
  </si>
  <si>
    <t>0,16*0,6*2*20</t>
  </si>
  <si>
    <t>783201811</t>
  </si>
  <si>
    <t>Odstranění nátěrů z kovových konstrukcí oškrábáním včetně odstranění lepených tapet</t>
  </si>
  <si>
    <t>(0,6+2*2,1)*(0,15+0,05*2)</t>
  </si>
  <si>
    <t>(0,8+2*2,1)*(0,15+0,05*2)*4</t>
  </si>
  <si>
    <t>783424340</t>
  </si>
  <si>
    <t>Nátěr syntet. potrubí do DN 50 mm  Z+2x +1x email</t>
  </si>
  <si>
    <t>25</t>
  </si>
  <si>
    <t>783225400</t>
  </si>
  <si>
    <t>Nátěr syntetický kov. konstr. 2x + 1x email + tmel</t>
  </si>
  <si>
    <t>784402801</t>
  </si>
  <si>
    <t>Odstranění malby oškrábáním v místnosti H do 3,8 m</t>
  </si>
  <si>
    <t xml:space="preserve">Odstranění stávajících maleb včetně tapet na omítku : </t>
  </si>
  <si>
    <t>Stěny : 174,3</t>
  </si>
  <si>
    <t>Stropy : 58,7025</t>
  </si>
  <si>
    <t>784195112</t>
  </si>
  <si>
    <t>Malba Primalex Standard, bílá, bez penetrace, 2x</t>
  </si>
  <si>
    <t>Stěny : 174,30</t>
  </si>
  <si>
    <t>Nové omítky : 6,475</t>
  </si>
  <si>
    <t>784011222</t>
  </si>
  <si>
    <t>Zakrytí podlah včetně papírové lepenky</t>
  </si>
  <si>
    <t>784403801</t>
  </si>
  <si>
    <t>Penetrace stěn hloubkovou penetrací pro zpevnění podkladu</t>
  </si>
  <si>
    <t>786611811</t>
  </si>
  <si>
    <t>Dmtž předokenních rolet s viditelným boxem - garnýž</t>
  </si>
  <si>
    <t>786622211</t>
  </si>
  <si>
    <t>Žaluzie horizontální vnitřní AL lamely včetně dodávky žaluzie</t>
  </si>
  <si>
    <t>210110001</t>
  </si>
  <si>
    <t>Spínač nástěnný jednopól.- řaz. 1, obyč.prostředí</t>
  </si>
  <si>
    <t>210201514</t>
  </si>
  <si>
    <t>Svítidlo LED bytové stropní závěsné 4 upevňov.body</t>
  </si>
  <si>
    <t>222260020</t>
  </si>
  <si>
    <t>Krabice KU 68 pod omítku + vysekání</t>
  </si>
  <si>
    <t>45826511</t>
  </si>
  <si>
    <t>Podružný materiál</t>
  </si>
  <si>
    <t>Úprava stávající elektroinstalace</t>
  </si>
  <si>
    <t>Úprava stávající elektroinstalace : 5</t>
  </si>
  <si>
    <t>34535400</t>
  </si>
  <si>
    <t>Strojek spínače 1pólového Tango 3558-A01340 řaz.1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</si>
  <si>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</si>
  <si>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</si>
  <si>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</si>
  <si>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</si>
  <si>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</si>
  <si>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</si>
  <si>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</si>
  <si>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</si>
  <si>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</si>
  <si>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</si>
  <si>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</si>
  <si>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</si>
  <si>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210110001R00</t>
  </si>
  <si>
    <t xml:space="preserve">Výměna krytky a rámečku - Spínač nástěnný </t>
  </si>
  <si>
    <t>210111014RT7</t>
  </si>
  <si>
    <t>Výměna krytky a rámečku - Zásuvka domovní zapuštěná</t>
  </si>
  <si>
    <t>Jednoduchá 10x : 20</t>
  </si>
  <si>
    <t xml:space="preserve">Dvojtá 10x : </t>
  </si>
  <si>
    <t xml:space="preserve">Zásuvka domovní zapuštěná - provedení 2x (2P+PE) včetně dodávky zásuvky </t>
  </si>
  <si>
    <t>21548777</t>
  </si>
  <si>
    <t>Revize ELEKTRO vč. přívodu a hlavního jističe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</si>
  <si>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</si>
  <si>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</si>
  <si>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</si>
  <si>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</si>
  <si>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</si>
  <si>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</si>
  <si>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</si>
  <si>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</si>
  <si>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</si>
  <si>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</si>
  <si>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</si>
  <si>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</si>
  <si>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</si>
  <si>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</si>
  <si>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</si>
  <si>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</si>
  <si>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</si>
  <si>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</si>
  <si>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00144854</t>
  </si>
  <si>
    <t>Vzorkování dlažeb, obkladů, pvc, kuchyň linky</t>
  </si>
  <si>
    <t>Soubor</t>
  </si>
  <si>
    <t>VRN</t>
  </si>
  <si>
    <t>POL99_8</t>
  </si>
  <si>
    <t>0041477</t>
  </si>
  <si>
    <t>Průběžný úklid společných prostor</t>
  </si>
  <si>
    <t>004211</t>
  </si>
  <si>
    <t>Mimostaveništní doprava materiálu</t>
  </si>
  <si>
    <t>005121 R</t>
  </si>
  <si>
    <t>Zařízení staveniště</t>
  </si>
  <si>
    <t>005122 R</t>
  </si>
  <si>
    <t>Provozní vlivy</t>
  </si>
  <si>
    <t>0051444</t>
  </si>
  <si>
    <t>Fotodokumentace</t>
  </si>
  <si>
    <t>005211080R</t>
  </si>
  <si>
    <t>Bezpečnostní a hygienická opatření na staveništi</t>
  </si>
  <si>
    <t>00523  R</t>
  </si>
  <si>
    <t>Zkoušky a revize celého bytu vč. hlavního jističe</t>
  </si>
  <si>
    <t>SUM</t>
  </si>
  <si>
    <t>Poznámky uchazeče k zadání</t>
  </si>
  <si>
    <t>POPUZIV</t>
  </si>
  <si>
    <t>END</t>
  </si>
  <si>
    <t>Albrechtická 100A byt č.5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</si>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</sst>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abSelected="1" topLeftCell="B1" zoomScaleNormal="100" zoomScaleSheetLayoutView="75" workbookViewId="0">
      <selection activeCell="C2" sqref="C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8" t="s">
        <v>24</v>
      </c>
      <c r="C2" s="109"/>
      <c r="D2" s="110"/>
      <c r="E2" s="111" t="s">
        <v>44</v>
      </c>
      <c r="F2" s="112"/>
      <c r="G2" s="112"/>
      <c r="H2" s="112"/>
      <c r="I2" s="112"/>
      <c r="J2" s="113"/>
      <c r="O2" s="1"/>
    </row>
    <row r="3" spans="1:15" ht="27" customHeight="1" x14ac:dyDescent="0.25">
      <c r="A3" s="2"/>
      <c r="B3" s="114" t="s">
        <v>47</v>
      </c>
      <c r="C3" s="109"/>
      <c r="D3" s="115"/>
      <c r="E3" s="116" t="s">
        <v>46</v>
      </c>
      <c r="F3" s="117"/>
      <c r="G3" s="117"/>
      <c r="H3" s="117"/>
      <c r="I3" s="117"/>
      <c r="J3" s="118"/>
    </row>
    <row r="4" spans="1:15" ht="23.25" customHeight="1" x14ac:dyDescent="0.25">
      <c r="A4" s="107">
        <v>10460</v>
      </c>
      <c r="B4" s="119" t="s">
        <v>48</v>
      </c>
      <c r="C4" s="120"/>
      <c r="D4" s="121"/>
      <c r="E4" s="122" t="s">
        <v>587</v>
      </c>
      <c r="F4" s="123"/>
      <c r="G4" s="123"/>
      <c r="H4" s="123"/>
      <c r="I4" s="123"/>
      <c r="J4" s="124"/>
    </row>
    <row r="5" spans="1:15" ht="24" customHeight="1" x14ac:dyDescent="0.25">
      <c r="A5" s="2"/>
      <c r="B5" s="31" t="s">
        <v>23</v>
      </c>
      <c r="D5" s="60" t="s">
        <v>588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266" t="s">
        <v>589</v>
      </c>
      <c r="E6" s="77"/>
      <c r="F6" s="77"/>
      <c r="G6" s="77"/>
      <c r="H6" s="18" t="s">
        <v>36</v>
      </c>
      <c r="I6" s="22" t="s">
        <v>591</v>
      </c>
      <c r="J6" s="8"/>
    </row>
    <row r="7" spans="1:15" ht="15.75" customHeight="1" x14ac:dyDescent="0.25">
      <c r="A7" s="2"/>
      <c r="B7" s="29"/>
      <c r="C7" s="56"/>
      <c r="D7" s="53">
        <v>79401</v>
      </c>
      <c r="E7" s="23" t="s">
        <v>590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5"/>
      <c r="E11" s="125"/>
      <c r="F11" s="125"/>
      <c r="G11" s="125"/>
      <c r="H11" s="18" t="s">
        <v>42</v>
      </c>
      <c r="I11" s="130"/>
      <c r="J11" s="8"/>
    </row>
    <row r="12" spans="1:15" ht="15.75" customHeight="1" x14ac:dyDescent="0.25">
      <c r="A12" s="2"/>
      <c r="B12" s="28"/>
      <c r="C12" s="55"/>
      <c r="D12" s="126"/>
      <c r="E12" s="126"/>
      <c r="F12" s="126"/>
      <c r="G12" s="126"/>
      <c r="H12" s="18" t="s">
        <v>36</v>
      </c>
      <c r="I12" s="130"/>
      <c r="J12" s="8"/>
    </row>
    <row r="13" spans="1:15" ht="15.75" customHeight="1" x14ac:dyDescent="0.25">
      <c r="A13" s="2"/>
      <c r="B13" s="29"/>
      <c r="C13" s="56"/>
      <c r="D13" s="129"/>
      <c r="E13" s="127"/>
      <c r="F13" s="128"/>
      <c r="G13" s="12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2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SUMIF(F49:F73,A16,I49:I73)+SUMIF(F49:F73,"PSU",I49:I73)</f>
        <v>0</v>
      </c>
      <c r="J16" s="87"/>
    </row>
    <row r="17" spans="1:10" ht="23.25" customHeight="1" x14ac:dyDescent="0.25">
      <c r="A17" s="192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SUMIF(F49:F73,A17,I49:I73)</f>
        <v>0</v>
      </c>
      <c r="J17" s="87"/>
    </row>
    <row r="18" spans="1:10" ht="23.25" customHeight="1" x14ac:dyDescent="0.25">
      <c r="A18" s="192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SUMIF(F49:F73,A18,I49:I73)</f>
        <v>0</v>
      </c>
      <c r="J18" s="87"/>
    </row>
    <row r="19" spans="1:10" ht="23.25" customHeight="1" x14ac:dyDescent="0.25">
      <c r="A19" s="192" t="s">
        <v>104</v>
      </c>
      <c r="B19" s="38" t="s">
        <v>29</v>
      </c>
      <c r="C19" s="62"/>
      <c r="D19" s="63"/>
      <c r="E19" s="85"/>
      <c r="F19" s="86"/>
      <c r="G19" s="85"/>
      <c r="H19" s="86"/>
      <c r="I19" s="85">
        <f>SUMIF(F49:F73,A19,I49:I73)</f>
        <v>0</v>
      </c>
      <c r="J19" s="87"/>
    </row>
    <row r="20" spans="1:10" ht="23.25" customHeight="1" x14ac:dyDescent="0.25">
      <c r="A20" s="192" t="s">
        <v>103</v>
      </c>
      <c r="B20" s="38" t="s">
        <v>30</v>
      </c>
      <c r="C20" s="62"/>
      <c r="D20" s="63"/>
      <c r="E20" s="85"/>
      <c r="F20" s="86"/>
      <c r="G20" s="85"/>
      <c r="H20" s="86"/>
      <c r="I20" s="85">
        <f>SUMIF(F49:F73,A20,I49:I73)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2" t="s">
        <v>37</v>
      </c>
      <c r="C29" s="169"/>
      <c r="D29" s="169"/>
      <c r="E29" s="169"/>
      <c r="F29" s="170"/>
      <c r="G29" s="166">
        <f>A27</f>
        <v>0</v>
      </c>
      <c r="H29" s="166"/>
      <c r="I29" s="166"/>
      <c r="J29" s="171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4" t="s">
        <v>17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hidden="1" customHeight="1" x14ac:dyDescent="0.25">
      <c r="A38" s="133" t="s">
        <v>39</v>
      </c>
      <c r="B38" s="138" t="s">
        <v>18</v>
      </c>
      <c r="C38" s="139" t="s">
        <v>6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19</v>
      </c>
      <c r="I38" s="141" t="s">
        <v>1</v>
      </c>
      <c r="J38" s="142" t="s">
        <v>0</v>
      </c>
    </row>
    <row r="39" spans="1:10" ht="25.5" hidden="1" customHeight="1" x14ac:dyDescent="0.25">
      <c r="A39" s="133">
        <v>1</v>
      </c>
      <c r="B39" s="143" t="s">
        <v>49</v>
      </c>
      <c r="C39" s="144"/>
      <c r="D39" s="144"/>
      <c r="E39" s="144"/>
      <c r="F39" s="145">
        <f>Rozpočet!AE390</f>
        <v>0</v>
      </c>
      <c r="G39" s="146">
        <f>Rozpočet!AF390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hidden="1" customHeight="1" x14ac:dyDescent="0.25">
      <c r="A40" s="133">
        <v>2</v>
      </c>
      <c r="B40" s="149" t="s">
        <v>45</v>
      </c>
      <c r="C40" s="150" t="s">
        <v>46</v>
      </c>
      <c r="D40" s="150"/>
      <c r="E40" s="150"/>
      <c r="F40" s="151">
        <f>Rozpočet!AE390</f>
        <v>0</v>
      </c>
      <c r="G40" s="152">
        <f>Rozpočet!AF390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hidden="1" customHeight="1" x14ac:dyDescent="0.25">
      <c r="A41" s="133">
        <v>3</v>
      </c>
      <c r="B41" s="154" t="s">
        <v>43</v>
      </c>
      <c r="C41" s="144" t="s">
        <v>44</v>
      </c>
      <c r="D41" s="144"/>
      <c r="E41" s="144"/>
      <c r="F41" s="155">
        <f>Rozpočet!AE390</f>
        <v>0</v>
      </c>
      <c r="G41" s="147">
        <f>Rozpočet!AF390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hidden="1" customHeight="1" x14ac:dyDescent="0.25">
      <c r="A42" s="133"/>
      <c r="B42" s="156" t="s">
        <v>50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6" x14ac:dyDescent="0.3">
      <c r="B46" s="172" t="s">
        <v>52</v>
      </c>
    </row>
    <row r="48" spans="1:10" ht="25.5" customHeight="1" x14ac:dyDescent="0.25">
      <c r="A48" s="174"/>
      <c r="B48" s="177" t="s">
        <v>18</v>
      </c>
      <c r="C48" s="177" t="s">
        <v>6</v>
      </c>
      <c r="D48" s="178"/>
      <c r="E48" s="178"/>
      <c r="F48" s="179" t="s">
        <v>53</v>
      </c>
      <c r="G48" s="179"/>
      <c r="H48" s="179"/>
      <c r="I48" s="179" t="s">
        <v>31</v>
      </c>
      <c r="J48" s="179" t="s">
        <v>0</v>
      </c>
    </row>
    <row r="49" spans="1:10" ht="36.75" customHeight="1" x14ac:dyDescent="0.25">
      <c r="A49" s="175"/>
      <c r="B49" s="180" t="s">
        <v>54</v>
      </c>
      <c r="C49" s="181" t="s">
        <v>55</v>
      </c>
      <c r="D49" s="182"/>
      <c r="E49" s="182"/>
      <c r="F49" s="190" t="s">
        <v>26</v>
      </c>
      <c r="G49" s="183"/>
      <c r="H49" s="183"/>
      <c r="I49" s="183">
        <f>Rozpočet!G8</f>
        <v>0</v>
      </c>
      <c r="J49" s="188" t="str">
        <f>IF(I74=0,"",I49/I74*100)</f>
        <v/>
      </c>
    </row>
    <row r="50" spans="1:10" ht="36.75" customHeight="1" x14ac:dyDescent="0.25">
      <c r="A50" s="175"/>
      <c r="B50" s="180" t="s">
        <v>56</v>
      </c>
      <c r="C50" s="181" t="s">
        <v>57</v>
      </c>
      <c r="D50" s="182"/>
      <c r="E50" s="182"/>
      <c r="F50" s="190" t="s">
        <v>26</v>
      </c>
      <c r="G50" s="183"/>
      <c r="H50" s="183"/>
      <c r="I50" s="183">
        <f>Rozpočet!G13</f>
        <v>0</v>
      </c>
      <c r="J50" s="188" t="str">
        <f>IF(I74=0,"",I50/I74*100)</f>
        <v/>
      </c>
    </row>
    <row r="51" spans="1:10" ht="36.75" customHeight="1" x14ac:dyDescent="0.25">
      <c r="A51" s="175"/>
      <c r="B51" s="180" t="s">
        <v>58</v>
      </c>
      <c r="C51" s="181" t="s">
        <v>59</v>
      </c>
      <c r="D51" s="182"/>
      <c r="E51" s="182"/>
      <c r="F51" s="190" t="s">
        <v>26</v>
      </c>
      <c r="G51" s="183"/>
      <c r="H51" s="183"/>
      <c r="I51" s="183">
        <f>Rozpočet!G49</f>
        <v>0</v>
      </c>
      <c r="J51" s="188" t="str">
        <f>IF(I74=0,"",I51/I74*100)</f>
        <v/>
      </c>
    </row>
    <row r="52" spans="1:10" ht="36.75" customHeight="1" x14ac:dyDescent="0.25">
      <c r="A52" s="175"/>
      <c r="B52" s="180" t="s">
        <v>60</v>
      </c>
      <c r="C52" s="181" t="s">
        <v>61</v>
      </c>
      <c r="D52" s="182"/>
      <c r="E52" s="182"/>
      <c r="F52" s="190" t="s">
        <v>26</v>
      </c>
      <c r="G52" s="183"/>
      <c r="H52" s="183"/>
      <c r="I52" s="183">
        <f>Rozpočet!G68</f>
        <v>0</v>
      </c>
      <c r="J52" s="188" t="str">
        <f>IF(I74=0,"",I52/I74*100)</f>
        <v/>
      </c>
    </row>
    <row r="53" spans="1:10" ht="36.75" customHeight="1" x14ac:dyDescent="0.25">
      <c r="A53" s="175"/>
      <c r="B53" s="180" t="s">
        <v>62</v>
      </c>
      <c r="C53" s="181" t="s">
        <v>63</v>
      </c>
      <c r="D53" s="182"/>
      <c r="E53" s="182"/>
      <c r="F53" s="190" t="s">
        <v>26</v>
      </c>
      <c r="G53" s="183"/>
      <c r="H53" s="183"/>
      <c r="I53" s="183">
        <f>Rozpočet!G77</f>
        <v>0</v>
      </c>
      <c r="J53" s="188" t="str">
        <f>IF(I74=0,"",I53/I74*100)</f>
        <v/>
      </c>
    </row>
    <row r="54" spans="1:10" ht="36.75" customHeight="1" x14ac:dyDescent="0.25">
      <c r="A54" s="175"/>
      <c r="B54" s="180" t="s">
        <v>64</v>
      </c>
      <c r="C54" s="181" t="s">
        <v>65</v>
      </c>
      <c r="D54" s="182"/>
      <c r="E54" s="182"/>
      <c r="F54" s="190" t="s">
        <v>26</v>
      </c>
      <c r="G54" s="183"/>
      <c r="H54" s="183"/>
      <c r="I54" s="183">
        <f>Rozpočet!G110</f>
        <v>0</v>
      </c>
      <c r="J54" s="188" t="str">
        <f>IF(I74=0,"",I54/I74*100)</f>
        <v/>
      </c>
    </row>
    <row r="55" spans="1:10" ht="36.75" customHeight="1" x14ac:dyDescent="0.25">
      <c r="A55" s="175"/>
      <c r="B55" s="180" t="s">
        <v>66</v>
      </c>
      <c r="C55" s="181" t="s">
        <v>67</v>
      </c>
      <c r="D55" s="182"/>
      <c r="E55" s="182"/>
      <c r="F55" s="190" t="s">
        <v>27</v>
      </c>
      <c r="G55" s="183"/>
      <c r="H55" s="183"/>
      <c r="I55" s="183">
        <f>Rozpočet!G112</f>
        <v>0</v>
      </c>
      <c r="J55" s="188" t="str">
        <f>IF(I74=0,"",I55/I74*100)</f>
        <v/>
      </c>
    </row>
    <row r="56" spans="1:10" ht="36.75" customHeight="1" x14ac:dyDescent="0.25">
      <c r="A56" s="175"/>
      <c r="B56" s="180" t="s">
        <v>68</v>
      </c>
      <c r="C56" s="181" t="s">
        <v>69</v>
      </c>
      <c r="D56" s="182"/>
      <c r="E56" s="182"/>
      <c r="F56" s="190" t="s">
        <v>27</v>
      </c>
      <c r="G56" s="183"/>
      <c r="H56" s="183"/>
      <c r="I56" s="183">
        <f>Rozpočet!G121</f>
        <v>0</v>
      </c>
      <c r="J56" s="188" t="str">
        <f>IF(I74=0,"",I56/I74*100)</f>
        <v/>
      </c>
    </row>
    <row r="57" spans="1:10" ht="36.75" customHeight="1" x14ac:dyDescent="0.25">
      <c r="A57" s="175"/>
      <c r="B57" s="180" t="s">
        <v>70</v>
      </c>
      <c r="C57" s="181" t="s">
        <v>71</v>
      </c>
      <c r="D57" s="182"/>
      <c r="E57" s="182"/>
      <c r="F57" s="190" t="s">
        <v>27</v>
      </c>
      <c r="G57" s="183"/>
      <c r="H57" s="183"/>
      <c r="I57" s="183">
        <f>Rozpočet!G123</f>
        <v>0</v>
      </c>
      <c r="J57" s="188" t="str">
        <f>IF(I74=0,"",I57/I74*100)</f>
        <v/>
      </c>
    </row>
    <row r="58" spans="1:10" ht="36.75" customHeight="1" x14ac:dyDescent="0.25">
      <c r="A58" s="175"/>
      <c r="B58" s="180" t="s">
        <v>72</v>
      </c>
      <c r="C58" s="181" t="s">
        <v>73</v>
      </c>
      <c r="D58" s="182"/>
      <c r="E58" s="182"/>
      <c r="F58" s="190" t="s">
        <v>27</v>
      </c>
      <c r="G58" s="183"/>
      <c r="H58" s="183"/>
      <c r="I58" s="183">
        <f>Rozpočet!G131</f>
        <v>0</v>
      </c>
      <c r="J58" s="188" t="str">
        <f>IF(I74=0,"",I58/I74*100)</f>
        <v/>
      </c>
    </row>
    <row r="59" spans="1:10" ht="36.75" customHeight="1" x14ac:dyDescent="0.25">
      <c r="A59" s="175"/>
      <c r="B59" s="180" t="s">
        <v>74</v>
      </c>
      <c r="C59" s="181" t="s">
        <v>75</v>
      </c>
      <c r="D59" s="182"/>
      <c r="E59" s="182"/>
      <c r="F59" s="190" t="s">
        <v>27</v>
      </c>
      <c r="G59" s="183"/>
      <c r="H59" s="183"/>
      <c r="I59" s="183">
        <f>Rozpočet!G138</f>
        <v>0</v>
      </c>
      <c r="J59" s="188" t="str">
        <f>IF(I74=0,"",I59/I74*100)</f>
        <v/>
      </c>
    </row>
    <row r="60" spans="1:10" ht="36.75" customHeight="1" x14ac:dyDescent="0.25">
      <c r="A60" s="175"/>
      <c r="B60" s="180" t="s">
        <v>76</v>
      </c>
      <c r="C60" s="181" t="s">
        <v>77</v>
      </c>
      <c r="D60" s="182"/>
      <c r="E60" s="182"/>
      <c r="F60" s="190" t="s">
        <v>27</v>
      </c>
      <c r="G60" s="183"/>
      <c r="H60" s="183"/>
      <c r="I60" s="183">
        <f>Rozpočet!G167</f>
        <v>0</v>
      </c>
      <c r="J60" s="188" t="str">
        <f>IF(I74=0,"",I60/I74*100)</f>
        <v/>
      </c>
    </row>
    <row r="61" spans="1:10" ht="36.75" customHeight="1" x14ac:dyDescent="0.25">
      <c r="A61" s="175"/>
      <c r="B61" s="180" t="s">
        <v>78</v>
      </c>
      <c r="C61" s="181" t="s">
        <v>79</v>
      </c>
      <c r="D61" s="182"/>
      <c r="E61" s="182"/>
      <c r="F61" s="190" t="s">
        <v>27</v>
      </c>
      <c r="G61" s="183"/>
      <c r="H61" s="183"/>
      <c r="I61" s="183">
        <f>Rozpočet!G172</f>
        <v>0</v>
      </c>
      <c r="J61" s="188" t="str">
        <f>IF(I74=0,"",I61/I74*100)</f>
        <v/>
      </c>
    </row>
    <row r="62" spans="1:10" ht="36.75" customHeight="1" x14ac:dyDescent="0.25">
      <c r="A62" s="175"/>
      <c r="B62" s="180" t="s">
        <v>80</v>
      </c>
      <c r="C62" s="181" t="s">
        <v>81</v>
      </c>
      <c r="D62" s="182"/>
      <c r="E62" s="182"/>
      <c r="F62" s="190" t="s">
        <v>27</v>
      </c>
      <c r="G62" s="183"/>
      <c r="H62" s="183"/>
      <c r="I62" s="183">
        <f>Rozpočet!G176</f>
        <v>0</v>
      </c>
      <c r="J62" s="188" t="str">
        <f>IF(I74=0,"",I62/I74*100)</f>
        <v/>
      </c>
    </row>
    <row r="63" spans="1:10" ht="36.75" customHeight="1" x14ac:dyDescent="0.25">
      <c r="A63" s="175"/>
      <c r="B63" s="180" t="s">
        <v>82</v>
      </c>
      <c r="C63" s="181" t="s">
        <v>83</v>
      </c>
      <c r="D63" s="182"/>
      <c r="E63" s="182"/>
      <c r="F63" s="190" t="s">
        <v>27</v>
      </c>
      <c r="G63" s="183"/>
      <c r="H63" s="183"/>
      <c r="I63" s="183">
        <f>Rozpočet!G186</f>
        <v>0</v>
      </c>
      <c r="J63" s="188" t="str">
        <f>IF(I74=0,"",I63/I74*100)</f>
        <v/>
      </c>
    </row>
    <row r="64" spans="1:10" ht="36.75" customHeight="1" x14ac:dyDescent="0.25">
      <c r="A64" s="175"/>
      <c r="B64" s="180" t="s">
        <v>84</v>
      </c>
      <c r="C64" s="181" t="s">
        <v>85</v>
      </c>
      <c r="D64" s="182"/>
      <c r="E64" s="182"/>
      <c r="F64" s="190" t="s">
        <v>27</v>
      </c>
      <c r="G64" s="183"/>
      <c r="H64" s="183"/>
      <c r="I64" s="183">
        <f>Rozpočet!G224</f>
        <v>0</v>
      </c>
      <c r="J64" s="188" t="str">
        <f>IF(I74=0,"",I64/I74*100)</f>
        <v/>
      </c>
    </row>
    <row r="65" spans="1:10" ht="36.75" customHeight="1" x14ac:dyDescent="0.25">
      <c r="A65" s="175"/>
      <c r="B65" s="180" t="s">
        <v>86</v>
      </c>
      <c r="C65" s="181" t="s">
        <v>87</v>
      </c>
      <c r="D65" s="182"/>
      <c r="E65" s="182"/>
      <c r="F65" s="190" t="s">
        <v>27</v>
      </c>
      <c r="G65" s="183"/>
      <c r="H65" s="183"/>
      <c r="I65" s="183">
        <f>Rozpočet!G240</f>
        <v>0</v>
      </c>
      <c r="J65" s="188" t="str">
        <f>IF(I74=0,"",I65/I74*100)</f>
        <v/>
      </c>
    </row>
    <row r="66" spans="1:10" ht="36.75" customHeight="1" x14ac:dyDescent="0.25">
      <c r="A66" s="175"/>
      <c r="B66" s="180" t="s">
        <v>88</v>
      </c>
      <c r="C66" s="181" t="s">
        <v>89</v>
      </c>
      <c r="D66" s="182"/>
      <c r="E66" s="182"/>
      <c r="F66" s="190" t="s">
        <v>27</v>
      </c>
      <c r="G66" s="183"/>
      <c r="H66" s="183"/>
      <c r="I66" s="183">
        <f>Rozpočet!G246</f>
        <v>0</v>
      </c>
      <c r="J66" s="188" t="str">
        <f>IF(I74=0,"",I66/I74*100)</f>
        <v/>
      </c>
    </row>
    <row r="67" spans="1:10" ht="36.75" customHeight="1" x14ac:dyDescent="0.25">
      <c r="A67" s="175"/>
      <c r="B67" s="180" t="s">
        <v>90</v>
      </c>
      <c r="C67" s="181" t="s">
        <v>91</v>
      </c>
      <c r="D67" s="182"/>
      <c r="E67" s="182"/>
      <c r="F67" s="190" t="s">
        <v>27</v>
      </c>
      <c r="G67" s="183"/>
      <c r="H67" s="183"/>
      <c r="I67" s="183">
        <f>Rozpočet!G284</f>
        <v>0</v>
      </c>
      <c r="J67" s="188" t="str">
        <f>IF(I74=0,"",I67/I74*100)</f>
        <v/>
      </c>
    </row>
    <row r="68" spans="1:10" ht="36.75" customHeight="1" x14ac:dyDescent="0.25">
      <c r="A68" s="175"/>
      <c r="B68" s="180" t="s">
        <v>92</v>
      </c>
      <c r="C68" s="181" t="s">
        <v>93</v>
      </c>
      <c r="D68" s="182"/>
      <c r="E68" s="182"/>
      <c r="F68" s="190" t="s">
        <v>27</v>
      </c>
      <c r="G68" s="183"/>
      <c r="H68" s="183"/>
      <c r="I68" s="183">
        <f>Rozpočet!G315</f>
        <v>0</v>
      </c>
      <c r="J68" s="188" t="str">
        <f>IF(I74=0,"",I68/I74*100)</f>
        <v/>
      </c>
    </row>
    <row r="69" spans="1:10" ht="36.75" customHeight="1" x14ac:dyDescent="0.25">
      <c r="A69" s="175"/>
      <c r="B69" s="180" t="s">
        <v>94</v>
      </c>
      <c r="C69" s="181" t="s">
        <v>95</v>
      </c>
      <c r="D69" s="182"/>
      <c r="E69" s="182"/>
      <c r="F69" s="190" t="s">
        <v>27</v>
      </c>
      <c r="G69" s="183"/>
      <c r="H69" s="183"/>
      <c r="I69" s="183">
        <f>Rozpočet!G329</f>
        <v>0</v>
      </c>
      <c r="J69" s="188" t="str">
        <f>IF(I74=0,"",I69/I74*100)</f>
        <v/>
      </c>
    </row>
    <row r="70" spans="1:10" ht="36.75" customHeight="1" x14ac:dyDescent="0.25">
      <c r="A70" s="175"/>
      <c r="B70" s="180" t="s">
        <v>96</v>
      </c>
      <c r="C70" s="181" t="s">
        <v>97</v>
      </c>
      <c r="D70" s="182"/>
      <c r="E70" s="182"/>
      <c r="F70" s="190" t="s">
        <v>27</v>
      </c>
      <c r="G70" s="183"/>
      <c r="H70" s="183"/>
      <c r="I70" s="183">
        <f>Rozpočet!G348</f>
        <v>0</v>
      </c>
      <c r="J70" s="188" t="str">
        <f>IF(I74=0,"",I70/I74*100)</f>
        <v/>
      </c>
    </row>
    <row r="71" spans="1:10" ht="36.75" customHeight="1" x14ac:dyDescent="0.25">
      <c r="A71" s="175"/>
      <c r="B71" s="180" t="s">
        <v>98</v>
      </c>
      <c r="C71" s="181" t="s">
        <v>99</v>
      </c>
      <c r="D71" s="182"/>
      <c r="E71" s="182"/>
      <c r="F71" s="190" t="s">
        <v>28</v>
      </c>
      <c r="G71" s="183"/>
      <c r="H71" s="183"/>
      <c r="I71" s="183">
        <f>Rozpočet!G352</f>
        <v>0</v>
      </c>
      <c r="J71" s="188" t="str">
        <f>IF(I74=0,"",I71/I74*100)</f>
        <v/>
      </c>
    </row>
    <row r="72" spans="1:10" ht="36.75" customHeight="1" x14ac:dyDescent="0.25">
      <c r="A72" s="175"/>
      <c r="B72" s="180" t="s">
        <v>100</v>
      </c>
      <c r="C72" s="181" t="s">
        <v>101</v>
      </c>
      <c r="D72" s="182"/>
      <c r="E72" s="182"/>
      <c r="F72" s="190" t="s">
        <v>102</v>
      </c>
      <c r="G72" s="183"/>
      <c r="H72" s="183"/>
      <c r="I72" s="183">
        <f>Rozpočet!G372</f>
        <v>0</v>
      </c>
      <c r="J72" s="188" t="str">
        <f>IF(I74=0,"",I72/I74*100)</f>
        <v/>
      </c>
    </row>
    <row r="73" spans="1:10" ht="36.75" customHeight="1" x14ac:dyDescent="0.25">
      <c r="A73" s="175"/>
      <c r="B73" s="180" t="s">
        <v>103</v>
      </c>
      <c r="C73" s="181" t="s">
        <v>30</v>
      </c>
      <c r="D73" s="182"/>
      <c r="E73" s="182"/>
      <c r="F73" s="190" t="s">
        <v>103</v>
      </c>
      <c r="G73" s="183"/>
      <c r="H73" s="183"/>
      <c r="I73" s="183">
        <f>Rozpočet!G380</f>
        <v>0</v>
      </c>
      <c r="J73" s="188" t="str">
        <f>IF(I74=0,"",I73/I74*100)</f>
        <v/>
      </c>
    </row>
    <row r="74" spans="1:10" ht="25.5" customHeight="1" x14ac:dyDescent="0.25">
      <c r="A74" s="176"/>
      <c r="B74" s="184" t="s">
        <v>1</v>
      </c>
      <c r="C74" s="185"/>
      <c r="D74" s="186"/>
      <c r="E74" s="186"/>
      <c r="F74" s="191"/>
      <c r="G74" s="187"/>
      <c r="H74" s="187"/>
      <c r="I74" s="187">
        <f>SUM(I49:I73)</f>
        <v>0</v>
      </c>
      <c r="J74" s="189">
        <f>SUM(J49:J73)</f>
        <v>0</v>
      </c>
    </row>
    <row r="75" spans="1:10" x14ac:dyDescent="0.25">
      <c r="F75" s="131"/>
      <c r="G75" s="131"/>
      <c r="H75" s="131"/>
      <c r="I75" s="131"/>
      <c r="J75" s="132"/>
    </row>
    <row r="76" spans="1:10" x14ac:dyDescent="0.25">
      <c r="F76" s="131"/>
      <c r="G76" s="131"/>
      <c r="H76" s="131"/>
      <c r="I76" s="131"/>
      <c r="J76" s="132"/>
    </row>
    <row r="77" spans="1:10" x14ac:dyDescent="0.25">
      <c r="F77" s="131"/>
      <c r="G77" s="131"/>
      <c r="H77" s="131"/>
      <c r="I77" s="131"/>
      <c r="J77" s="13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54AE-EEDA-4C5B-B4AF-872C95827949}">
  <sheetPr>
    <outlinePr summaryBelow="0"/>
  </sheetPr>
  <dimension ref="A1:BH5000"/>
  <sheetViews>
    <sheetView workbookViewId="0">
      <pane ySplit="7" topLeftCell="A8" activePane="bottomLeft" state="frozen"/>
      <selection pane="bottomLeft" activeCell="AA14" sqref="AA14"/>
    </sheetView>
  </sheetViews>
  <sheetFormatPr defaultRowHeight="13.2" outlineLevelRow="1" x14ac:dyDescent="0.25"/>
  <cols>
    <col min="1" max="1" width="3.44140625" customWidth="1"/>
    <col min="2" max="2" width="12.6640625" style="173" customWidth="1"/>
    <col min="3" max="3" width="38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105</v>
      </c>
    </row>
    <row r="2" spans="1:60" ht="25.05" customHeight="1" x14ac:dyDescent="0.25">
      <c r="A2" s="194" t="s">
        <v>8</v>
      </c>
      <c r="B2" s="49"/>
      <c r="C2" s="197" t="s">
        <v>44</v>
      </c>
      <c r="D2" s="195"/>
      <c r="E2" s="195"/>
      <c r="F2" s="195"/>
      <c r="G2" s="196"/>
      <c r="AG2" t="s">
        <v>106</v>
      </c>
    </row>
    <row r="3" spans="1:60" ht="25.05" customHeight="1" x14ac:dyDescent="0.25">
      <c r="A3" s="194" t="s">
        <v>9</v>
      </c>
      <c r="B3" s="49"/>
      <c r="C3" s="197" t="s">
        <v>46</v>
      </c>
      <c r="D3" s="195"/>
      <c r="E3" s="195"/>
      <c r="F3" s="195"/>
      <c r="G3" s="196"/>
      <c r="AC3" s="173" t="s">
        <v>106</v>
      </c>
      <c r="AG3" t="s">
        <v>107</v>
      </c>
    </row>
    <row r="4" spans="1:60" ht="25.05" customHeight="1" x14ac:dyDescent="0.25">
      <c r="A4" s="198" t="s">
        <v>10</v>
      </c>
      <c r="B4" s="199"/>
      <c r="C4" s="200" t="s">
        <v>587</v>
      </c>
      <c r="D4" s="201"/>
      <c r="E4" s="201"/>
      <c r="F4" s="201"/>
      <c r="G4" s="202"/>
      <c r="AG4" t="s">
        <v>108</v>
      </c>
    </row>
    <row r="5" spans="1:60" x14ac:dyDescent="0.25">
      <c r="D5" s="10"/>
    </row>
    <row r="6" spans="1:60" ht="39.6" x14ac:dyDescent="0.25">
      <c r="A6" s="204" t="s">
        <v>109</v>
      </c>
      <c r="B6" s="206" t="s">
        <v>110</v>
      </c>
      <c r="C6" s="206" t="s">
        <v>111</v>
      </c>
      <c r="D6" s="205" t="s">
        <v>112</v>
      </c>
      <c r="E6" s="204" t="s">
        <v>113</v>
      </c>
      <c r="F6" s="203" t="s">
        <v>114</v>
      </c>
      <c r="G6" s="204" t="s">
        <v>31</v>
      </c>
      <c r="H6" s="207" t="s">
        <v>32</v>
      </c>
      <c r="I6" s="207" t="s">
        <v>115</v>
      </c>
      <c r="J6" s="207" t="s">
        <v>33</v>
      </c>
      <c r="K6" s="207" t="s">
        <v>116</v>
      </c>
      <c r="L6" s="207" t="s">
        <v>117</v>
      </c>
      <c r="M6" s="207" t="s">
        <v>118</v>
      </c>
      <c r="N6" s="207" t="s">
        <v>119</v>
      </c>
      <c r="O6" s="207" t="s">
        <v>120</v>
      </c>
      <c r="P6" s="207" t="s">
        <v>121</v>
      </c>
      <c r="Q6" s="207" t="s">
        <v>122</v>
      </c>
      <c r="R6" s="207" t="s">
        <v>123</v>
      </c>
      <c r="S6" s="207" t="s">
        <v>124</v>
      </c>
      <c r="T6" s="207" t="s">
        <v>125</v>
      </c>
      <c r="U6" s="207" t="s">
        <v>126</v>
      </c>
      <c r="V6" s="207" t="s">
        <v>127</v>
      </c>
      <c r="W6" s="207" t="s">
        <v>128</v>
      </c>
      <c r="X6" s="207" t="s">
        <v>129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5">
      <c r="A8" s="234" t="s">
        <v>130</v>
      </c>
      <c r="B8" s="235" t="s">
        <v>54</v>
      </c>
      <c r="C8" s="253" t="s">
        <v>55</v>
      </c>
      <c r="D8" s="236"/>
      <c r="E8" s="237"/>
      <c r="F8" s="238"/>
      <c r="G8" s="239">
        <f>SUMIF(AG9:AG12,"&lt;&gt;NOR",G9:G12)</f>
        <v>0</v>
      </c>
      <c r="H8" s="233"/>
      <c r="I8" s="233">
        <f>SUM(I9:I12)</f>
        <v>1418.1599999999999</v>
      </c>
      <c r="J8" s="233"/>
      <c r="K8" s="233">
        <f>SUM(K9:K12)</f>
        <v>2033.5900000000001</v>
      </c>
      <c r="L8" s="233"/>
      <c r="M8" s="233">
        <f>SUM(M9:M12)</f>
        <v>0</v>
      </c>
      <c r="N8" s="233"/>
      <c r="O8" s="233">
        <f>SUM(O9:O12)</f>
        <v>0.17</v>
      </c>
      <c r="P8" s="233"/>
      <c r="Q8" s="233">
        <f>SUM(Q9:Q12)</f>
        <v>0</v>
      </c>
      <c r="R8" s="233"/>
      <c r="S8" s="233"/>
      <c r="T8" s="233"/>
      <c r="U8" s="233"/>
      <c r="V8" s="233">
        <f>SUM(V9:V12)</f>
        <v>3.67</v>
      </c>
      <c r="W8" s="233"/>
      <c r="X8" s="233"/>
      <c r="AG8" t="s">
        <v>131</v>
      </c>
    </row>
    <row r="9" spans="1:60" outlineLevel="1" x14ac:dyDescent="0.25">
      <c r="A9" s="246">
        <v>1</v>
      </c>
      <c r="B9" s="247" t="s">
        <v>132</v>
      </c>
      <c r="C9" s="254" t="s">
        <v>133</v>
      </c>
      <c r="D9" s="248" t="s">
        <v>134</v>
      </c>
      <c r="E9" s="249">
        <v>2</v>
      </c>
      <c r="F9" s="250"/>
      <c r="G9" s="251">
        <f>ROUND(E9*F9,2)</f>
        <v>0</v>
      </c>
      <c r="H9" s="228">
        <v>6.28</v>
      </c>
      <c r="I9" s="227">
        <f>ROUND(E9*H9,2)</f>
        <v>12.56</v>
      </c>
      <c r="J9" s="228">
        <v>527.32000000000005</v>
      </c>
      <c r="K9" s="227">
        <f>ROUND(E9*J9,2)</f>
        <v>1054.6400000000001</v>
      </c>
      <c r="L9" s="227">
        <v>15</v>
      </c>
      <c r="M9" s="227">
        <f>G9*(1+L9/100)</f>
        <v>0</v>
      </c>
      <c r="N9" s="227">
        <v>1.6000000000000001E-4</v>
      </c>
      <c r="O9" s="227">
        <f>ROUND(E9*N9,2)</f>
        <v>0</v>
      </c>
      <c r="P9" s="227">
        <v>0</v>
      </c>
      <c r="Q9" s="227">
        <f>ROUND(E9*P9,2)</f>
        <v>0</v>
      </c>
      <c r="R9" s="227"/>
      <c r="S9" s="227" t="s">
        <v>135</v>
      </c>
      <c r="T9" s="227" t="s">
        <v>136</v>
      </c>
      <c r="U9" s="227">
        <v>0.94</v>
      </c>
      <c r="V9" s="227">
        <f>ROUND(E9*U9,2)</f>
        <v>1.88</v>
      </c>
      <c r="W9" s="227"/>
      <c r="X9" s="227" t="s">
        <v>137</v>
      </c>
      <c r="Y9" s="208"/>
      <c r="Z9" s="208"/>
      <c r="AA9" s="208"/>
      <c r="AB9" s="208"/>
      <c r="AC9" s="208"/>
      <c r="AD9" s="208"/>
      <c r="AE9" s="208"/>
      <c r="AF9" s="208"/>
      <c r="AG9" s="208" t="s">
        <v>138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40">
        <v>2</v>
      </c>
      <c r="B10" s="241" t="s">
        <v>139</v>
      </c>
      <c r="C10" s="255" t="s">
        <v>140</v>
      </c>
      <c r="D10" s="242" t="s">
        <v>141</v>
      </c>
      <c r="E10" s="243">
        <v>2.2999999999999998</v>
      </c>
      <c r="F10" s="244"/>
      <c r="G10" s="245">
        <f>ROUND(E10*F10,2)</f>
        <v>0</v>
      </c>
      <c r="H10" s="228">
        <v>510.87</v>
      </c>
      <c r="I10" s="227">
        <f>ROUND(E10*H10,2)</f>
        <v>1175</v>
      </c>
      <c r="J10" s="228">
        <v>425.63</v>
      </c>
      <c r="K10" s="227">
        <f>ROUND(E10*J10,2)</f>
        <v>978.95</v>
      </c>
      <c r="L10" s="227">
        <v>15</v>
      </c>
      <c r="M10" s="227">
        <f>G10*(1+L10/100)</f>
        <v>0</v>
      </c>
      <c r="N10" s="227">
        <v>7.392E-2</v>
      </c>
      <c r="O10" s="227">
        <f>ROUND(E10*N10,2)</f>
        <v>0.17</v>
      </c>
      <c r="P10" s="227">
        <v>0</v>
      </c>
      <c r="Q10" s="227">
        <f>ROUND(E10*P10,2)</f>
        <v>0</v>
      </c>
      <c r="R10" s="227"/>
      <c r="S10" s="227" t="s">
        <v>135</v>
      </c>
      <c r="T10" s="227" t="s">
        <v>136</v>
      </c>
      <c r="U10" s="227">
        <v>0.77700000000000002</v>
      </c>
      <c r="V10" s="227">
        <f>ROUND(E10*U10,2)</f>
        <v>1.79</v>
      </c>
      <c r="W10" s="227"/>
      <c r="X10" s="227" t="s">
        <v>137</v>
      </c>
      <c r="Y10" s="208"/>
      <c r="Z10" s="208"/>
      <c r="AA10" s="208"/>
      <c r="AB10" s="208"/>
      <c r="AC10" s="208"/>
      <c r="AD10" s="208"/>
      <c r="AE10" s="208"/>
      <c r="AF10" s="208"/>
      <c r="AG10" s="208" t="s">
        <v>138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25"/>
      <c r="B11" s="226"/>
      <c r="C11" s="256" t="s">
        <v>142</v>
      </c>
      <c r="D11" s="229"/>
      <c r="E11" s="230">
        <v>2.2999999999999998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08"/>
      <c r="Z11" s="208"/>
      <c r="AA11" s="208"/>
      <c r="AB11" s="208"/>
      <c r="AC11" s="208"/>
      <c r="AD11" s="208"/>
      <c r="AE11" s="208"/>
      <c r="AF11" s="208"/>
      <c r="AG11" s="208" t="s">
        <v>143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46">
        <v>3</v>
      </c>
      <c r="B12" s="247" t="s">
        <v>144</v>
      </c>
      <c r="C12" s="254" t="s">
        <v>145</v>
      </c>
      <c r="D12" s="248" t="s">
        <v>134</v>
      </c>
      <c r="E12" s="249">
        <v>2</v>
      </c>
      <c r="F12" s="250"/>
      <c r="G12" s="251">
        <f>ROUND(E12*F12,2)</f>
        <v>0</v>
      </c>
      <c r="H12" s="228">
        <v>115.3</v>
      </c>
      <c r="I12" s="227">
        <f>ROUND(E12*H12,2)</f>
        <v>230.6</v>
      </c>
      <c r="J12" s="228">
        <v>0</v>
      </c>
      <c r="K12" s="227">
        <f>ROUND(E12*J12,2)</f>
        <v>0</v>
      </c>
      <c r="L12" s="227">
        <v>15</v>
      </c>
      <c r="M12" s="227">
        <f>G12*(1+L12/100)</f>
        <v>0</v>
      </c>
      <c r="N12" s="227">
        <v>5.9999999999999995E-4</v>
      </c>
      <c r="O12" s="227">
        <f>ROUND(E12*N12,2)</f>
        <v>0</v>
      </c>
      <c r="P12" s="227">
        <v>0</v>
      </c>
      <c r="Q12" s="227">
        <f>ROUND(E12*P12,2)</f>
        <v>0</v>
      </c>
      <c r="R12" s="227" t="s">
        <v>146</v>
      </c>
      <c r="S12" s="227" t="s">
        <v>135</v>
      </c>
      <c r="T12" s="227" t="s">
        <v>136</v>
      </c>
      <c r="U12" s="227">
        <v>0</v>
      </c>
      <c r="V12" s="227">
        <f>ROUND(E12*U12,2)</f>
        <v>0</v>
      </c>
      <c r="W12" s="227"/>
      <c r="X12" s="227" t="s">
        <v>147</v>
      </c>
      <c r="Y12" s="208"/>
      <c r="Z12" s="208"/>
      <c r="AA12" s="208"/>
      <c r="AB12" s="208"/>
      <c r="AC12" s="208"/>
      <c r="AD12" s="208"/>
      <c r="AE12" s="208"/>
      <c r="AF12" s="208"/>
      <c r="AG12" s="208" t="s">
        <v>148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x14ac:dyDescent="0.25">
      <c r="A13" s="234" t="s">
        <v>130</v>
      </c>
      <c r="B13" s="235" t="s">
        <v>56</v>
      </c>
      <c r="C13" s="253" t="s">
        <v>57</v>
      </c>
      <c r="D13" s="236"/>
      <c r="E13" s="237"/>
      <c r="F13" s="238"/>
      <c r="G13" s="239">
        <f>SUMIF(AG14:AG48,"&lt;&gt;NOR",G14:G48)</f>
        <v>0</v>
      </c>
      <c r="H13" s="233"/>
      <c r="I13" s="233">
        <f>SUM(I14:I48)</f>
        <v>4289.24</v>
      </c>
      <c r="J13" s="233"/>
      <c r="K13" s="233">
        <f>SUM(K14:K48)</f>
        <v>34738.639999999999</v>
      </c>
      <c r="L13" s="233"/>
      <c r="M13" s="233">
        <f>SUM(M14:M48)</f>
        <v>0</v>
      </c>
      <c r="N13" s="233"/>
      <c r="O13" s="233">
        <f>SUM(O14:O48)</f>
        <v>2.6399999999999997</v>
      </c>
      <c r="P13" s="233"/>
      <c r="Q13" s="233">
        <f>SUM(Q14:Q48)</f>
        <v>0</v>
      </c>
      <c r="R13" s="233"/>
      <c r="S13" s="233"/>
      <c r="T13" s="233"/>
      <c r="U13" s="233"/>
      <c r="V13" s="233">
        <f>SUM(V14:V48)</f>
        <v>62.649999999999991</v>
      </c>
      <c r="W13" s="233"/>
      <c r="X13" s="233"/>
      <c r="AG13" t="s">
        <v>131</v>
      </c>
    </row>
    <row r="14" spans="1:60" outlineLevel="1" x14ac:dyDescent="0.25">
      <c r="A14" s="240">
        <v>4</v>
      </c>
      <c r="B14" s="241" t="s">
        <v>149</v>
      </c>
      <c r="C14" s="255" t="s">
        <v>150</v>
      </c>
      <c r="D14" s="242" t="s">
        <v>141</v>
      </c>
      <c r="E14" s="243">
        <v>6.4749999999999996</v>
      </c>
      <c r="F14" s="244"/>
      <c r="G14" s="245">
        <f>ROUND(E14*F14,2)</f>
        <v>0</v>
      </c>
      <c r="H14" s="228">
        <v>31.29</v>
      </c>
      <c r="I14" s="227">
        <f>ROUND(E14*H14,2)</f>
        <v>202.6</v>
      </c>
      <c r="J14" s="228">
        <v>132.06</v>
      </c>
      <c r="K14" s="227">
        <f>ROUND(E14*J14,2)</f>
        <v>855.09</v>
      </c>
      <c r="L14" s="227">
        <v>15</v>
      </c>
      <c r="M14" s="227">
        <f>G14*(1+L14/100)</f>
        <v>0</v>
      </c>
      <c r="N14" s="227">
        <v>4.8999999999999998E-3</v>
      </c>
      <c r="O14" s="227">
        <f>ROUND(E14*N14,2)</f>
        <v>0.03</v>
      </c>
      <c r="P14" s="227">
        <v>0</v>
      </c>
      <c r="Q14" s="227">
        <f>ROUND(E14*P14,2)</f>
        <v>0</v>
      </c>
      <c r="R14" s="227"/>
      <c r="S14" s="227" t="s">
        <v>135</v>
      </c>
      <c r="T14" s="227" t="s">
        <v>136</v>
      </c>
      <c r="U14" s="227">
        <v>0.25</v>
      </c>
      <c r="V14" s="227">
        <f>ROUND(E14*U14,2)</f>
        <v>1.62</v>
      </c>
      <c r="W14" s="227"/>
      <c r="X14" s="227" t="s">
        <v>137</v>
      </c>
      <c r="Y14" s="208"/>
      <c r="Z14" s="208"/>
      <c r="AA14" s="208"/>
      <c r="AB14" s="208"/>
      <c r="AC14" s="208"/>
      <c r="AD14" s="208"/>
      <c r="AE14" s="208"/>
      <c r="AF14" s="208"/>
      <c r="AG14" s="208" t="s">
        <v>138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25"/>
      <c r="B15" s="226"/>
      <c r="C15" s="256" t="s">
        <v>151</v>
      </c>
      <c r="D15" s="229"/>
      <c r="E15" s="230">
        <v>9.2750000000000004</v>
      </c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08"/>
      <c r="Z15" s="208"/>
      <c r="AA15" s="208"/>
      <c r="AB15" s="208"/>
      <c r="AC15" s="208"/>
      <c r="AD15" s="208"/>
      <c r="AE15" s="208"/>
      <c r="AF15" s="208"/>
      <c r="AG15" s="208" t="s">
        <v>143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6" t="s">
        <v>152</v>
      </c>
      <c r="D16" s="229"/>
      <c r="E16" s="230">
        <v>-2.8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08"/>
      <c r="Z16" s="208"/>
      <c r="AA16" s="208"/>
      <c r="AB16" s="208"/>
      <c r="AC16" s="208"/>
      <c r="AD16" s="208"/>
      <c r="AE16" s="208"/>
      <c r="AF16" s="208"/>
      <c r="AG16" s="208" t="s">
        <v>143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40">
        <v>5</v>
      </c>
      <c r="B17" s="241" t="s">
        <v>153</v>
      </c>
      <c r="C17" s="255" t="s">
        <v>154</v>
      </c>
      <c r="D17" s="242" t="s">
        <v>141</v>
      </c>
      <c r="E17" s="243">
        <v>10.8</v>
      </c>
      <c r="F17" s="244"/>
      <c r="G17" s="245">
        <f>ROUND(E17*F17,2)</f>
        <v>0</v>
      </c>
      <c r="H17" s="228">
        <v>15.23</v>
      </c>
      <c r="I17" s="227">
        <f>ROUND(E17*H17,2)</f>
        <v>164.48</v>
      </c>
      <c r="J17" s="228">
        <v>38.97</v>
      </c>
      <c r="K17" s="227">
        <f>ROUND(E17*J17,2)</f>
        <v>420.88</v>
      </c>
      <c r="L17" s="227">
        <v>15</v>
      </c>
      <c r="M17" s="227">
        <f>G17*(1+L17/100)</f>
        <v>0</v>
      </c>
      <c r="N17" s="227">
        <v>4.0000000000000003E-5</v>
      </c>
      <c r="O17" s="227">
        <f>ROUND(E17*N17,2)</f>
        <v>0</v>
      </c>
      <c r="P17" s="227">
        <v>0</v>
      </c>
      <c r="Q17" s="227">
        <f>ROUND(E17*P17,2)</f>
        <v>0</v>
      </c>
      <c r="R17" s="227"/>
      <c r="S17" s="227" t="s">
        <v>135</v>
      </c>
      <c r="T17" s="227" t="s">
        <v>136</v>
      </c>
      <c r="U17" s="227">
        <v>7.8E-2</v>
      </c>
      <c r="V17" s="227">
        <f>ROUND(E17*U17,2)</f>
        <v>0.84</v>
      </c>
      <c r="W17" s="227"/>
      <c r="X17" s="227" t="s">
        <v>137</v>
      </c>
      <c r="Y17" s="208"/>
      <c r="Z17" s="208"/>
      <c r="AA17" s="208"/>
      <c r="AB17" s="208"/>
      <c r="AC17" s="208"/>
      <c r="AD17" s="208"/>
      <c r="AE17" s="208"/>
      <c r="AF17" s="208"/>
      <c r="AG17" s="208" t="s">
        <v>138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25"/>
      <c r="B18" s="226"/>
      <c r="C18" s="256" t="s">
        <v>155</v>
      </c>
      <c r="D18" s="229"/>
      <c r="E18" s="230">
        <v>10.8</v>
      </c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08"/>
      <c r="Z18" s="208"/>
      <c r="AA18" s="208"/>
      <c r="AB18" s="208"/>
      <c r="AC18" s="208"/>
      <c r="AD18" s="208"/>
      <c r="AE18" s="208"/>
      <c r="AF18" s="208"/>
      <c r="AG18" s="208" t="s">
        <v>143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40">
        <v>6</v>
      </c>
      <c r="B19" s="241" t="s">
        <v>156</v>
      </c>
      <c r="C19" s="255" t="s">
        <v>157</v>
      </c>
      <c r="D19" s="242" t="s">
        <v>141</v>
      </c>
      <c r="E19" s="243">
        <v>58.702500000000001</v>
      </c>
      <c r="F19" s="244"/>
      <c r="G19" s="245">
        <f>ROUND(E19*F19,2)</f>
        <v>0</v>
      </c>
      <c r="H19" s="228">
        <v>15.96</v>
      </c>
      <c r="I19" s="227">
        <f>ROUND(E19*H19,2)</f>
        <v>936.89</v>
      </c>
      <c r="J19" s="228">
        <v>107.79</v>
      </c>
      <c r="K19" s="227">
        <f>ROUND(E19*J19,2)</f>
        <v>6327.54</v>
      </c>
      <c r="L19" s="227">
        <v>15</v>
      </c>
      <c r="M19" s="227">
        <f>G19*(1+L19/100)</f>
        <v>0</v>
      </c>
      <c r="N19" s="227">
        <v>6.0899999999999999E-3</v>
      </c>
      <c r="O19" s="227">
        <f>ROUND(E19*N19,2)</f>
        <v>0.36</v>
      </c>
      <c r="P19" s="227">
        <v>0</v>
      </c>
      <c r="Q19" s="227">
        <f>ROUND(E19*P19,2)</f>
        <v>0</v>
      </c>
      <c r="R19" s="227"/>
      <c r="S19" s="227" t="s">
        <v>135</v>
      </c>
      <c r="T19" s="227" t="s">
        <v>136</v>
      </c>
      <c r="U19" s="227">
        <v>0.19273999999999999</v>
      </c>
      <c r="V19" s="227">
        <f>ROUND(E19*U19,2)</f>
        <v>11.31</v>
      </c>
      <c r="W19" s="227"/>
      <c r="X19" s="227" t="s">
        <v>137</v>
      </c>
      <c r="Y19" s="208"/>
      <c r="Z19" s="208"/>
      <c r="AA19" s="208"/>
      <c r="AB19" s="208"/>
      <c r="AC19" s="208"/>
      <c r="AD19" s="208"/>
      <c r="AE19" s="208"/>
      <c r="AF19" s="208"/>
      <c r="AG19" s="208" t="s">
        <v>138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25"/>
      <c r="B20" s="226"/>
      <c r="C20" s="256" t="s">
        <v>158</v>
      </c>
      <c r="D20" s="229"/>
      <c r="E20" s="230">
        <v>6.75</v>
      </c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08"/>
      <c r="Z20" s="208"/>
      <c r="AA20" s="208"/>
      <c r="AB20" s="208"/>
      <c r="AC20" s="208"/>
      <c r="AD20" s="208"/>
      <c r="AE20" s="208"/>
      <c r="AF20" s="208"/>
      <c r="AG20" s="208" t="s">
        <v>143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25"/>
      <c r="B21" s="226"/>
      <c r="C21" s="256" t="s">
        <v>159</v>
      </c>
      <c r="D21" s="229"/>
      <c r="E21" s="230">
        <v>20.452500000000001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08"/>
      <c r="Z21" s="208"/>
      <c r="AA21" s="208"/>
      <c r="AB21" s="208"/>
      <c r="AC21" s="208"/>
      <c r="AD21" s="208"/>
      <c r="AE21" s="208"/>
      <c r="AF21" s="208"/>
      <c r="AG21" s="208" t="s">
        <v>143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6" t="s">
        <v>160</v>
      </c>
      <c r="D22" s="229"/>
      <c r="E22" s="230">
        <v>9.57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08"/>
      <c r="Z22" s="208"/>
      <c r="AA22" s="208"/>
      <c r="AB22" s="208"/>
      <c r="AC22" s="208"/>
      <c r="AD22" s="208"/>
      <c r="AE22" s="208"/>
      <c r="AF22" s="208"/>
      <c r="AG22" s="208" t="s">
        <v>143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25"/>
      <c r="B23" s="226"/>
      <c r="C23" s="256" t="s">
        <v>161</v>
      </c>
      <c r="D23" s="229"/>
      <c r="E23" s="230">
        <v>16.829999999999998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08"/>
      <c r="Z23" s="208"/>
      <c r="AA23" s="208"/>
      <c r="AB23" s="208"/>
      <c r="AC23" s="208"/>
      <c r="AD23" s="208"/>
      <c r="AE23" s="208"/>
      <c r="AF23" s="208"/>
      <c r="AG23" s="208" t="s">
        <v>143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25"/>
      <c r="B24" s="226"/>
      <c r="C24" s="256" t="s">
        <v>162</v>
      </c>
      <c r="D24" s="229"/>
      <c r="E24" s="230">
        <v>5.0999999999999996</v>
      </c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08"/>
      <c r="Z24" s="208"/>
      <c r="AA24" s="208"/>
      <c r="AB24" s="208"/>
      <c r="AC24" s="208"/>
      <c r="AD24" s="208"/>
      <c r="AE24" s="208"/>
      <c r="AF24" s="208"/>
      <c r="AG24" s="208" t="s">
        <v>143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40">
        <v>7</v>
      </c>
      <c r="B25" s="241" t="s">
        <v>163</v>
      </c>
      <c r="C25" s="255" t="s">
        <v>164</v>
      </c>
      <c r="D25" s="242" t="s">
        <v>141</v>
      </c>
      <c r="E25" s="243">
        <v>174.3</v>
      </c>
      <c r="F25" s="244"/>
      <c r="G25" s="245">
        <f>ROUND(E25*F25,2)</f>
        <v>0</v>
      </c>
      <c r="H25" s="228">
        <v>5.49</v>
      </c>
      <c r="I25" s="227">
        <f>ROUND(E25*H25,2)</f>
        <v>956.91</v>
      </c>
      <c r="J25" s="228">
        <v>96.04</v>
      </c>
      <c r="K25" s="227">
        <f>ROUND(E25*J25,2)</f>
        <v>16739.77</v>
      </c>
      <c r="L25" s="227">
        <v>15</v>
      </c>
      <c r="M25" s="227">
        <f>G25*(1+L25/100)</f>
        <v>0</v>
      </c>
      <c r="N25" s="227">
        <v>5.4299999999999999E-3</v>
      </c>
      <c r="O25" s="227">
        <f>ROUND(E25*N25,2)</f>
        <v>0.95</v>
      </c>
      <c r="P25" s="227">
        <v>0</v>
      </c>
      <c r="Q25" s="227">
        <f>ROUND(E25*P25,2)</f>
        <v>0</v>
      </c>
      <c r="R25" s="227"/>
      <c r="S25" s="227" t="s">
        <v>135</v>
      </c>
      <c r="T25" s="227" t="s">
        <v>136</v>
      </c>
      <c r="U25" s="227">
        <v>0.16941999999999999</v>
      </c>
      <c r="V25" s="227">
        <f>ROUND(E25*U25,2)</f>
        <v>29.53</v>
      </c>
      <c r="W25" s="227"/>
      <c r="X25" s="227" t="s">
        <v>137</v>
      </c>
      <c r="Y25" s="208"/>
      <c r="Z25" s="208"/>
      <c r="AA25" s="208"/>
      <c r="AB25" s="208"/>
      <c r="AC25" s="208"/>
      <c r="AD25" s="208"/>
      <c r="AE25" s="208"/>
      <c r="AF25" s="208"/>
      <c r="AG25" s="208" t="s">
        <v>138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25"/>
      <c r="B26" s="226"/>
      <c r="C26" s="256" t="s">
        <v>165</v>
      </c>
      <c r="D26" s="229"/>
      <c r="E26" s="230">
        <v>43.2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08"/>
      <c r="Z26" s="208"/>
      <c r="AA26" s="208"/>
      <c r="AB26" s="208"/>
      <c r="AC26" s="208"/>
      <c r="AD26" s="208"/>
      <c r="AE26" s="208"/>
      <c r="AF26" s="208"/>
      <c r="AG26" s="208" t="s">
        <v>143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25"/>
      <c r="B27" s="226"/>
      <c r="C27" s="256" t="s">
        <v>166</v>
      </c>
      <c r="D27" s="229"/>
      <c r="E27" s="230">
        <v>-6.4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08"/>
      <c r="Z27" s="208"/>
      <c r="AA27" s="208"/>
      <c r="AB27" s="208"/>
      <c r="AC27" s="208"/>
      <c r="AD27" s="208"/>
      <c r="AE27" s="208"/>
      <c r="AF27" s="208"/>
      <c r="AG27" s="208" t="s">
        <v>143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25"/>
      <c r="B28" s="226"/>
      <c r="C28" s="256" t="s">
        <v>167</v>
      </c>
      <c r="D28" s="229"/>
      <c r="E28" s="230">
        <v>-1.2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08"/>
      <c r="Z28" s="208"/>
      <c r="AA28" s="208"/>
      <c r="AB28" s="208"/>
      <c r="AC28" s="208"/>
      <c r="AD28" s="208"/>
      <c r="AE28" s="208"/>
      <c r="AF28" s="208"/>
      <c r="AG28" s="208" t="s">
        <v>143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25"/>
      <c r="B29" s="226"/>
      <c r="C29" s="256" t="s">
        <v>168</v>
      </c>
      <c r="D29" s="229"/>
      <c r="E29" s="230">
        <v>54.6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08"/>
      <c r="Z29" s="208"/>
      <c r="AA29" s="208"/>
      <c r="AB29" s="208"/>
      <c r="AC29" s="208"/>
      <c r="AD29" s="208"/>
      <c r="AE29" s="208"/>
      <c r="AF29" s="208"/>
      <c r="AG29" s="208" t="s">
        <v>143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25"/>
      <c r="B30" s="226"/>
      <c r="C30" s="256" t="s">
        <v>169</v>
      </c>
      <c r="D30" s="229"/>
      <c r="E30" s="230">
        <v>-1.6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08"/>
      <c r="Z30" s="208"/>
      <c r="AA30" s="208"/>
      <c r="AB30" s="208"/>
      <c r="AC30" s="208"/>
      <c r="AD30" s="208"/>
      <c r="AE30" s="208"/>
      <c r="AF30" s="208"/>
      <c r="AG30" s="208" t="s">
        <v>143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25"/>
      <c r="B31" s="226"/>
      <c r="C31" s="256" t="s">
        <v>170</v>
      </c>
      <c r="D31" s="229"/>
      <c r="E31" s="230">
        <v>-2.7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08"/>
      <c r="Z31" s="208"/>
      <c r="AA31" s="208"/>
      <c r="AB31" s="208"/>
      <c r="AC31" s="208"/>
      <c r="AD31" s="208"/>
      <c r="AE31" s="208"/>
      <c r="AF31" s="208"/>
      <c r="AG31" s="208" t="s">
        <v>143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25"/>
      <c r="B32" s="226"/>
      <c r="C32" s="256" t="s">
        <v>171</v>
      </c>
      <c r="D32" s="229"/>
      <c r="E32" s="230">
        <v>37.200000000000003</v>
      </c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08"/>
      <c r="Z32" s="208"/>
      <c r="AA32" s="208"/>
      <c r="AB32" s="208"/>
      <c r="AC32" s="208"/>
      <c r="AD32" s="208"/>
      <c r="AE32" s="208"/>
      <c r="AF32" s="208"/>
      <c r="AG32" s="208" t="s">
        <v>143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25"/>
      <c r="B33" s="226"/>
      <c r="C33" s="256" t="s">
        <v>169</v>
      </c>
      <c r="D33" s="229"/>
      <c r="E33" s="230">
        <v>-1.6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08"/>
      <c r="Z33" s="208"/>
      <c r="AA33" s="208"/>
      <c r="AB33" s="208"/>
      <c r="AC33" s="208"/>
      <c r="AD33" s="208"/>
      <c r="AE33" s="208"/>
      <c r="AF33" s="208"/>
      <c r="AG33" s="208" t="s">
        <v>143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25"/>
      <c r="B34" s="226"/>
      <c r="C34" s="256" t="s">
        <v>170</v>
      </c>
      <c r="D34" s="229"/>
      <c r="E34" s="230">
        <v>-2.7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08"/>
      <c r="Z34" s="208"/>
      <c r="AA34" s="208"/>
      <c r="AB34" s="208"/>
      <c r="AC34" s="208"/>
      <c r="AD34" s="208"/>
      <c r="AE34" s="208"/>
      <c r="AF34" s="208"/>
      <c r="AG34" s="208" t="s">
        <v>143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25"/>
      <c r="B35" s="226"/>
      <c r="C35" s="256" t="s">
        <v>172</v>
      </c>
      <c r="D35" s="229"/>
      <c r="E35" s="230">
        <v>50.4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08"/>
      <c r="Z35" s="208"/>
      <c r="AA35" s="208"/>
      <c r="AB35" s="208"/>
      <c r="AC35" s="208"/>
      <c r="AD35" s="208"/>
      <c r="AE35" s="208"/>
      <c r="AF35" s="208"/>
      <c r="AG35" s="208" t="s">
        <v>143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25"/>
      <c r="B36" s="226"/>
      <c r="C36" s="256" t="s">
        <v>169</v>
      </c>
      <c r="D36" s="229"/>
      <c r="E36" s="230">
        <v>-1.6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08"/>
      <c r="Z36" s="208"/>
      <c r="AA36" s="208"/>
      <c r="AB36" s="208"/>
      <c r="AC36" s="208"/>
      <c r="AD36" s="208"/>
      <c r="AE36" s="208"/>
      <c r="AF36" s="208"/>
      <c r="AG36" s="208" t="s">
        <v>143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25"/>
      <c r="B37" s="226"/>
      <c r="C37" s="256" t="s">
        <v>170</v>
      </c>
      <c r="D37" s="229"/>
      <c r="E37" s="230">
        <v>-2.7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08"/>
      <c r="Z37" s="208"/>
      <c r="AA37" s="208"/>
      <c r="AB37" s="208"/>
      <c r="AC37" s="208"/>
      <c r="AD37" s="208"/>
      <c r="AE37" s="208"/>
      <c r="AF37" s="208"/>
      <c r="AG37" s="208" t="s">
        <v>143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25"/>
      <c r="B38" s="226"/>
      <c r="C38" s="256" t="s">
        <v>173</v>
      </c>
      <c r="D38" s="229"/>
      <c r="E38" s="230">
        <v>9.4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08"/>
      <c r="Z38" s="208"/>
      <c r="AA38" s="208"/>
      <c r="AB38" s="208"/>
      <c r="AC38" s="208"/>
      <c r="AD38" s="208"/>
      <c r="AE38" s="208"/>
      <c r="AF38" s="208"/>
      <c r="AG38" s="208" t="s">
        <v>143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20.399999999999999" outlineLevel="1" x14ac:dyDescent="0.25">
      <c r="A39" s="240">
        <v>8</v>
      </c>
      <c r="B39" s="241" t="s">
        <v>174</v>
      </c>
      <c r="C39" s="255" t="s">
        <v>175</v>
      </c>
      <c r="D39" s="242" t="s">
        <v>141</v>
      </c>
      <c r="E39" s="243">
        <v>1.3</v>
      </c>
      <c r="F39" s="244"/>
      <c r="G39" s="245">
        <f>ROUND(E39*F39,2)</f>
        <v>0</v>
      </c>
      <c r="H39" s="228">
        <v>163.30000000000001</v>
      </c>
      <c r="I39" s="227">
        <f>ROUND(E39*H39,2)</f>
        <v>212.29</v>
      </c>
      <c r="J39" s="228">
        <v>1041.2</v>
      </c>
      <c r="K39" s="227">
        <f>ROUND(E39*J39,2)</f>
        <v>1353.56</v>
      </c>
      <c r="L39" s="227">
        <v>15</v>
      </c>
      <c r="M39" s="227">
        <f>G39*(1+L39/100)</f>
        <v>0</v>
      </c>
      <c r="N39" s="227">
        <v>5.8500000000000003E-2</v>
      </c>
      <c r="O39" s="227">
        <f>ROUND(E39*N39,2)</f>
        <v>0.08</v>
      </c>
      <c r="P39" s="227">
        <v>0</v>
      </c>
      <c r="Q39" s="227">
        <f>ROUND(E39*P39,2)</f>
        <v>0</v>
      </c>
      <c r="R39" s="227"/>
      <c r="S39" s="227" t="s">
        <v>135</v>
      </c>
      <c r="T39" s="227" t="s">
        <v>136</v>
      </c>
      <c r="U39" s="227">
        <v>1.86904</v>
      </c>
      <c r="V39" s="227">
        <f>ROUND(E39*U39,2)</f>
        <v>2.4300000000000002</v>
      </c>
      <c r="W39" s="227"/>
      <c r="X39" s="227" t="s">
        <v>137</v>
      </c>
      <c r="Y39" s="208"/>
      <c r="Z39" s="208"/>
      <c r="AA39" s="208"/>
      <c r="AB39" s="208"/>
      <c r="AC39" s="208"/>
      <c r="AD39" s="208"/>
      <c r="AE39" s="208"/>
      <c r="AF39" s="208"/>
      <c r="AG39" s="208" t="s">
        <v>138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25"/>
      <c r="B40" s="226"/>
      <c r="C40" s="256" t="s">
        <v>176</v>
      </c>
      <c r="D40" s="229"/>
      <c r="E40" s="230">
        <v>0.7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08"/>
      <c r="Z40" s="208"/>
      <c r="AA40" s="208"/>
      <c r="AB40" s="208"/>
      <c r="AC40" s="208"/>
      <c r="AD40" s="208"/>
      <c r="AE40" s="208"/>
      <c r="AF40" s="208"/>
      <c r="AG40" s="208" t="s">
        <v>143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25"/>
      <c r="B41" s="226"/>
      <c r="C41" s="256" t="s">
        <v>177</v>
      </c>
      <c r="D41" s="229"/>
      <c r="E41" s="230">
        <v>0.6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08"/>
      <c r="Z41" s="208"/>
      <c r="AA41" s="208"/>
      <c r="AB41" s="208"/>
      <c r="AC41" s="208"/>
      <c r="AD41" s="208"/>
      <c r="AE41" s="208"/>
      <c r="AF41" s="208"/>
      <c r="AG41" s="208" t="s">
        <v>143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40">
        <v>9</v>
      </c>
      <c r="B42" s="241" t="s">
        <v>178</v>
      </c>
      <c r="C42" s="255" t="s">
        <v>179</v>
      </c>
      <c r="D42" s="242" t="s">
        <v>141</v>
      </c>
      <c r="E42" s="243">
        <v>26.875</v>
      </c>
      <c r="F42" s="244"/>
      <c r="G42" s="245">
        <f>ROUND(E42*F42,2)</f>
        <v>0</v>
      </c>
      <c r="H42" s="228">
        <v>56.81</v>
      </c>
      <c r="I42" s="227">
        <f>ROUND(E42*H42,2)</f>
        <v>1526.77</v>
      </c>
      <c r="J42" s="228">
        <v>324.99</v>
      </c>
      <c r="K42" s="227">
        <f>ROUND(E42*J42,2)</f>
        <v>8734.11</v>
      </c>
      <c r="L42" s="227">
        <v>15</v>
      </c>
      <c r="M42" s="227">
        <f>G42*(1+L42/100)</f>
        <v>0</v>
      </c>
      <c r="N42" s="227">
        <v>4.5580000000000002E-2</v>
      </c>
      <c r="O42" s="227">
        <f>ROUND(E42*N42,2)</f>
        <v>1.22</v>
      </c>
      <c r="P42" s="227">
        <v>0</v>
      </c>
      <c r="Q42" s="227">
        <f>ROUND(E42*P42,2)</f>
        <v>0</v>
      </c>
      <c r="R42" s="227"/>
      <c r="S42" s="227" t="s">
        <v>135</v>
      </c>
      <c r="T42" s="227" t="s">
        <v>136</v>
      </c>
      <c r="U42" s="227">
        <v>0.60799999999999998</v>
      </c>
      <c r="V42" s="227">
        <f>ROUND(E42*U42,2)</f>
        <v>16.34</v>
      </c>
      <c r="W42" s="227"/>
      <c r="X42" s="227" t="s">
        <v>137</v>
      </c>
      <c r="Y42" s="208"/>
      <c r="Z42" s="208"/>
      <c r="AA42" s="208"/>
      <c r="AB42" s="208"/>
      <c r="AC42" s="208"/>
      <c r="AD42" s="208"/>
      <c r="AE42" s="208"/>
      <c r="AF42" s="208"/>
      <c r="AG42" s="208" t="s">
        <v>138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25"/>
      <c r="B43" s="226"/>
      <c r="C43" s="256" t="s">
        <v>151</v>
      </c>
      <c r="D43" s="229"/>
      <c r="E43" s="230">
        <v>9.2750000000000004</v>
      </c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08"/>
      <c r="Z43" s="208"/>
      <c r="AA43" s="208"/>
      <c r="AB43" s="208"/>
      <c r="AC43" s="208"/>
      <c r="AD43" s="208"/>
      <c r="AE43" s="208"/>
      <c r="AF43" s="208"/>
      <c r="AG43" s="208" t="s">
        <v>143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6" t="s">
        <v>180</v>
      </c>
      <c r="D44" s="229"/>
      <c r="E44" s="230">
        <v>18.8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08"/>
      <c r="Z44" s="208"/>
      <c r="AA44" s="208"/>
      <c r="AB44" s="208"/>
      <c r="AC44" s="208"/>
      <c r="AD44" s="208"/>
      <c r="AE44" s="208"/>
      <c r="AF44" s="208"/>
      <c r="AG44" s="208" t="s">
        <v>143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25"/>
      <c r="B45" s="226"/>
      <c r="C45" s="256" t="s">
        <v>167</v>
      </c>
      <c r="D45" s="229"/>
      <c r="E45" s="230">
        <v>-1.2</v>
      </c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08"/>
      <c r="Z45" s="208"/>
      <c r="AA45" s="208"/>
      <c r="AB45" s="208"/>
      <c r="AC45" s="208"/>
      <c r="AD45" s="208"/>
      <c r="AE45" s="208"/>
      <c r="AF45" s="208"/>
      <c r="AG45" s="208" t="s">
        <v>143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40">
        <v>10</v>
      </c>
      <c r="B46" s="241" t="s">
        <v>181</v>
      </c>
      <c r="C46" s="255" t="s">
        <v>182</v>
      </c>
      <c r="D46" s="242" t="s">
        <v>141</v>
      </c>
      <c r="E46" s="243">
        <v>6.4749999999999996</v>
      </c>
      <c r="F46" s="244"/>
      <c r="G46" s="245">
        <f>ROUND(E46*F46,2)</f>
        <v>0</v>
      </c>
      <c r="H46" s="228">
        <v>44.68</v>
      </c>
      <c r="I46" s="227">
        <f>ROUND(E46*H46,2)</f>
        <v>289.3</v>
      </c>
      <c r="J46" s="228">
        <v>47.52</v>
      </c>
      <c r="K46" s="227">
        <f>ROUND(E46*J46,2)</f>
        <v>307.69</v>
      </c>
      <c r="L46" s="227">
        <v>15</v>
      </c>
      <c r="M46" s="227">
        <f>G46*(1+L46/100)</f>
        <v>0</v>
      </c>
      <c r="N46" s="227">
        <v>2.5999999999999998E-4</v>
      </c>
      <c r="O46" s="227">
        <f>ROUND(E46*N46,2)</f>
        <v>0</v>
      </c>
      <c r="P46" s="227">
        <v>0</v>
      </c>
      <c r="Q46" s="227">
        <f>ROUND(E46*P46,2)</f>
        <v>0</v>
      </c>
      <c r="R46" s="227"/>
      <c r="S46" s="227" t="s">
        <v>135</v>
      </c>
      <c r="T46" s="227" t="s">
        <v>136</v>
      </c>
      <c r="U46" s="227">
        <v>0.09</v>
      </c>
      <c r="V46" s="227">
        <f>ROUND(E46*U46,2)</f>
        <v>0.57999999999999996</v>
      </c>
      <c r="W46" s="227"/>
      <c r="X46" s="227" t="s">
        <v>137</v>
      </c>
      <c r="Y46" s="208"/>
      <c r="Z46" s="208"/>
      <c r="AA46" s="208"/>
      <c r="AB46" s="208"/>
      <c r="AC46" s="208"/>
      <c r="AD46" s="208"/>
      <c r="AE46" s="208"/>
      <c r="AF46" s="208"/>
      <c r="AG46" s="208" t="s">
        <v>138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6" t="s">
        <v>151</v>
      </c>
      <c r="D47" s="229"/>
      <c r="E47" s="230">
        <v>9.2750000000000004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08"/>
      <c r="Z47" s="208"/>
      <c r="AA47" s="208"/>
      <c r="AB47" s="208"/>
      <c r="AC47" s="208"/>
      <c r="AD47" s="208"/>
      <c r="AE47" s="208"/>
      <c r="AF47" s="208"/>
      <c r="AG47" s="208" t="s">
        <v>143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25"/>
      <c r="B48" s="226"/>
      <c r="C48" s="256" t="s">
        <v>152</v>
      </c>
      <c r="D48" s="229"/>
      <c r="E48" s="230">
        <v>-2.8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08"/>
      <c r="Z48" s="208"/>
      <c r="AA48" s="208"/>
      <c r="AB48" s="208"/>
      <c r="AC48" s="208"/>
      <c r="AD48" s="208"/>
      <c r="AE48" s="208"/>
      <c r="AF48" s="208"/>
      <c r="AG48" s="208" t="s">
        <v>143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x14ac:dyDescent="0.25">
      <c r="A49" s="234" t="s">
        <v>130</v>
      </c>
      <c r="B49" s="235" t="s">
        <v>58</v>
      </c>
      <c r="C49" s="253" t="s">
        <v>59</v>
      </c>
      <c r="D49" s="236"/>
      <c r="E49" s="237"/>
      <c r="F49" s="238"/>
      <c r="G49" s="239">
        <f>SUMIF(AG50:AG67,"&lt;&gt;NOR",G50:G67)</f>
        <v>0</v>
      </c>
      <c r="H49" s="233"/>
      <c r="I49" s="233">
        <f>SUM(I50:I67)</f>
        <v>22396.769999999997</v>
      </c>
      <c r="J49" s="233"/>
      <c r="K49" s="233">
        <f>SUM(K50:K67)</f>
        <v>15260.89</v>
      </c>
      <c r="L49" s="233"/>
      <c r="M49" s="233">
        <f>SUM(M50:M67)</f>
        <v>0</v>
      </c>
      <c r="N49" s="233"/>
      <c r="O49" s="233">
        <f>SUM(O50:O67)</f>
        <v>1.08</v>
      </c>
      <c r="P49" s="233"/>
      <c r="Q49" s="233">
        <f>SUM(Q50:Q67)</f>
        <v>0</v>
      </c>
      <c r="R49" s="233"/>
      <c r="S49" s="233"/>
      <c r="T49" s="233"/>
      <c r="U49" s="233"/>
      <c r="V49" s="233">
        <f>SUM(V50:V67)</f>
        <v>28.060000000000002</v>
      </c>
      <c r="W49" s="233"/>
      <c r="X49" s="233"/>
      <c r="AG49" t="s">
        <v>131</v>
      </c>
    </row>
    <row r="50" spans="1:60" outlineLevel="1" x14ac:dyDescent="0.25">
      <c r="A50" s="240">
        <v>11</v>
      </c>
      <c r="B50" s="241" t="s">
        <v>181</v>
      </c>
      <c r="C50" s="255" t="s">
        <v>182</v>
      </c>
      <c r="D50" s="242" t="s">
        <v>141</v>
      </c>
      <c r="E50" s="243">
        <v>58.702500000000001</v>
      </c>
      <c r="F50" s="244"/>
      <c r="G50" s="245">
        <f>ROUND(E50*F50,2)</f>
        <v>0</v>
      </c>
      <c r="H50" s="228">
        <v>44.68</v>
      </c>
      <c r="I50" s="227">
        <f>ROUND(E50*H50,2)</f>
        <v>2622.83</v>
      </c>
      <c r="J50" s="228">
        <v>47.52</v>
      </c>
      <c r="K50" s="227">
        <f>ROUND(E50*J50,2)</f>
        <v>2789.54</v>
      </c>
      <c r="L50" s="227">
        <v>15</v>
      </c>
      <c r="M50" s="227">
        <f>G50*(1+L50/100)</f>
        <v>0</v>
      </c>
      <c r="N50" s="227">
        <v>2.5999999999999998E-4</v>
      </c>
      <c r="O50" s="227">
        <f>ROUND(E50*N50,2)</f>
        <v>0.02</v>
      </c>
      <c r="P50" s="227">
        <v>0</v>
      </c>
      <c r="Q50" s="227">
        <f>ROUND(E50*P50,2)</f>
        <v>0</v>
      </c>
      <c r="R50" s="227"/>
      <c r="S50" s="227" t="s">
        <v>135</v>
      </c>
      <c r="T50" s="227" t="s">
        <v>136</v>
      </c>
      <c r="U50" s="227">
        <v>0.09</v>
      </c>
      <c r="V50" s="227">
        <f>ROUND(E50*U50,2)</f>
        <v>5.28</v>
      </c>
      <c r="W50" s="227"/>
      <c r="X50" s="227" t="s">
        <v>137</v>
      </c>
      <c r="Y50" s="208"/>
      <c r="Z50" s="208"/>
      <c r="AA50" s="208"/>
      <c r="AB50" s="208"/>
      <c r="AC50" s="208"/>
      <c r="AD50" s="208"/>
      <c r="AE50" s="208"/>
      <c r="AF50" s="208"/>
      <c r="AG50" s="208" t="s">
        <v>138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5">
      <c r="A51" s="225"/>
      <c r="B51" s="226"/>
      <c r="C51" s="256" t="s">
        <v>158</v>
      </c>
      <c r="D51" s="229"/>
      <c r="E51" s="230">
        <v>6.75</v>
      </c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08"/>
      <c r="Z51" s="208"/>
      <c r="AA51" s="208"/>
      <c r="AB51" s="208"/>
      <c r="AC51" s="208"/>
      <c r="AD51" s="208"/>
      <c r="AE51" s="208"/>
      <c r="AF51" s="208"/>
      <c r="AG51" s="208" t="s">
        <v>143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5">
      <c r="A52" s="225"/>
      <c r="B52" s="226"/>
      <c r="C52" s="256" t="s">
        <v>159</v>
      </c>
      <c r="D52" s="229"/>
      <c r="E52" s="230">
        <v>20.452500000000001</v>
      </c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08"/>
      <c r="Z52" s="208"/>
      <c r="AA52" s="208"/>
      <c r="AB52" s="208"/>
      <c r="AC52" s="208"/>
      <c r="AD52" s="208"/>
      <c r="AE52" s="208"/>
      <c r="AF52" s="208"/>
      <c r="AG52" s="208" t="s">
        <v>143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5">
      <c r="A53" s="225"/>
      <c r="B53" s="226"/>
      <c r="C53" s="256" t="s">
        <v>160</v>
      </c>
      <c r="D53" s="229"/>
      <c r="E53" s="230">
        <v>9.57</v>
      </c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08"/>
      <c r="Z53" s="208"/>
      <c r="AA53" s="208"/>
      <c r="AB53" s="208"/>
      <c r="AC53" s="208"/>
      <c r="AD53" s="208"/>
      <c r="AE53" s="208"/>
      <c r="AF53" s="208"/>
      <c r="AG53" s="208" t="s">
        <v>143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25"/>
      <c r="B54" s="226"/>
      <c r="C54" s="256" t="s">
        <v>161</v>
      </c>
      <c r="D54" s="229"/>
      <c r="E54" s="230">
        <v>16.829999999999998</v>
      </c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08"/>
      <c r="Z54" s="208"/>
      <c r="AA54" s="208"/>
      <c r="AB54" s="208"/>
      <c r="AC54" s="208"/>
      <c r="AD54" s="208"/>
      <c r="AE54" s="208"/>
      <c r="AF54" s="208"/>
      <c r="AG54" s="208" t="s">
        <v>143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25"/>
      <c r="B55" s="226"/>
      <c r="C55" s="256" t="s">
        <v>162</v>
      </c>
      <c r="D55" s="229"/>
      <c r="E55" s="230">
        <v>5.0999999999999996</v>
      </c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08"/>
      <c r="Z55" s="208"/>
      <c r="AA55" s="208"/>
      <c r="AB55" s="208"/>
      <c r="AC55" s="208"/>
      <c r="AD55" s="208"/>
      <c r="AE55" s="208"/>
      <c r="AF55" s="208"/>
      <c r="AG55" s="208" t="s">
        <v>143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40">
        <v>12</v>
      </c>
      <c r="B56" s="241" t="s">
        <v>183</v>
      </c>
      <c r="C56" s="255" t="s">
        <v>184</v>
      </c>
      <c r="D56" s="242" t="s">
        <v>141</v>
      </c>
      <c r="E56" s="243">
        <v>58.702500000000001</v>
      </c>
      <c r="F56" s="244"/>
      <c r="G56" s="245">
        <f>ROUND(E56*F56,2)</f>
        <v>0</v>
      </c>
      <c r="H56" s="228">
        <v>336.85</v>
      </c>
      <c r="I56" s="227">
        <f>ROUND(E56*H56,2)</f>
        <v>19773.939999999999</v>
      </c>
      <c r="J56" s="228">
        <v>204.55</v>
      </c>
      <c r="K56" s="227">
        <f>ROUND(E56*J56,2)</f>
        <v>12007.6</v>
      </c>
      <c r="L56" s="227">
        <v>15</v>
      </c>
      <c r="M56" s="227">
        <f>G56*(1+L56/100)</f>
        <v>0</v>
      </c>
      <c r="N56" s="227">
        <v>1.806E-2</v>
      </c>
      <c r="O56" s="227">
        <f>ROUND(E56*N56,2)</f>
        <v>1.06</v>
      </c>
      <c r="P56" s="227">
        <v>0</v>
      </c>
      <c r="Q56" s="227">
        <f>ROUND(E56*P56,2)</f>
        <v>0</v>
      </c>
      <c r="R56" s="227"/>
      <c r="S56" s="227" t="s">
        <v>135</v>
      </c>
      <c r="T56" s="227" t="s">
        <v>136</v>
      </c>
      <c r="U56" s="227">
        <v>0.372</v>
      </c>
      <c r="V56" s="227">
        <f>ROUND(E56*U56,2)</f>
        <v>21.84</v>
      </c>
      <c r="W56" s="227"/>
      <c r="X56" s="227" t="s">
        <v>137</v>
      </c>
      <c r="Y56" s="208"/>
      <c r="Z56" s="208"/>
      <c r="AA56" s="208"/>
      <c r="AB56" s="208"/>
      <c r="AC56" s="208"/>
      <c r="AD56" s="208"/>
      <c r="AE56" s="208"/>
      <c r="AF56" s="208"/>
      <c r="AG56" s="208" t="s">
        <v>138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25"/>
      <c r="B57" s="226"/>
      <c r="C57" s="256" t="s">
        <v>158</v>
      </c>
      <c r="D57" s="229"/>
      <c r="E57" s="230">
        <v>6.75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08"/>
      <c r="Z57" s="208"/>
      <c r="AA57" s="208"/>
      <c r="AB57" s="208"/>
      <c r="AC57" s="208"/>
      <c r="AD57" s="208"/>
      <c r="AE57" s="208"/>
      <c r="AF57" s="208"/>
      <c r="AG57" s="208" t="s">
        <v>143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25"/>
      <c r="B58" s="226"/>
      <c r="C58" s="256" t="s">
        <v>159</v>
      </c>
      <c r="D58" s="229"/>
      <c r="E58" s="230">
        <v>20.452500000000001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08"/>
      <c r="Z58" s="208"/>
      <c r="AA58" s="208"/>
      <c r="AB58" s="208"/>
      <c r="AC58" s="208"/>
      <c r="AD58" s="208"/>
      <c r="AE58" s="208"/>
      <c r="AF58" s="208"/>
      <c r="AG58" s="208" t="s">
        <v>143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25"/>
      <c r="B59" s="226"/>
      <c r="C59" s="256" t="s">
        <v>160</v>
      </c>
      <c r="D59" s="229"/>
      <c r="E59" s="230">
        <v>9.57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08"/>
      <c r="Z59" s="208"/>
      <c r="AA59" s="208"/>
      <c r="AB59" s="208"/>
      <c r="AC59" s="208"/>
      <c r="AD59" s="208"/>
      <c r="AE59" s="208"/>
      <c r="AF59" s="208"/>
      <c r="AG59" s="208" t="s">
        <v>143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25"/>
      <c r="B60" s="226"/>
      <c r="C60" s="256" t="s">
        <v>161</v>
      </c>
      <c r="D60" s="229"/>
      <c r="E60" s="230">
        <v>16.829999999999998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08"/>
      <c r="Z60" s="208"/>
      <c r="AA60" s="208"/>
      <c r="AB60" s="208"/>
      <c r="AC60" s="208"/>
      <c r="AD60" s="208"/>
      <c r="AE60" s="208"/>
      <c r="AF60" s="208"/>
      <c r="AG60" s="208" t="s">
        <v>143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5">
      <c r="A61" s="225"/>
      <c r="B61" s="226"/>
      <c r="C61" s="256" t="s">
        <v>162</v>
      </c>
      <c r="D61" s="229"/>
      <c r="E61" s="230">
        <v>5.0999999999999996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08"/>
      <c r="Z61" s="208"/>
      <c r="AA61" s="208"/>
      <c r="AB61" s="208"/>
      <c r="AC61" s="208"/>
      <c r="AD61" s="208"/>
      <c r="AE61" s="208"/>
      <c r="AF61" s="208"/>
      <c r="AG61" s="208" t="s">
        <v>143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40">
        <v>13</v>
      </c>
      <c r="B62" s="241" t="s">
        <v>185</v>
      </c>
      <c r="C62" s="255" t="s">
        <v>186</v>
      </c>
      <c r="D62" s="242" t="s">
        <v>141</v>
      </c>
      <c r="E62" s="243">
        <v>58.702500000000001</v>
      </c>
      <c r="F62" s="244"/>
      <c r="G62" s="245">
        <f>ROUND(E62*F62,2)</f>
        <v>0</v>
      </c>
      <c r="H62" s="228">
        <v>0</v>
      </c>
      <c r="I62" s="227">
        <f>ROUND(E62*H62,2)</f>
        <v>0</v>
      </c>
      <c r="J62" s="228">
        <v>7.9</v>
      </c>
      <c r="K62" s="227">
        <f>ROUND(E62*J62,2)</f>
        <v>463.75</v>
      </c>
      <c r="L62" s="227">
        <v>15</v>
      </c>
      <c r="M62" s="227">
        <f>G62*(1+L62/100)</f>
        <v>0</v>
      </c>
      <c r="N62" s="227">
        <v>0</v>
      </c>
      <c r="O62" s="227">
        <f>ROUND(E62*N62,2)</f>
        <v>0</v>
      </c>
      <c r="P62" s="227">
        <v>0</v>
      </c>
      <c r="Q62" s="227">
        <f>ROUND(E62*P62,2)</f>
        <v>0</v>
      </c>
      <c r="R62" s="227"/>
      <c r="S62" s="227" t="s">
        <v>187</v>
      </c>
      <c r="T62" s="227" t="s">
        <v>136</v>
      </c>
      <c r="U62" s="227">
        <v>1.6E-2</v>
      </c>
      <c r="V62" s="227">
        <f>ROUND(E62*U62,2)</f>
        <v>0.94</v>
      </c>
      <c r="W62" s="227"/>
      <c r="X62" s="227" t="s">
        <v>137</v>
      </c>
      <c r="Y62" s="208"/>
      <c r="Z62" s="208"/>
      <c r="AA62" s="208"/>
      <c r="AB62" s="208"/>
      <c r="AC62" s="208"/>
      <c r="AD62" s="208"/>
      <c r="AE62" s="208"/>
      <c r="AF62" s="208"/>
      <c r="AG62" s="208" t="s">
        <v>138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25"/>
      <c r="B63" s="226"/>
      <c r="C63" s="256" t="s">
        <v>158</v>
      </c>
      <c r="D63" s="229"/>
      <c r="E63" s="230">
        <v>6.75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08"/>
      <c r="Z63" s="208"/>
      <c r="AA63" s="208"/>
      <c r="AB63" s="208"/>
      <c r="AC63" s="208"/>
      <c r="AD63" s="208"/>
      <c r="AE63" s="208"/>
      <c r="AF63" s="208"/>
      <c r="AG63" s="208" t="s">
        <v>143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25"/>
      <c r="B64" s="226"/>
      <c r="C64" s="256" t="s">
        <v>159</v>
      </c>
      <c r="D64" s="229"/>
      <c r="E64" s="230">
        <v>20.452500000000001</v>
      </c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08"/>
      <c r="Z64" s="208"/>
      <c r="AA64" s="208"/>
      <c r="AB64" s="208"/>
      <c r="AC64" s="208"/>
      <c r="AD64" s="208"/>
      <c r="AE64" s="208"/>
      <c r="AF64" s="208"/>
      <c r="AG64" s="208" t="s">
        <v>143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25"/>
      <c r="B65" s="226"/>
      <c r="C65" s="256" t="s">
        <v>160</v>
      </c>
      <c r="D65" s="229"/>
      <c r="E65" s="230">
        <v>9.57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08"/>
      <c r="Z65" s="208"/>
      <c r="AA65" s="208"/>
      <c r="AB65" s="208"/>
      <c r="AC65" s="208"/>
      <c r="AD65" s="208"/>
      <c r="AE65" s="208"/>
      <c r="AF65" s="208"/>
      <c r="AG65" s="208" t="s">
        <v>143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25"/>
      <c r="B66" s="226"/>
      <c r="C66" s="256" t="s">
        <v>161</v>
      </c>
      <c r="D66" s="229"/>
      <c r="E66" s="230">
        <v>16.829999999999998</v>
      </c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08"/>
      <c r="Z66" s="208"/>
      <c r="AA66" s="208"/>
      <c r="AB66" s="208"/>
      <c r="AC66" s="208"/>
      <c r="AD66" s="208"/>
      <c r="AE66" s="208"/>
      <c r="AF66" s="208"/>
      <c r="AG66" s="208" t="s">
        <v>143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25"/>
      <c r="B67" s="226"/>
      <c r="C67" s="256" t="s">
        <v>162</v>
      </c>
      <c r="D67" s="229"/>
      <c r="E67" s="230">
        <v>5.0999999999999996</v>
      </c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08"/>
      <c r="Z67" s="208"/>
      <c r="AA67" s="208"/>
      <c r="AB67" s="208"/>
      <c r="AC67" s="208"/>
      <c r="AD67" s="208"/>
      <c r="AE67" s="208"/>
      <c r="AF67" s="208"/>
      <c r="AG67" s="208" t="s">
        <v>143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ht="26.4" x14ac:dyDescent="0.25">
      <c r="A68" s="234" t="s">
        <v>130</v>
      </c>
      <c r="B68" s="235" t="s">
        <v>60</v>
      </c>
      <c r="C68" s="253" t="s">
        <v>61</v>
      </c>
      <c r="D68" s="236"/>
      <c r="E68" s="237"/>
      <c r="F68" s="238"/>
      <c r="G68" s="239">
        <f>SUMIF(AG69:AG76,"&lt;&gt;NOR",G69:G76)</f>
        <v>0</v>
      </c>
      <c r="H68" s="233"/>
      <c r="I68" s="233">
        <f>SUM(I69:I76)</f>
        <v>105</v>
      </c>
      <c r="J68" s="233"/>
      <c r="K68" s="233">
        <f>SUM(K69:K76)</f>
        <v>8559.94</v>
      </c>
      <c r="L68" s="233"/>
      <c r="M68" s="233">
        <f>SUM(M69:M76)</f>
        <v>0</v>
      </c>
      <c r="N68" s="233"/>
      <c r="O68" s="233">
        <f>SUM(O69:O76)</f>
        <v>0</v>
      </c>
      <c r="P68" s="233"/>
      <c r="Q68" s="233">
        <f>SUM(Q69:Q76)</f>
        <v>0</v>
      </c>
      <c r="R68" s="233"/>
      <c r="S68" s="233"/>
      <c r="T68" s="233"/>
      <c r="U68" s="233"/>
      <c r="V68" s="233">
        <f>SUM(V69:V76)</f>
        <v>19.479999999999997</v>
      </c>
      <c r="W68" s="233"/>
      <c r="X68" s="233"/>
      <c r="AG68" t="s">
        <v>131</v>
      </c>
    </row>
    <row r="69" spans="1:60" outlineLevel="1" x14ac:dyDescent="0.25">
      <c r="A69" s="240">
        <v>14</v>
      </c>
      <c r="B69" s="241" t="s">
        <v>188</v>
      </c>
      <c r="C69" s="255" t="s">
        <v>189</v>
      </c>
      <c r="D69" s="242" t="s">
        <v>141</v>
      </c>
      <c r="E69" s="243">
        <v>58.702500000000001</v>
      </c>
      <c r="F69" s="244"/>
      <c r="G69" s="245">
        <f>ROUND(E69*F69,2)</f>
        <v>0</v>
      </c>
      <c r="H69" s="228">
        <v>1.59</v>
      </c>
      <c r="I69" s="227">
        <f>ROUND(E69*H69,2)</f>
        <v>93.34</v>
      </c>
      <c r="J69" s="228">
        <v>135.31</v>
      </c>
      <c r="K69" s="227">
        <f>ROUND(E69*J69,2)</f>
        <v>7943.04</v>
      </c>
      <c r="L69" s="227">
        <v>15</v>
      </c>
      <c r="M69" s="227">
        <f>G69*(1+L69/100)</f>
        <v>0</v>
      </c>
      <c r="N69" s="227">
        <v>4.0000000000000003E-5</v>
      </c>
      <c r="O69" s="227">
        <f>ROUND(E69*N69,2)</f>
        <v>0</v>
      </c>
      <c r="P69" s="227">
        <v>0</v>
      </c>
      <c r="Q69" s="227">
        <f>ROUND(E69*P69,2)</f>
        <v>0</v>
      </c>
      <c r="R69" s="227"/>
      <c r="S69" s="227" t="s">
        <v>135</v>
      </c>
      <c r="T69" s="227" t="s">
        <v>136</v>
      </c>
      <c r="U69" s="227">
        <v>0.308</v>
      </c>
      <c r="V69" s="227">
        <f>ROUND(E69*U69,2)</f>
        <v>18.079999999999998</v>
      </c>
      <c r="W69" s="227"/>
      <c r="X69" s="227" t="s">
        <v>137</v>
      </c>
      <c r="Y69" s="208"/>
      <c r="Z69" s="208"/>
      <c r="AA69" s="208"/>
      <c r="AB69" s="208"/>
      <c r="AC69" s="208"/>
      <c r="AD69" s="208"/>
      <c r="AE69" s="208"/>
      <c r="AF69" s="208"/>
      <c r="AG69" s="208" t="s">
        <v>138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25"/>
      <c r="B70" s="226"/>
      <c r="C70" s="256" t="s">
        <v>158</v>
      </c>
      <c r="D70" s="229"/>
      <c r="E70" s="230">
        <v>6.75</v>
      </c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08"/>
      <c r="Z70" s="208"/>
      <c r="AA70" s="208"/>
      <c r="AB70" s="208"/>
      <c r="AC70" s="208"/>
      <c r="AD70" s="208"/>
      <c r="AE70" s="208"/>
      <c r="AF70" s="208"/>
      <c r="AG70" s="208" t="s">
        <v>143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25"/>
      <c r="B71" s="226"/>
      <c r="C71" s="256" t="s">
        <v>159</v>
      </c>
      <c r="D71" s="229"/>
      <c r="E71" s="230">
        <v>20.452500000000001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08"/>
      <c r="Z71" s="208"/>
      <c r="AA71" s="208"/>
      <c r="AB71" s="208"/>
      <c r="AC71" s="208"/>
      <c r="AD71" s="208"/>
      <c r="AE71" s="208"/>
      <c r="AF71" s="208"/>
      <c r="AG71" s="208" t="s">
        <v>143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25"/>
      <c r="B72" s="226"/>
      <c r="C72" s="256" t="s">
        <v>160</v>
      </c>
      <c r="D72" s="229"/>
      <c r="E72" s="230">
        <v>9.57</v>
      </c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08"/>
      <c r="Z72" s="208"/>
      <c r="AA72" s="208"/>
      <c r="AB72" s="208"/>
      <c r="AC72" s="208"/>
      <c r="AD72" s="208"/>
      <c r="AE72" s="208"/>
      <c r="AF72" s="208"/>
      <c r="AG72" s="208" t="s">
        <v>143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25"/>
      <c r="B73" s="226"/>
      <c r="C73" s="256" t="s">
        <v>161</v>
      </c>
      <c r="D73" s="229"/>
      <c r="E73" s="230">
        <v>16.829999999999998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08"/>
      <c r="Z73" s="208"/>
      <c r="AA73" s="208"/>
      <c r="AB73" s="208"/>
      <c r="AC73" s="208"/>
      <c r="AD73" s="208"/>
      <c r="AE73" s="208"/>
      <c r="AF73" s="208"/>
      <c r="AG73" s="208" t="s">
        <v>143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25"/>
      <c r="B74" s="226"/>
      <c r="C74" s="256" t="s">
        <v>162</v>
      </c>
      <c r="D74" s="229"/>
      <c r="E74" s="230">
        <v>5.0999999999999996</v>
      </c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08"/>
      <c r="Z74" s="208"/>
      <c r="AA74" s="208"/>
      <c r="AB74" s="208"/>
      <c r="AC74" s="208"/>
      <c r="AD74" s="208"/>
      <c r="AE74" s="208"/>
      <c r="AF74" s="208"/>
      <c r="AG74" s="208" t="s">
        <v>143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40">
        <v>15</v>
      </c>
      <c r="B75" s="241" t="s">
        <v>190</v>
      </c>
      <c r="C75" s="255" t="s">
        <v>191</v>
      </c>
      <c r="D75" s="242" t="s">
        <v>141</v>
      </c>
      <c r="E75" s="243">
        <v>10.8</v>
      </c>
      <c r="F75" s="244"/>
      <c r="G75" s="245">
        <f>ROUND(E75*F75,2)</f>
        <v>0</v>
      </c>
      <c r="H75" s="228">
        <v>1.08</v>
      </c>
      <c r="I75" s="227">
        <f>ROUND(E75*H75,2)</f>
        <v>11.66</v>
      </c>
      <c r="J75" s="228">
        <v>57.12</v>
      </c>
      <c r="K75" s="227">
        <f>ROUND(E75*J75,2)</f>
        <v>616.9</v>
      </c>
      <c r="L75" s="227">
        <v>15</v>
      </c>
      <c r="M75" s="227">
        <f>G75*(1+L75/100)</f>
        <v>0</v>
      </c>
      <c r="N75" s="227">
        <v>1.0000000000000001E-5</v>
      </c>
      <c r="O75" s="227">
        <f>ROUND(E75*N75,2)</f>
        <v>0</v>
      </c>
      <c r="P75" s="227">
        <v>0</v>
      </c>
      <c r="Q75" s="227">
        <f>ROUND(E75*P75,2)</f>
        <v>0</v>
      </c>
      <c r="R75" s="227"/>
      <c r="S75" s="227" t="s">
        <v>135</v>
      </c>
      <c r="T75" s="227" t="s">
        <v>136</v>
      </c>
      <c r="U75" s="227">
        <v>0.13</v>
      </c>
      <c r="V75" s="227">
        <f>ROUND(E75*U75,2)</f>
        <v>1.4</v>
      </c>
      <c r="W75" s="227"/>
      <c r="X75" s="227" t="s">
        <v>137</v>
      </c>
      <c r="Y75" s="208"/>
      <c r="Z75" s="208"/>
      <c r="AA75" s="208"/>
      <c r="AB75" s="208"/>
      <c r="AC75" s="208"/>
      <c r="AD75" s="208"/>
      <c r="AE75" s="208"/>
      <c r="AF75" s="208"/>
      <c r="AG75" s="208" t="s">
        <v>138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25"/>
      <c r="B76" s="226"/>
      <c r="C76" s="256" t="s">
        <v>155</v>
      </c>
      <c r="D76" s="229"/>
      <c r="E76" s="230">
        <v>10.8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08"/>
      <c r="Z76" s="208"/>
      <c r="AA76" s="208"/>
      <c r="AB76" s="208"/>
      <c r="AC76" s="208"/>
      <c r="AD76" s="208"/>
      <c r="AE76" s="208"/>
      <c r="AF76" s="208"/>
      <c r="AG76" s="208" t="s">
        <v>143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x14ac:dyDescent="0.25">
      <c r="A77" s="234" t="s">
        <v>130</v>
      </c>
      <c r="B77" s="235" t="s">
        <v>62</v>
      </c>
      <c r="C77" s="253" t="s">
        <v>63</v>
      </c>
      <c r="D77" s="236"/>
      <c r="E77" s="237"/>
      <c r="F77" s="238"/>
      <c r="G77" s="239">
        <f>SUMIF(AG78:AG109,"&lt;&gt;NOR",G78:G109)</f>
        <v>0</v>
      </c>
      <c r="H77" s="233"/>
      <c r="I77" s="233">
        <f>SUM(I78:I109)</f>
        <v>186.09</v>
      </c>
      <c r="J77" s="233"/>
      <c r="K77" s="233">
        <f>SUM(K78:K109)</f>
        <v>12970.119999999999</v>
      </c>
      <c r="L77" s="233"/>
      <c r="M77" s="233">
        <f>SUM(M78:M109)</f>
        <v>0</v>
      </c>
      <c r="N77" s="233"/>
      <c r="O77" s="233">
        <f>SUM(O78:O109)</f>
        <v>0.01</v>
      </c>
      <c r="P77" s="233"/>
      <c r="Q77" s="233">
        <f>SUM(Q78:Q109)</f>
        <v>2.8499999999999996</v>
      </c>
      <c r="R77" s="233"/>
      <c r="S77" s="233"/>
      <c r="T77" s="233"/>
      <c r="U77" s="233"/>
      <c r="V77" s="233">
        <f>SUM(V78:V109)</f>
        <v>14.56</v>
      </c>
      <c r="W77" s="233"/>
      <c r="X77" s="233"/>
      <c r="AG77" t="s">
        <v>131</v>
      </c>
    </row>
    <row r="78" spans="1:60" outlineLevel="1" x14ac:dyDescent="0.25">
      <c r="A78" s="240">
        <v>16</v>
      </c>
      <c r="B78" s="241" t="s">
        <v>192</v>
      </c>
      <c r="C78" s="255" t="s">
        <v>193</v>
      </c>
      <c r="D78" s="242" t="s">
        <v>141</v>
      </c>
      <c r="E78" s="243">
        <v>5.0999999999999996</v>
      </c>
      <c r="F78" s="244"/>
      <c r="G78" s="245">
        <f>ROUND(E78*F78,2)</f>
        <v>0</v>
      </c>
      <c r="H78" s="228">
        <v>0</v>
      </c>
      <c r="I78" s="227">
        <f>ROUND(E78*H78,2)</f>
        <v>0</v>
      </c>
      <c r="J78" s="228">
        <v>65.45</v>
      </c>
      <c r="K78" s="227">
        <f>ROUND(E78*J78,2)</f>
        <v>333.8</v>
      </c>
      <c r="L78" s="227">
        <v>15</v>
      </c>
      <c r="M78" s="227">
        <f>G78*(1+L78/100)</f>
        <v>0</v>
      </c>
      <c r="N78" s="227">
        <v>0</v>
      </c>
      <c r="O78" s="227">
        <f>ROUND(E78*N78,2)</f>
        <v>0</v>
      </c>
      <c r="P78" s="227">
        <v>1.75E-3</v>
      </c>
      <c r="Q78" s="227">
        <f>ROUND(E78*P78,2)</f>
        <v>0.01</v>
      </c>
      <c r="R78" s="227"/>
      <c r="S78" s="227" t="s">
        <v>135</v>
      </c>
      <c r="T78" s="227" t="s">
        <v>136</v>
      </c>
      <c r="U78" s="227">
        <v>0.16500000000000001</v>
      </c>
      <c r="V78" s="227">
        <f>ROUND(E78*U78,2)</f>
        <v>0.84</v>
      </c>
      <c r="W78" s="227"/>
      <c r="X78" s="227" t="s">
        <v>137</v>
      </c>
      <c r="Y78" s="208"/>
      <c r="Z78" s="208"/>
      <c r="AA78" s="208"/>
      <c r="AB78" s="208"/>
      <c r="AC78" s="208"/>
      <c r="AD78" s="208"/>
      <c r="AE78" s="208"/>
      <c r="AF78" s="208"/>
      <c r="AG78" s="208" t="s">
        <v>138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25"/>
      <c r="B79" s="226"/>
      <c r="C79" s="256" t="s">
        <v>162</v>
      </c>
      <c r="D79" s="229"/>
      <c r="E79" s="230">
        <v>5.0999999999999996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08"/>
      <c r="Z79" s="208"/>
      <c r="AA79" s="208"/>
      <c r="AB79" s="208"/>
      <c r="AC79" s="208"/>
      <c r="AD79" s="208"/>
      <c r="AE79" s="208"/>
      <c r="AF79" s="208"/>
      <c r="AG79" s="208" t="s">
        <v>143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5">
      <c r="A80" s="240">
        <v>17</v>
      </c>
      <c r="B80" s="241" t="s">
        <v>194</v>
      </c>
      <c r="C80" s="255" t="s">
        <v>195</v>
      </c>
      <c r="D80" s="242" t="s">
        <v>141</v>
      </c>
      <c r="E80" s="243">
        <v>5.0999999999999996</v>
      </c>
      <c r="F80" s="244"/>
      <c r="G80" s="245">
        <f>ROUND(E80*F80,2)</f>
        <v>0</v>
      </c>
      <c r="H80" s="228">
        <v>0</v>
      </c>
      <c r="I80" s="227">
        <f>ROUND(E80*H80,2)</f>
        <v>0</v>
      </c>
      <c r="J80" s="228">
        <v>74.03</v>
      </c>
      <c r="K80" s="227">
        <f>ROUND(E80*J80,2)</f>
        <v>377.55</v>
      </c>
      <c r="L80" s="227">
        <v>15</v>
      </c>
      <c r="M80" s="227">
        <f>G80*(1+L80/100)</f>
        <v>0</v>
      </c>
      <c r="N80" s="227">
        <v>0</v>
      </c>
      <c r="O80" s="227">
        <f>ROUND(E80*N80,2)</f>
        <v>0</v>
      </c>
      <c r="P80" s="227">
        <v>0.02</v>
      </c>
      <c r="Q80" s="227">
        <f>ROUND(E80*P80,2)</f>
        <v>0.1</v>
      </c>
      <c r="R80" s="227"/>
      <c r="S80" s="227" t="s">
        <v>135</v>
      </c>
      <c r="T80" s="227" t="s">
        <v>136</v>
      </c>
      <c r="U80" s="227">
        <v>0.14699999999999999</v>
      </c>
      <c r="V80" s="227">
        <f>ROUND(E80*U80,2)</f>
        <v>0.75</v>
      </c>
      <c r="W80" s="227"/>
      <c r="X80" s="227" t="s">
        <v>137</v>
      </c>
      <c r="Y80" s="208"/>
      <c r="Z80" s="208"/>
      <c r="AA80" s="208"/>
      <c r="AB80" s="208"/>
      <c r="AC80" s="208"/>
      <c r="AD80" s="208"/>
      <c r="AE80" s="208"/>
      <c r="AF80" s="208"/>
      <c r="AG80" s="208" t="s">
        <v>138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25"/>
      <c r="B81" s="226"/>
      <c r="C81" s="256" t="s">
        <v>162</v>
      </c>
      <c r="D81" s="229"/>
      <c r="E81" s="230">
        <v>5.0999999999999996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08"/>
      <c r="Z81" s="208"/>
      <c r="AA81" s="208"/>
      <c r="AB81" s="208"/>
      <c r="AC81" s="208"/>
      <c r="AD81" s="208"/>
      <c r="AE81" s="208"/>
      <c r="AF81" s="208"/>
      <c r="AG81" s="208" t="s">
        <v>143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46">
        <v>18</v>
      </c>
      <c r="B82" s="247" t="s">
        <v>196</v>
      </c>
      <c r="C82" s="254" t="s">
        <v>197</v>
      </c>
      <c r="D82" s="248" t="s">
        <v>134</v>
      </c>
      <c r="E82" s="249">
        <v>5</v>
      </c>
      <c r="F82" s="250"/>
      <c r="G82" s="251">
        <f>ROUND(E82*F82,2)</f>
        <v>0</v>
      </c>
      <c r="H82" s="228">
        <v>0</v>
      </c>
      <c r="I82" s="227">
        <f>ROUND(E82*H82,2)</f>
        <v>0</v>
      </c>
      <c r="J82" s="228">
        <v>19.5</v>
      </c>
      <c r="K82" s="227">
        <f>ROUND(E82*J82,2)</f>
        <v>97.5</v>
      </c>
      <c r="L82" s="227">
        <v>15</v>
      </c>
      <c r="M82" s="227">
        <f>G82*(1+L82/100)</f>
        <v>0</v>
      </c>
      <c r="N82" s="227">
        <v>0</v>
      </c>
      <c r="O82" s="227">
        <f>ROUND(E82*N82,2)</f>
        <v>0</v>
      </c>
      <c r="P82" s="227">
        <v>0</v>
      </c>
      <c r="Q82" s="227">
        <f>ROUND(E82*P82,2)</f>
        <v>0</v>
      </c>
      <c r="R82" s="227"/>
      <c r="S82" s="227" t="s">
        <v>135</v>
      </c>
      <c r="T82" s="227" t="s">
        <v>136</v>
      </c>
      <c r="U82" s="227">
        <v>0.05</v>
      </c>
      <c r="V82" s="227">
        <f>ROUND(E82*U82,2)</f>
        <v>0.25</v>
      </c>
      <c r="W82" s="227"/>
      <c r="X82" s="227" t="s">
        <v>137</v>
      </c>
      <c r="Y82" s="208"/>
      <c r="Z82" s="208"/>
      <c r="AA82" s="208"/>
      <c r="AB82" s="208"/>
      <c r="AC82" s="208"/>
      <c r="AD82" s="208"/>
      <c r="AE82" s="208"/>
      <c r="AF82" s="208"/>
      <c r="AG82" s="208" t="s">
        <v>138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46">
        <v>19</v>
      </c>
      <c r="B83" s="247" t="s">
        <v>198</v>
      </c>
      <c r="C83" s="254" t="s">
        <v>199</v>
      </c>
      <c r="D83" s="248" t="s">
        <v>200</v>
      </c>
      <c r="E83" s="249">
        <v>10</v>
      </c>
      <c r="F83" s="250"/>
      <c r="G83" s="251">
        <f>ROUND(E83*F83,2)</f>
        <v>0</v>
      </c>
      <c r="H83" s="228">
        <v>12.38</v>
      </c>
      <c r="I83" s="227">
        <f>ROUND(E83*H83,2)</f>
        <v>123.8</v>
      </c>
      <c r="J83" s="228">
        <v>112.82</v>
      </c>
      <c r="K83" s="227">
        <f>ROUND(E83*J83,2)</f>
        <v>1128.2</v>
      </c>
      <c r="L83" s="227">
        <v>15</v>
      </c>
      <c r="M83" s="227">
        <f>G83*(1+L83/100)</f>
        <v>0</v>
      </c>
      <c r="N83" s="227">
        <v>4.8999999999999998E-4</v>
      </c>
      <c r="O83" s="227">
        <f>ROUND(E83*N83,2)</f>
        <v>0</v>
      </c>
      <c r="P83" s="227">
        <v>6.0000000000000001E-3</v>
      </c>
      <c r="Q83" s="227">
        <f>ROUND(E83*P83,2)</f>
        <v>0.06</v>
      </c>
      <c r="R83" s="227"/>
      <c r="S83" s="227" t="s">
        <v>135</v>
      </c>
      <c r="T83" s="227" t="s">
        <v>136</v>
      </c>
      <c r="U83" s="227">
        <v>0.27400000000000002</v>
      </c>
      <c r="V83" s="227">
        <f>ROUND(E83*U83,2)</f>
        <v>2.74</v>
      </c>
      <c r="W83" s="227"/>
      <c r="X83" s="227" t="s">
        <v>137</v>
      </c>
      <c r="Y83" s="208"/>
      <c r="Z83" s="208"/>
      <c r="AA83" s="208"/>
      <c r="AB83" s="208"/>
      <c r="AC83" s="208"/>
      <c r="AD83" s="208"/>
      <c r="AE83" s="208"/>
      <c r="AF83" s="208"/>
      <c r="AG83" s="208" t="s">
        <v>138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46">
        <v>20</v>
      </c>
      <c r="B84" s="247" t="s">
        <v>201</v>
      </c>
      <c r="C84" s="254" t="s">
        <v>202</v>
      </c>
      <c r="D84" s="248" t="s">
        <v>200</v>
      </c>
      <c r="E84" s="249">
        <v>4</v>
      </c>
      <c r="F84" s="250"/>
      <c r="G84" s="251">
        <f>ROUND(E84*F84,2)</f>
        <v>0</v>
      </c>
      <c r="H84" s="228">
        <v>12.31</v>
      </c>
      <c r="I84" s="227">
        <f>ROUND(E84*H84,2)</f>
        <v>49.24</v>
      </c>
      <c r="J84" s="228">
        <v>170.59</v>
      </c>
      <c r="K84" s="227">
        <f>ROUND(E84*J84,2)</f>
        <v>682.36</v>
      </c>
      <c r="L84" s="227">
        <v>15</v>
      </c>
      <c r="M84" s="227">
        <f>G84*(1+L84/100)</f>
        <v>0</v>
      </c>
      <c r="N84" s="227">
        <v>4.8999999999999998E-4</v>
      </c>
      <c r="O84" s="227">
        <f>ROUND(E84*N84,2)</f>
        <v>0</v>
      </c>
      <c r="P84" s="227">
        <v>2.7E-2</v>
      </c>
      <c r="Q84" s="227">
        <f>ROUND(E84*P84,2)</f>
        <v>0.11</v>
      </c>
      <c r="R84" s="227"/>
      <c r="S84" s="227" t="s">
        <v>135</v>
      </c>
      <c r="T84" s="227" t="s">
        <v>136</v>
      </c>
      <c r="U84" s="227">
        <v>0.42199999999999999</v>
      </c>
      <c r="V84" s="227">
        <f>ROUND(E84*U84,2)</f>
        <v>1.69</v>
      </c>
      <c r="W84" s="227"/>
      <c r="X84" s="227" t="s">
        <v>137</v>
      </c>
      <c r="Y84" s="208"/>
      <c r="Z84" s="208"/>
      <c r="AA84" s="208"/>
      <c r="AB84" s="208"/>
      <c r="AC84" s="208"/>
      <c r="AD84" s="208"/>
      <c r="AE84" s="208"/>
      <c r="AF84" s="208"/>
      <c r="AG84" s="208" t="s">
        <v>138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40">
        <v>21</v>
      </c>
      <c r="B85" s="241" t="s">
        <v>203</v>
      </c>
      <c r="C85" s="255" t="s">
        <v>204</v>
      </c>
      <c r="D85" s="242" t="s">
        <v>141</v>
      </c>
      <c r="E85" s="243">
        <v>58.702500000000001</v>
      </c>
      <c r="F85" s="244"/>
      <c r="G85" s="245">
        <f>ROUND(E85*F85,2)</f>
        <v>0</v>
      </c>
      <c r="H85" s="228">
        <v>0</v>
      </c>
      <c r="I85" s="227">
        <f>ROUND(E85*H85,2)</f>
        <v>0</v>
      </c>
      <c r="J85" s="228">
        <v>11.55</v>
      </c>
      <c r="K85" s="227">
        <f>ROUND(E85*J85,2)</f>
        <v>678.01</v>
      </c>
      <c r="L85" s="227">
        <v>15</v>
      </c>
      <c r="M85" s="227">
        <f>G85*(1+L85/100)</f>
        <v>0</v>
      </c>
      <c r="N85" s="227">
        <v>0</v>
      </c>
      <c r="O85" s="227">
        <f>ROUND(E85*N85,2)</f>
        <v>0</v>
      </c>
      <c r="P85" s="227">
        <v>4.0000000000000001E-3</v>
      </c>
      <c r="Q85" s="227">
        <f>ROUND(E85*P85,2)</f>
        <v>0.23</v>
      </c>
      <c r="R85" s="227"/>
      <c r="S85" s="227" t="s">
        <v>135</v>
      </c>
      <c r="T85" s="227" t="s">
        <v>136</v>
      </c>
      <c r="U85" s="227">
        <v>0.03</v>
      </c>
      <c r="V85" s="227">
        <f>ROUND(E85*U85,2)</f>
        <v>1.76</v>
      </c>
      <c r="W85" s="227"/>
      <c r="X85" s="227" t="s">
        <v>137</v>
      </c>
      <c r="Y85" s="208"/>
      <c r="Z85" s="208"/>
      <c r="AA85" s="208"/>
      <c r="AB85" s="208"/>
      <c r="AC85" s="208"/>
      <c r="AD85" s="208"/>
      <c r="AE85" s="208"/>
      <c r="AF85" s="208"/>
      <c r="AG85" s="208" t="s">
        <v>138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25"/>
      <c r="B86" s="226"/>
      <c r="C86" s="256" t="s">
        <v>158</v>
      </c>
      <c r="D86" s="229"/>
      <c r="E86" s="230">
        <v>6.75</v>
      </c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08"/>
      <c r="Z86" s="208"/>
      <c r="AA86" s="208"/>
      <c r="AB86" s="208"/>
      <c r="AC86" s="208"/>
      <c r="AD86" s="208"/>
      <c r="AE86" s="208"/>
      <c r="AF86" s="208"/>
      <c r="AG86" s="208" t="s">
        <v>143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25"/>
      <c r="B87" s="226"/>
      <c r="C87" s="256" t="s">
        <v>159</v>
      </c>
      <c r="D87" s="229"/>
      <c r="E87" s="230">
        <v>20.452500000000001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08"/>
      <c r="Z87" s="208"/>
      <c r="AA87" s="208"/>
      <c r="AB87" s="208"/>
      <c r="AC87" s="208"/>
      <c r="AD87" s="208"/>
      <c r="AE87" s="208"/>
      <c r="AF87" s="208"/>
      <c r="AG87" s="208" t="s">
        <v>143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25"/>
      <c r="B88" s="226"/>
      <c r="C88" s="256" t="s">
        <v>160</v>
      </c>
      <c r="D88" s="229"/>
      <c r="E88" s="230">
        <v>9.57</v>
      </c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08"/>
      <c r="Z88" s="208"/>
      <c r="AA88" s="208"/>
      <c r="AB88" s="208"/>
      <c r="AC88" s="208"/>
      <c r="AD88" s="208"/>
      <c r="AE88" s="208"/>
      <c r="AF88" s="208"/>
      <c r="AG88" s="208" t="s">
        <v>143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6" t="s">
        <v>161</v>
      </c>
      <c r="D89" s="229"/>
      <c r="E89" s="230">
        <v>16.829999999999998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08"/>
      <c r="Z89" s="208"/>
      <c r="AA89" s="208"/>
      <c r="AB89" s="208"/>
      <c r="AC89" s="208"/>
      <c r="AD89" s="208"/>
      <c r="AE89" s="208"/>
      <c r="AF89" s="208"/>
      <c r="AG89" s="208" t="s">
        <v>143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25"/>
      <c r="B90" s="226"/>
      <c r="C90" s="256" t="s">
        <v>162</v>
      </c>
      <c r="D90" s="229"/>
      <c r="E90" s="230">
        <v>5.0999999999999996</v>
      </c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08"/>
      <c r="Z90" s="208"/>
      <c r="AA90" s="208"/>
      <c r="AB90" s="208"/>
      <c r="AC90" s="208"/>
      <c r="AD90" s="208"/>
      <c r="AE90" s="208"/>
      <c r="AF90" s="208"/>
      <c r="AG90" s="208" t="s">
        <v>143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40">
        <v>22</v>
      </c>
      <c r="B91" s="241" t="s">
        <v>205</v>
      </c>
      <c r="C91" s="255" t="s">
        <v>206</v>
      </c>
      <c r="D91" s="242" t="s">
        <v>141</v>
      </c>
      <c r="E91" s="243">
        <v>174.3</v>
      </c>
      <c r="F91" s="244"/>
      <c r="G91" s="245">
        <f>ROUND(E91*F91,2)</f>
        <v>0</v>
      </c>
      <c r="H91" s="228">
        <v>0</v>
      </c>
      <c r="I91" s="227">
        <f>ROUND(E91*H91,2)</f>
        <v>0</v>
      </c>
      <c r="J91" s="228">
        <v>11.55</v>
      </c>
      <c r="K91" s="227">
        <f>ROUND(E91*J91,2)</f>
        <v>2013.17</v>
      </c>
      <c r="L91" s="227">
        <v>15</v>
      </c>
      <c r="M91" s="227">
        <f>G91*(1+L91/100)</f>
        <v>0</v>
      </c>
      <c r="N91" s="227">
        <v>0</v>
      </c>
      <c r="O91" s="227">
        <f>ROUND(E91*N91,2)</f>
        <v>0</v>
      </c>
      <c r="P91" s="227">
        <v>4.0000000000000001E-3</v>
      </c>
      <c r="Q91" s="227">
        <f>ROUND(E91*P91,2)</f>
        <v>0.7</v>
      </c>
      <c r="R91" s="227"/>
      <c r="S91" s="227" t="s">
        <v>135</v>
      </c>
      <c r="T91" s="227" t="s">
        <v>136</v>
      </c>
      <c r="U91" s="227">
        <v>0.03</v>
      </c>
      <c r="V91" s="227">
        <f>ROUND(E91*U91,2)</f>
        <v>5.23</v>
      </c>
      <c r="W91" s="227"/>
      <c r="X91" s="227" t="s">
        <v>137</v>
      </c>
      <c r="Y91" s="208"/>
      <c r="Z91" s="208"/>
      <c r="AA91" s="208"/>
      <c r="AB91" s="208"/>
      <c r="AC91" s="208"/>
      <c r="AD91" s="208"/>
      <c r="AE91" s="208"/>
      <c r="AF91" s="208"/>
      <c r="AG91" s="208" t="s">
        <v>138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5">
      <c r="A92" s="225"/>
      <c r="B92" s="226"/>
      <c r="C92" s="256" t="s">
        <v>165</v>
      </c>
      <c r="D92" s="229"/>
      <c r="E92" s="230">
        <v>43.2</v>
      </c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08"/>
      <c r="Z92" s="208"/>
      <c r="AA92" s="208"/>
      <c r="AB92" s="208"/>
      <c r="AC92" s="208"/>
      <c r="AD92" s="208"/>
      <c r="AE92" s="208"/>
      <c r="AF92" s="208"/>
      <c r="AG92" s="208" t="s">
        <v>143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25"/>
      <c r="B93" s="226"/>
      <c r="C93" s="256" t="s">
        <v>166</v>
      </c>
      <c r="D93" s="229"/>
      <c r="E93" s="230">
        <v>-6.4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08"/>
      <c r="Z93" s="208"/>
      <c r="AA93" s="208"/>
      <c r="AB93" s="208"/>
      <c r="AC93" s="208"/>
      <c r="AD93" s="208"/>
      <c r="AE93" s="208"/>
      <c r="AF93" s="208"/>
      <c r="AG93" s="208" t="s">
        <v>143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25"/>
      <c r="B94" s="226"/>
      <c r="C94" s="256" t="s">
        <v>167</v>
      </c>
      <c r="D94" s="229"/>
      <c r="E94" s="230">
        <v>-1.2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08"/>
      <c r="Z94" s="208"/>
      <c r="AA94" s="208"/>
      <c r="AB94" s="208"/>
      <c r="AC94" s="208"/>
      <c r="AD94" s="208"/>
      <c r="AE94" s="208"/>
      <c r="AF94" s="208"/>
      <c r="AG94" s="208" t="s">
        <v>143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25"/>
      <c r="B95" s="226"/>
      <c r="C95" s="256" t="s">
        <v>168</v>
      </c>
      <c r="D95" s="229"/>
      <c r="E95" s="230">
        <v>54.6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08"/>
      <c r="Z95" s="208"/>
      <c r="AA95" s="208"/>
      <c r="AB95" s="208"/>
      <c r="AC95" s="208"/>
      <c r="AD95" s="208"/>
      <c r="AE95" s="208"/>
      <c r="AF95" s="208"/>
      <c r="AG95" s="208" t="s">
        <v>143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25"/>
      <c r="B96" s="226"/>
      <c r="C96" s="256" t="s">
        <v>169</v>
      </c>
      <c r="D96" s="229"/>
      <c r="E96" s="230">
        <v>-1.6</v>
      </c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08"/>
      <c r="Z96" s="208"/>
      <c r="AA96" s="208"/>
      <c r="AB96" s="208"/>
      <c r="AC96" s="208"/>
      <c r="AD96" s="208"/>
      <c r="AE96" s="208"/>
      <c r="AF96" s="208"/>
      <c r="AG96" s="208" t="s">
        <v>143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25"/>
      <c r="B97" s="226"/>
      <c r="C97" s="256" t="s">
        <v>170</v>
      </c>
      <c r="D97" s="229"/>
      <c r="E97" s="230">
        <v>-2.7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08"/>
      <c r="Z97" s="208"/>
      <c r="AA97" s="208"/>
      <c r="AB97" s="208"/>
      <c r="AC97" s="208"/>
      <c r="AD97" s="208"/>
      <c r="AE97" s="208"/>
      <c r="AF97" s="208"/>
      <c r="AG97" s="208" t="s">
        <v>143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5">
      <c r="A98" s="225"/>
      <c r="B98" s="226"/>
      <c r="C98" s="256" t="s">
        <v>171</v>
      </c>
      <c r="D98" s="229"/>
      <c r="E98" s="230">
        <v>37.200000000000003</v>
      </c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08"/>
      <c r="Z98" s="208"/>
      <c r="AA98" s="208"/>
      <c r="AB98" s="208"/>
      <c r="AC98" s="208"/>
      <c r="AD98" s="208"/>
      <c r="AE98" s="208"/>
      <c r="AF98" s="208"/>
      <c r="AG98" s="208" t="s">
        <v>143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5">
      <c r="A99" s="225"/>
      <c r="B99" s="226"/>
      <c r="C99" s="256" t="s">
        <v>169</v>
      </c>
      <c r="D99" s="229"/>
      <c r="E99" s="230">
        <v>-1.6</v>
      </c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08"/>
      <c r="Z99" s="208"/>
      <c r="AA99" s="208"/>
      <c r="AB99" s="208"/>
      <c r="AC99" s="208"/>
      <c r="AD99" s="208"/>
      <c r="AE99" s="208"/>
      <c r="AF99" s="208"/>
      <c r="AG99" s="208" t="s">
        <v>143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5">
      <c r="A100" s="225"/>
      <c r="B100" s="226"/>
      <c r="C100" s="256" t="s">
        <v>170</v>
      </c>
      <c r="D100" s="229"/>
      <c r="E100" s="230">
        <v>-2.7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143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5">
      <c r="A101" s="225"/>
      <c r="B101" s="226"/>
      <c r="C101" s="256" t="s">
        <v>172</v>
      </c>
      <c r="D101" s="229"/>
      <c r="E101" s="230">
        <v>50.4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143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5">
      <c r="A102" s="225"/>
      <c r="B102" s="226"/>
      <c r="C102" s="256" t="s">
        <v>169</v>
      </c>
      <c r="D102" s="229"/>
      <c r="E102" s="230">
        <v>-1.6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08"/>
      <c r="Z102" s="208"/>
      <c r="AA102" s="208"/>
      <c r="AB102" s="208"/>
      <c r="AC102" s="208"/>
      <c r="AD102" s="208"/>
      <c r="AE102" s="208"/>
      <c r="AF102" s="208"/>
      <c r="AG102" s="208" t="s">
        <v>143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5">
      <c r="A103" s="225"/>
      <c r="B103" s="226"/>
      <c r="C103" s="256" t="s">
        <v>170</v>
      </c>
      <c r="D103" s="229"/>
      <c r="E103" s="230">
        <v>-2.7</v>
      </c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08"/>
      <c r="Z103" s="208"/>
      <c r="AA103" s="208"/>
      <c r="AB103" s="208"/>
      <c r="AC103" s="208"/>
      <c r="AD103" s="208"/>
      <c r="AE103" s="208"/>
      <c r="AF103" s="208"/>
      <c r="AG103" s="208" t="s">
        <v>143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5">
      <c r="A104" s="225"/>
      <c r="B104" s="226"/>
      <c r="C104" s="256" t="s">
        <v>173</v>
      </c>
      <c r="D104" s="229"/>
      <c r="E104" s="230">
        <v>9.4</v>
      </c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08"/>
      <c r="Z104" s="208"/>
      <c r="AA104" s="208"/>
      <c r="AB104" s="208"/>
      <c r="AC104" s="208"/>
      <c r="AD104" s="208"/>
      <c r="AE104" s="208"/>
      <c r="AF104" s="208"/>
      <c r="AG104" s="208" t="s">
        <v>143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ht="20.399999999999999" outlineLevel="1" x14ac:dyDescent="0.25">
      <c r="A105" s="246">
        <v>23</v>
      </c>
      <c r="B105" s="247" t="s">
        <v>207</v>
      </c>
      <c r="C105" s="254" t="s">
        <v>208</v>
      </c>
      <c r="D105" s="248" t="s">
        <v>134</v>
      </c>
      <c r="E105" s="249">
        <v>3</v>
      </c>
      <c r="F105" s="250"/>
      <c r="G105" s="251">
        <f>ROUND(E105*F105,2)</f>
        <v>0</v>
      </c>
      <c r="H105" s="228">
        <v>4.3499999999999996</v>
      </c>
      <c r="I105" s="227">
        <f>ROUND(E105*H105,2)</f>
        <v>13.05</v>
      </c>
      <c r="J105" s="228">
        <v>215.05</v>
      </c>
      <c r="K105" s="227">
        <f>ROUND(E105*J105,2)</f>
        <v>645.15</v>
      </c>
      <c r="L105" s="227">
        <v>15</v>
      </c>
      <c r="M105" s="227">
        <f>G105*(1+L105/100)</f>
        <v>0</v>
      </c>
      <c r="N105" s="227">
        <v>3.6700000000000001E-3</v>
      </c>
      <c r="O105" s="227">
        <f>ROUND(E105*N105,2)</f>
        <v>0.01</v>
      </c>
      <c r="P105" s="227">
        <v>0</v>
      </c>
      <c r="Q105" s="227">
        <f>ROUND(E105*P105,2)</f>
        <v>0</v>
      </c>
      <c r="R105" s="227"/>
      <c r="S105" s="227" t="s">
        <v>135</v>
      </c>
      <c r="T105" s="227" t="s">
        <v>136</v>
      </c>
      <c r="U105" s="227">
        <v>0.433</v>
      </c>
      <c r="V105" s="227">
        <f>ROUND(E105*U105,2)</f>
        <v>1.3</v>
      </c>
      <c r="W105" s="227"/>
      <c r="X105" s="227" t="s">
        <v>137</v>
      </c>
      <c r="Y105" s="208"/>
      <c r="Z105" s="208"/>
      <c r="AA105" s="208"/>
      <c r="AB105" s="208"/>
      <c r="AC105" s="208"/>
      <c r="AD105" s="208"/>
      <c r="AE105" s="208"/>
      <c r="AF105" s="208"/>
      <c r="AG105" s="208" t="s">
        <v>138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ht="20.399999999999999" outlineLevel="1" x14ac:dyDescent="0.25">
      <c r="A106" s="240">
        <v>24</v>
      </c>
      <c r="B106" s="241" t="s">
        <v>209</v>
      </c>
      <c r="C106" s="255" t="s">
        <v>210</v>
      </c>
      <c r="D106" s="242" t="s">
        <v>141</v>
      </c>
      <c r="E106" s="243">
        <v>26.875</v>
      </c>
      <c r="F106" s="244"/>
      <c r="G106" s="245">
        <f>ROUND(E106*F106,2)</f>
        <v>0</v>
      </c>
      <c r="H106" s="228">
        <v>0</v>
      </c>
      <c r="I106" s="227">
        <f>ROUND(E106*H106,2)</f>
        <v>0</v>
      </c>
      <c r="J106" s="228">
        <v>261</v>
      </c>
      <c r="K106" s="227">
        <f>ROUND(E106*J106,2)</f>
        <v>7014.38</v>
      </c>
      <c r="L106" s="227">
        <v>15</v>
      </c>
      <c r="M106" s="227">
        <f>G106*(1+L106/100)</f>
        <v>0</v>
      </c>
      <c r="N106" s="227">
        <v>0</v>
      </c>
      <c r="O106" s="227">
        <f>ROUND(E106*N106,2)</f>
        <v>0</v>
      </c>
      <c r="P106" s="227">
        <v>6.0999999999999999E-2</v>
      </c>
      <c r="Q106" s="227">
        <f>ROUND(E106*P106,2)</f>
        <v>1.64</v>
      </c>
      <c r="R106" s="227"/>
      <c r="S106" s="227" t="s">
        <v>135</v>
      </c>
      <c r="T106" s="227" t="s">
        <v>136</v>
      </c>
      <c r="U106" s="227">
        <v>0</v>
      </c>
      <c r="V106" s="227">
        <f>ROUND(E106*U106,2)</f>
        <v>0</v>
      </c>
      <c r="W106" s="227"/>
      <c r="X106" s="227" t="s">
        <v>211</v>
      </c>
      <c r="Y106" s="208"/>
      <c r="Z106" s="208"/>
      <c r="AA106" s="208"/>
      <c r="AB106" s="208"/>
      <c r="AC106" s="208"/>
      <c r="AD106" s="208"/>
      <c r="AE106" s="208"/>
      <c r="AF106" s="208"/>
      <c r="AG106" s="208" t="s">
        <v>212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5">
      <c r="A107" s="225"/>
      <c r="B107" s="226"/>
      <c r="C107" s="256" t="s">
        <v>151</v>
      </c>
      <c r="D107" s="229"/>
      <c r="E107" s="230">
        <v>9.2750000000000004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08"/>
      <c r="Z107" s="208"/>
      <c r="AA107" s="208"/>
      <c r="AB107" s="208"/>
      <c r="AC107" s="208"/>
      <c r="AD107" s="208"/>
      <c r="AE107" s="208"/>
      <c r="AF107" s="208"/>
      <c r="AG107" s="208" t="s">
        <v>143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5">
      <c r="A108" s="225"/>
      <c r="B108" s="226"/>
      <c r="C108" s="256" t="s">
        <v>180</v>
      </c>
      <c r="D108" s="229"/>
      <c r="E108" s="230">
        <v>18.8</v>
      </c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08"/>
      <c r="Z108" s="208"/>
      <c r="AA108" s="208"/>
      <c r="AB108" s="208"/>
      <c r="AC108" s="208"/>
      <c r="AD108" s="208"/>
      <c r="AE108" s="208"/>
      <c r="AF108" s="208"/>
      <c r="AG108" s="208" t="s">
        <v>143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5">
      <c r="A109" s="225"/>
      <c r="B109" s="226"/>
      <c r="C109" s="256" t="s">
        <v>167</v>
      </c>
      <c r="D109" s="229"/>
      <c r="E109" s="230">
        <v>-1.2</v>
      </c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08"/>
      <c r="Z109" s="208"/>
      <c r="AA109" s="208"/>
      <c r="AB109" s="208"/>
      <c r="AC109" s="208"/>
      <c r="AD109" s="208"/>
      <c r="AE109" s="208"/>
      <c r="AF109" s="208"/>
      <c r="AG109" s="208" t="s">
        <v>143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x14ac:dyDescent="0.25">
      <c r="A110" s="234" t="s">
        <v>130</v>
      </c>
      <c r="B110" s="235" t="s">
        <v>64</v>
      </c>
      <c r="C110" s="253" t="s">
        <v>65</v>
      </c>
      <c r="D110" s="236"/>
      <c r="E110" s="237"/>
      <c r="F110" s="238"/>
      <c r="G110" s="239">
        <f>SUMIF(AG111:AG111,"&lt;&gt;NOR",G111:G111)</f>
        <v>0</v>
      </c>
      <c r="H110" s="233"/>
      <c r="I110" s="233">
        <f>SUM(I111:I111)</f>
        <v>0</v>
      </c>
      <c r="J110" s="233"/>
      <c r="K110" s="233">
        <f>SUM(K111:K111)</f>
        <v>3802.58</v>
      </c>
      <c r="L110" s="233"/>
      <c r="M110" s="233">
        <f>SUM(M111:M111)</f>
        <v>0</v>
      </c>
      <c r="N110" s="233"/>
      <c r="O110" s="233">
        <f>SUM(O111:O111)</f>
        <v>0</v>
      </c>
      <c r="P110" s="233"/>
      <c r="Q110" s="233">
        <f>SUM(Q111:Q111)</f>
        <v>0</v>
      </c>
      <c r="R110" s="233"/>
      <c r="S110" s="233"/>
      <c r="T110" s="233"/>
      <c r="U110" s="233"/>
      <c r="V110" s="233">
        <f>SUM(V111:V111)</f>
        <v>8.1999999999999993</v>
      </c>
      <c r="W110" s="233"/>
      <c r="X110" s="233"/>
      <c r="AG110" t="s">
        <v>131</v>
      </c>
    </row>
    <row r="111" spans="1:60" outlineLevel="1" x14ac:dyDescent="0.25">
      <c r="A111" s="246">
        <v>25</v>
      </c>
      <c r="B111" s="247" t="s">
        <v>213</v>
      </c>
      <c r="C111" s="254" t="s">
        <v>214</v>
      </c>
      <c r="D111" s="248" t="s">
        <v>215</v>
      </c>
      <c r="E111" s="249">
        <v>3.9060899999999998</v>
      </c>
      <c r="F111" s="250"/>
      <c r="G111" s="251">
        <f>ROUND(E111*F111,2)</f>
        <v>0</v>
      </c>
      <c r="H111" s="228">
        <v>0</v>
      </c>
      <c r="I111" s="227">
        <f>ROUND(E111*H111,2)</f>
        <v>0</v>
      </c>
      <c r="J111" s="228">
        <v>973.5</v>
      </c>
      <c r="K111" s="227">
        <f>ROUND(E111*J111,2)</f>
        <v>3802.58</v>
      </c>
      <c r="L111" s="227">
        <v>15</v>
      </c>
      <c r="M111" s="227">
        <f>G111*(1+L111/100)</f>
        <v>0</v>
      </c>
      <c r="N111" s="227">
        <v>0</v>
      </c>
      <c r="O111" s="227">
        <f>ROUND(E111*N111,2)</f>
        <v>0</v>
      </c>
      <c r="P111" s="227">
        <v>0</v>
      </c>
      <c r="Q111" s="227">
        <f>ROUND(E111*P111,2)</f>
        <v>0</v>
      </c>
      <c r="R111" s="227"/>
      <c r="S111" s="227" t="s">
        <v>135</v>
      </c>
      <c r="T111" s="227" t="s">
        <v>136</v>
      </c>
      <c r="U111" s="227">
        <v>2.1</v>
      </c>
      <c r="V111" s="227">
        <f>ROUND(E111*U111,2)</f>
        <v>8.1999999999999993</v>
      </c>
      <c r="W111" s="227"/>
      <c r="X111" s="227" t="s">
        <v>216</v>
      </c>
      <c r="Y111" s="208"/>
      <c r="Z111" s="208"/>
      <c r="AA111" s="208"/>
      <c r="AB111" s="208"/>
      <c r="AC111" s="208"/>
      <c r="AD111" s="208"/>
      <c r="AE111" s="208"/>
      <c r="AF111" s="208"/>
      <c r="AG111" s="208" t="s">
        <v>217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x14ac:dyDescent="0.25">
      <c r="A112" s="234" t="s">
        <v>130</v>
      </c>
      <c r="B112" s="235" t="s">
        <v>66</v>
      </c>
      <c r="C112" s="253" t="s">
        <v>67</v>
      </c>
      <c r="D112" s="236"/>
      <c r="E112" s="237"/>
      <c r="F112" s="238"/>
      <c r="G112" s="239">
        <f>SUMIF(AG113:AG120,"&lt;&gt;NOR",G113:G120)</f>
        <v>0</v>
      </c>
      <c r="H112" s="233"/>
      <c r="I112" s="233">
        <f>SUM(I113:I120)</f>
        <v>5834.72</v>
      </c>
      <c r="J112" s="233"/>
      <c r="K112" s="233">
        <f>SUM(K113:K120)</f>
        <v>4246.51</v>
      </c>
      <c r="L112" s="233"/>
      <c r="M112" s="233">
        <f>SUM(M113:M120)</f>
        <v>0</v>
      </c>
      <c r="N112" s="233"/>
      <c r="O112" s="233">
        <f>SUM(O113:O120)</f>
        <v>0.05</v>
      </c>
      <c r="P112" s="233"/>
      <c r="Q112" s="233">
        <f>SUM(Q113:Q120)</f>
        <v>0</v>
      </c>
      <c r="R112" s="233"/>
      <c r="S112" s="233"/>
      <c r="T112" s="233"/>
      <c r="U112" s="233"/>
      <c r="V112" s="233">
        <f>SUM(V113:V120)</f>
        <v>6.5600000000000005</v>
      </c>
      <c r="W112" s="233"/>
      <c r="X112" s="233"/>
      <c r="AG112" t="s">
        <v>131</v>
      </c>
    </row>
    <row r="113" spans="1:60" outlineLevel="1" x14ac:dyDescent="0.25">
      <c r="A113" s="240">
        <v>26</v>
      </c>
      <c r="B113" s="241" t="s">
        <v>218</v>
      </c>
      <c r="C113" s="255" t="s">
        <v>219</v>
      </c>
      <c r="D113" s="242" t="s">
        <v>141</v>
      </c>
      <c r="E113" s="243">
        <v>13.38</v>
      </c>
      <c r="F113" s="244"/>
      <c r="G113" s="245">
        <f>ROUND(E113*F113,2)</f>
        <v>0</v>
      </c>
      <c r="H113" s="228">
        <v>343.34</v>
      </c>
      <c r="I113" s="227">
        <f>ROUND(E113*H113,2)</f>
        <v>4593.8900000000003</v>
      </c>
      <c r="J113" s="228">
        <v>225.16</v>
      </c>
      <c r="K113" s="227">
        <f>ROUND(E113*J113,2)</f>
        <v>3012.64</v>
      </c>
      <c r="L113" s="227">
        <v>15</v>
      </c>
      <c r="M113" s="227">
        <f>G113*(1+L113/100)</f>
        <v>0</v>
      </c>
      <c r="N113" s="227">
        <v>3.6800000000000001E-3</v>
      </c>
      <c r="O113" s="227">
        <f>ROUND(E113*N113,2)</f>
        <v>0.05</v>
      </c>
      <c r="P113" s="227">
        <v>0</v>
      </c>
      <c r="Q113" s="227">
        <f>ROUND(E113*P113,2)</f>
        <v>0</v>
      </c>
      <c r="R113" s="227"/>
      <c r="S113" s="227" t="s">
        <v>135</v>
      </c>
      <c r="T113" s="227" t="s">
        <v>136</v>
      </c>
      <c r="U113" s="227">
        <v>0.38500000000000001</v>
      </c>
      <c r="V113" s="227">
        <f>ROUND(E113*U113,2)</f>
        <v>5.15</v>
      </c>
      <c r="W113" s="227"/>
      <c r="X113" s="227" t="s">
        <v>137</v>
      </c>
      <c r="Y113" s="208"/>
      <c r="Z113" s="208"/>
      <c r="AA113" s="208"/>
      <c r="AB113" s="208"/>
      <c r="AC113" s="208"/>
      <c r="AD113" s="208"/>
      <c r="AE113" s="208"/>
      <c r="AF113" s="208"/>
      <c r="AG113" s="208" t="s">
        <v>138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5">
      <c r="A114" s="225"/>
      <c r="B114" s="226"/>
      <c r="C114" s="256" t="s">
        <v>220</v>
      </c>
      <c r="D114" s="229"/>
      <c r="E114" s="230">
        <v>5.0999999999999996</v>
      </c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08"/>
      <c r="Z114" s="208"/>
      <c r="AA114" s="208"/>
      <c r="AB114" s="208"/>
      <c r="AC114" s="208"/>
      <c r="AD114" s="208"/>
      <c r="AE114" s="208"/>
      <c r="AF114" s="208"/>
      <c r="AG114" s="208" t="s">
        <v>143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5">
      <c r="A115" s="225"/>
      <c r="B115" s="226"/>
      <c r="C115" s="256" t="s">
        <v>221</v>
      </c>
      <c r="D115" s="229"/>
      <c r="E115" s="230">
        <v>7.4</v>
      </c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08"/>
      <c r="Z115" s="208"/>
      <c r="AA115" s="208"/>
      <c r="AB115" s="208"/>
      <c r="AC115" s="208"/>
      <c r="AD115" s="208"/>
      <c r="AE115" s="208"/>
      <c r="AF115" s="208"/>
      <c r="AG115" s="208" t="s">
        <v>143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5">
      <c r="A116" s="225"/>
      <c r="B116" s="226"/>
      <c r="C116" s="256" t="s">
        <v>222</v>
      </c>
      <c r="D116" s="229"/>
      <c r="E116" s="230">
        <v>0.88</v>
      </c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08"/>
      <c r="Z116" s="208"/>
      <c r="AA116" s="208"/>
      <c r="AB116" s="208"/>
      <c r="AC116" s="208"/>
      <c r="AD116" s="208"/>
      <c r="AE116" s="208"/>
      <c r="AF116" s="208"/>
      <c r="AG116" s="208" t="s">
        <v>143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5">
      <c r="A117" s="240">
        <v>27</v>
      </c>
      <c r="B117" s="241" t="s">
        <v>223</v>
      </c>
      <c r="C117" s="255" t="s">
        <v>224</v>
      </c>
      <c r="D117" s="242" t="s">
        <v>200</v>
      </c>
      <c r="E117" s="243">
        <v>12.8</v>
      </c>
      <c r="F117" s="244"/>
      <c r="G117" s="245">
        <f>ROUND(E117*F117,2)</f>
        <v>0</v>
      </c>
      <c r="H117" s="228">
        <v>96.94</v>
      </c>
      <c r="I117" s="227">
        <f>ROUND(E117*H117,2)</f>
        <v>1240.83</v>
      </c>
      <c r="J117" s="228">
        <v>64.36</v>
      </c>
      <c r="K117" s="227">
        <f>ROUND(E117*J117,2)</f>
        <v>823.81</v>
      </c>
      <c r="L117" s="227">
        <v>15</v>
      </c>
      <c r="M117" s="227">
        <f>G117*(1+L117/100)</f>
        <v>0</v>
      </c>
      <c r="N117" s="227">
        <v>3.2000000000000003E-4</v>
      </c>
      <c r="O117" s="227">
        <f>ROUND(E117*N117,2)</f>
        <v>0</v>
      </c>
      <c r="P117" s="227">
        <v>0</v>
      </c>
      <c r="Q117" s="227">
        <f>ROUND(E117*P117,2)</f>
        <v>0</v>
      </c>
      <c r="R117" s="227"/>
      <c r="S117" s="227" t="s">
        <v>135</v>
      </c>
      <c r="T117" s="227" t="s">
        <v>136</v>
      </c>
      <c r="U117" s="227">
        <v>0.11</v>
      </c>
      <c r="V117" s="227">
        <f>ROUND(E117*U117,2)</f>
        <v>1.41</v>
      </c>
      <c r="W117" s="227"/>
      <c r="X117" s="227" t="s">
        <v>137</v>
      </c>
      <c r="Y117" s="208"/>
      <c r="Z117" s="208"/>
      <c r="AA117" s="208"/>
      <c r="AB117" s="208"/>
      <c r="AC117" s="208"/>
      <c r="AD117" s="208"/>
      <c r="AE117" s="208"/>
      <c r="AF117" s="208"/>
      <c r="AG117" s="208" t="s">
        <v>138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5">
      <c r="A118" s="225"/>
      <c r="B118" s="226"/>
      <c r="C118" s="256" t="s">
        <v>225</v>
      </c>
      <c r="D118" s="229"/>
      <c r="E118" s="230">
        <v>8.8000000000000007</v>
      </c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08"/>
      <c r="Z118" s="208"/>
      <c r="AA118" s="208"/>
      <c r="AB118" s="208"/>
      <c r="AC118" s="208"/>
      <c r="AD118" s="208"/>
      <c r="AE118" s="208"/>
      <c r="AF118" s="208"/>
      <c r="AG118" s="208" t="s">
        <v>143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5">
      <c r="A119" s="225"/>
      <c r="B119" s="226"/>
      <c r="C119" s="256" t="s">
        <v>226</v>
      </c>
      <c r="D119" s="229"/>
      <c r="E119" s="230">
        <v>4</v>
      </c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08"/>
      <c r="Z119" s="208"/>
      <c r="AA119" s="208"/>
      <c r="AB119" s="208"/>
      <c r="AC119" s="208"/>
      <c r="AD119" s="208"/>
      <c r="AE119" s="208"/>
      <c r="AF119" s="208"/>
      <c r="AG119" s="208" t="s">
        <v>143</v>
      </c>
      <c r="AH119" s="208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5">
      <c r="A120" s="246">
        <v>28</v>
      </c>
      <c r="B120" s="247" t="s">
        <v>227</v>
      </c>
      <c r="C120" s="254" t="s">
        <v>228</v>
      </c>
      <c r="D120" s="248" t="s">
        <v>0</v>
      </c>
      <c r="E120" s="249">
        <v>96.711699999999993</v>
      </c>
      <c r="F120" s="250"/>
      <c r="G120" s="251">
        <f>ROUND(E120*F120,2)</f>
        <v>0</v>
      </c>
      <c r="H120" s="228">
        <v>0</v>
      </c>
      <c r="I120" s="227">
        <f>ROUND(E120*H120,2)</f>
        <v>0</v>
      </c>
      <c r="J120" s="228">
        <v>4.24</v>
      </c>
      <c r="K120" s="227">
        <f>ROUND(E120*J120,2)</f>
        <v>410.06</v>
      </c>
      <c r="L120" s="227">
        <v>15</v>
      </c>
      <c r="M120" s="227">
        <f>G120*(1+L120/100)</f>
        <v>0</v>
      </c>
      <c r="N120" s="227">
        <v>0</v>
      </c>
      <c r="O120" s="227">
        <f>ROUND(E120*N120,2)</f>
        <v>0</v>
      </c>
      <c r="P120" s="227">
        <v>0</v>
      </c>
      <c r="Q120" s="227">
        <f>ROUND(E120*P120,2)</f>
        <v>0</v>
      </c>
      <c r="R120" s="227"/>
      <c r="S120" s="227" t="s">
        <v>135</v>
      </c>
      <c r="T120" s="227" t="s">
        <v>136</v>
      </c>
      <c r="U120" s="227">
        <v>0</v>
      </c>
      <c r="V120" s="227">
        <f>ROUND(E120*U120,2)</f>
        <v>0</v>
      </c>
      <c r="W120" s="227"/>
      <c r="X120" s="227" t="s">
        <v>216</v>
      </c>
      <c r="Y120" s="208"/>
      <c r="Z120" s="208"/>
      <c r="AA120" s="208"/>
      <c r="AB120" s="208"/>
      <c r="AC120" s="208"/>
      <c r="AD120" s="208"/>
      <c r="AE120" s="208"/>
      <c r="AF120" s="208"/>
      <c r="AG120" s="208" t="s">
        <v>217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x14ac:dyDescent="0.25">
      <c r="A121" s="234" t="s">
        <v>130</v>
      </c>
      <c r="B121" s="235" t="s">
        <v>68</v>
      </c>
      <c r="C121" s="253" t="s">
        <v>69</v>
      </c>
      <c r="D121" s="236"/>
      <c r="E121" s="237"/>
      <c r="F121" s="238"/>
      <c r="G121" s="239">
        <f>SUMIF(AG122:AG122,"&lt;&gt;NOR",G122:G122)</f>
        <v>0</v>
      </c>
      <c r="H121" s="233"/>
      <c r="I121" s="233">
        <f>SUM(I122:I122)</f>
        <v>0</v>
      </c>
      <c r="J121" s="233"/>
      <c r="K121" s="233">
        <f>SUM(K122:K122)</f>
        <v>1200</v>
      </c>
      <c r="L121" s="233"/>
      <c r="M121" s="233">
        <f>SUM(M122:M122)</f>
        <v>0</v>
      </c>
      <c r="N121" s="233"/>
      <c r="O121" s="233">
        <f>SUM(O122:O122)</f>
        <v>0</v>
      </c>
      <c r="P121" s="233"/>
      <c r="Q121" s="233">
        <f>SUM(Q122:Q122)</f>
        <v>0</v>
      </c>
      <c r="R121" s="233"/>
      <c r="S121" s="233"/>
      <c r="T121" s="233"/>
      <c r="U121" s="233"/>
      <c r="V121" s="233">
        <f>SUM(V122:V122)</f>
        <v>0.16</v>
      </c>
      <c r="W121" s="233"/>
      <c r="X121" s="233"/>
      <c r="AG121" t="s">
        <v>131</v>
      </c>
    </row>
    <row r="122" spans="1:60" outlineLevel="1" x14ac:dyDescent="0.25">
      <c r="A122" s="246">
        <v>29</v>
      </c>
      <c r="B122" s="247" t="s">
        <v>229</v>
      </c>
      <c r="C122" s="254" t="s">
        <v>230</v>
      </c>
      <c r="D122" s="248" t="s">
        <v>231</v>
      </c>
      <c r="E122" s="249">
        <v>1</v>
      </c>
      <c r="F122" s="250"/>
      <c r="G122" s="251">
        <f>ROUND(E122*F122,2)</f>
        <v>0</v>
      </c>
      <c r="H122" s="228">
        <v>0</v>
      </c>
      <c r="I122" s="227">
        <f>ROUND(E122*H122,2)</f>
        <v>0</v>
      </c>
      <c r="J122" s="228">
        <v>1200</v>
      </c>
      <c r="K122" s="227">
        <f>ROUND(E122*J122,2)</f>
        <v>1200</v>
      </c>
      <c r="L122" s="227">
        <v>15</v>
      </c>
      <c r="M122" s="227">
        <f>G122*(1+L122/100)</f>
        <v>0</v>
      </c>
      <c r="N122" s="227">
        <v>0</v>
      </c>
      <c r="O122" s="227">
        <f>ROUND(E122*N122,2)</f>
        <v>0</v>
      </c>
      <c r="P122" s="227">
        <v>0</v>
      </c>
      <c r="Q122" s="227">
        <f>ROUND(E122*P122,2)</f>
        <v>0</v>
      </c>
      <c r="R122" s="227"/>
      <c r="S122" s="227" t="s">
        <v>187</v>
      </c>
      <c r="T122" s="227" t="s">
        <v>136</v>
      </c>
      <c r="U122" s="227">
        <v>0.157</v>
      </c>
      <c r="V122" s="227">
        <f>ROUND(E122*U122,2)</f>
        <v>0.16</v>
      </c>
      <c r="W122" s="227"/>
      <c r="X122" s="227" t="s">
        <v>137</v>
      </c>
      <c r="Y122" s="208"/>
      <c r="Z122" s="208"/>
      <c r="AA122" s="208"/>
      <c r="AB122" s="208"/>
      <c r="AC122" s="208"/>
      <c r="AD122" s="208"/>
      <c r="AE122" s="208"/>
      <c r="AF122" s="208"/>
      <c r="AG122" s="208" t="s">
        <v>138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x14ac:dyDescent="0.25">
      <c r="A123" s="234" t="s">
        <v>130</v>
      </c>
      <c r="B123" s="235" t="s">
        <v>70</v>
      </c>
      <c r="C123" s="253" t="s">
        <v>71</v>
      </c>
      <c r="D123" s="236"/>
      <c r="E123" s="237"/>
      <c r="F123" s="238"/>
      <c r="G123" s="239">
        <f>SUMIF(AG124:AG130,"&lt;&gt;NOR",G124:G130)</f>
        <v>0</v>
      </c>
      <c r="H123" s="233"/>
      <c r="I123" s="233">
        <f>SUM(I124:I130)</f>
        <v>1526.88</v>
      </c>
      <c r="J123" s="233"/>
      <c r="K123" s="233">
        <f>SUM(K124:K130)</f>
        <v>5949.69</v>
      </c>
      <c r="L123" s="233"/>
      <c r="M123" s="233">
        <f>SUM(M124:M130)</f>
        <v>0</v>
      </c>
      <c r="N123" s="233"/>
      <c r="O123" s="233">
        <f>SUM(O124:O130)</f>
        <v>0</v>
      </c>
      <c r="P123" s="233"/>
      <c r="Q123" s="233">
        <f>SUM(Q124:Q130)</f>
        <v>0</v>
      </c>
      <c r="R123" s="233"/>
      <c r="S123" s="233"/>
      <c r="T123" s="233"/>
      <c r="U123" s="233"/>
      <c r="V123" s="233">
        <f>SUM(V124:V130)</f>
        <v>6.52</v>
      </c>
      <c r="W123" s="233"/>
      <c r="X123" s="233"/>
      <c r="AG123" t="s">
        <v>131</v>
      </c>
    </row>
    <row r="124" spans="1:60" outlineLevel="1" x14ac:dyDescent="0.25">
      <c r="A124" s="246">
        <v>30</v>
      </c>
      <c r="B124" s="247" t="s">
        <v>232</v>
      </c>
      <c r="C124" s="254" t="s">
        <v>233</v>
      </c>
      <c r="D124" s="248" t="s">
        <v>200</v>
      </c>
      <c r="E124" s="249">
        <v>8</v>
      </c>
      <c r="F124" s="250"/>
      <c r="G124" s="251">
        <f>ROUND(E124*F124,2)</f>
        <v>0</v>
      </c>
      <c r="H124" s="228">
        <v>190.86</v>
      </c>
      <c r="I124" s="227">
        <f>ROUND(E124*H124,2)</f>
        <v>1526.88</v>
      </c>
      <c r="J124" s="228">
        <v>308.94</v>
      </c>
      <c r="K124" s="227">
        <f>ROUND(E124*J124,2)</f>
        <v>2471.52</v>
      </c>
      <c r="L124" s="227">
        <v>15</v>
      </c>
      <c r="M124" s="227">
        <f>G124*(1+L124/100)</f>
        <v>0</v>
      </c>
      <c r="N124" s="227">
        <v>5.1999999999999995E-4</v>
      </c>
      <c r="O124" s="227">
        <f>ROUND(E124*N124,2)</f>
        <v>0</v>
      </c>
      <c r="P124" s="227">
        <v>0</v>
      </c>
      <c r="Q124" s="227">
        <f>ROUND(E124*P124,2)</f>
        <v>0</v>
      </c>
      <c r="R124" s="227"/>
      <c r="S124" s="227" t="s">
        <v>135</v>
      </c>
      <c r="T124" s="227" t="s">
        <v>136</v>
      </c>
      <c r="U124" s="227">
        <v>0.52900000000000003</v>
      </c>
      <c r="V124" s="227">
        <f>ROUND(E124*U124,2)</f>
        <v>4.2300000000000004</v>
      </c>
      <c r="W124" s="227"/>
      <c r="X124" s="227" t="s">
        <v>137</v>
      </c>
      <c r="Y124" s="208"/>
      <c r="Z124" s="208"/>
      <c r="AA124" s="208"/>
      <c r="AB124" s="208"/>
      <c r="AC124" s="208"/>
      <c r="AD124" s="208"/>
      <c r="AE124" s="208"/>
      <c r="AF124" s="208"/>
      <c r="AG124" s="208" t="s">
        <v>138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46">
        <v>31</v>
      </c>
      <c r="B125" s="247" t="s">
        <v>234</v>
      </c>
      <c r="C125" s="254" t="s">
        <v>235</v>
      </c>
      <c r="D125" s="248" t="s">
        <v>134</v>
      </c>
      <c r="E125" s="249">
        <v>1</v>
      </c>
      <c r="F125" s="250"/>
      <c r="G125" s="251">
        <f>ROUND(E125*F125,2)</f>
        <v>0</v>
      </c>
      <c r="H125" s="228">
        <v>0</v>
      </c>
      <c r="I125" s="227">
        <f>ROUND(E125*H125,2)</f>
        <v>0</v>
      </c>
      <c r="J125" s="228">
        <v>87.8</v>
      </c>
      <c r="K125" s="227">
        <f>ROUND(E125*J125,2)</f>
        <v>87.8</v>
      </c>
      <c r="L125" s="227">
        <v>15</v>
      </c>
      <c r="M125" s="227">
        <f>G125*(1+L125/100)</f>
        <v>0</v>
      </c>
      <c r="N125" s="227">
        <v>0</v>
      </c>
      <c r="O125" s="227">
        <f>ROUND(E125*N125,2)</f>
        <v>0</v>
      </c>
      <c r="P125" s="227">
        <v>0</v>
      </c>
      <c r="Q125" s="227">
        <f>ROUND(E125*P125,2)</f>
        <v>0</v>
      </c>
      <c r="R125" s="227"/>
      <c r="S125" s="227" t="s">
        <v>135</v>
      </c>
      <c r="T125" s="227" t="s">
        <v>136</v>
      </c>
      <c r="U125" s="227">
        <v>0.157</v>
      </c>
      <c r="V125" s="227">
        <f>ROUND(E125*U125,2)</f>
        <v>0.16</v>
      </c>
      <c r="W125" s="227"/>
      <c r="X125" s="227" t="s">
        <v>137</v>
      </c>
      <c r="Y125" s="208"/>
      <c r="Z125" s="208"/>
      <c r="AA125" s="208"/>
      <c r="AB125" s="208"/>
      <c r="AC125" s="208"/>
      <c r="AD125" s="208"/>
      <c r="AE125" s="208"/>
      <c r="AF125" s="208"/>
      <c r="AG125" s="208" t="s">
        <v>138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5">
      <c r="A126" s="246">
        <v>32</v>
      </c>
      <c r="B126" s="247" t="s">
        <v>236</v>
      </c>
      <c r="C126" s="254" t="s">
        <v>237</v>
      </c>
      <c r="D126" s="248" t="s">
        <v>134</v>
      </c>
      <c r="E126" s="249">
        <v>3</v>
      </c>
      <c r="F126" s="250"/>
      <c r="G126" s="251">
        <f>ROUND(E126*F126,2)</f>
        <v>0</v>
      </c>
      <c r="H126" s="228">
        <v>0</v>
      </c>
      <c r="I126" s="227">
        <f>ROUND(E126*H126,2)</f>
        <v>0</v>
      </c>
      <c r="J126" s="228">
        <v>97.2</v>
      </c>
      <c r="K126" s="227">
        <f>ROUND(E126*J126,2)</f>
        <v>291.60000000000002</v>
      </c>
      <c r="L126" s="227">
        <v>15</v>
      </c>
      <c r="M126" s="227">
        <f>G126*(1+L126/100)</f>
        <v>0</v>
      </c>
      <c r="N126" s="227">
        <v>0</v>
      </c>
      <c r="O126" s="227">
        <f>ROUND(E126*N126,2)</f>
        <v>0</v>
      </c>
      <c r="P126" s="227">
        <v>0</v>
      </c>
      <c r="Q126" s="227">
        <f>ROUND(E126*P126,2)</f>
        <v>0</v>
      </c>
      <c r="R126" s="227"/>
      <c r="S126" s="227" t="s">
        <v>135</v>
      </c>
      <c r="T126" s="227" t="s">
        <v>136</v>
      </c>
      <c r="U126" s="227">
        <v>0.17399999999999999</v>
      </c>
      <c r="V126" s="227">
        <f>ROUND(E126*U126,2)</f>
        <v>0.52</v>
      </c>
      <c r="W126" s="227"/>
      <c r="X126" s="227" t="s">
        <v>137</v>
      </c>
      <c r="Y126" s="208"/>
      <c r="Z126" s="208"/>
      <c r="AA126" s="208"/>
      <c r="AB126" s="208"/>
      <c r="AC126" s="208"/>
      <c r="AD126" s="208"/>
      <c r="AE126" s="208"/>
      <c r="AF126" s="208"/>
      <c r="AG126" s="208" t="s">
        <v>138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5">
      <c r="A127" s="246">
        <v>33</v>
      </c>
      <c r="B127" s="247" t="s">
        <v>238</v>
      </c>
      <c r="C127" s="254" t="s">
        <v>239</v>
      </c>
      <c r="D127" s="248" t="s">
        <v>134</v>
      </c>
      <c r="E127" s="249">
        <v>1</v>
      </c>
      <c r="F127" s="250"/>
      <c r="G127" s="251">
        <f>ROUND(E127*F127,2)</f>
        <v>0</v>
      </c>
      <c r="H127" s="228">
        <v>0</v>
      </c>
      <c r="I127" s="227">
        <f>ROUND(E127*H127,2)</f>
        <v>0</v>
      </c>
      <c r="J127" s="228">
        <v>144.6</v>
      </c>
      <c r="K127" s="227">
        <f>ROUND(E127*J127,2)</f>
        <v>144.6</v>
      </c>
      <c r="L127" s="227">
        <v>15</v>
      </c>
      <c r="M127" s="227">
        <f>G127*(1+L127/100)</f>
        <v>0</v>
      </c>
      <c r="N127" s="227">
        <v>0</v>
      </c>
      <c r="O127" s="227">
        <f>ROUND(E127*N127,2)</f>
        <v>0</v>
      </c>
      <c r="P127" s="227">
        <v>0</v>
      </c>
      <c r="Q127" s="227">
        <f>ROUND(E127*P127,2)</f>
        <v>0</v>
      </c>
      <c r="R127" s="227"/>
      <c r="S127" s="227" t="s">
        <v>135</v>
      </c>
      <c r="T127" s="227" t="s">
        <v>136</v>
      </c>
      <c r="U127" s="227">
        <v>0.25900000000000001</v>
      </c>
      <c r="V127" s="227">
        <f>ROUND(E127*U127,2)</f>
        <v>0.26</v>
      </c>
      <c r="W127" s="227"/>
      <c r="X127" s="227" t="s">
        <v>137</v>
      </c>
      <c r="Y127" s="208"/>
      <c r="Z127" s="208"/>
      <c r="AA127" s="208"/>
      <c r="AB127" s="208"/>
      <c r="AC127" s="208"/>
      <c r="AD127" s="208"/>
      <c r="AE127" s="208"/>
      <c r="AF127" s="208"/>
      <c r="AG127" s="208" t="s">
        <v>138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5">
      <c r="A128" s="246">
        <v>34</v>
      </c>
      <c r="B128" s="247" t="s">
        <v>240</v>
      </c>
      <c r="C128" s="254" t="s">
        <v>241</v>
      </c>
      <c r="D128" s="248" t="s">
        <v>134</v>
      </c>
      <c r="E128" s="249">
        <v>3</v>
      </c>
      <c r="F128" s="250"/>
      <c r="G128" s="251">
        <f>ROUND(E128*F128,2)</f>
        <v>0</v>
      </c>
      <c r="H128" s="228">
        <v>0</v>
      </c>
      <c r="I128" s="227">
        <f>ROUND(E128*H128,2)</f>
        <v>0</v>
      </c>
      <c r="J128" s="228">
        <v>272.60000000000002</v>
      </c>
      <c r="K128" s="227">
        <f>ROUND(E128*J128,2)</f>
        <v>817.8</v>
      </c>
      <c r="L128" s="227">
        <v>15</v>
      </c>
      <c r="M128" s="227">
        <f>G128*(1+L128/100)</f>
        <v>0</v>
      </c>
      <c r="N128" s="227">
        <v>0</v>
      </c>
      <c r="O128" s="227">
        <f>ROUND(E128*N128,2)</f>
        <v>0</v>
      </c>
      <c r="P128" s="227">
        <v>0</v>
      </c>
      <c r="Q128" s="227">
        <f>ROUND(E128*P128,2)</f>
        <v>0</v>
      </c>
      <c r="R128" s="227"/>
      <c r="S128" s="227" t="s">
        <v>135</v>
      </c>
      <c r="T128" s="227" t="s">
        <v>136</v>
      </c>
      <c r="U128" s="227">
        <v>0.45</v>
      </c>
      <c r="V128" s="227">
        <f>ROUND(E128*U128,2)</f>
        <v>1.35</v>
      </c>
      <c r="W128" s="227"/>
      <c r="X128" s="227" t="s">
        <v>137</v>
      </c>
      <c r="Y128" s="208"/>
      <c r="Z128" s="208"/>
      <c r="AA128" s="208"/>
      <c r="AB128" s="208"/>
      <c r="AC128" s="208"/>
      <c r="AD128" s="208"/>
      <c r="AE128" s="208"/>
      <c r="AF128" s="208"/>
      <c r="AG128" s="208" t="s">
        <v>138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5">
      <c r="A129" s="246">
        <v>35</v>
      </c>
      <c r="B129" s="247" t="s">
        <v>242</v>
      </c>
      <c r="C129" s="254" t="s">
        <v>243</v>
      </c>
      <c r="D129" s="248" t="s">
        <v>244</v>
      </c>
      <c r="E129" s="249">
        <v>4</v>
      </c>
      <c r="F129" s="250"/>
      <c r="G129" s="251">
        <f>ROUND(E129*F129,2)</f>
        <v>0</v>
      </c>
      <c r="H129" s="228">
        <v>0</v>
      </c>
      <c r="I129" s="227">
        <f>ROUND(E129*H129,2)</f>
        <v>0</v>
      </c>
      <c r="J129" s="228">
        <v>498.7</v>
      </c>
      <c r="K129" s="227">
        <f>ROUND(E129*J129,2)</f>
        <v>1994.8</v>
      </c>
      <c r="L129" s="227">
        <v>15</v>
      </c>
      <c r="M129" s="227">
        <f>G129*(1+L129/100)</f>
        <v>0</v>
      </c>
      <c r="N129" s="227">
        <v>0</v>
      </c>
      <c r="O129" s="227">
        <f>ROUND(E129*N129,2)</f>
        <v>0</v>
      </c>
      <c r="P129" s="227">
        <v>0</v>
      </c>
      <c r="Q129" s="227">
        <f>ROUND(E129*P129,2)</f>
        <v>0</v>
      </c>
      <c r="R129" s="227"/>
      <c r="S129" s="227" t="s">
        <v>187</v>
      </c>
      <c r="T129" s="227" t="s">
        <v>136</v>
      </c>
      <c r="U129" s="227">
        <v>0</v>
      </c>
      <c r="V129" s="227">
        <f>ROUND(E129*U129,2)</f>
        <v>0</v>
      </c>
      <c r="W129" s="227"/>
      <c r="X129" s="227" t="s">
        <v>137</v>
      </c>
      <c r="Y129" s="208"/>
      <c r="Z129" s="208"/>
      <c r="AA129" s="208"/>
      <c r="AB129" s="208"/>
      <c r="AC129" s="208"/>
      <c r="AD129" s="208"/>
      <c r="AE129" s="208"/>
      <c r="AF129" s="208"/>
      <c r="AG129" s="208" t="s">
        <v>138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5">
      <c r="A130" s="246">
        <v>36</v>
      </c>
      <c r="B130" s="247" t="s">
        <v>245</v>
      </c>
      <c r="C130" s="254" t="s">
        <v>246</v>
      </c>
      <c r="D130" s="248" t="s">
        <v>0</v>
      </c>
      <c r="E130" s="249">
        <v>73.349999999999994</v>
      </c>
      <c r="F130" s="250"/>
      <c r="G130" s="251">
        <f>ROUND(E130*F130,2)</f>
        <v>0</v>
      </c>
      <c r="H130" s="228">
        <v>0</v>
      </c>
      <c r="I130" s="227">
        <f>ROUND(E130*H130,2)</f>
        <v>0</v>
      </c>
      <c r="J130" s="228">
        <v>1.93</v>
      </c>
      <c r="K130" s="227">
        <f>ROUND(E130*J130,2)</f>
        <v>141.57</v>
      </c>
      <c r="L130" s="227">
        <v>15</v>
      </c>
      <c r="M130" s="227">
        <f>G130*(1+L130/100)</f>
        <v>0</v>
      </c>
      <c r="N130" s="227">
        <v>0</v>
      </c>
      <c r="O130" s="227">
        <f>ROUND(E130*N130,2)</f>
        <v>0</v>
      </c>
      <c r="P130" s="227">
        <v>0</v>
      </c>
      <c r="Q130" s="227">
        <f>ROUND(E130*P130,2)</f>
        <v>0</v>
      </c>
      <c r="R130" s="227"/>
      <c r="S130" s="227" t="s">
        <v>135</v>
      </c>
      <c r="T130" s="227" t="s">
        <v>136</v>
      </c>
      <c r="U130" s="227">
        <v>0</v>
      </c>
      <c r="V130" s="227">
        <f>ROUND(E130*U130,2)</f>
        <v>0</v>
      </c>
      <c r="W130" s="227"/>
      <c r="X130" s="227" t="s">
        <v>216</v>
      </c>
      <c r="Y130" s="208"/>
      <c r="Z130" s="208"/>
      <c r="AA130" s="208"/>
      <c r="AB130" s="208"/>
      <c r="AC130" s="208"/>
      <c r="AD130" s="208"/>
      <c r="AE130" s="208"/>
      <c r="AF130" s="208"/>
      <c r="AG130" s="208" t="s">
        <v>217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x14ac:dyDescent="0.25">
      <c r="A131" s="234" t="s">
        <v>130</v>
      </c>
      <c r="B131" s="235" t="s">
        <v>72</v>
      </c>
      <c r="C131" s="253" t="s">
        <v>73</v>
      </c>
      <c r="D131" s="236"/>
      <c r="E131" s="237"/>
      <c r="F131" s="238"/>
      <c r="G131" s="239">
        <f>SUMIF(AG132:AG137,"&lt;&gt;NOR",G132:G137)</f>
        <v>0</v>
      </c>
      <c r="H131" s="233"/>
      <c r="I131" s="233">
        <f>SUM(I132:I137)</f>
        <v>2853.2400000000002</v>
      </c>
      <c r="J131" s="233"/>
      <c r="K131" s="233">
        <f>SUM(K132:K137)</f>
        <v>7284.13</v>
      </c>
      <c r="L131" s="233"/>
      <c r="M131" s="233">
        <f>SUM(M132:M137)</f>
        <v>0</v>
      </c>
      <c r="N131" s="233"/>
      <c r="O131" s="233">
        <f>SUM(O132:O137)</f>
        <v>0.06</v>
      </c>
      <c r="P131" s="233"/>
      <c r="Q131" s="233">
        <f>SUM(Q132:Q137)</f>
        <v>0</v>
      </c>
      <c r="R131" s="233"/>
      <c r="S131" s="233"/>
      <c r="T131" s="233"/>
      <c r="U131" s="233"/>
      <c r="V131" s="233">
        <f>SUM(V132:V137)</f>
        <v>13.530000000000001</v>
      </c>
      <c r="W131" s="233"/>
      <c r="X131" s="233"/>
      <c r="AG131" t="s">
        <v>131</v>
      </c>
    </row>
    <row r="132" spans="1:60" outlineLevel="1" x14ac:dyDescent="0.25">
      <c r="A132" s="246">
        <v>37</v>
      </c>
      <c r="B132" s="247" t="s">
        <v>247</v>
      </c>
      <c r="C132" s="254" t="s">
        <v>248</v>
      </c>
      <c r="D132" s="248" t="s">
        <v>200</v>
      </c>
      <c r="E132" s="249">
        <v>16</v>
      </c>
      <c r="F132" s="250"/>
      <c r="G132" s="251">
        <f>ROUND(E132*F132,2)</f>
        <v>0</v>
      </c>
      <c r="H132" s="228">
        <v>77.489999999999995</v>
      </c>
      <c r="I132" s="227">
        <f>ROUND(E132*H132,2)</f>
        <v>1239.8399999999999</v>
      </c>
      <c r="J132" s="228">
        <v>294.91000000000003</v>
      </c>
      <c r="K132" s="227">
        <f>ROUND(E132*J132,2)</f>
        <v>4718.5600000000004</v>
      </c>
      <c r="L132" s="227">
        <v>15</v>
      </c>
      <c r="M132" s="227">
        <f>G132*(1+L132/100)</f>
        <v>0</v>
      </c>
      <c r="N132" s="227">
        <v>3.9899999999999996E-3</v>
      </c>
      <c r="O132" s="227">
        <f>ROUND(E132*N132,2)</f>
        <v>0.06</v>
      </c>
      <c r="P132" s="227">
        <v>0</v>
      </c>
      <c r="Q132" s="227">
        <f>ROUND(E132*P132,2)</f>
        <v>0</v>
      </c>
      <c r="R132" s="227"/>
      <c r="S132" s="227" t="s">
        <v>135</v>
      </c>
      <c r="T132" s="227" t="s">
        <v>136</v>
      </c>
      <c r="U132" s="227">
        <v>0.54290000000000005</v>
      </c>
      <c r="V132" s="227">
        <f>ROUND(E132*U132,2)</f>
        <v>8.69</v>
      </c>
      <c r="W132" s="227"/>
      <c r="X132" s="227" t="s">
        <v>137</v>
      </c>
      <c r="Y132" s="208"/>
      <c r="Z132" s="208"/>
      <c r="AA132" s="208"/>
      <c r="AB132" s="208"/>
      <c r="AC132" s="208"/>
      <c r="AD132" s="208"/>
      <c r="AE132" s="208"/>
      <c r="AF132" s="208"/>
      <c r="AG132" s="208" t="s">
        <v>138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ht="20.399999999999999" outlineLevel="1" x14ac:dyDescent="0.25">
      <c r="A133" s="246">
        <v>38</v>
      </c>
      <c r="B133" s="247" t="s">
        <v>249</v>
      </c>
      <c r="C133" s="254" t="s">
        <v>250</v>
      </c>
      <c r="D133" s="248" t="s">
        <v>200</v>
      </c>
      <c r="E133" s="249">
        <v>16</v>
      </c>
      <c r="F133" s="250"/>
      <c r="G133" s="251">
        <f>ROUND(E133*F133,2)</f>
        <v>0</v>
      </c>
      <c r="H133" s="228">
        <v>29.94</v>
      </c>
      <c r="I133" s="227">
        <f>ROUND(E133*H133,2)</f>
        <v>479.04</v>
      </c>
      <c r="J133" s="228">
        <v>66.16</v>
      </c>
      <c r="K133" s="227">
        <f>ROUND(E133*J133,2)</f>
        <v>1058.56</v>
      </c>
      <c r="L133" s="227">
        <v>15</v>
      </c>
      <c r="M133" s="227">
        <f>G133*(1+L133/100)</f>
        <v>0</v>
      </c>
      <c r="N133" s="227">
        <v>4.0000000000000003E-5</v>
      </c>
      <c r="O133" s="227">
        <f>ROUND(E133*N133,2)</f>
        <v>0</v>
      </c>
      <c r="P133" s="227">
        <v>0</v>
      </c>
      <c r="Q133" s="227">
        <f>ROUND(E133*P133,2)</f>
        <v>0</v>
      </c>
      <c r="R133" s="227"/>
      <c r="S133" s="227" t="s">
        <v>135</v>
      </c>
      <c r="T133" s="227" t="s">
        <v>136</v>
      </c>
      <c r="U133" s="227">
        <v>0.129</v>
      </c>
      <c r="V133" s="227">
        <f>ROUND(E133*U133,2)</f>
        <v>2.06</v>
      </c>
      <c r="W133" s="227"/>
      <c r="X133" s="227" t="s">
        <v>137</v>
      </c>
      <c r="Y133" s="208"/>
      <c r="Z133" s="208"/>
      <c r="AA133" s="208"/>
      <c r="AB133" s="208"/>
      <c r="AC133" s="208"/>
      <c r="AD133" s="208"/>
      <c r="AE133" s="208"/>
      <c r="AF133" s="208"/>
      <c r="AG133" s="208" t="s">
        <v>138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5">
      <c r="A134" s="246">
        <v>39</v>
      </c>
      <c r="B134" s="247" t="s">
        <v>251</v>
      </c>
      <c r="C134" s="254" t="s">
        <v>252</v>
      </c>
      <c r="D134" s="248" t="s">
        <v>134</v>
      </c>
      <c r="E134" s="249">
        <v>3</v>
      </c>
      <c r="F134" s="250"/>
      <c r="G134" s="251">
        <f>ROUND(E134*F134,2)</f>
        <v>0</v>
      </c>
      <c r="H134" s="228">
        <v>123.72</v>
      </c>
      <c r="I134" s="227">
        <f>ROUND(E134*H134,2)</f>
        <v>371.16</v>
      </c>
      <c r="J134" s="228">
        <v>132.28</v>
      </c>
      <c r="K134" s="227">
        <f>ROUND(E134*J134,2)</f>
        <v>396.84</v>
      </c>
      <c r="L134" s="227">
        <v>15</v>
      </c>
      <c r="M134" s="227">
        <f>G134*(1+L134/100)</f>
        <v>0</v>
      </c>
      <c r="N134" s="227">
        <v>6.3000000000000003E-4</v>
      </c>
      <c r="O134" s="227">
        <f>ROUND(E134*N134,2)</f>
        <v>0</v>
      </c>
      <c r="P134" s="227">
        <v>0</v>
      </c>
      <c r="Q134" s="227">
        <f>ROUND(E134*P134,2)</f>
        <v>0</v>
      </c>
      <c r="R134" s="227"/>
      <c r="S134" s="227" t="s">
        <v>135</v>
      </c>
      <c r="T134" s="227" t="s">
        <v>136</v>
      </c>
      <c r="U134" s="227">
        <v>0.27200000000000002</v>
      </c>
      <c r="V134" s="227">
        <f>ROUND(E134*U134,2)</f>
        <v>0.82</v>
      </c>
      <c r="W134" s="227"/>
      <c r="X134" s="227" t="s">
        <v>137</v>
      </c>
      <c r="Y134" s="208"/>
      <c r="Z134" s="208"/>
      <c r="AA134" s="208"/>
      <c r="AB134" s="208"/>
      <c r="AC134" s="208"/>
      <c r="AD134" s="208"/>
      <c r="AE134" s="208"/>
      <c r="AF134" s="208"/>
      <c r="AG134" s="208" t="s">
        <v>138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5">
      <c r="A135" s="246">
        <v>40</v>
      </c>
      <c r="B135" s="247" t="s">
        <v>253</v>
      </c>
      <c r="C135" s="254" t="s">
        <v>254</v>
      </c>
      <c r="D135" s="248" t="s">
        <v>255</v>
      </c>
      <c r="E135" s="249">
        <v>3</v>
      </c>
      <c r="F135" s="250"/>
      <c r="G135" s="251">
        <f>ROUND(E135*F135,2)</f>
        <v>0</v>
      </c>
      <c r="H135" s="228">
        <v>252.96</v>
      </c>
      <c r="I135" s="227">
        <f>ROUND(E135*H135,2)</f>
        <v>758.88</v>
      </c>
      <c r="J135" s="228">
        <v>262.94</v>
      </c>
      <c r="K135" s="227">
        <f>ROUND(E135*J135,2)</f>
        <v>788.82</v>
      </c>
      <c r="L135" s="227">
        <v>15</v>
      </c>
      <c r="M135" s="227">
        <f>G135*(1+L135/100)</f>
        <v>0</v>
      </c>
      <c r="N135" s="227">
        <v>1.48E-3</v>
      </c>
      <c r="O135" s="227">
        <f>ROUND(E135*N135,2)</f>
        <v>0</v>
      </c>
      <c r="P135" s="227">
        <v>0</v>
      </c>
      <c r="Q135" s="227">
        <f>ROUND(E135*P135,2)</f>
        <v>0</v>
      </c>
      <c r="R135" s="227"/>
      <c r="S135" s="227" t="s">
        <v>135</v>
      </c>
      <c r="T135" s="227" t="s">
        <v>136</v>
      </c>
      <c r="U135" s="227">
        <v>0.54</v>
      </c>
      <c r="V135" s="227">
        <f>ROUND(E135*U135,2)</f>
        <v>1.62</v>
      </c>
      <c r="W135" s="227"/>
      <c r="X135" s="227" t="s">
        <v>137</v>
      </c>
      <c r="Y135" s="208"/>
      <c r="Z135" s="208"/>
      <c r="AA135" s="208"/>
      <c r="AB135" s="208"/>
      <c r="AC135" s="208"/>
      <c r="AD135" s="208"/>
      <c r="AE135" s="208"/>
      <c r="AF135" s="208"/>
      <c r="AG135" s="208" t="s">
        <v>138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5">
      <c r="A136" s="246">
        <v>41</v>
      </c>
      <c r="B136" s="247" t="s">
        <v>256</v>
      </c>
      <c r="C136" s="254" t="s">
        <v>257</v>
      </c>
      <c r="D136" s="248" t="s">
        <v>200</v>
      </c>
      <c r="E136" s="249">
        <v>16</v>
      </c>
      <c r="F136" s="250"/>
      <c r="G136" s="251">
        <f>ROUND(E136*F136,2)</f>
        <v>0</v>
      </c>
      <c r="H136" s="228">
        <v>0.27</v>
      </c>
      <c r="I136" s="227">
        <f>ROUND(E136*H136,2)</f>
        <v>4.32</v>
      </c>
      <c r="J136" s="228">
        <v>11.83</v>
      </c>
      <c r="K136" s="227">
        <f>ROUND(E136*J136,2)</f>
        <v>189.28</v>
      </c>
      <c r="L136" s="227">
        <v>15</v>
      </c>
      <c r="M136" s="227">
        <f>G136*(1+L136/100)</f>
        <v>0</v>
      </c>
      <c r="N136" s="227">
        <v>0</v>
      </c>
      <c r="O136" s="227">
        <f>ROUND(E136*N136,2)</f>
        <v>0</v>
      </c>
      <c r="P136" s="227">
        <v>0</v>
      </c>
      <c r="Q136" s="227">
        <f>ROUND(E136*P136,2)</f>
        <v>0</v>
      </c>
      <c r="R136" s="227"/>
      <c r="S136" s="227" t="s">
        <v>135</v>
      </c>
      <c r="T136" s="227" t="s">
        <v>136</v>
      </c>
      <c r="U136" s="227">
        <v>2.1000000000000001E-2</v>
      </c>
      <c r="V136" s="227">
        <f>ROUND(E136*U136,2)</f>
        <v>0.34</v>
      </c>
      <c r="W136" s="227"/>
      <c r="X136" s="227" t="s">
        <v>137</v>
      </c>
      <c r="Y136" s="208"/>
      <c r="Z136" s="208"/>
      <c r="AA136" s="208"/>
      <c r="AB136" s="208"/>
      <c r="AC136" s="208"/>
      <c r="AD136" s="208"/>
      <c r="AE136" s="208"/>
      <c r="AF136" s="208"/>
      <c r="AG136" s="208" t="s">
        <v>138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5">
      <c r="A137" s="246">
        <v>42</v>
      </c>
      <c r="B137" s="247" t="s">
        <v>258</v>
      </c>
      <c r="C137" s="254" t="s">
        <v>259</v>
      </c>
      <c r="D137" s="248" t="s">
        <v>0</v>
      </c>
      <c r="E137" s="249">
        <v>100.053</v>
      </c>
      <c r="F137" s="250"/>
      <c r="G137" s="251">
        <f>ROUND(E137*F137,2)</f>
        <v>0</v>
      </c>
      <c r="H137" s="228">
        <v>0</v>
      </c>
      <c r="I137" s="227">
        <f>ROUND(E137*H137,2)</f>
        <v>0</v>
      </c>
      <c r="J137" s="228">
        <v>1.32</v>
      </c>
      <c r="K137" s="227">
        <f>ROUND(E137*J137,2)</f>
        <v>132.07</v>
      </c>
      <c r="L137" s="227">
        <v>15</v>
      </c>
      <c r="M137" s="227">
        <f>G137*(1+L137/100)</f>
        <v>0</v>
      </c>
      <c r="N137" s="227">
        <v>0</v>
      </c>
      <c r="O137" s="227">
        <f>ROUND(E137*N137,2)</f>
        <v>0</v>
      </c>
      <c r="P137" s="227">
        <v>0</v>
      </c>
      <c r="Q137" s="227">
        <f>ROUND(E137*P137,2)</f>
        <v>0</v>
      </c>
      <c r="R137" s="227"/>
      <c r="S137" s="227" t="s">
        <v>135</v>
      </c>
      <c r="T137" s="227" t="s">
        <v>136</v>
      </c>
      <c r="U137" s="227">
        <v>0</v>
      </c>
      <c r="V137" s="227">
        <f>ROUND(E137*U137,2)</f>
        <v>0</v>
      </c>
      <c r="W137" s="227"/>
      <c r="X137" s="227" t="s">
        <v>216</v>
      </c>
      <c r="Y137" s="208"/>
      <c r="Z137" s="208"/>
      <c r="AA137" s="208"/>
      <c r="AB137" s="208"/>
      <c r="AC137" s="208"/>
      <c r="AD137" s="208"/>
      <c r="AE137" s="208"/>
      <c r="AF137" s="208"/>
      <c r="AG137" s="208" t="s">
        <v>217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x14ac:dyDescent="0.25">
      <c r="A138" s="234" t="s">
        <v>130</v>
      </c>
      <c r="B138" s="235" t="s">
        <v>74</v>
      </c>
      <c r="C138" s="253" t="s">
        <v>75</v>
      </c>
      <c r="D138" s="236"/>
      <c r="E138" s="237"/>
      <c r="F138" s="238"/>
      <c r="G138" s="239">
        <f>SUMIF(AG139:AG166,"&lt;&gt;NOR",G139:G166)</f>
        <v>0</v>
      </c>
      <c r="H138" s="233"/>
      <c r="I138" s="233">
        <f>SUM(I139:I166)</f>
        <v>28696.469999999994</v>
      </c>
      <c r="J138" s="233"/>
      <c r="K138" s="233">
        <f>SUM(K139:K166)</f>
        <v>7471.1599999999989</v>
      </c>
      <c r="L138" s="233"/>
      <c r="M138" s="233">
        <f>SUM(M139:M166)</f>
        <v>0</v>
      </c>
      <c r="N138" s="233"/>
      <c r="O138" s="233">
        <f>SUM(O139:O166)</f>
        <v>0.14000000000000001</v>
      </c>
      <c r="P138" s="233"/>
      <c r="Q138" s="233">
        <f>SUM(Q139:Q166)</f>
        <v>0.21</v>
      </c>
      <c r="R138" s="233"/>
      <c r="S138" s="233"/>
      <c r="T138" s="233"/>
      <c r="U138" s="233"/>
      <c r="V138" s="233">
        <f>SUM(V139:V166)</f>
        <v>12.360000000000003</v>
      </c>
      <c r="W138" s="233"/>
      <c r="X138" s="233"/>
      <c r="AG138" t="s">
        <v>131</v>
      </c>
    </row>
    <row r="139" spans="1:60" ht="20.399999999999999" outlineLevel="1" x14ac:dyDescent="0.25">
      <c r="A139" s="246">
        <v>43</v>
      </c>
      <c r="B139" s="247" t="s">
        <v>260</v>
      </c>
      <c r="C139" s="254" t="s">
        <v>261</v>
      </c>
      <c r="D139" s="248" t="s">
        <v>262</v>
      </c>
      <c r="E139" s="249">
        <v>1</v>
      </c>
      <c r="F139" s="250"/>
      <c r="G139" s="251">
        <f>ROUND(E139*F139,2)</f>
        <v>0</v>
      </c>
      <c r="H139" s="228">
        <v>6287.23</v>
      </c>
      <c r="I139" s="227">
        <f>ROUND(E139*H139,2)</f>
        <v>6287.23</v>
      </c>
      <c r="J139" s="228">
        <v>916.27</v>
      </c>
      <c r="K139" s="227">
        <f>ROUND(E139*J139,2)</f>
        <v>916.27</v>
      </c>
      <c r="L139" s="227">
        <v>15</v>
      </c>
      <c r="M139" s="227">
        <f>G139*(1+L139/100)</f>
        <v>0</v>
      </c>
      <c r="N139" s="227">
        <v>2.8719999999999999E-2</v>
      </c>
      <c r="O139" s="227">
        <f>ROUND(E139*N139,2)</f>
        <v>0.03</v>
      </c>
      <c r="P139" s="227">
        <v>0</v>
      </c>
      <c r="Q139" s="227">
        <f>ROUND(E139*P139,2)</f>
        <v>0</v>
      </c>
      <c r="R139" s="227"/>
      <c r="S139" s="227" t="s">
        <v>135</v>
      </c>
      <c r="T139" s="227" t="s">
        <v>136</v>
      </c>
      <c r="U139" s="227">
        <v>1.5</v>
      </c>
      <c r="V139" s="227">
        <f>ROUND(E139*U139,2)</f>
        <v>1.5</v>
      </c>
      <c r="W139" s="227"/>
      <c r="X139" s="227" t="s">
        <v>137</v>
      </c>
      <c r="Y139" s="208"/>
      <c r="Z139" s="208"/>
      <c r="AA139" s="208"/>
      <c r="AB139" s="208"/>
      <c r="AC139" s="208"/>
      <c r="AD139" s="208"/>
      <c r="AE139" s="208"/>
      <c r="AF139" s="208"/>
      <c r="AG139" s="208" t="s">
        <v>138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5">
      <c r="A140" s="246">
        <v>44</v>
      </c>
      <c r="B140" s="247" t="s">
        <v>263</v>
      </c>
      <c r="C140" s="254" t="s">
        <v>264</v>
      </c>
      <c r="D140" s="248" t="s">
        <v>262</v>
      </c>
      <c r="E140" s="249">
        <v>1</v>
      </c>
      <c r="F140" s="250"/>
      <c r="G140" s="251">
        <f>ROUND(E140*F140,2)</f>
        <v>0</v>
      </c>
      <c r="H140" s="228">
        <v>526.70000000000005</v>
      </c>
      <c r="I140" s="227">
        <f>ROUND(E140*H140,2)</f>
        <v>526.70000000000005</v>
      </c>
      <c r="J140" s="228">
        <v>843.1</v>
      </c>
      <c r="K140" s="227">
        <f>ROUND(E140*J140,2)</f>
        <v>843.1</v>
      </c>
      <c r="L140" s="227">
        <v>15</v>
      </c>
      <c r="M140" s="227">
        <f>G140*(1+L140/100)</f>
        <v>0</v>
      </c>
      <c r="N140" s="227">
        <v>1.8600000000000001E-3</v>
      </c>
      <c r="O140" s="227">
        <f>ROUND(E140*N140,2)</f>
        <v>0</v>
      </c>
      <c r="P140" s="227">
        <v>0</v>
      </c>
      <c r="Q140" s="227">
        <f>ROUND(E140*P140,2)</f>
        <v>0</v>
      </c>
      <c r="R140" s="227"/>
      <c r="S140" s="227" t="s">
        <v>135</v>
      </c>
      <c r="T140" s="227" t="s">
        <v>136</v>
      </c>
      <c r="U140" s="227">
        <v>1.3340000000000001</v>
      </c>
      <c r="V140" s="227">
        <f>ROUND(E140*U140,2)</f>
        <v>1.33</v>
      </c>
      <c r="W140" s="227"/>
      <c r="X140" s="227" t="s">
        <v>137</v>
      </c>
      <c r="Y140" s="208"/>
      <c r="Z140" s="208"/>
      <c r="AA140" s="208"/>
      <c r="AB140" s="208"/>
      <c r="AC140" s="208"/>
      <c r="AD140" s="208"/>
      <c r="AE140" s="208"/>
      <c r="AF140" s="208"/>
      <c r="AG140" s="208" t="s">
        <v>138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5">
      <c r="A141" s="246">
        <v>45</v>
      </c>
      <c r="B141" s="247" t="s">
        <v>265</v>
      </c>
      <c r="C141" s="254" t="s">
        <v>266</v>
      </c>
      <c r="D141" s="248" t="s">
        <v>262</v>
      </c>
      <c r="E141" s="249">
        <v>1</v>
      </c>
      <c r="F141" s="250"/>
      <c r="G141" s="251">
        <f>ROUND(E141*F141,2)</f>
        <v>0</v>
      </c>
      <c r="H141" s="228">
        <v>103.93</v>
      </c>
      <c r="I141" s="227">
        <f>ROUND(E141*H141,2)</f>
        <v>103.93</v>
      </c>
      <c r="J141" s="228">
        <v>848.07</v>
      </c>
      <c r="K141" s="227">
        <f>ROUND(E141*J141,2)</f>
        <v>848.07</v>
      </c>
      <c r="L141" s="227">
        <v>15</v>
      </c>
      <c r="M141" s="227">
        <f>G141*(1+L141/100)</f>
        <v>0</v>
      </c>
      <c r="N141" s="227">
        <v>1.41E-3</v>
      </c>
      <c r="O141" s="227">
        <f>ROUND(E141*N141,2)</f>
        <v>0</v>
      </c>
      <c r="P141" s="227">
        <v>0</v>
      </c>
      <c r="Q141" s="227">
        <f>ROUND(E141*P141,2)</f>
        <v>0</v>
      </c>
      <c r="R141" s="227"/>
      <c r="S141" s="227" t="s">
        <v>135</v>
      </c>
      <c r="T141" s="227" t="s">
        <v>136</v>
      </c>
      <c r="U141" s="227">
        <v>1.575</v>
      </c>
      <c r="V141" s="227">
        <f>ROUND(E141*U141,2)</f>
        <v>1.58</v>
      </c>
      <c r="W141" s="227"/>
      <c r="X141" s="227" t="s">
        <v>137</v>
      </c>
      <c r="Y141" s="208"/>
      <c r="Z141" s="208"/>
      <c r="AA141" s="208"/>
      <c r="AB141" s="208"/>
      <c r="AC141" s="208"/>
      <c r="AD141" s="208"/>
      <c r="AE141" s="208"/>
      <c r="AF141" s="208"/>
      <c r="AG141" s="208" t="s">
        <v>138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5">
      <c r="A142" s="246">
        <v>46</v>
      </c>
      <c r="B142" s="247" t="s">
        <v>267</v>
      </c>
      <c r="C142" s="254" t="s">
        <v>268</v>
      </c>
      <c r="D142" s="248" t="s">
        <v>262</v>
      </c>
      <c r="E142" s="249">
        <v>1</v>
      </c>
      <c r="F142" s="250"/>
      <c r="G142" s="251">
        <f>ROUND(E142*F142,2)</f>
        <v>0</v>
      </c>
      <c r="H142" s="228">
        <v>0</v>
      </c>
      <c r="I142" s="227">
        <f>ROUND(E142*H142,2)</f>
        <v>0</v>
      </c>
      <c r="J142" s="228">
        <v>504.8</v>
      </c>
      <c r="K142" s="227">
        <f>ROUND(E142*J142,2)</f>
        <v>504.8</v>
      </c>
      <c r="L142" s="227">
        <v>15</v>
      </c>
      <c r="M142" s="227">
        <f>G142*(1+L142/100)</f>
        <v>0</v>
      </c>
      <c r="N142" s="227">
        <v>0</v>
      </c>
      <c r="O142" s="227">
        <f>ROUND(E142*N142,2)</f>
        <v>0</v>
      </c>
      <c r="P142" s="227">
        <v>0.125</v>
      </c>
      <c r="Q142" s="227">
        <f>ROUND(E142*P142,2)</f>
        <v>0.13</v>
      </c>
      <c r="R142" s="227"/>
      <c r="S142" s="227" t="s">
        <v>135</v>
      </c>
      <c r="T142" s="227" t="s">
        <v>136</v>
      </c>
      <c r="U142" s="227">
        <v>1.1499999999999999</v>
      </c>
      <c r="V142" s="227">
        <f>ROUND(E142*U142,2)</f>
        <v>1.1499999999999999</v>
      </c>
      <c r="W142" s="227"/>
      <c r="X142" s="227" t="s">
        <v>137</v>
      </c>
      <c r="Y142" s="208"/>
      <c r="Z142" s="208"/>
      <c r="AA142" s="208"/>
      <c r="AB142" s="208"/>
      <c r="AC142" s="208"/>
      <c r="AD142" s="208"/>
      <c r="AE142" s="208"/>
      <c r="AF142" s="208"/>
      <c r="AG142" s="208" t="s">
        <v>138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5">
      <c r="A143" s="246">
        <v>47</v>
      </c>
      <c r="B143" s="247" t="s">
        <v>269</v>
      </c>
      <c r="C143" s="254" t="s">
        <v>270</v>
      </c>
      <c r="D143" s="248" t="s">
        <v>262</v>
      </c>
      <c r="E143" s="249">
        <v>3</v>
      </c>
      <c r="F143" s="250"/>
      <c r="G143" s="251">
        <f>ROUND(E143*F143,2)</f>
        <v>0</v>
      </c>
      <c r="H143" s="228">
        <v>20.239999999999998</v>
      </c>
      <c r="I143" s="227">
        <f>ROUND(E143*H143,2)</f>
        <v>60.72</v>
      </c>
      <c r="J143" s="228">
        <v>190.36</v>
      </c>
      <c r="K143" s="227">
        <f>ROUND(E143*J143,2)</f>
        <v>571.08000000000004</v>
      </c>
      <c r="L143" s="227">
        <v>15</v>
      </c>
      <c r="M143" s="227">
        <f>G143*(1+L143/100)</f>
        <v>0</v>
      </c>
      <c r="N143" s="227">
        <v>3.0000000000000001E-5</v>
      </c>
      <c r="O143" s="227">
        <f>ROUND(E143*N143,2)</f>
        <v>0</v>
      </c>
      <c r="P143" s="227">
        <v>0</v>
      </c>
      <c r="Q143" s="227">
        <f>ROUND(E143*P143,2)</f>
        <v>0</v>
      </c>
      <c r="R143" s="227"/>
      <c r="S143" s="227" t="s">
        <v>135</v>
      </c>
      <c r="T143" s="227" t="s">
        <v>136</v>
      </c>
      <c r="U143" s="227">
        <v>0.33</v>
      </c>
      <c r="V143" s="227">
        <f>ROUND(E143*U143,2)</f>
        <v>0.99</v>
      </c>
      <c r="W143" s="227"/>
      <c r="X143" s="227" t="s">
        <v>137</v>
      </c>
      <c r="Y143" s="208"/>
      <c r="Z143" s="208"/>
      <c r="AA143" s="208"/>
      <c r="AB143" s="208"/>
      <c r="AC143" s="208"/>
      <c r="AD143" s="208"/>
      <c r="AE143" s="208"/>
      <c r="AF143" s="208"/>
      <c r="AG143" s="208" t="s">
        <v>138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5">
      <c r="A144" s="246">
        <v>48</v>
      </c>
      <c r="B144" s="247" t="s">
        <v>271</v>
      </c>
      <c r="C144" s="254" t="s">
        <v>272</v>
      </c>
      <c r="D144" s="248" t="s">
        <v>262</v>
      </c>
      <c r="E144" s="249">
        <v>5</v>
      </c>
      <c r="F144" s="250"/>
      <c r="G144" s="251">
        <f>ROUND(E144*F144,2)</f>
        <v>0</v>
      </c>
      <c r="H144" s="228">
        <v>141.22</v>
      </c>
      <c r="I144" s="227">
        <f>ROUND(E144*H144,2)</f>
        <v>706.1</v>
      </c>
      <c r="J144" s="228">
        <v>128.68</v>
      </c>
      <c r="K144" s="227">
        <f>ROUND(E144*J144,2)</f>
        <v>643.4</v>
      </c>
      <c r="L144" s="227">
        <v>15</v>
      </c>
      <c r="M144" s="227">
        <f>G144*(1+L144/100)</f>
        <v>0</v>
      </c>
      <c r="N144" s="227">
        <v>1.7000000000000001E-4</v>
      </c>
      <c r="O144" s="227">
        <f>ROUND(E144*N144,2)</f>
        <v>0</v>
      </c>
      <c r="P144" s="227">
        <v>0</v>
      </c>
      <c r="Q144" s="227">
        <f>ROUND(E144*P144,2)</f>
        <v>0</v>
      </c>
      <c r="R144" s="227"/>
      <c r="S144" s="227" t="s">
        <v>135</v>
      </c>
      <c r="T144" s="227" t="s">
        <v>136</v>
      </c>
      <c r="U144" s="227">
        <v>0.22700000000000001</v>
      </c>
      <c r="V144" s="227">
        <f>ROUND(E144*U144,2)</f>
        <v>1.1399999999999999</v>
      </c>
      <c r="W144" s="227"/>
      <c r="X144" s="227" t="s">
        <v>137</v>
      </c>
      <c r="Y144" s="208"/>
      <c r="Z144" s="208"/>
      <c r="AA144" s="208"/>
      <c r="AB144" s="208"/>
      <c r="AC144" s="208"/>
      <c r="AD144" s="208"/>
      <c r="AE144" s="208"/>
      <c r="AF144" s="208"/>
      <c r="AG144" s="208" t="s">
        <v>138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5">
      <c r="A145" s="246">
        <v>49</v>
      </c>
      <c r="B145" s="247" t="s">
        <v>273</v>
      </c>
      <c r="C145" s="254" t="s">
        <v>274</v>
      </c>
      <c r="D145" s="248" t="s">
        <v>262</v>
      </c>
      <c r="E145" s="249">
        <v>2</v>
      </c>
      <c r="F145" s="250"/>
      <c r="G145" s="251">
        <f>ROUND(E145*F145,2)</f>
        <v>0</v>
      </c>
      <c r="H145" s="228">
        <v>216.46</v>
      </c>
      <c r="I145" s="227">
        <f>ROUND(E145*H145,2)</f>
        <v>432.92</v>
      </c>
      <c r="J145" s="228">
        <v>70.540000000000006</v>
      </c>
      <c r="K145" s="227">
        <f>ROUND(E145*J145,2)</f>
        <v>141.08000000000001</v>
      </c>
      <c r="L145" s="227">
        <v>15</v>
      </c>
      <c r="M145" s="227">
        <f>G145*(1+L145/100)</f>
        <v>0</v>
      </c>
      <c r="N145" s="227">
        <v>2.4000000000000001E-4</v>
      </c>
      <c r="O145" s="227">
        <f>ROUND(E145*N145,2)</f>
        <v>0</v>
      </c>
      <c r="P145" s="227">
        <v>0</v>
      </c>
      <c r="Q145" s="227">
        <f>ROUND(E145*P145,2)</f>
        <v>0</v>
      </c>
      <c r="R145" s="227"/>
      <c r="S145" s="227" t="s">
        <v>135</v>
      </c>
      <c r="T145" s="227" t="s">
        <v>136</v>
      </c>
      <c r="U145" s="227">
        <v>0.124</v>
      </c>
      <c r="V145" s="227">
        <f>ROUND(E145*U145,2)</f>
        <v>0.25</v>
      </c>
      <c r="W145" s="227"/>
      <c r="X145" s="227" t="s">
        <v>137</v>
      </c>
      <c r="Y145" s="208"/>
      <c r="Z145" s="208"/>
      <c r="AA145" s="208"/>
      <c r="AB145" s="208"/>
      <c r="AC145" s="208"/>
      <c r="AD145" s="208"/>
      <c r="AE145" s="208"/>
      <c r="AF145" s="208"/>
      <c r="AG145" s="208" t="s">
        <v>138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ht="20.399999999999999" outlineLevel="1" x14ac:dyDescent="0.25">
      <c r="A146" s="246">
        <v>50</v>
      </c>
      <c r="B146" s="247" t="s">
        <v>275</v>
      </c>
      <c r="C146" s="254" t="s">
        <v>276</v>
      </c>
      <c r="D146" s="248" t="s">
        <v>134</v>
      </c>
      <c r="E146" s="249">
        <v>1</v>
      </c>
      <c r="F146" s="250"/>
      <c r="G146" s="251">
        <f>ROUND(E146*F146,2)</f>
        <v>0</v>
      </c>
      <c r="H146" s="228">
        <v>1982.17</v>
      </c>
      <c r="I146" s="227">
        <f>ROUND(E146*H146,2)</f>
        <v>1982.17</v>
      </c>
      <c r="J146" s="228">
        <v>262.02999999999997</v>
      </c>
      <c r="K146" s="227">
        <f>ROUND(E146*J146,2)</f>
        <v>262.02999999999997</v>
      </c>
      <c r="L146" s="227">
        <v>15</v>
      </c>
      <c r="M146" s="227">
        <f>G146*(1+L146/100)</f>
        <v>0</v>
      </c>
      <c r="N146" s="227">
        <v>1.64E-3</v>
      </c>
      <c r="O146" s="227">
        <f>ROUND(E146*N146,2)</f>
        <v>0</v>
      </c>
      <c r="P146" s="227">
        <v>0</v>
      </c>
      <c r="Q146" s="227">
        <f>ROUND(E146*P146,2)</f>
        <v>0</v>
      </c>
      <c r="R146" s="227"/>
      <c r="S146" s="227" t="s">
        <v>135</v>
      </c>
      <c r="T146" s="227" t="s">
        <v>136</v>
      </c>
      <c r="U146" s="227">
        <v>0.44500000000000001</v>
      </c>
      <c r="V146" s="227">
        <f>ROUND(E146*U146,2)</f>
        <v>0.45</v>
      </c>
      <c r="W146" s="227"/>
      <c r="X146" s="227" t="s">
        <v>137</v>
      </c>
      <c r="Y146" s="208"/>
      <c r="Z146" s="208"/>
      <c r="AA146" s="208"/>
      <c r="AB146" s="208"/>
      <c r="AC146" s="208"/>
      <c r="AD146" s="208"/>
      <c r="AE146" s="208"/>
      <c r="AF146" s="208"/>
      <c r="AG146" s="208" t="s">
        <v>138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5">
      <c r="A147" s="246">
        <v>51</v>
      </c>
      <c r="B147" s="247" t="s">
        <v>277</v>
      </c>
      <c r="C147" s="254" t="s">
        <v>278</v>
      </c>
      <c r="D147" s="248" t="s">
        <v>134</v>
      </c>
      <c r="E147" s="249">
        <v>1</v>
      </c>
      <c r="F147" s="250"/>
      <c r="G147" s="251">
        <f>ROUND(E147*F147,2)</f>
        <v>0</v>
      </c>
      <c r="H147" s="228">
        <v>2334.9699999999998</v>
      </c>
      <c r="I147" s="227">
        <f>ROUND(E147*H147,2)</f>
        <v>2334.9699999999998</v>
      </c>
      <c r="J147" s="228">
        <v>286.02999999999997</v>
      </c>
      <c r="K147" s="227">
        <f>ROUND(E147*J147,2)</f>
        <v>286.02999999999997</v>
      </c>
      <c r="L147" s="227">
        <v>15</v>
      </c>
      <c r="M147" s="227">
        <f>G147*(1+L147/100)</f>
        <v>0</v>
      </c>
      <c r="N147" s="227">
        <v>8.4999999999999995E-4</v>
      </c>
      <c r="O147" s="227">
        <f>ROUND(E147*N147,2)</f>
        <v>0</v>
      </c>
      <c r="P147" s="227">
        <v>0</v>
      </c>
      <c r="Q147" s="227">
        <f>ROUND(E147*P147,2)</f>
        <v>0</v>
      </c>
      <c r="R147" s="227"/>
      <c r="S147" s="227" t="s">
        <v>135</v>
      </c>
      <c r="T147" s="227" t="s">
        <v>136</v>
      </c>
      <c r="U147" s="227">
        <v>0.48499999999999999</v>
      </c>
      <c r="V147" s="227">
        <f>ROUND(E147*U147,2)</f>
        <v>0.49</v>
      </c>
      <c r="W147" s="227"/>
      <c r="X147" s="227" t="s">
        <v>137</v>
      </c>
      <c r="Y147" s="208"/>
      <c r="Z147" s="208"/>
      <c r="AA147" s="208"/>
      <c r="AB147" s="208"/>
      <c r="AC147" s="208"/>
      <c r="AD147" s="208"/>
      <c r="AE147" s="208"/>
      <c r="AF147" s="208"/>
      <c r="AG147" s="208" t="s">
        <v>138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5">
      <c r="A148" s="246">
        <v>52</v>
      </c>
      <c r="B148" s="247" t="s">
        <v>279</v>
      </c>
      <c r="C148" s="254" t="s">
        <v>280</v>
      </c>
      <c r="D148" s="248" t="s">
        <v>134</v>
      </c>
      <c r="E148" s="249">
        <v>2</v>
      </c>
      <c r="F148" s="250"/>
      <c r="G148" s="251">
        <f>ROUND(E148*F148,2)</f>
        <v>0</v>
      </c>
      <c r="H148" s="228">
        <v>7.16</v>
      </c>
      <c r="I148" s="227">
        <f>ROUND(E148*H148,2)</f>
        <v>14.32</v>
      </c>
      <c r="J148" s="228">
        <v>249.44</v>
      </c>
      <c r="K148" s="227">
        <f>ROUND(E148*J148,2)</f>
        <v>498.88</v>
      </c>
      <c r="L148" s="227">
        <v>15</v>
      </c>
      <c r="M148" s="227">
        <f>G148*(1+L148/100)</f>
        <v>0</v>
      </c>
      <c r="N148" s="227">
        <v>4.0000000000000003E-5</v>
      </c>
      <c r="O148" s="227">
        <f>ROUND(E148*N148,2)</f>
        <v>0</v>
      </c>
      <c r="P148" s="227">
        <v>0</v>
      </c>
      <c r="Q148" s="227">
        <f>ROUND(E148*P148,2)</f>
        <v>0</v>
      </c>
      <c r="R148" s="227"/>
      <c r="S148" s="227" t="s">
        <v>135</v>
      </c>
      <c r="T148" s="227" t="s">
        <v>136</v>
      </c>
      <c r="U148" s="227">
        <v>0.44500000000000001</v>
      </c>
      <c r="V148" s="227">
        <f>ROUND(E148*U148,2)</f>
        <v>0.89</v>
      </c>
      <c r="W148" s="227"/>
      <c r="X148" s="227" t="s">
        <v>137</v>
      </c>
      <c r="Y148" s="208"/>
      <c r="Z148" s="208"/>
      <c r="AA148" s="208"/>
      <c r="AB148" s="208"/>
      <c r="AC148" s="208"/>
      <c r="AD148" s="208"/>
      <c r="AE148" s="208"/>
      <c r="AF148" s="208"/>
      <c r="AG148" s="208" t="s">
        <v>138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5">
      <c r="A149" s="246">
        <v>53</v>
      </c>
      <c r="B149" s="247" t="s">
        <v>281</v>
      </c>
      <c r="C149" s="254" t="s">
        <v>282</v>
      </c>
      <c r="D149" s="248" t="s">
        <v>262</v>
      </c>
      <c r="E149" s="249">
        <v>1</v>
      </c>
      <c r="F149" s="250"/>
      <c r="G149" s="251">
        <f>ROUND(E149*F149,2)</f>
        <v>0</v>
      </c>
      <c r="H149" s="228">
        <v>0</v>
      </c>
      <c r="I149" s="227">
        <f>ROUND(E149*H149,2)</f>
        <v>0</v>
      </c>
      <c r="J149" s="228">
        <v>95.3</v>
      </c>
      <c r="K149" s="227">
        <f>ROUND(E149*J149,2)</f>
        <v>95.3</v>
      </c>
      <c r="L149" s="227">
        <v>15</v>
      </c>
      <c r="M149" s="227">
        <f>G149*(1+L149/100)</f>
        <v>0</v>
      </c>
      <c r="N149" s="227">
        <v>0</v>
      </c>
      <c r="O149" s="227">
        <f>ROUND(E149*N149,2)</f>
        <v>0</v>
      </c>
      <c r="P149" s="227">
        <v>1.56E-3</v>
      </c>
      <c r="Q149" s="227">
        <f>ROUND(E149*P149,2)</f>
        <v>0</v>
      </c>
      <c r="R149" s="227"/>
      <c r="S149" s="227" t="s">
        <v>135</v>
      </c>
      <c r="T149" s="227" t="s">
        <v>136</v>
      </c>
      <c r="U149" s="227">
        <v>0.217</v>
      </c>
      <c r="V149" s="227">
        <f>ROUND(E149*U149,2)</f>
        <v>0.22</v>
      </c>
      <c r="W149" s="227"/>
      <c r="X149" s="227" t="s">
        <v>137</v>
      </c>
      <c r="Y149" s="208"/>
      <c r="Z149" s="208"/>
      <c r="AA149" s="208"/>
      <c r="AB149" s="208"/>
      <c r="AC149" s="208"/>
      <c r="AD149" s="208"/>
      <c r="AE149" s="208"/>
      <c r="AF149" s="208"/>
      <c r="AG149" s="208" t="s">
        <v>138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5">
      <c r="A150" s="246">
        <v>54</v>
      </c>
      <c r="B150" s="247" t="s">
        <v>283</v>
      </c>
      <c r="C150" s="254" t="s">
        <v>284</v>
      </c>
      <c r="D150" s="248" t="s">
        <v>262</v>
      </c>
      <c r="E150" s="249">
        <v>1</v>
      </c>
      <c r="F150" s="250"/>
      <c r="G150" s="251">
        <f>ROUND(E150*F150,2)</f>
        <v>0</v>
      </c>
      <c r="H150" s="228">
        <v>0</v>
      </c>
      <c r="I150" s="227">
        <f>ROUND(E150*H150,2)</f>
        <v>0</v>
      </c>
      <c r="J150" s="228">
        <v>97.4</v>
      </c>
      <c r="K150" s="227">
        <f>ROUND(E150*J150,2)</f>
        <v>97.4</v>
      </c>
      <c r="L150" s="227">
        <v>15</v>
      </c>
      <c r="M150" s="227">
        <f>G150*(1+L150/100)</f>
        <v>0</v>
      </c>
      <c r="N150" s="227">
        <v>0</v>
      </c>
      <c r="O150" s="227">
        <f>ROUND(E150*N150,2)</f>
        <v>0</v>
      </c>
      <c r="P150" s="227">
        <v>8.5999999999999998E-4</v>
      </c>
      <c r="Q150" s="227">
        <f>ROUND(E150*P150,2)</f>
        <v>0</v>
      </c>
      <c r="R150" s="227"/>
      <c r="S150" s="227" t="s">
        <v>135</v>
      </c>
      <c r="T150" s="227" t="s">
        <v>136</v>
      </c>
      <c r="U150" s="227">
        <v>0.222</v>
      </c>
      <c r="V150" s="227">
        <f>ROUND(E150*U150,2)</f>
        <v>0.22</v>
      </c>
      <c r="W150" s="227"/>
      <c r="X150" s="227" t="s">
        <v>137</v>
      </c>
      <c r="Y150" s="208"/>
      <c r="Z150" s="208"/>
      <c r="AA150" s="208"/>
      <c r="AB150" s="208"/>
      <c r="AC150" s="208"/>
      <c r="AD150" s="208"/>
      <c r="AE150" s="208"/>
      <c r="AF150" s="208"/>
      <c r="AG150" s="208" t="s">
        <v>138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ht="20.399999999999999" outlineLevel="1" x14ac:dyDescent="0.25">
      <c r="A151" s="246">
        <v>55</v>
      </c>
      <c r="B151" s="247" t="s">
        <v>285</v>
      </c>
      <c r="C151" s="254" t="s">
        <v>286</v>
      </c>
      <c r="D151" s="248" t="s">
        <v>134</v>
      </c>
      <c r="E151" s="249">
        <v>1</v>
      </c>
      <c r="F151" s="250"/>
      <c r="G151" s="251">
        <f>ROUND(E151*F151,2)</f>
        <v>0</v>
      </c>
      <c r="H151" s="228">
        <v>480.9</v>
      </c>
      <c r="I151" s="227">
        <f>ROUND(E151*H151,2)</f>
        <v>480.9</v>
      </c>
      <c r="J151" s="228">
        <v>139.69999999999999</v>
      </c>
      <c r="K151" s="227">
        <f>ROUND(E151*J151,2)</f>
        <v>139.69999999999999</v>
      </c>
      <c r="L151" s="227">
        <v>15</v>
      </c>
      <c r="M151" s="227">
        <f>G151*(1+L151/100)</f>
        <v>0</v>
      </c>
      <c r="N151" s="227">
        <v>2.0000000000000001E-4</v>
      </c>
      <c r="O151" s="227">
        <f>ROUND(E151*N151,2)</f>
        <v>0</v>
      </c>
      <c r="P151" s="227">
        <v>0</v>
      </c>
      <c r="Q151" s="227">
        <f>ROUND(E151*P151,2)</f>
        <v>0</v>
      </c>
      <c r="R151" s="227"/>
      <c r="S151" s="227" t="s">
        <v>135</v>
      </c>
      <c r="T151" s="227" t="s">
        <v>136</v>
      </c>
      <c r="U151" s="227">
        <v>0.246</v>
      </c>
      <c r="V151" s="227">
        <f>ROUND(E151*U151,2)</f>
        <v>0.25</v>
      </c>
      <c r="W151" s="227"/>
      <c r="X151" s="227" t="s">
        <v>137</v>
      </c>
      <c r="Y151" s="208"/>
      <c r="Z151" s="208"/>
      <c r="AA151" s="208"/>
      <c r="AB151" s="208"/>
      <c r="AC151" s="208"/>
      <c r="AD151" s="208"/>
      <c r="AE151" s="208"/>
      <c r="AF151" s="208"/>
      <c r="AG151" s="208" t="s">
        <v>138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ht="20.399999999999999" outlineLevel="1" x14ac:dyDescent="0.25">
      <c r="A152" s="246">
        <v>56</v>
      </c>
      <c r="B152" s="247" t="s">
        <v>287</v>
      </c>
      <c r="C152" s="254" t="s">
        <v>288</v>
      </c>
      <c r="D152" s="248" t="s">
        <v>134</v>
      </c>
      <c r="E152" s="249">
        <v>1</v>
      </c>
      <c r="F152" s="250"/>
      <c r="G152" s="251">
        <f>ROUND(E152*F152,2)</f>
        <v>0</v>
      </c>
      <c r="H152" s="228">
        <v>340.42</v>
      </c>
      <c r="I152" s="227">
        <f>ROUND(E152*H152,2)</f>
        <v>340.42</v>
      </c>
      <c r="J152" s="228">
        <v>139.47999999999999</v>
      </c>
      <c r="K152" s="227">
        <f>ROUND(E152*J152,2)</f>
        <v>139.47999999999999</v>
      </c>
      <c r="L152" s="227">
        <v>15</v>
      </c>
      <c r="M152" s="227">
        <f>G152*(1+L152/100)</f>
        <v>0</v>
      </c>
      <c r="N152" s="227">
        <v>9.0000000000000006E-5</v>
      </c>
      <c r="O152" s="227">
        <f>ROUND(E152*N152,2)</f>
        <v>0</v>
      </c>
      <c r="P152" s="227">
        <v>0</v>
      </c>
      <c r="Q152" s="227">
        <f>ROUND(E152*P152,2)</f>
        <v>0</v>
      </c>
      <c r="R152" s="227"/>
      <c r="S152" s="227" t="s">
        <v>135</v>
      </c>
      <c r="T152" s="227" t="s">
        <v>136</v>
      </c>
      <c r="U152" s="227">
        <v>0.246</v>
      </c>
      <c r="V152" s="227">
        <f>ROUND(E152*U152,2)</f>
        <v>0.25</v>
      </c>
      <c r="W152" s="227"/>
      <c r="X152" s="227" t="s">
        <v>137</v>
      </c>
      <c r="Y152" s="208"/>
      <c r="Z152" s="208"/>
      <c r="AA152" s="208"/>
      <c r="AB152" s="208"/>
      <c r="AC152" s="208"/>
      <c r="AD152" s="208"/>
      <c r="AE152" s="208"/>
      <c r="AF152" s="208"/>
      <c r="AG152" s="208" t="s">
        <v>138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5">
      <c r="A153" s="246">
        <v>57</v>
      </c>
      <c r="B153" s="247" t="s">
        <v>289</v>
      </c>
      <c r="C153" s="254" t="s">
        <v>290</v>
      </c>
      <c r="D153" s="248" t="s">
        <v>134</v>
      </c>
      <c r="E153" s="249">
        <v>1</v>
      </c>
      <c r="F153" s="250"/>
      <c r="G153" s="251">
        <f>ROUND(E153*F153,2)</f>
        <v>0</v>
      </c>
      <c r="H153" s="228">
        <v>391.97</v>
      </c>
      <c r="I153" s="227">
        <f>ROUND(E153*H153,2)</f>
        <v>391.97</v>
      </c>
      <c r="J153" s="228">
        <v>142.72999999999999</v>
      </c>
      <c r="K153" s="227">
        <f>ROUND(E153*J153,2)</f>
        <v>142.72999999999999</v>
      </c>
      <c r="L153" s="227">
        <v>15</v>
      </c>
      <c r="M153" s="227">
        <f>G153*(1+L153/100)</f>
        <v>0</v>
      </c>
      <c r="N153" s="227">
        <v>2.5999999999999998E-4</v>
      </c>
      <c r="O153" s="227">
        <f>ROUND(E153*N153,2)</f>
        <v>0</v>
      </c>
      <c r="P153" s="227">
        <v>0</v>
      </c>
      <c r="Q153" s="227">
        <f>ROUND(E153*P153,2)</f>
        <v>0</v>
      </c>
      <c r="R153" s="227"/>
      <c r="S153" s="227" t="s">
        <v>135</v>
      </c>
      <c r="T153" s="227" t="s">
        <v>136</v>
      </c>
      <c r="U153" s="227">
        <v>0.246</v>
      </c>
      <c r="V153" s="227">
        <f>ROUND(E153*U153,2)</f>
        <v>0.25</v>
      </c>
      <c r="W153" s="227"/>
      <c r="X153" s="227" t="s">
        <v>137</v>
      </c>
      <c r="Y153" s="208"/>
      <c r="Z153" s="208"/>
      <c r="AA153" s="208"/>
      <c r="AB153" s="208"/>
      <c r="AC153" s="208"/>
      <c r="AD153" s="208"/>
      <c r="AE153" s="208"/>
      <c r="AF153" s="208"/>
      <c r="AG153" s="208" t="s">
        <v>138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5">
      <c r="A154" s="246">
        <v>58</v>
      </c>
      <c r="B154" s="247" t="s">
        <v>291</v>
      </c>
      <c r="C154" s="254" t="s">
        <v>292</v>
      </c>
      <c r="D154" s="248" t="s">
        <v>134</v>
      </c>
      <c r="E154" s="249">
        <v>1</v>
      </c>
      <c r="F154" s="250"/>
      <c r="G154" s="251">
        <f>ROUND(E154*F154,2)</f>
        <v>0</v>
      </c>
      <c r="H154" s="228">
        <v>267.89</v>
      </c>
      <c r="I154" s="227">
        <f>ROUND(E154*H154,2)</f>
        <v>267.89</v>
      </c>
      <c r="J154" s="228">
        <v>139.41</v>
      </c>
      <c r="K154" s="227">
        <f>ROUND(E154*J154,2)</f>
        <v>139.41</v>
      </c>
      <c r="L154" s="227">
        <v>15</v>
      </c>
      <c r="M154" s="227">
        <f>G154*(1+L154/100)</f>
        <v>0</v>
      </c>
      <c r="N154" s="227">
        <v>2.0000000000000001E-4</v>
      </c>
      <c r="O154" s="227">
        <f>ROUND(E154*N154,2)</f>
        <v>0</v>
      </c>
      <c r="P154" s="227">
        <v>0</v>
      </c>
      <c r="Q154" s="227">
        <f>ROUND(E154*P154,2)</f>
        <v>0</v>
      </c>
      <c r="R154" s="227"/>
      <c r="S154" s="227" t="s">
        <v>135</v>
      </c>
      <c r="T154" s="227" t="s">
        <v>136</v>
      </c>
      <c r="U154" s="227">
        <v>0.246</v>
      </c>
      <c r="V154" s="227">
        <f>ROUND(E154*U154,2)</f>
        <v>0.25</v>
      </c>
      <c r="W154" s="227"/>
      <c r="X154" s="227" t="s">
        <v>137</v>
      </c>
      <c r="Y154" s="208"/>
      <c r="Z154" s="208"/>
      <c r="AA154" s="208"/>
      <c r="AB154" s="208"/>
      <c r="AC154" s="208"/>
      <c r="AD154" s="208"/>
      <c r="AE154" s="208"/>
      <c r="AF154" s="208"/>
      <c r="AG154" s="208" t="s">
        <v>138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5">
      <c r="A155" s="246">
        <v>59</v>
      </c>
      <c r="B155" s="247" t="s">
        <v>293</v>
      </c>
      <c r="C155" s="254" t="s">
        <v>294</v>
      </c>
      <c r="D155" s="248" t="s">
        <v>134</v>
      </c>
      <c r="E155" s="249">
        <v>1</v>
      </c>
      <c r="F155" s="250"/>
      <c r="G155" s="251">
        <f>ROUND(E155*F155,2)</f>
        <v>0</v>
      </c>
      <c r="H155" s="228">
        <v>2538.75</v>
      </c>
      <c r="I155" s="227">
        <f>ROUND(E155*H155,2)</f>
        <v>2538.75</v>
      </c>
      <c r="J155" s="228">
        <v>370.35</v>
      </c>
      <c r="K155" s="227">
        <f>ROUND(E155*J155,2)</f>
        <v>370.35</v>
      </c>
      <c r="L155" s="227">
        <v>15</v>
      </c>
      <c r="M155" s="227">
        <f>G155*(1+L155/100)</f>
        <v>0</v>
      </c>
      <c r="N155" s="227">
        <v>4.453E-2</v>
      </c>
      <c r="O155" s="227">
        <f>ROUND(E155*N155,2)</f>
        <v>0.04</v>
      </c>
      <c r="P155" s="227">
        <v>4.2529999999999998E-2</v>
      </c>
      <c r="Q155" s="227">
        <f>ROUND(E155*P155,2)</f>
        <v>0.04</v>
      </c>
      <c r="R155" s="227"/>
      <c r="S155" s="227" t="s">
        <v>135</v>
      </c>
      <c r="T155" s="227" t="s">
        <v>136</v>
      </c>
      <c r="U155" s="227">
        <v>0.65400000000000003</v>
      </c>
      <c r="V155" s="227">
        <f>ROUND(E155*U155,2)</f>
        <v>0.65</v>
      </c>
      <c r="W155" s="227"/>
      <c r="X155" s="227" t="s">
        <v>137</v>
      </c>
      <c r="Y155" s="208"/>
      <c r="Z155" s="208"/>
      <c r="AA155" s="208"/>
      <c r="AB155" s="208"/>
      <c r="AC155" s="208"/>
      <c r="AD155" s="208"/>
      <c r="AE155" s="208"/>
      <c r="AF155" s="208"/>
      <c r="AG155" s="208" t="s">
        <v>138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 x14ac:dyDescent="0.25">
      <c r="A156" s="240">
        <v>60</v>
      </c>
      <c r="B156" s="241" t="s">
        <v>295</v>
      </c>
      <c r="C156" s="255" t="s">
        <v>296</v>
      </c>
      <c r="D156" s="242" t="s">
        <v>141</v>
      </c>
      <c r="E156" s="243">
        <v>0.24</v>
      </c>
      <c r="F156" s="244"/>
      <c r="G156" s="245">
        <f>ROUND(E156*F156,2)</f>
        <v>0</v>
      </c>
      <c r="H156" s="228">
        <v>32.42</v>
      </c>
      <c r="I156" s="227">
        <f>ROUND(E156*H156,2)</f>
        <v>7.78</v>
      </c>
      <c r="J156" s="228">
        <v>1193.28</v>
      </c>
      <c r="K156" s="227">
        <f>ROUND(E156*J156,2)</f>
        <v>286.39</v>
      </c>
      <c r="L156" s="227">
        <v>15</v>
      </c>
      <c r="M156" s="227">
        <f>G156*(1+L156/100)</f>
        <v>0</v>
      </c>
      <c r="N156" s="227">
        <v>8.0000000000000007E-5</v>
      </c>
      <c r="O156" s="227">
        <f>ROUND(E156*N156,2)</f>
        <v>0</v>
      </c>
      <c r="P156" s="227">
        <v>0</v>
      </c>
      <c r="Q156" s="227">
        <f>ROUND(E156*P156,2)</f>
        <v>0</v>
      </c>
      <c r="R156" s="227"/>
      <c r="S156" s="227" t="s">
        <v>135</v>
      </c>
      <c r="T156" s="227" t="s">
        <v>136</v>
      </c>
      <c r="U156" s="227">
        <v>2.1</v>
      </c>
      <c r="V156" s="227">
        <f>ROUND(E156*U156,2)</f>
        <v>0.5</v>
      </c>
      <c r="W156" s="227"/>
      <c r="X156" s="227" t="s">
        <v>137</v>
      </c>
      <c r="Y156" s="208"/>
      <c r="Z156" s="208"/>
      <c r="AA156" s="208"/>
      <c r="AB156" s="208"/>
      <c r="AC156" s="208"/>
      <c r="AD156" s="208"/>
      <c r="AE156" s="208"/>
      <c r="AF156" s="208"/>
      <c r="AG156" s="208" t="s">
        <v>138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5">
      <c r="A157" s="225"/>
      <c r="B157" s="226"/>
      <c r="C157" s="256" t="s">
        <v>297</v>
      </c>
      <c r="D157" s="229"/>
      <c r="E157" s="230">
        <v>0.24</v>
      </c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08"/>
      <c r="Z157" s="208"/>
      <c r="AA157" s="208"/>
      <c r="AB157" s="208"/>
      <c r="AC157" s="208"/>
      <c r="AD157" s="208"/>
      <c r="AE157" s="208"/>
      <c r="AF157" s="208"/>
      <c r="AG157" s="208" t="s">
        <v>143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ht="20.399999999999999" outlineLevel="1" x14ac:dyDescent="0.25">
      <c r="A158" s="246">
        <v>61</v>
      </c>
      <c r="B158" s="247" t="s">
        <v>298</v>
      </c>
      <c r="C158" s="254" t="s">
        <v>299</v>
      </c>
      <c r="D158" s="248" t="s">
        <v>134</v>
      </c>
      <c r="E158" s="249">
        <v>1</v>
      </c>
      <c r="F158" s="250"/>
      <c r="G158" s="251">
        <f>ROUND(E158*F158,2)</f>
        <v>0</v>
      </c>
      <c r="H158" s="228">
        <v>1189.0999999999999</v>
      </c>
      <c r="I158" s="227">
        <f>ROUND(E158*H158,2)</f>
        <v>1189.0999999999999</v>
      </c>
      <c r="J158" s="228">
        <v>0</v>
      </c>
      <c r="K158" s="227">
        <f>ROUND(E158*J158,2)</f>
        <v>0</v>
      </c>
      <c r="L158" s="227">
        <v>15</v>
      </c>
      <c r="M158" s="227">
        <f>G158*(1+L158/100)</f>
        <v>0</v>
      </c>
      <c r="N158" s="227">
        <v>1.2999999999999999E-2</v>
      </c>
      <c r="O158" s="227">
        <f>ROUND(E158*N158,2)</f>
        <v>0.01</v>
      </c>
      <c r="P158" s="227">
        <v>0</v>
      </c>
      <c r="Q158" s="227">
        <f>ROUND(E158*P158,2)</f>
        <v>0</v>
      </c>
      <c r="R158" s="227"/>
      <c r="S158" s="227" t="s">
        <v>135</v>
      </c>
      <c r="T158" s="227" t="s">
        <v>136</v>
      </c>
      <c r="U158" s="227">
        <v>0</v>
      </c>
      <c r="V158" s="227">
        <f>ROUND(E158*U158,2)</f>
        <v>0</v>
      </c>
      <c r="W158" s="227"/>
      <c r="X158" s="227" t="s">
        <v>211</v>
      </c>
      <c r="Y158" s="208"/>
      <c r="Z158" s="208"/>
      <c r="AA158" s="208"/>
      <c r="AB158" s="208"/>
      <c r="AC158" s="208"/>
      <c r="AD158" s="208"/>
      <c r="AE158" s="208"/>
      <c r="AF158" s="208"/>
      <c r="AG158" s="208" t="s">
        <v>300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5">
      <c r="A159" s="246">
        <v>62</v>
      </c>
      <c r="B159" s="247" t="s">
        <v>301</v>
      </c>
      <c r="C159" s="254" t="s">
        <v>302</v>
      </c>
      <c r="D159" s="248" t="s">
        <v>134</v>
      </c>
      <c r="E159" s="249">
        <v>2</v>
      </c>
      <c r="F159" s="250"/>
      <c r="G159" s="251">
        <f>ROUND(E159*F159,2)</f>
        <v>0</v>
      </c>
      <c r="H159" s="228">
        <v>382.4</v>
      </c>
      <c r="I159" s="227">
        <f>ROUND(E159*H159,2)</f>
        <v>764.8</v>
      </c>
      <c r="J159" s="228">
        <v>0</v>
      </c>
      <c r="K159" s="227">
        <f>ROUND(E159*J159,2)</f>
        <v>0</v>
      </c>
      <c r="L159" s="227">
        <v>15</v>
      </c>
      <c r="M159" s="227">
        <f>G159*(1+L159/100)</f>
        <v>0</v>
      </c>
      <c r="N159" s="227">
        <v>8.9999999999999998E-4</v>
      </c>
      <c r="O159" s="227">
        <f>ROUND(E159*N159,2)</f>
        <v>0</v>
      </c>
      <c r="P159" s="227">
        <v>0</v>
      </c>
      <c r="Q159" s="227">
        <f>ROUND(E159*P159,2)</f>
        <v>0</v>
      </c>
      <c r="R159" s="227"/>
      <c r="S159" s="227" t="s">
        <v>187</v>
      </c>
      <c r="T159" s="227" t="s">
        <v>136</v>
      </c>
      <c r="U159" s="227">
        <v>0</v>
      </c>
      <c r="V159" s="227">
        <f>ROUND(E159*U159,2)</f>
        <v>0</v>
      </c>
      <c r="W159" s="227"/>
      <c r="X159" s="227" t="s">
        <v>147</v>
      </c>
      <c r="Y159" s="208"/>
      <c r="Z159" s="208"/>
      <c r="AA159" s="208"/>
      <c r="AB159" s="208"/>
      <c r="AC159" s="208"/>
      <c r="AD159" s="208"/>
      <c r="AE159" s="208"/>
      <c r="AF159" s="208"/>
      <c r="AG159" s="208" t="s">
        <v>148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ht="20.399999999999999" outlineLevel="1" x14ac:dyDescent="0.25">
      <c r="A160" s="246">
        <v>63</v>
      </c>
      <c r="B160" s="247" t="s">
        <v>303</v>
      </c>
      <c r="C160" s="254" t="s">
        <v>304</v>
      </c>
      <c r="D160" s="248" t="s">
        <v>134</v>
      </c>
      <c r="E160" s="249">
        <v>1</v>
      </c>
      <c r="F160" s="250"/>
      <c r="G160" s="251">
        <f>ROUND(E160*F160,2)</f>
        <v>0</v>
      </c>
      <c r="H160" s="228">
        <v>1850.7</v>
      </c>
      <c r="I160" s="227">
        <f>ROUND(E160*H160,2)</f>
        <v>1850.7</v>
      </c>
      <c r="J160" s="228">
        <v>0</v>
      </c>
      <c r="K160" s="227">
        <f>ROUND(E160*J160,2)</f>
        <v>0</v>
      </c>
      <c r="L160" s="227">
        <v>15</v>
      </c>
      <c r="M160" s="227">
        <f>G160*(1+L160/100)</f>
        <v>0</v>
      </c>
      <c r="N160" s="227">
        <v>8.0000000000000004E-4</v>
      </c>
      <c r="O160" s="227">
        <f>ROUND(E160*N160,2)</f>
        <v>0</v>
      </c>
      <c r="P160" s="227">
        <v>0</v>
      </c>
      <c r="Q160" s="227">
        <f>ROUND(E160*P160,2)</f>
        <v>0</v>
      </c>
      <c r="R160" s="227" t="s">
        <v>146</v>
      </c>
      <c r="S160" s="227" t="s">
        <v>135</v>
      </c>
      <c r="T160" s="227" t="s">
        <v>136</v>
      </c>
      <c r="U160" s="227">
        <v>0</v>
      </c>
      <c r="V160" s="227">
        <f>ROUND(E160*U160,2)</f>
        <v>0</v>
      </c>
      <c r="W160" s="227"/>
      <c r="X160" s="227" t="s">
        <v>147</v>
      </c>
      <c r="Y160" s="208"/>
      <c r="Z160" s="208"/>
      <c r="AA160" s="208"/>
      <c r="AB160" s="208"/>
      <c r="AC160" s="208"/>
      <c r="AD160" s="208"/>
      <c r="AE160" s="208"/>
      <c r="AF160" s="208"/>
      <c r="AG160" s="208" t="s">
        <v>148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5">
      <c r="A161" s="246">
        <v>64</v>
      </c>
      <c r="B161" s="247" t="s">
        <v>305</v>
      </c>
      <c r="C161" s="254" t="s">
        <v>306</v>
      </c>
      <c r="D161" s="248" t="s">
        <v>134</v>
      </c>
      <c r="E161" s="249">
        <v>1</v>
      </c>
      <c r="F161" s="250"/>
      <c r="G161" s="251">
        <f>ROUND(E161*F161,2)</f>
        <v>0</v>
      </c>
      <c r="H161" s="228">
        <v>532</v>
      </c>
      <c r="I161" s="227">
        <f>ROUND(E161*H161,2)</f>
        <v>532</v>
      </c>
      <c r="J161" s="228">
        <v>0</v>
      </c>
      <c r="K161" s="227">
        <f>ROUND(E161*J161,2)</f>
        <v>0</v>
      </c>
      <c r="L161" s="227">
        <v>15</v>
      </c>
      <c r="M161" s="227">
        <f>G161*(1+L161/100)</f>
        <v>0</v>
      </c>
      <c r="N161" s="227">
        <v>2E-3</v>
      </c>
      <c r="O161" s="227">
        <f>ROUND(E161*N161,2)</f>
        <v>0</v>
      </c>
      <c r="P161" s="227">
        <v>0</v>
      </c>
      <c r="Q161" s="227">
        <f>ROUND(E161*P161,2)</f>
        <v>0</v>
      </c>
      <c r="R161" s="227"/>
      <c r="S161" s="227" t="s">
        <v>187</v>
      </c>
      <c r="T161" s="227" t="s">
        <v>136</v>
      </c>
      <c r="U161" s="227">
        <v>0</v>
      </c>
      <c r="V161" s="227">
        <f>ROUND(E161*U161,2)</f>
        <v>0</v>
      </c>
      <c r="W161" s="227"/>
      <c r="X161" s="227" t="s">
        <v>147</v>
      </c>
      <c r="Y161" s="208"/>
      <c r="Z161" s="208"/>
      <c r="AA161" s="208"/>
      <c r="AB161" s="208"/>
      <c r="AC161" s="208"/>
      <c r="AD161" s="208"/>
      <c r="AE161" s="208"/>
      <c r="AF161" s="208"/>
      <c r="AG161" s="208" t="s">
        <v>148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5">
      <c r="A162" s="246">
        <v>65</v>
      </c>
      <c r="B162" s="247" t="s">
        <v>307</v>
      </c>
      <c r="C162" s="254" t="s">
        <v>308</v>
      </c>
      <c r="D162" s="248" t="s">
        <v>134</v>
      </c>
      <c r="E162" s="249">
        <v>1</v>
      </c>
      <c r="F162" s="250"/>
      <c r="G162" s="251">
        <f>ROUND(E162*F162,2)</f>
        <v>0</v>
      </c>
      <c r="H162" s="228">
        <v>6483.1</v>
      </c>
      <c r="I162" s="227">
        <f>ROUND(E162*H162,2)</f>
        <v>6483.1</v>
      </c>
      <c r="J162" s="228">
        <v>0</v>
      </c>
      <c r="K162" s="227">
        <f>ROUND(E162*J162,2)</f>
        <v>0</v>
      </c>
      <c r="L162" s="227">
        <v>15</v>
      </c>
      <c r="M162" s="227">
        <f>G162*(1+L162/100)</f>
        <v>0</v>
      </c>
      <c r="N162" s="227">
        <v>4.5999999999999999E-2</v>
      </c>
      <c r="O162" s="227">
        <f>ROUND(E162*N162,2)</f>
        <v>0.05</v>
      </c>
      <c r="P162" s="227">
        <v>0</v>
      </c>
      <c r="Q162" s="227">
        <f>ROUND(E162*P162,2)</f>
        <v>0</v>
      </c>
      <c r="R162" s="227" t="s">
        <v>146</v>
      </c>
      <c r="S162" s="227" t="s">
        <v>135</v>
      </c>
      <c r="T162" s="227" t="s">
        <v>136</v>
      </c>
      <c r="U162" s="227">
        <v>0</v>
      </c>
      <c r="V162" s="227">
        <f>ROUND(E162*U162,2)</f>
        <v>0</v>
      </c>
      <c r="W162" s="227"/>
      <c r="X162" s="227" t="s">
        <v>147</v>
      </c>
      <c r="Y162" s="208"/>
      <c r="Z162" s="208"/>
      <c r="AA162" s="208"/>
      <c r="AB162" s="208"/>
      <c r="AC162" s="208"/>
      <c r="AD162" s="208"/>
      <c r="AE162" s="208"/>
      <c r="AF162" s="208"/>
      <c r="AG162" s="208" t="s">
        <v>148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5">
      <c r="A163" s="246">
        <v>66</v>
      </c>
      <c r="B163" s="247" t="s">
        <v>309</v>
      </c>
      <c r="C163" s="254" t="s">
        <v>310</v>
      </c>
      <c r="D163" s="248" t="s">
        <v>311</v>
      </c>
      <c r="E163" s="249">
        <v>1</v>
      </c>
      <c r="F163" s="250"/>
      <c r="G163" s="251">
        <f>ROUND(E163*F163,2)</f>
        <v>0</v>
      </c>
      <c r="H163" s="228">
        <v>1400</v>
      </c>
      <c r="I163" s="227">
        <f>ROUND(E163*H163,2)</f>
        <v>1400</v>
      </c>
      <c r="J163" s="228">
        <v>0</v>
      </c>
      <c r="K163" s="227">
        <f>ROUND(E163*J163,2)</f>
        <v>0</v>
      </c>
      <c r="L163" s="227">
        <v>15</v>
      </c>
      <c r="M163" s="227">
        <f>G163*(1+L163/100)</f>
        <v>0</v>
      </c>
      <c r="N163" s="227">
        <v>0.01</v>
      </c>
      <c r="O163" s="227">
        <f>ROUND(E163*N163,2)</f>
        <v>0.01</v>
      </c>
      <c r="P163" s="227">
        <v>0</v>
      </c>
      <c r="Q163" s="227">
        <f>ROUND(E163*P163,2)</f>
        <v>0</v>
      </c>
      <c r="R163" s="227" t="s">
        <v>146</v>
      </c>
      <c r="S163" s="227" t="s">
        <v>135</v>
      </c>
      <c r="T163" s="227" t="s">
        <v>136</v>
      </c>
      <c r="U163" s="227">
        <v>0</v>
      </c>
      <c r="V163" s="227">
        <f>ROUND(E163*U163,2)</f>
        <v>0</v>
      </c>
      <c r="W163" s="227"/>
      <c r="X163" s="227" t="s">
        <v>147</v>
      </c>
      <c r="Y163" s="208"/>
      <c r="Z163" s="208"/>
      <c r="AA163" s="208"/>
      <c r="AB163" s="208"/>
      <c r="AC163" s="208"/>
      <c r="AD163" s="208"/>
      <c r="AE163" s="208"/>
      <c r="AF163" s="208"/>
      <c r="AG163" s="208" t="s">
        <v>148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5">
      <c r="A164" s="246">
        <v>67</v>
      </c>
      <c r="B164" s="247" t="s">
        <v>312</v>
      </c>
      <c r="C164" s="254" t="s">
        <v>313</v>
      </c>
      <c r="D164" s="248" t="s">
        <v>262</v>
      </c>
      <c r="E164" s="249">
        <v>1</v>
      </c>
      <c r="F164" s="250"/>
      <c r="G164" s="251">
        <f>ROUND(E164*F164,2)</f>
        <v>0</v>
      </c>
      <c r="H164" s="228">
        <v>0</v>
      </c>
      <c r="I164" s="227">
        <f>ROUND(E164*H164,2)</f>
        <v>0</v>
      </c>
      <c r="J164" s="228">
        <v>258.8</v>
      </c>
      <c r="K164" s="227">
        <f>ROUND(E164*J164,2)</f>
        <v>258.8</v>
      </c>
      <c r="L164" s="227">
        <v>15</v>
      </c>
      <c r="M164" s="227">
        <f>G164*(1+L164/100)</f>
        <v>0</v>
      </c>
      <c r="N164" s="227">
        <v>0</v>
      </c>
      <c r="O164" s="227">
        <f>ROUND(E164*N164,2)</f>
        <v>0</v>
      </c>
      <c r="P164" s="227">
        <v>1.933E-2</v>
      </c>
      <c r="Q164" s="227">
        <f>ROUND(E164*P164,2)</f>
        <v>0.02</v>
      </c>
      <c r="R164" s="227"/>
      <c r="S164" s="227" t="s">
        <v>135</v>
      </c>
      <c r="T164" s="227" t="s">
        <v>136</v>
      </c>
      <c r="U164" s="227">
        <v>0</v>
      </c>
      <c r="V164" s="227">
        <f>ROUND(E164*U164,2)</f>
        <v>0</v>
      </c>
      <c r="W164" s="227"/>
      <c r="X164" s="227" t="s">
        <v>211</v>
      </c>
      <c r="Y164" s="208"/>
      <c r="Z164" s="208"/>
      <c r="AA164" s="208"/>
      <c r="AB164" s="208"/>
      <c r="AC164" s="208"/>
      <c r="AD164" s="208"/>
      <c r="AE164" s="208"/>
      <c r="AF164" s="208"/>
      <c r="AG164" s="208" t="s">
        <v>212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5">
      <c r="A165" s="246">
        <v>68</v>
      </c>
      <c r="B165" s="247" t="s">
        <v>314</v>
      </c>
      <c r="C165" s="254" t="s">
        <v>315</v>
      </c>
      <c r="D165" s="248" t="s">
        <v>262</v>
      </c>
      <c r="E165" s="249">
        <v>1</v>
      </c>
      <c r="F165" s="250"/>
      <c r="G165" s="251">
        <f>ROUND(E165*F165,2)</f>
        <v>0</v>
      </c>
      <c r="H165" s="228">
        <v>0</v>
      </c>
      <c r="I165" s="227">
        <f>ROUND(E165*H165,2)</f>
        <v>0</v>
      </c>
      <c r="J165" s="228">
        <v>167.9</v>
      </c>
      <c r="K165" s="227">
        <f>ROUND(E165*J165,2)</f>
        <v>167.9</v>
      </c>
      <c r="L165" s="227">
        <v>15</v>
      </c>
      <c r="M165" s="227">
        <f>G165*(1+L165/100)</f>
        <v>0</v>
      </c>
      <c r="N165" s="227">
        <v>0</v>
      </c>
      <c r="O165" s="227">
        <f>ROUND(E165*N165,2)</f>
        <v>0</v>
      </c>
      <c r="P165" s="227">
        <v>1.9460000000000002E-2</v>
      </c>
      <c r="Q165" s="227">
        <f>ROUND(E165*P165,2)</f>
        <v>0.02</v>
      </c>
      <c r="R165" s="227"/>
      <c r="S165" s="227" t="s">
        <v>135</v>
      </c>
      <c r="T165" s="227" t="s">
        <v>136</v>
      </c>
      <c r="U165" s="227">
        <v>0</v>
      </c>
      <c r="V165" s="227">
        <f>ROUND(E165*U165,2)</f>
        <v>0</v>
      </c>
      <c r="W165" s="227"/>
      <c r="X165" s="227" t="s">
        <v>211</v>
      </c>
      <c r="Y165" s="208"/>
      <c r="Z165" s="208"/>
      <c r="AA165" s="208"/>
      <c r="AB165" s="208"/>
      <c r="AC165" s="208"/>
      <c r="AD165" s="208"/>
      <c r="AE165" s="208"/>
      <c r="AF165" s="208"/>
      <c r="AG165" s="208" t="s">
        <v>212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5">
      <c r="A166" s="246">
        <v>69</v>
      </c>
      <c r="B166" s="247" t="s">
        <v>316</v>
      </c>
      <c r="C166" s="254" t="s">
        <v>317</v>
      </c>
      <c r="D166" s="248" t="s">
        <v>0</v>
      </c>
      <c r="E166" s="249">
        <v>360.48669999999998</v>
      </c>
      <c r="F166" s="250"/>
      <c r="G166" s="251">
        <f>ROUND(E166*F166,2)</f>
        <v>0</v>
      </c>
      <c r="H166" s="228">
        <v>0</v>
      </c>
      <c r="I166" s="227">
        <f>ROUND(E166*H166,2)</f>
        <v>0</v>
      </c>
      <c r="J166" s="228">
        <v>0.33</v>
      </c>
      <c r="K166" s="227">
        <f>ROUND(E166*J166,2)</f>
        <v>118.96</v>
      </c>
      <c r="L166" s="227">
        <v>15</v>
      </c>
      <c r="M166" s="227">
        <f>G166*(1+L166/100)</f>
        <v>0</v>
      </c>
      <c r="N166" s="227">
        <v>0</v>
      </c>
      <c r="O166" s="227">
        <f>ROUND(E166*N166,2)</f>
        <v>0</v>
      </c>
      <c r="P166" s="227">
        <v>0</v>
      </c>
      <c r="Q166" s="227">
        <f>ROUND(E166*P166,2)</f>
        <v>0</v>
      </c>
      <c r="R166" s="227"/>
      <c r="S166" s="227" t="s">
        <v>135</v>
      </c>
      <c r="T166" s="227" t="s">
        <v>136</v>
      </c>
      <c r="U166" s="227">
        <v>0</v>
      </c>
      <c r="V166" s="227">
        <f>ROUND(E166*U166,2)</f>
        <v>0</v>
      </c>
      <c r="W166" s="227"/>
      <c r="X166" s="227" t="s">
        <v>216</v>
      </c>
      <c r="Y166" s="208"/>
      <c r="Z166" s="208"/>
      <c r="AA166" s="208"/>
      <c r="AB166" s="208"/>
      <c r="AC166" s="208"/>
      <c r="AD166" s="208"/>
      <c r="AE166" s="208"/>
      <c r="AF166" s="208"/>
      <c r="AG166" s="208" t="s">
        <v>217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x14ac:dyDescent="0.25">
      <c r="A167" s="234" t="s">
        <v>130</v>
      </c>
      <c r="B167" s="235" t="s">
        <v>76</v>
      </c>
      <c r="C167" s="253" t="s">
        <v>77</v>
      </c>
      <c r="D167" s="236"/>
      <c r="E167" s="237"/>
      <c r="F167" s="238"/>
      <c r="G167" s="239">
        <f>SUMIF(AG168:AG171,"&lt;&gt;NOR",G168:G171)</f>
        <v>0</v>
      </c>
      <c r="H167" s="233"/>
      <c r="I167" s="233">
        <f>SUM(I168:I171)</f>
        <v>314.8</v>
      </c>
      <c r="J167" s="233"/>
      <c r="K167" s="233">
        <f>SUM(K168:K171)</f>
        <v>843.3599999999999</v>
      </c>
      <c r="L167" s="233"/>
      <c r="M167" s="233">
        <f>SUM(M168:M171)</f>
        <v>0</v>
      </c>
      <c r="N167" s="233"/>
      <c r="O167" s="233">
        <f>SUM(O168:O171)</f>
        <v>0</v>
      </c>
      <c r="P167" s="233"/>
      <c r="Q167" s="233">
        <f>SUM(Q168:Q171)</f>
        <v>0</v>
      </c>
      <c r="R167" s="233"/>
      <c r="S167" s="233"/>
      <c r="T167" s="233"/>
      <c r="U167" s="233"/>
      <c r="V167" s="233">
        <f>SUM(V168:V171)</f>
        <v>1.45</v>
      </c>
      <c r="W167" s="233"/>
      <c r="X167" s="233"/>
      <c r="AG167" t="s">
        <v>131</v>
      </c>
    </row>
    <row r="168" spans="1:60" outlineLevel="1" x14ac:dyDescent="0.25">
      <c r="A168" s="246">
        <v>70</v>
      </c>
      <c r="B168" s="247" t="s">
        <v>318</v>
      </c>
      <c r="C168" s="254" t="s">
        <v>319</v>
      </c>
      <c r="D168" s="248" t="s">
        <v>200</v>
      </c>
      <c r="E168" s="249">
        <v>2</v>
      </c>
      <c r="F168" s="250"/>
      <c r="G168" s="251">
        <f>ROUND(E168*F168,2)</f>
        <v>0</v>
      </c>
      <c r="H168" s="228">
        <v>0</v>
      </c>
      <c r="I168" s="227">
        <f>ROUND(E168*H168,2)</f>
        <v>0</v>
      </c>
      <c r="J168" s="228">
        <v>178.4</v>
      </c>
      <c r="K168" s="227">
        <f>ROUND(E168*J168,2)</f>
        <v>356.8</v>
      </c>
      <c r="L168" s="227">
        <v>15</v>
      </c>
      <c r="M168" s="227">
        <f>G168*(1+L168/100)</f>
        <v>0</v>
      </c>
      <c r="N168" s="227">
        <v>0</v>
      </c>
      <c r="O168" s="227">
        <f>ROUND(E168*N168,2)</f>
        <v>0</v>
      </c>
      <c r="P168" s="227">
        <v>0</v>
      </c>
      <c r="Q168" s="227">
        <f>ROUND(E168*P168,2)</f>
        <v>0</v>
      </c>
      <c r="R168" s="227"/>
      <c r="S168" s="227" t="s">
        <v>135</v>
      </c>
      <c r="T168" s="227" t="s">
        <v>136</v>
      </c>
      <c r="U168" s="227">
        <v>0.35</v>
      </c>
      <c r="V168" s="227">
        <f>ROUND(E168*U168,2)</f>
        <v>0.7</v>
      </c>
      <c r="W168" s="227"/>
      <c r="X168" s="227" t="s">
        <v>137</v>
      </c>
      <c r="Y168" s="208"/>
      <c r="Z168" s="208"/>
      <c r="AA168" s="208"/>
      <c r="AB168" s="208"/>
      <c r="AC168" s="208"/>
      <c r="AD168" s="208"/>
      <c r="AE168" s="208"/>
      <c r="AF168" s="208"/>
      <c r="AG168" s="208" t="s">
        <v>138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ht="20.399999999999999" outlineLevel="1" x14ac:dyDescent="0.25">
      <c r="A169" s="246">
        <v>71</v>
      </c>
      <c r="B169" s="247" t="s">
        <v>320</v>
      </c>
      <c r="C169" s="254" t="s">
        <v>321</v>
      </c>
      <c r="D169" s="248" t="s">
        <v>134</v>
      </c>
      <c r="E169" s="249">
        <v>1</v>
      </c>
      <c r="F169" s="250"/>
      <c r="G169" s="251">
        <f>ROUND(E169*F169,2)</f>
        <v>0</v>
      </c>
      <c r="H169" s="228">
        <v>0</v>
      </c>
      <c r="I169" s="227">
        <f>ROUND(E169*H169,2)</f>
        <v>0</v>
      </c>
      <c r="J169" s="228">
        <v>480</v>
      </c>
      <c r="K169" s="227">
        <f>ROUND(E169*J169,2)</f>
        <v>480</v>
      </c>
      <c r="L169" s="227">
        <v>15</v>
      </c>
      <c r="M169" s="227">
        <f>G169*(1+L169/100)</f>
        <v>0</v>
      </c>
      <c r="N169" s="227">
        <v>0</v>
      </c>
      <c r="O169" s="227">
        <f>ROUND(E169*N169,2)</f>
        <v>0</v>
      </c>
      <c r="P169" s="227">
        <v>0</v>
      </c>
      <c r="Q169" s="227">
        <f>ROUND(E169*P169,2)</f>
        <v>0</v>
      </c>
      <c r="R169" s="227"/>
      <c r="S169" s="227" t="s">
        <v>187</v>
      </c>
      <c r="T169" s="227" t="s">
        <v>136</v>
      </c>
      <c r="U169" s="227">
        <v>0.75</v>
      </c>
      <c r="V169" s="227">
        <f>ROUND(E169*U169,2)</f>
        <v>0.75</v>
      </c>
      <c r="W169" s="227"/>
      <c r="X169" s="227" t="s">
        <v>137</v>
      </c>
      <c r="Y169" s="208"/>
      <c r="Z169" s="208"/>
      <c r="AA169" s="208"/>
      <c r="AB169" s="208"/>
      <c r="AC169" s="208"/>
      <c r="AD169" s="208"/>
      <c r="AE169" s="208"/>
      <c r="AF169" s="208"/>
      <c r="AG169" s="208" t="s">
        <v>138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5">
      <c r="A170" s="246">
        <v>72</v>
      </c>
      <c r="B170" s="247" t="s">
        <v>322</v>
      </c>
      <c r="C170" s="254" t="s">
        <v>323</v>
      </c>
      <c r="D170" s="248" t="s">
        <v>200</v>
      </c>
      <c r="E170" s="249">
        <v>2</v>
      </c>
      <c r="F170" s="250"/>
      <c r="G170" s="251">
        <f>ROUND(E170*F170,2)</f>
        <v>0</v>
      </c>
      <c r="H170" s="228">
        <v>157.4</v>
      </c>
      <c r="I170" s="227">
        <f>ROUND(E170*H170,2)</f>
        <v>314.8</v>
      </c>
      <c r="J170" s="228">
        <v>0</v>
      </c>
      <c r="K170" s="227">
        <f>ROUND(E170*J170,2)</f>
        <v>0</v>
      </c>
      <c r="L170" s="227">
        <v>15</v>
      </c>
      <c r="M170" s="227">
        <f>G170*(1+L170/100)</f>
        <v>0</v>
      </c>
      <c r="N170" s="227">
        <v>4.8000000000000001E-4</v>
      </c>
      <c r="O170" s="227">
        <f>ROUND(E170*N170,2)</f>
        <v>0</v>
      </c>
      <c r="P170" s="227">
        <v>0</v>
      </c>
      <c r="Q170" s="227">
        <f>ROUND(E170*P170,2)</f>
        <v>0</v>
      </c>
      <c r="R170" s="227"/>
      <c r="S170" s="227" t="s">
        <v>187</v>
      </c>
      <c r="T170" s="227" t="s">
        <v>136</v>
      </c>
      <c r="U170" s="227">
        <v>0</v>
      </c>
      <c r="V170" s="227">
        <f>ROUND(E170*U170,2)</f>
        <v>0</v>
      </c>
      <c r="W170" s="227"/>
      <c r="X170" s="227" t="s">
        <v>147</v>
      </c>
      <c r="Y170" s="208"/>
      <c r="Z170" s="208"/>
      <c r="AA170" s="208"/>
      <c r="AB170" s="208"/>
      <c r="AC170" s="208"/>
      <c r="AD170" s="208"/>
      <c r="AE170" s="208"/>
      <c r="AF170" s="208"/>
      <c r="AG170" s="208" t="s">
        <v>148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5">
      <c r="A171" s="246">
        <v>73</v>
      </c>
      <c r="B171" s="247" t="s">
        <v>324</v>
      </c>
      <c r="C171" s="254" t="s">
        <v>325</v>
      </c>
      <c r="D171" s="248" t="s">
        <v>0</v>
      </c>
      <c r="E171" s="249">
        <v>11.516</v>
      </c>
      <c r="F171" s="250"/>
      <c r="G171" s="251">
        <f>ROUND(E171*F171,2)</f>
        <v>0</v>
      </c>
      <c r="H171" s="228">
        <v>0</v>
      </c>
      <c r="I171" s="227">
        <f>ROUND(E171*H171,2)</f>
        <v>0</v>
      </c>
      <c r="J171" s="228">
        <v>0.56999999999999995</v>
      </c>
      <c r="K171" s="227">
        <f>ROUND(E171*J171,2)</f>
        <v>6.56</v>
      </c>
      <c r="L171" s="227">
        <v>15</v>
      </c>
      <c r="M171" s="227">
        <f>G171*(1+L171/100)</f>
        <v>0</v>
      </c>
      <c r="N171" s="227">
        <v>0</v>
      </c>
      <c r="O171" s="227">
        <f>ROUND(E171*N171,2)</f>
        <v>0</v>
      </c>
      <c r="P171" s="227">
        <v>0</v>
      </c>
      <c r="Q171" s="227">
        <f>ROUND(E171*P171,2)</f>
        <v>0</v>
      </c>
      <c r="R171" s="227"/>
      <c r="S171" s="227" t="s">
        <v>135</v>
      </c>
      <c r="T171" s="227" t="s">
        <v>136</v>
      </c>
      <c r="U171" s="227">
        <v>0</v>
      </c>
      <c r="V171" s="227">
        <f>ROUND(E171*U171,2)</f>
        <v>0</v>
      </c>
      <c r="W171" s="227"/>
      <c r="X171" s="227" t="s">
        <v>216</v>
      </c>
      <c r="Y171" s="208"/>
      <c r="Z171" s="208"/>
      <c r="AA171" s="208"/>
      <c r="AB171" s="208"/>
      <c r="AC171" s="208"/>
      <c r="AD171" s="208"/>
      <c r="AE171" s="208"/>
      <c r="AF171" s="208"/>
      <c r="AG171" s="208" t="s">
        <v>217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x14ac:dyDescent="0.25">
      <c r="A172" s="234" t="s">
        <v>130</v>
      </c>
      <c r="B172" s="235" t="s">
        <v>78</v>
      </c>
      <c r="C172" s="253" t="s">
        <v>79</v>
      </c>
      <c r="D172" s="236"/>
      <c r="E172" s="237"/>
      <c r="F172" s="238"/>
      <c r="G172" s="239">
        <f>SUMIF(AG173:AG175,"&lt;&gt;NOR",G173:G175)</f>
        <v>0</v>
      </c>
      <c r="H172" s="233"/>
      <c r="I172" s="233">
        <f>SUM(I173:I175)</f>
        <v>691.52</v>
      </c>
      <c r="J172" s="233"/>
      <c r="K172" s="233">
        <f>SUM(K173:K175)</f>
        <v>505.04</v>
      </c>
      <c r="L172" s="233"/>
      <c r="M172" s="233">
        <f>SUM(M173:M175)</f>
        <v>0</v>
      </c>
      <c r="N172" s="233"/>
      <c r="O172" s="233">
        <f>SUM(O173:O175)</f>
        <v>0</v>
      </c>
      <c r="P172" s="233"/>
      <c r="Q172" s="233">
        <f>SUM(Q173:Q175)</f>
        <v>0</v>
      </c>
      <c r="R172" s="233"/>
      <c r="S172" s="233"/>
      <c r="T172" s="233"/>
      <c r="U172" s="233"/>
      <c r="V172" s="233">
        <f>SUM(V173:V175)</f>
        <v>0.25</v>
      </c>
      <c r="W172" s="233"/>
      <c r="X172" s="233"/>
      <c r="AG172" t="s">
        <v>131</v>
      </c>
    </row>
    <row r="173" spans="1:60" ht="20.399999999999999" outlineLevel="1" x14ac:dyDescent="0.25">
      <c r="A173" s="246">
        <v>74</v>
      </c>
      <c r="B173" s="247" t="s">
        <v>326</v>
      </c>
      <c r="C173" s="254" t="s">
        <v>327</v>
      </c>
      <c r="D173" s="248" t="s">
        <v>134</v>
      </c>
      <c r="E173" s="249">
        <v>1</v>
      </c>
      <c r="F173" s="250"/>
      <c r="G173" s="251">
        <f>ROUND(E173*F173,2)</f>
        <v>0</v>
      </c>
      <c r="H173" s="228">
        <v>691.52</v>
      </c>
      <c r="I173" s="227">
        <f>ROUND(E173*H173,2)</f>
        <v>691.52</v>
      </c>
      <c r="J173" s="228">
        <v>139.47999999999999</v>
      </c>
      <c r="K173" s="227">
        <f>ROUND(E173*J173,2)</f>
        <v>139.47999999999999</v>
      </c>
      <c r="L173" s="227">
        <v>15</v>
      </c>
      <c r="M173" s="227">
        <f>G173*(1+L173/100)</f>
        <v>0</v>
      </c>
      <c r="N173" s="227">
        <v>8.9999999999999998E-4</v>
      </c>
      <c r="O173" s="227">
        <f>ROUND(E173*N173,2)</f>
        <v>0</v>
      </c>
      <c r="P173" s="227">
        <v>0</v>
      </c>
      <c r="Q173" s="227">
        <f>ROUND(E173*P173,2)</f>
        <v>0</v>
      </c>
      <c r="R173" s="227"/>
      <c r="S173" s="227" t="s">
        <v>135</v>
      </c>
      <c r="T173" s="227" t="s">
        <v>136</v>
      </c>
      <c r="U173" s="227">
        <v>0.247</v>
      </c>
      <c r="V173" s="227">
        <f>ROUND(E173*U173,2)</f>
        <v>0.25</v>
      </c>
      <c r="W173" s="227"/>
      <c r="X173" s="227" t="s">
        <v>137</v>
      </c>
      <c r="Y173" s="208"/>
      <c r="Z173" s="208"/>
      <c r="AA173" s="208"/>
      <c r="AB173" s="208"/>
      <c r="AC173" s="208"/>
      <c r="AD173" s="208"/>
      <c r="AE173" s="208"/>
      <c r="AF173" s="208"/>
      <c r="AG173" s="208" t="s">
        <v>138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5">
      <c r="A174" s="246">
        <v>75</v>
      </c>
      <c r="B174" s="247" t="s">
        <v>328</v>
      </c>
      <c r="C174" s="254" t="s">
        <v>329</v>
      </c>
      <c r="D174" s="248" t="s">
        <v>134</v>
      </c>
      <c r="E174" s="249">
        <v>1</v>
      </c>
      <c r="F174" s="250"/>
      <c r="G174" s="251">
        <f>ROUND(E174*F174,2)</f>
        <v>0</v>
      </c>
      <c r="H174" s="228">
        <v>0</v>
      </c>
      <c r="I174" s="227">
        <f>ROUND(E174*H174,2)</f>
        <v>0</v>
      </c>
      <c r="J174" s="228">
        <v>342.1</v>
      </c>
      <c r="K174" s="227">
        <f>ROUND(E174*J174,2)</f>
        <v>342.1</v>
      </c>
      <c r="L174" s="227">
        <v>15</v>
      </c>
      <c r="M174" s="227">
        <f>G174*(1+L174/100)</f>
        <v>0</v>
      </c>
      <c r="N174" s="227">
        <v>0</v>
      </c>
      <c r="O174" s="227">
        <f>ROUND(E174*N174,2)</f>
        <v>0</v>
      </c>
      <c r="P174" s="227">
        <v>0</v>
      </c>
      <c r="Q174" s="227">
        <f>ROUND(E174*P174,2)</f>
        <v>0</v>
      </c>
      <c r="R174" s="227"/>
      <c r="S174" s="227" t="s">
        <v>187</v>
      </c>
      <c r="T174" s="227" t="s">
        <v>136</v>
      </c>
      <c r="U174" s="227">
        <v>0</v>
      </c>
      <c r="V174" s="227">
        <f>ROUND(E174*U174,2)</f>
        <v>0</v>
      </c>
      <c r="W174" s="227"/>
      <c r="X174" s="227" t="s">
        <v>137</v>
      </c>
      <c r="Y174" s="208"/>
      <c r="Z174" s="208"/>
      <c r="AA174" s="208"/>
      <c r="AB174" s="208"/>
      <c r="AC174" s="208"/>
      <c r="AD174" s="208"/>
      <c r="AE174" s="208"/>
      <c r="AF174" s="208"/>
      <c r="AG174" s="208" t="s">
        <v>138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5">
      <c r="A175" s="246">
        <v>76</v>
      </c>
      <c r="B175" s="247" t="s">
        <v>330</v>
      </c>
      <c r="C175" s="254" t="s">
        <v>331</v>
      </c>
      <c r="D175" s="248" t="s">
        <v>0</v>
      </c>
      <c r="E175" s="249">
        <v>11.731</v>
      </c>
      <c r="F175" s="250"/>
      <c r="G175" s="251">
        <f>ROUND(E175*F175,2)</f>
        <v>0</v>
      </c>
      <c r="H175" s="228">
        <v>0</v>
      </c>
      <c r="I175" s="227">
        <f>ROUND(E175*H175,2)</f>
        <v>0</v>
      </c>
      <c r="J175" s="228">
        <v>2</v>
      </c>
      <c r="K175" s="227">
        <f>ROUND(E175*J175,2)</f>
        <v>23.46</v>
      </c>
      <c r="L175" s="227">
        <v>15</v>
      </c>
      <c r="M175" s="227">
        <f>G175*(1+L175/100)</f>
        <v>0</v>
      </c>
      <c r="N175" s="227">
        <v>0</v>
      </c>
      <c r="O175" s="227">
        <f>ROUND(E175*N175,2)</f>
        <v>0</v>
      </c>
      <c r="P175" s="227">
        <v>0</v>
      </c>
      <c r="Q175" s="227">
        <f>ROUND(E175*P175,2)</f>
        <v>0</v>
      </c>
      <c r="R175" s="227"/>
      <c r="S175" s="227" t="s">
        <v>135</v>
      </c>
      <c r="T175" s="227" t="s">
        <v>136</v>
      </c>
      <c r="U175" s="227">
        <v>0</v>
      </c>
      <c r="V175" s="227">
        <f>ROUND(E175*U175,2)</f>
        <v>0</v>
      </c>
      <c r="W175" s="227"/>
      <c r="X175" s="227" t="s">
        <v>216</v>
      </c>
      <c r="Y175" s="208"/>
      <c r="Z175" s="208"/>
      <c r="AA175" s="208"/>
      <c r="AB175" s="208"/>
      <c r="AC175" s="208"/>
      <c r="AD175" s="208"/>
      <c r="AE175" s="208"/>
      <c r="AF175" s="208"/>
      <c r="AG175" s="208" t="s">
        <v>217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x14ac:dyDescent="0.25">
      <c r="A176" s="234" t="s">
        <v>130</v>
      </c>
      <c r="B176" s="235" t="s">
        <v>80</v>
      </c>
      <c r="C176" s="253" t="s">
        <v>81</v>
      </c>
      <c r="D176" s="236"/>
      <c r="E176" s="237"/>
      <c r="F176" s="238"/>
      <c r="G176" s="239">
        <f>SUMIF(AG177:AG185,"&lt;&gt;NOR",G177:G185)</f>
        <v>0</v>
      </c>
      <c r="H176" s="233"/>
      <c r="I176" s="233">
        <f>SUM(I177:I185)</f>
        <v>3316.46</v>
      </c>
      <c r="J176" s="233"/>
      <c r="K176" s="233">
        <f>SUM(K177:K185)</f>
        <v>5737.6399999999994</v>
      </c>
      <c r="L176" s="233"/>
      <c r="M176" s="233">
        <f>SUM(M177:M185)</f>
        <v>0</v>
      </c>
      <c r="N176" s="233"/>
      <c r="O176" s="233">
        <f>SUM(O177:O185)</f>
        <v>0.01</v>
      </c>
      <c r="P176" s="233"/>
      <c r="Q176" s="233">
        <f>SUM(Q177:Q185)</f>
        <v>0.01</v>
      </c>
      <c r="R176" s="233"/>
      <c r="S176" s="233"/>
      <c r="T176" s="233"/>
      <c r="U176" s="233"/>
      <c r="V176" s="233">
        <f>SUM(V177:V185)</f>
        <v>6.73</v>
      </c>
      <c r="W176" s="233"/>
      <c r="X176" s="233"/>
      <c r="AG176" t="s">
        <v>131</v>
      </c>
    </row>
    <row r="177" spans="1:60" outlineLevel="1" x14ac:dyDescent="0.25">
      <c r="A177" s="246">
        <v>77</v>
      </c>
      <c r="B177" s="247" t="s">
        <v>332</v>
      </c>
      <c r="C177" s="254" t="s">
        <v>333</v>
      </c>
      <c r="D177" s="248" t="s">
        <v>200</v>
      </c>
      <c r="E177" s="249">
        <v>2</v>
      </c>
      <c r="F177" s="250"/>
      <c r="G177" s="251">
        <f>ROUND(E177*F177,2)</f>
        <v>0</v>
      </c>
      <c r="H177" s="228">
        <v>208.23</v>
      </c>
      <c r="I177" s="227">
        <f>ROUND(E177*H177,2)</f>
        <v>416.46</v>
      </c>
      <c r="J177" s="228">
        <v>171.87</v>
      </c>
      <c r="K177" s="227">
        <f>ROUND(E177*J177,2)</f>
        <v>343.74</v>
      </c>
      <c r="L177" s="227">
        <v>15</v>
      </c>
      <c r="M177" s="227">
        <f>G177*(1+L177/100)</f>
        <v>0</v>
      </c>
      <c r="N177" s="227">
        <v>6.4999999999999997E-4</v>
      </c>
      <c r="O177" s="227">
        <f>ROUND(E177*N177,2)</f>
        <v>0</v>
      </c>
      <c r="P177" s="227">
        <v>0</v>
      </c>
      <c r="Q177" s="227">
        <f>ROUND(E177*P177,2)</f>
        <v>0</v>
      </c>
      <c r="R177" s="227"/>
      <c r="S177" s="227" t="s">
        <v>135</v>
      </c>
      <c r="T177" s="227" t="s">
        <v>136</v>
      </c>
      <c r="U177" s="227">
        <v>0.2848</v>
      </c>
      <c r="V177" s="227">
        <f>ROUND(E177*U177,2)</f>
        <v>0.56999999999999995</v>
      </c>
      <c r="W177" s="227"/>
      <c r="X177" s="227" t="s">
        <v>137</v>
      </c>
      <c r="Y177" s="208"/>
      <c r="Z177" s="208"/>
      <c r="AA177" s="208"/>
      <c r="AB177" s="208"/>
      <c r="AC177" s="208"/>
      <c r="AD177" s="208"/>
      <c r="AE177" s="208"/>
      <c r="AF177" s="208"/>
      <c r="AG177" s="208" t="s">
        <v>334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5">
      <c r="A178" s="246">
        <v>78</v>
      </c>
      <c r="B178" s="247" t="s">
        <v>335</v>
      </c>
      <c r="C178" s="254" t="s">
        <v>336</v>
      </c>
      <c r="D178" s="248" t="s">
        <v>231</v>
      </c>
      <c r="E178" s="249">
        <v>1</v>
      </c>
      <c r="F178" s="250"/>
      <c r="G178" s="251">
        <f>ROUND(E178*F178,2)</f>
        <v>0</v>
      </c>
      <c r="H178" s="228">
        <v>0</v>
      </c>
      <c r="I178" s="227">
        <f>ROUND(E178*H178,2)</f>
        <v>0</v>
      </c>
      <c r="J178" s="228">
        <v>300</v>
      </c>
      <c r="K178" s="227">
        <f>ROUND(E178*J178,2)</f>
        <v>300</v>
      </c>
      <c r="L178" s="227">
        <v>15</v>
      </c>
      <c r="M178" s="227">
        <f>G178*(1+L178/100)</f>
        <v>0</v>
      </c>
      <c r="N178" s="227">
        <v>0</v>
      </c>
      <c r="O178" s="227">
        <f>ROUND(E178*N178,2)</f>
        <v>0</v>
      </c>
      <c r="P178" s="227">
        <v>0</v>
      </c>
      <c r="Q178" s="227">
        <f>ROUND(E178*P178,2)</f>
        <v>0</v>
      </c>
      <c r="R178" s="227"/>
      <c r="S178" s="227" t="s">
        <v>135</v>
      </c>
      <c r="T178" s="227" t="s">
        <v>136</v>
      </c>
      <c r="U178" s="227">
        <v>3.1E-2</v>
      </c>
      <c r="V178" s="227">
        <f>ROUND(E178*U178,2)</f>
        <v>0.03</v>
      </c>
      <c r="W178" s="227"/>
      <c r="X178" s="227" t="s">
        <v>137</v>
      </c>
      <c r="Y178" s="208"/>
      <c r="Z178" s="208"/>
      <c r="AA178" s="208"/>
      <c r="AB178" s="208"/>
      <c r="AC178" s="208"/>
      <c r="AD178" s="208"/>
      <c r="AE178" s="208"/>
      <c r="AF178" s="208"/>
      <c r="AG178" s="208" t="s">
        <v>138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5">
      <c r="A179" s="246">
        <v>79</v>
      </c>
      <c r="B179" s="247" t="s">
        <v>337</v>
      </c>
      <c r="C179" s="254" t="s">
        <v>338</v>
      </c>
      <c r="D179" s="248" t="s">
        <v>231</v>
      </c>
      <c r="E179" s="249">
        <v>1</v>
      </c>
      <c r="F179" s="250"/>
      <c r="G179" s="251">
        <f>ROUND(E179*F179,2)</f>
        <v>0</v>
      </c>
      <c r="H179" s="228">
        <v>0</v>
      </c>
      <c r="I179" s="227">
        <f>ROUND(E179*H179,2)</f>
        <v>0</v>
      </c>
      <c r="J179" s="228">
        <v>200</v>
      </c>
      <c r="K179" s="227">
        <f>ROUND(E179*J179,2)</f>
        <v>200</v>
      </c>
      <c r="L179" s="227">
        <v>15</v>
      </c>
      <c r="M179" s="227">
        <f>G179*(1+L179/100)</f>
        <v>0</v>
      </c>
      <c r="N179" s="227">
        <v>0</v>
      </c>
      <c r="O179" s="227">
        <f>ROUND(E179*N179,2)</f>
        <v>0</v>
      </c>
      <c r="P179" s="227">
        <v>0</v>
      </c>
      <c r="Q179" s="227">
        <f>ROUND(E179*P179,2)</f>
        <v>0</v>
      </c>
      <c r="R179" s="227"/>
      <c r="S179" s="227" t="s">
        <v>135</v>
      </c>
      <c r="T179" s="227" t="s">
        <v>136</v>
      </c>
      <c r="U179" s="227">
        <v>5.1999999999999998E-2</v>
      </c>
      <c r="V179" s="227">
        <f>ROUND(E179*U179,2)</f>
        <v>0.05</v>
      </c>
      <c r="W179" s="227"/>
      <c r="X179" s="227" t="s">
        <v>137</v>
      </c>
      <c r="Y179" s="208"/>
      <c r="Z179" s="208"/>
      <c r="AA179" s="208"/>
      <c r="AB179" s="208"/>
      <c r="AC179" s="208"/>
      <c r="AD179" s="208"/>
      <c r="AE179" s="208"/>
      <c r="AF179" s="208"/>
      <c r="AG179" s="208" t="s">
        <v>138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5">
      <c r="A180" s="240">
        <v>80</v>
      </c>
      <c r="B180" s="241" t="s">
        <v>339</v>
      </c>
      <c r="C180" s="255" t="s">
        <v>340</v>
      </c>
      <c r="D180" s="242" t="s">
        <v>341</v>
      </c>
      <c r="E180" s="243">
        <v>6</v>
      </c>
      <c r="F180" s="244"/>
      <c r="G180" s="245">
        <f>ROUND(E180*F180,2)</f>
        <v>0</v>
      </c>
      <c r="H180" s="228">
        <v>0</v>
      </c>
      <c r="I180" s="227">
        <f>ROUND(E180*H180,2)</f>
        <v>0</v>
      </c>
      <c r="J180" s="228">
        <v>484</v>
      </c>
      <c r="K180" s="227">
        <f>ROUND(E180*J180,2)</f>
        <v>2904</v>
      </c>
      <c r="L180" s="227">
        <v>15</v>
      </c>
      <c r="M180" s="227">
        <f>G180*(1+L180/100)</f>
        <v>0</v>
      </c>
      <c r="N180" s="227">
        <v>0</v>
      </c>
      <c r="O180" s="227">
        <f>ROUND(E180*N180,2)</f>
        <v>0</v>
      </c>
      <c r="P180" s="227">
        <v>0</v>
      </c>
      <c r="Q180" s="227">
        <f>ROUND(E180*P180,2)</f>
        <v>0</v>
      </c>
      <c r="R180" s="227"/>
      <c r="S180" s="227" t="s">
        <v>135</v>
      </c>
      <c r="T180" s="227" t="s">
        <v>136</v>
      </c>
      <c r="U180" s="227">
        <v>1</v>
      </c>
      <c r="V180" s="227">
        <f>ROUND(E180*U180,2)</f>
        <v>6</v>
      </c>
      <c r="W180" s="227"/>
      <c r="X180" s="227" t="s">
        <v>137</v>
      </c>
      <c r="Y180" s="208"/>
      <c r="Z180" s="208"/>
      <c r="AA180" s="208"/>
      <c r="AB180" s="208"/>
      <c r="AC180" s="208"/>
      <c r="AD180" s="208"/>
      <c r="AE180" s="208"/>
      <c r="AF180" s="208"/>
      <c r="AG180" s="208" t="s">
        <v>334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5">
      <c r="A181" s="225"/>
      <c r="B181" s="226"/>
      <c r="C181" s="256" t="s">
        <v>342</v>
      </c>
      <c r="D181" s="229"/>
      <c r="E181" s="230">
        <v>6</v>
      </c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08"/>
      <c r="Z181" s="208"/>
      <c r="AA181" s="208"/>
      <c r="AB181" s="208"/>
      <c r="AC181" s="208"/>
      <c r="AD181" s="208"/>
      <c r="AE181" s="208"/>
      <c r="AF181" s="208"/>
      <c r="AG181" s="208" t="s">
        <v>143</v>
      </c>
      <c r="AH181" s="208">
        <v>0</v>
      </c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5">
      <c r="A182" s="246">
        <v>81</v>
      </c>
      <c r="B182" s="247" t="s">
        <v>343</v>
      </c>
      <c r="C182" s="254" t="s">
        <v>344</v>
      </c>
      <c r="D182" s="248" t="s">
        <v>311</v>
      </c>
      <c r="E182" s="249">
        <v>1</v>
      </c>
      <c r="F182" s="250"/>
      <c r="G182" s="251">
        <f>ROUND(E182*F182,2)</f>
        <v>0</v>
      </c>
      <c r="H182" s="228">
        <v>0</v>
      </c>
      <c r="I182" s="227">
        <f>ROUND(E182*H182,2)</f>
        <v>0</v>
      </c>
      <c r="J182" s="228">
        <v>860</v>
      </c>
      <c r="K182" s="227">
        <f>ROUND(E182*J182,2)</f>
        <v>860</v>
      </c>
      <c r="L182" s="227">
        <v>15</v>
      </c>
      <c r="M182" s="227">
        <f>G182*(1+L182/100)</f>
        <v>0</v>
      </c>
      <c r="N182" s="227">
        <v>0</v>
      </c>
      <c r="O182" s="227">
        <f>ROUND(E182*N182,2)</f>
        <v>0</v>
      </c>
      <c r="P182" s="227">
        <v>1.057E-2</v>
      </c>
      <c r="Q182" s="227">
        <f>ROUND(E182*P182,2)</f>
        <v>0.01</v>
      </c>
      <c r="R182" s="227"/>
      <c r="S182" s="227" t="s">
        <v>187</v>
      </c>
      <c r="T182" s="227" t="s">
        <v>136</v>
      </c>
      <c r="U182" s="227">
        <v>8.2000000000000003E-2</v>
      </c>
      <c r="V182" s="227">
        <f>ROUND(E182*U182,2)</f>
        <v>0.08</v>
      </c>
      <c r="W182" s="227"/>
      <c r="X182" s="227" t="s">
        <v>137</v>
      </c>
      <c r="Y182" s="208"/>
      <c r="Z182" s="208"/>
      <c r="AA182" s="208"/>
      <c r="AB182" s="208"/>
      <c r="AC182" s="208"/>
      <c r="AD182" s="208"/>
      <c r="AE182" s="208"/>
      <c r="AF182" s="208"/>
      <c r="AG182" s="208" t="s">
        <v>138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5">
      <c r="A183" s="246">
        <v>82</v>
      </c>
      <c r="B183" s="247" t="s">
        <v>345</v>
      </c>
      <c r="C183" s="254" t="s">
        <v>346</v>
      </c>
      <c r="D183" s="248" t="s">
        <v>134</v>
      </c>
      <c r="E183" s="249">
        <v>1</v>
      </c>
      <c r="F183" s="250"/>
      <c r="G183" s="251">
        <f>ROUND(E183*F183,2)</f>
        <v>0</v>
      </c>
      <c r="H183" s="228">
        <v>2900</v>
      </c>
      <c r="I183" s="227">
        <f>ROUND(E183*H183,2)</f>
        <v>2900</v>
      </c>
      <c r="J183" s="228">
        <v>0</v>
      </c>
      <c r="K183" s="227">
        <f>ROUND(E183*J183,2)</f>
        <v>0</v>
      </c>
      <c r="L183" s="227">
        <v>15</v>
      </c>
      <c r="M183" s="227">
        <f>G183*(1+L183/100)</f>
        <v>0</v>
      </c>
      <c r="N183" s="227">
        <v>7.1000000000000004E-3</v>
      </c>
      <c r="O183" s="227">
        <f>ROUND(E183*N183,2)</f>
        <v>0.01</v>
      </c>
      <c r="P183" s="227">
        <v>0</v>
      </c>
      <c r="Q183" s="227">
        <f>ROUND(E183*P183,2)</f>
        <v>0</v>
      </c>
      <c r="R183" s="227" t="s">
        <v>146</v>
      </c>
      <c r="S183" s="227" t="s">
        <v>135</v>
      </c>
      <c r="T183" s="227" t="s">
        <v>136</v>
      </c>
      <c r="U183" s="227">
        <v>0</v>
      </c>
      <c r="V183" s="227">
        <f>ROUND(E183*U183,2)</f>
        <v>0</v>
      </c>
      <c r="W183" s="227"/>
      <c r="X183" s="227" t="s">
        <v>147</v>
      </c>
      <c r="Y183" s="208"/>
      <c r="Z183" s="208"/>
      <c r="AA183" s="208"/>
      <c r="AB183" s="208"/>
      <c r="AC183" s="208"/>
      <c r="AD183" s="208"/>
      <c r="AE183" s="208"/>
      <c r="AF183" s="208"/>
      <c r="AG183" s="208" t="s">
        <v>148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5">
      <c r="A184" s="246">
        <v>83</v>
      </c>
      <c r="B184" s="247" t="s">
        <v>347</v>
      </c>
      <c r="C184" s="254" t="s">
        <v>348</v>
      </c>
      <c r="D184" s="248" t="s">
        <v>134</v>
      </c>
      <c r="E184" s="249">
        <v>1</v>
      </c>
      <c r="F184" s="250"/>
      <c r="G184" s="251">
        <f>ROUND(E184*F184,2)</f>
        <v>0</v>
      </c>
      <c r="H184" s="228">
        <v>0</v>
      </c>
      <c r="I184" s="227">
        <f>ROUND(E184*H184,2)</f>
        <v>0</v>
      </c>
      <c r="J184" s="228">
        <v>850</v>
      </c>
      <c r="K184" s="227">
        <f>ROUND(E184*J184,2)</f>
        <v>850</v>
      </c>
      <c r="L184" s="227">
        <v>15</v>
      </c>
      <c r="M184" s="227">
        <f>G184*(1+L184/100)</f>
        <v>0</v>
      </c>
      <c r="N184" s="227">
        <v>2.0000000000000002E-5</v>
      </c>
      <c r="O184" s="227">
        <f>ROUND(E184*N184,2)</f>
        <v>0</v>
      </c>
      <c r="P184" s="227">
        <v>0</v>
      </c>
      <c r="Q184" s="227">
        <f>ROUND(E184*P184,2)</f>
        <v>0</v>
      </c>
      <c r="R184" s="227"/>
      <c r="S184" s="227" t="s">
        <v>135</v>
      </c>
      <c r="T184" s="227" t="s">
        <v>136</v>
      </c>
      <c r="U184" s="227">
        <v>0</v>
      </c>
      <c r="V184" s="227">
        <f>ROUND(E184*U184,2)</f>
        <v>0</v>
      </c>
      <c r="W184" s="227"/>
      <c r="X184" s="227" t="s">
        <v>211</v>
      </c>
      <c r="Y184" s="208"/>
      <c r="Z184" s="208"/>
      <c r="AA184" s="208"/>
      <c r="AB184" s="208"/>
      <c r="AC184" s="208"/>
      <c r="AD184" s="208"/>
      <c r="AE184" s="208"/>
      <c r="AF184" s="208"/>
      <c r="AG184" s="208" t="s">
        <v>212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5">
      <c r="A185" s="246">
        <v>84</v>
      </c>
      <c r="B185" s="247" t="s">
        <v>349</v>
      </c>
      <c r="C185" s="254" t="s">
        <v>350</v>
      </c>
      <c r="D185" s="248" t="s">
        <v>0</v>
      </c>
      <c r="E185" s="249">
        <v>87.742000000000004</v>
      </c>
      <c r="F185" s="250"/>
      <c r="G185" s="251">
        <f>ROUND(E185*F185,2)</f>
        <v>0</v>
      </c>
      <c r="H185" s="228">
        <v>0</v>
      </c>
      <c r="I185" s="227">
        <f>ROUND(E185*H185,2)</f>
        <v>0</v>
      </c>
      <c r="J185" s="228">
        <v>3.19</v>
      </c>
      <c r="K185" s="227">
        <f>ROUND(E185*J185,2)</f>
        <v>279.89999999999998</v>
      </c>
      <c r="L185" s="227">
        <v>15</v>
      </c>
      <c r="M185" s="227">
        <f>G185*(1+L185/100)</f>
        <v>0</v>
      </c>
      <c r="N185" s="227">
        <v>0</v>
      </c>
      <c r="O185" s="227">
        <f>ROUND(E185*N185,2)</f>
        <v>0</v>
      </c>
      <c r="P185" s="227">
        <v>0</v>
      </c>
      <c r="Q185" s="227">
        <f>ROUND(E185*P185,2)</f>
        <v>0</v>
      </c>
      <c r="R185" s="227"/>
      <c r="S185" s="227" t="s">
        <v>135</v>
      </c>
      <c r="T185" s="227" t="s">
        <v>136</v>
      </c>
      <c r="U185" s="227">
        <v>0</v>
      </c>
      <c r="V185" s="227">
        <f>ROUND(E185*U185,2)</f>
        <v>0</v>
      </c>
      <c r="W185" s="227"/>
      <c r="X185" s="227" t="s">
        <v>216</v>
      </c>
      <c r="Y185" s="208"/>
      <c r="Z185" s="208"/>
      <c r="AA185" s="208"/>
      <c r="AB185" s="208"/>
      <c r="AC185" s="208"/>
      <c r="AD185" s="208"/>
      <c r="AE185" s="208"/>
      <c r="AF185" s="208"/>
      <c r="AG185" s="208" t="s">
        <v>217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x14ac:dyDescent="0.25">
      <c r="A186" s="234" t="s">
        <v>130</v>
      </c>
      <c r="B186" s="235" t="s">
        <v>82</v>
      </c>
      <c r="C186" s="253" t="s">
        <v>83</v>
      </c>
      <c r="D186" s="236"/>
      <c r="E186" s="237"/>
      <c r="F186" s="238"/>
      <c r="G186" s="239">
        <f>SUMIF(AG187:AG223,"&lt;&gt;NOR",G187:G223)</f>
        <v>0</v>
      </c>
      <c r="H186" s="233"/>
      <c r="I186" s="233">
        <f>SUM(I187:I223)</f>
        <v>17320</v>
      </c>
      <c r="J186" s="233"/>
      <c r="K186" s="233">
        <f>SUM(K187:K223)</f>
        <v>70585.509999999995</v>
      </c>
      <c r="L186" s="233"/>
      <c r="M186" s="233">
        <f>SUM(M187:M223)</f>
        <v>0</v>
      </c>
      <c r="N186" s="233"/>
      <c r="O186" s="233">
        <f>SUM(O187:O223)</f>
        <v>6.9999999999999993E-2</v>
      </c>
      <c r="P186" s="233"/>
      <c r="Q186" s="233">
        <f>SUM(Q187:Q223)</f>
        <v>0.12</v>
      </c>
      <c r="R186" s="233"/>
      <c r="S186" s="233"/>
      <c r="T186" s="233"/>
      <c r="U186" s="233"/>
      <c r="V186" s="233">
        <f>SUM(V187:V223)</f>
        <v>23.9</v>
      </c>
      <c r="W186" s="233"/>
      <c r="X186" s="233"/>
      <c r="AG186" t="s">
        <v>131</v>
      </c>
    </row>
    <row r="187" spans="1:60" outlineLevel="1" x14ac:dyDescent="0.25">
      <c r="A187" s="246">
        <v>85</v>
      </c>
      <c r="B187" s="247" t="s">
        <v>351</v>
      </c>
      <c r="C187" s="254" t="s">
        <v>352</v>
      </c>
      <c r="D187" s="248" t="s">
        <v>134</v>
      </c>
      <c r="E187" s="249">
        <v>4</v>
      </c>
      <c r="F187" s="250"/>
      <c r="G187" s="251">
        <f>ROUND(E187*F187,2)</f>
        <v>0</v>
      </c>
      <c r="H187" s="228">
        <v>0</v>
      </c>
      <c r="I187" s="227">
        <f>ROUND(E187*H187,2)</f>
        <v>0</v>
      </c>
      <c r="J187" s="228">
        <v>554.1</v>
      </c>
      <c r="K187" s="227">
        <f>ROUND(E187*J187,2)</f>
        <v>2216.4</v>
      </c>
      <c r="L187" s="227">
        <v>15</v>
      </c>
      <c r="M187" s="227">
        <f>G187*(1+L187/100)</f>
        <v>0</v>
      </c>
      <c r="N187" s="227">
        <v>0</v>
      </c>
      <c r="O187" s="227">
        <f>ROUND(E187*N187,2)</f>
        <v>0</v>
      </c>
      <c r="P187" s="227">
        <v>0</v>
      </c>
      <c r="Q187" s="227">
        <f>ROUND(E187*P187,2)</f>
        <v>0</v>
      </c>
      <c r="R187" s="227"/>
      <c r="S187" s="227" t="s">
        <v>135</v>
      </c>
      <c r="T187" s="227" t="s">
        <v>136</v>
      </c>
      <c r="U187" s="227">
        <v>1.45</v>
      </c>
      <c r="V187" s="227">
        <f>ROUND(E187*U187,2)</f>
        <v>5.8</v>
      </c>
      <c r="W187" s="227"/>
      <c r="X187" s="227" t="s">
        <v>137</v>
      </c>
      <c r="Y187" s="208"/>
      <c r="Z187" s="208"/>
      <c r="AA187" s="208"/>
      <c r="AB187" s="208"/>
      <c r="AC187" s="208"/>
      <c r="AD187" s="208"/>
      <c r="AE187" s="208"/>
      <c r="AF187" s="208"/>
      <c r="AG187" s="208" t="s">
        <v>138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5">
      <c r="A188" s="246">
        <v>86</v>
      </c>
      <c r="B188" s="247" t="s">
        <v>353</v>
      </c>
      <c r="C188" s="254" t="s">
        <v>354</v>
      </c>
      <c r="D188" s="248" t="s">
        <v>134</v>
      </c>
      <c r="E188" s="249">
        <v>5</v>
      </c>
      <c r="F188" s="250"/>
      <c r="G188" s="251">
        <f>ROUND(E188*F188,2)</f>
        <v>0</v>
      </c>
      <c r="H188" s="228">
        <v>0</v>
      </c>
      <c r="I188" s="227">
        <f>ROUND(E188*H188,2)</f>
        <v>0</v>
      </c>
      <c r="J188" s="228">
        <v>56.1</v>
      </c>
      <c r="K188" s="227">
        <f>ROUND(E188*J188,2)</f>
        <v>280.5</v>
      </c>
      <c r="L188" s="227">
        <v>15</v>
      </c>
      <c r="M188" s="227">
        <f>G188*(1+L188/100)</f>
        <v>0</v>
      </c>
      <c r="N188" s="227">
        <v>0</v>
      </c>
      <c r="O188" s="227">
        <f>ROUND(E188*N188,2)</f>
        <v>0</v>
      </c>
      <c r="P188" s="227">
        <v>1.8E-3</v>
      </c>
      <c r="Q188" s="227">
        <f>ROUND(E188*P188,2)</f>
        <v>0.01</v>
      </c>
      <c r="R188" s="227"/>
      <c r="S188" s="227" t="s">
        <v>135</v>
      </c>
      <c r="T188" s="227" t="s">
        <v>136</v>
      </c>
      <c r="U188" s="227">
        <v>0.11</v>
      </c>
      <c r="V188" s="227">
        <f>ROUND(E188*U188,2)</f>
        <v>0.55000000000000004</v>
      </c>
      <c r="W188" s="227"/>
      <c r="X188" s="227" t="s">
        <v>137</v>
      </c>
      <c r="Y188" s="208"/>
      <c r="Z188" s="208"/>
      <c r="AA188" s="208"/>
      <c r="AB188" s="208"/>
      <c r="AC188" s="208"/>
      <c r="AD188" s="208"/>
      <c r="AE188" s="208"/>
      <c r="AF188" s="208"/>
      <c r="AG188" s="208" t="s">
        <v>138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ht="20.399999999999999" outlineLevel="1" x14ac:dyDescent="0.25">
      <c r="A189" s="240">
        <v>87</v>
      </c>
      <c r="B189" s="241" t="s">
        <v>355</v>
      </c>
      <c r="C189" s="255" t="s">
        <v>356</v>
      </c>
      <c r="D189" s="242" t="s">
        <v>134</v>
      </c>
      <c r="E189" s="243">
        <v>1</v>
      </c>
      <c r="F189" s="244"/>
      <c r="G189" s="245">
        <f>ROUND(E189*F189,2)</f>
        <v>0</v>
      </c>
      <c r="H189" s="228">
        <v>0</v>
      </c>
      <c r="I189" s="227">
        <f>ROUND(E189*H189,2)</f>
        <v>0</v>
      </c>
      <c r="J189" s="228">
        <v>6589</v>
      </c>
      <c r="K189" s="227">
        <f>ROUND(E189*J189,2)</f>
        <v>6589</v>
      </c>
      <c r="L189" s="227">
        <v>15</v>
      </c>
      <c r="M189" s="227">
        <f>G189*(1+L189/100)</f>
        <v>0</v>
      </c>
      <c r="N189" s="227">
        <v>0</v>
      </c>
      <c r="O189" s="227">
        <f>ROUND(E189*N189,2)</f>
        <v>0</v>
      </c>
      <c r="P189" s="227">
        <v>0</v>
      </c>
      <c r="Q189" s="227">
        <f>ROUND(E189*P189,2)</f>
        <v>0</v>
      </c>
      <c r="R189" s="227"/>
      <c r="S189" s="227" t="s">
        <v>187</v>
      </c>
      <c r="T189" s="227" t="s">
        <v>136</v>
      </c>
      <c r="U189" s="227">
        <v>0</v>
      </c>
      <c r="V189" s="227">
        <f>ROUND(E189*U189,2)</f>
        <v>0</v>
      </c>
      <c r="W189" s="227"/>
      <c r="X189" s="227" t="s">
        <v>137</v>
      </c>
      <c r="Y189" s="208"/>
      <c r="Z189" s="208"/>
      <c r="AA189" s="208"/>
      <c r="AB189" s="208"/>
      <c r="AC189" s="208"/>
      <c r="AD189" s="208"/>
      <c r="AE189" s="208"/>
      <c r="AF189" s="208"/>
      <c r="AG189" s="208" t="s">
        <v>138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 x14ac:dyDescent="0.25">
      <c r="A190" s="225"/>
      <c r="B190" s="226"/>
      <c r="C190" s="256" t="s">
        <v>357</v>
      </c>
      <c r="D190" s="229"/>
      <c r="E190" s="230">
        <v>1</v>
      </c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08"/>
      <c r="Z190" s="208"/>
      <c r="AA190" s="208"/>
      <c r="AB190" s="208"/>
      <c r="AC190" s="208"/>
      <c r="AD190" s="208"/>
      <c r="AE190" s="208"/>
      <c r="AF190" s="208"/>
      <c r="AG190" s="208" t="s">
        <v>143</v>
      </c>
      <c r="AH190" s="208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ht="20.399999999999999" outlineLevel="1" x14ac:dyDescent="0.25">
      <c r="A191" s="225"/>
      <c r="B191" s="226"/>
      <c r="C191" s="256" t="s">
        <v>358</v>
      </c>
      <c r="D191" s="229"/>
      <c r="E191" s="230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08"/>
      <c r="Z191" s="208"/>
      <c r="AA191" s="208"/>
      <c r="AB191" s="208"/>
      <c r="AC191" s="208"/>
      <c r="AD191" s="208"/>
      <c r="AE191" s="208"/>
      <c r="AF191" s="208"/>
      <c r="AG191" s="208" t="s">
        <v>143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ht="20.399999999999999" outlineLevel="1" x14ac:dyDescent="0.25">
      <c r="A192" s="225"/>
      <c r="B192" s="226"/>
      <c r="C192" s="256" t="s">
        <v>359</v>
      </c>
      <c r="D192" s="229"/>
      <c r="E192" s="230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08"/>
      <c r="Z192" s="208"/>
      <c r="AA192" s="208"/>
      <c r="AB192" s="208"/>
      <c r="AC192" s="208"/>
      <c r="AD192" s="208"/>
      <c r="AE192" s="208"/>
      <c r="AF192" s="208"/>
      <c r="AG192" s="208" t="s">
        <v>143</v>
      </c>
      <c r="AH192" s="208">
        <v>0</v>
      </c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 x14ac:dyDescent="0.25">
      <c r="A193" s="225"/>
      <c r="B193" s="226"/>
      <c r="C193" s="256" t="s">
        <v>360</v>
      </c>
      <c r="D193" s="229"/>
      <c r="E193" s="230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08"/>
      <c r="Z193" s="208"/>
      <c r="AA193" s="208"/>
      <c r="AB193" s="208"/>
      <c r="AC193" s="208"/>
      <c r="AD193" s="208"/>
      <c r="AE193" s="208"/>
      <c r="AF193" s="208"/>
      <c r="AG193" s="208" t="s">
        <v>143</v>
      </c>
      <c r="AH193" s="208">
        <v>0</v>
      </c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 x14ac:dyDescent="0.25">
      <c r="A194" s="246">
        <v>88</v>
      </c>
      <c r="B194" s="247" t="s">
        <v>361</v>
      </c>
      <c r="C194" s="254" t="s">
        <v>362</v>
      </c>
      <c r="D194" s="248" t="s">
        <v>311</v>
      </c>
      <c r="E194" s="249">
        <v>4</v>
      </c>
      <c r="F194" s="250"/>
      <c r="G194" s="251">
        <f>ROUND(E194*F194,2)</f>
        <v>0</v>
      </c>
      <c r="H194" s="228">
        <v>11.85</v>
      </c>
      <c r="I194" s="227">
        <f>ROUND(E194*H194,2)</f>
        <v>47.4</v>
      </c>
      <c r="J194" s="228">
        <v>188.15</v>
      </c>
      <c r="K194" s="227">
        <f>ROUND(E194*J194,2)</f>
        <v>752.6</v>
      </c>
      <c r="L194" s="227">
        <v>15</v>
      </c>
      <c r="M194" s="227">
        <f>G194*(1+L194/100)</f>
        <v>0</v>
      </c>
      <c r="N194" s="227">
        <v>8.9999999999999998E-4</v>
      </c>
      <c r="O194" s="227">
        <f>ROUND(E194*N194,2)</f>
        <v>0</v>
      </c>
      <c r="P194" s="227">
        <v>0</v>
      </c>
      <c r="Q194" s="227">
        <f>ROUND(E194*P194,2)</f>
        <v>0</v>
      </c>
      <c r="R194" s="227"/>
      <c r="S194" s="227" t="s">
        <v>187</v>
      </c>
      <c r="T194" s="227" t="s">
        <v>136</v>
      </c>
      <c r="U194" s="227">
        <v>2.29</v>
      </c>
      <c r="V194" s="227">
        <f>ROUND(E194*U194,2)</f>
        <v>9.16</v>
      </c>
      <c r="W194" s="227"/>
      <c r="X194" s="227" t="s">
        <v>137</v>
      </c>
      <c r="Y194" s="208"/>
      <c r="Z194" s="208"/>
      <c r="AA194" s="208"/>
      <c r="AB194" s="208"/>
      <c r="AC194" s="208"/>
      <c r="AD194" s="208"/>
      <c r="AE194" s="208"/>
      <c r="AF194" s="208"/>
      <c r="AG194" s="208" t="s">
        <v>138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ht="20.399999999999999" outlineLevel="1" x14ac:dyDescent="0.25">
      <c r="A195" s="246">
        <v>89</v>
      </c>
      <c r="B195" s="247" t="s">
        <v>363</v>
      </c>
      <c r="C195" s="254" t="s">
        <v>364</v>
      </c>
      <c r="D195" s="248" t="s">
        <v>134</v>
      </c>
      <c r="E195" s="249">
        <v>1</v>
      </c>
      <c r="F195" s="250"/>
      <c r="G195" s="251">
        <f>ROUND(E195*F195,2)</f>
        <v>0</v>
      </c>
      <c r="H195" s="228">
        <v>0</v>
      </c>
      <c r="I195" s="227">
        <f>ROUND(E195*H195,2)</f>
        <v>0</v>
      </c>
      <c r="J195" s="228">
        <v>1000</v>
      </c>
      <c r="K195" s="227">
        <f>ROUND(E195*J195,2)</f>
        <v>1000</v>
      </c>
      <c r="L195" s="227">
        <v>15</v>
      </c>
      <c r="M195" s="227">
        <f>G195*(1+L195/100)</f>
        <v>0</v>
      </c>
      <c r="N195" s="227">
        <v>0</v>
      </c>
      <c r="O195" s="227">
        <f>ROUND(E195*N195,2)</f>
        <v>0</v>
      </c>
      <c r="P195" s="227">
        <v>0.1104</v>
      </c>
      <c r="Q195" s="227">
        <f>ROUND(E195*P195,2)</f>
        <v>0.11</v>
      </c>
      <c r="R195" s="227"/>
      <c r="S195" s="227" t="s">
        <v>187</v>
      </c>
      <c r="T195" s="227" t="s">
        <v>136</v>
      </c>
      <c r="U195" s="227">
        <v>0.46</v>
      </c>
      <c r="V195" s="227">
        <f>ROUND(E195*U195,2)</f>
        <v>0.46</v>
      </c>
      <c r="W195" s="227"/>
      <c r="X195" s="227" t="s">
        <v>137</v>
      </c>
      <c r="Y195" s="208"/>
      <c r="Z195" s="208"/>
      <c r="AA195" s="208"/>
      <c r="AB195" s="208"/>
      <c r="AC195" s="208"/>
      <c r="AD195" s="208"/>
      <c r="AE195" s="208"/>
      <c r="AF195" s="208"/>
      <c r="AG195" s="208" t="s">
        <v>138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5">
      <c r="A196" s="246">
        <v>90</v>
      </c>
      <c r="B196" s="247" t="s">
        <v>365</v>
      </c>
      <c r="C196" s="254" t="s">
        <v>366</v>
      </c>
      <c r="D196" s="248" t="s">
        <v>134</v>
      </c>
      <c r="E196" s="249">
        <v>5</v>
      </c>
      <c r="F196" s="250"/>
      <c r="G196" s="251">
        <f>ROUND(E196*F196,2)</f>
        <v>0</v>
      </c>
      <c r="H196" s="228">
        <v>0</v>
      </c>
      <c r="I196" s="227">
        <f>ROUND(E196*H196,2)</f>
        <v>0</v>
      </c>
      <c r="J196" s="228">
        <v>1100</v>
      </c>
      <c r="K196" s="227">
        <f>ROUND(E196*J196,2)</f>
        <v>5500</v>
      </c>
      <c r="L196" s="227">
        <v>15</v>
      </c>
      <c r="M196" s="227">
        <f>G196*(1+L196/100)</f>
        <v>0</v>
      </c>
      <c r="N196" s="227">
        <v>0</v>
      </c>
      <c r="O196" s="227">
        <f>ROUND(E196*N196,2)</f>
        <v>0</v>
      </c>
      <c r="P196" s="227">
        <v>0</v>
      </c>
      <c r="Q196" s="227">
        <f>ROUND(E196*P196,2)</f>
        <v>0</v>
      </c>
      <c r="R196" s="227"/>
      <c r="S196" s="227" t="s">
        <v>187</v>
      </c>
      <c r="T196" s="227" t="s">
        <v>136</v>
      </c>
      <c r="U196" s="227">
        <v>1.585</v>
      </c>
      <c r="V196" s="227">
        <f>ROUND(E196*U196,2)</f>
        <v>7.93</v>
      </c>
      <c r="W196" s="227"/>
      <c r="X196" s="227" t="s">
        <v>137</v>
      </c>
      <c r="Y196" s="208"/>
      <c r="Z196" s="208"/>
      <c r="AA196" s="208"/>
      <c r="AB196" s="208"/>
      <c r="AC196" s="208"/>
      <c r="AD196" s="208"/>
      <c r="AE196" s="208"/>
      <c r="AF196" s="208"/>
      <c r="AG196" s="208" t="s">
        <v>138</v>
      </c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ht="20.399999999999999" outlineLevel="1" x14ac:dyDescent="0.25">
      <c r="A197" s="246">
        <v>91</v>
      </c>
      <c r="B197" s="247" t="s">
        <v>367</v>
      </c>
      <c r="C197" s="254" t="s">
        <v>368</v>
      </c>
      <c r="D197" s="248" t="s">
        <v>134</v>
      </c>
      <c r="E197" s="249">
        <v>1</v>
      </c>
      <c r="F197" s="250"/>
      <c r="G197" s="251">
        <f>ROUND(E197*F197,2)</f>
        <v>0</v>
      </c>
      <c r="H197" s="228">
        <v>2327.3000000000002</v>
      </c>
      <c r="I197" s="227">
        <f>ROUND(E197*H197,2)</f>
        <v>2327.3000000000002</v>
      </c>
      <c r="J197" s="228">
        <v>0</v>
      </c>
      <c r="K197" s="227">
        <f>ROUND(E197*J197,2)</f>
        <v>0</v>
      </c>
      <c r="L197" s="227">
        <v>15</v>
      </c>
      <c r="M197" s="227">
        <f>G197*(1+L197/100)</f>
        <v>0</v>
      </c>
      <c r="N197" s="227">
        <v>1.2999999999999999E-2</v>
      </c>
      <c r="O197" s="227">
        <f>ROUND(E197*N197,2)</f>
        <v>0.01</v>
      </c>
      <c r="P197" s="227">
        <v>0</v>
      </c>
      <c r="Q197" s="227">
        <f>ROUND(E197*P197,2)</f>
        <v>0</v>
      </c>
      <c r="R197" s="227"/>
      <c r="S197" s="227" t="s">
        <v>187</v>
      </c>
      <c r="T197" s="227" t="s">
        <v>136</v>
      </c>
      <c r="U197" s="227">
        <v>0</v>
      </c>
      <c r="V197" s="227">
        <f>ROUND(E197*U197,2)</f>
        <v>0</v>
      </c>
      <c r="W197" s="227"/>
      <c r="X197" s="227" t="s">
        <v>211</v>
      </c>
      <c r="Y197" s="208"/>
      <c r="Z197" s="208"/>
      <c r="AA197" s="208"/>
      <c r="AB197" s="208"/>
      <c r="AC197" s="208"/>
      <c r="AD197" s="208"/>
      <c r="AE197" s="208"/>
      <c r="AF197" s="208"/>
      <c r="AG197" s="208" t="s">
        <v>300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ht="20.399999999999999" outlineLevel="1" x14ac:dyDescent="0.25">
      <c r="A198" s="246">
        <v>92</v>
      </c>
      <c r="B198" s="247" t="s">
        <v>369</v>
      </c>
      <c r="C198" s="254" t="s">
        <v>370</v>
      </c>
      <c r="D198" s="248" t="s">
        <v>134</v>
      </c>
      <c r="E198" s="249">
        <v>3</v>
      </c>
      <c r="F198" s="250"/>
      <c r="G198" s="251">
        <f>ROUND(E198*F198,2)</f>
        <v>0</v>
      </c>
      <c r="H198" s="228">
        <v>2715.1</v>
      </c>
      <c r="I198" s="227">
        <f>ROUND(E198*H198,2)</f>
        <v>8145.3</v>
      </c>
      <c r="J198" s="228">
        <v>0</v>
      </c>
      <c r="K198" s="227">
        <f>ROUND(E198*J198,2)</f>
        <v>0</v>
      </c>
      <c r="L198" s="227">
        <v>15</v>
      </c>
      <c r="M198" s="227">
        <f>G198*(1+L198/100)</f>
        <v>0</v>
      </c>
      <c r="N198" s="227">
        <v>0.02</v>
      </c>
      <c r="O198" s="227">
        <f>ROUND(E198*N198,2)</f>
        <v>0.06</v>
      </c>
      <c r="P198" s="227">
        <v>0</v>
      </c>
      <c r="Q198" s="227">
        <f>ROUND(E198*P198,2)</f>
        <v>0</v>
      </c>
      <c r="R198" s="227"/>
      <c r="S198" s="227" t="s">
        <v>187</v>
      </c>
      <c r="T198" s="227" t="s">
        <v>136</v>
      </c>
      <c r="U198" s="227">
        <v>0</v>
      </c>
      <c r="V198" s="227">
        <f>ROUND(E198*U198,2)</f>
        <v>0</v>
      </c>
      <c r="W198" s="227"/>
      <c r="X198" s="227" t="s">
        <v>147</v>
      </c>
      <c r="Y198" s="208"/>
      <c r="Z198" s="208"/>
      <c r="AA198" s="208"/>
      <c r="AB198" s="208"/>
      <c r="AC198" s="208"/>
      <c r="AD198" s="208"/>
      <c r="AE198" s="208"/>
      <c r="AF198" s="208"/>
      <c r="AG198" s="208" t="s">
        <v>148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ht="40.799999999999997" outlineLevel="1" x14ac:dyDescent="0.25">
      <c r="A199" s="240">
        <v>93</v>
      </c>
      <c r="B199" s="241" t="s">
        <v>371</v>
      </c>
      <c r="C199" s="255" t="s">
        <v>372</v>
      </c>
      <c r="D199" s="242" t="s">
        <v>231</v>
      </c>
      <c r="E199" s="243">
        <v>1</v>
      </c>
      <c r="F199" s="244"/>
      <c r="G199" s="245">
        <f>ROUND(E199*F199,2)</f>
        <v>0</v>
      </c>
      <c r="H199" s="228">
        <v>6800</v>
      </c>
      <c r="I199" s="227">
        <f>ROUND(E199*H199,2)</f>
        <v>6800</v>
      </c>
      <c r="J199" s="228">
        <v>0</v>
      </c>
      <c r="K199" s="227">
        <f>ROUND(E199*J199,2)</f>
        <v>0</v>
      </c>
      <c r="L199" s="227">
        <v>15</v>
      </c>
      <c r="M199" s="227">
        <f>G199*(1+L199/100)</f>
        <v>0</v>
      </c>
      <c r="N199" s="227">
        <v>0</v>
      </c>
      <c r="O199" s="227">
        <f>ROUND(E199*N199,2)</f>
        <v>0</v>
      </c>
      <c r="P199" s="227">
        <v>0</v>
      </c>
      <c r="Q199" s="227">
        <f>ROUND(E199*P199,2)</f>
        <v>0</v>
      </c>
      <c r="R199" s="227"/>
      <c r="S199" s="227" t="s">
        <v>187</v>
      </c>
      <c r="T199" s="227" t="s">
        <v>136</v>
      </c>
      <c r="U199" s="227">
        <v>0</v>
      </c>
      <c r="V199" s="227">
        <f>ROUND(E199*U199,2)</f>
        <v>0</v>
      </c>
      <c r="W199" s="227"/>
      <c r="X199" s="227" t="s">
        <v>147</v>
      </c>
      <c r="Y199" s="208"/>
      <c r="Z199" s="208"/>
      <c r="AA199" s="208"/>
      <c r="AB199" s="208"/>
      <c r="AC199" s="208"/>
      <c r="AD199" s="208"/>
      <c r="AE199" s="208"/>
      <c r="AF199" s="208"/>
      <c r="AG199" s="208" t="s">
        <v>148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5">
      <c r="A200" s="225"/>
      <c r="B200" s="226"/>
      <c r="C200" s="256" t="s">
        <v>373</v>
      </c>
      <c r="D200" s="229"/>
      <c r="E200" s="230">
        <v>1</v>
      </c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08"/>
      <c r="Z200" s="208"/>
      <c r="AA200" s="208"/>
      <c r="AB200" s="208"/>
      <c r="AC200" s="208"/>
      <c r="AD200" s="208"/>
      <c r="AE200" s="208"/>
      <c r="AF200" s="208"/>
      <c r="AG200" s="208" t="s">
        <v>143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5">
      <c r="A201" s="225"/>
      <c r="B201" s="226"/>
      <c r="C201" s="256" t="s">
        <v>374</v>
      </c>
      <c r="D201" s="229"/>
      <c r="E201" s="230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08"/>
      <c r="Z201" s="208"/>
      <c r="AA201" s="208"/>
      <c r="AB201" s="208"/>
      <c r="AC201" s="208"/>
      <c r="AD201" s="208"/>
      <c r="AE201" s="208"/>
      <c r="AF201" s="208"/>
      <c r="AG201" s="208" t="s">
        <v>143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5">
      <c r="A202" s="225"/>
      <c r="B202" s="226"/>
      <c r="C202" s="256" t="s">
        <v>375</v>
      </c>
      <c r="D202" s="229"/>
      <c r="E202" s="230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08"/>
      <c r="Z202" s="208"/>
      <c r="AA202" s="208"/>
      <c r="AB202" s="208"/>
      <c r="AC202" s="208"/>
      <c r="AD202" s="208"/>
      <c r="AE202" s="208"/>
      <c r="AF202" s="208"/>
      <c r="AG202" s="208" t="s">
        <v>143</v>
      </c>
      <c r="AH202" s="208">
        <v>0</v>
      </c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 x14ac:dyDescent="0.25">
      <c r="A203" s="225"/>
      <c r="B203" s="226"/>
      <c r="C203" s="256" t="s">
        <v>376</v>
      </c>
      <c r="D203" s="229"/>
      <c r="E203" s="230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08"/>
      <c r="Z203" s="208"/>
      <c r="AA203" s="208"/>
      <c r="AB203" s="208"/>
      <c r="AC203" s="208"/>
      <c r="AD203" s="208"/>
      <c r="AE203" s="208"/>
      <c r="AF203" s="208"/>
      <c r="AG203" s="208" t="s">
        <v>143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5">
      <c r="A204" s="225"/>
      <c r="B204" s="226"/>
      <c r="C204" s="256" t="s">
        <v>377</v>
      </c>
      <c r="D204" s="229"/>
      <c r="E204" s="230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08"/>
      <c r="Z204" s="208"/>
      <c r="AA204" s="208"/>
      <c r="AB204" s="208"/>
      <c r="AC204" s="208"/>
      <c r="AD204" s="208"/>
      <c r="AE204" s="208"/>
      <c r="AF204" s="208"/>
      <c r="AG204" s="208" t="s">
        <v>143</v>
      </c>
      <c r="AH204" s="208">
        <v>0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5">
      <c r="A205" s="225"/>
      <c r="B205" s="226"/>
      <c r="C205" s="256" t="s">
        <v>378</v>
      </c>
      <c r="D205" s="229"/>
      <c r="E205" s="230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08"/>
      <c r="Z205" s="208"/>
      <c r="AA205" s="208"/>
      <c r="AB205" s="208"/>
      <c r="AC205" s="208"/>
      <c r="AD205" s="208"/>
      <c r="AE205" s="208"/>
      <c r="AF205" s="208"/>
      <c r="AG205" s="208" t="s">
        <v>143</v>
      </c>
      <c r="AH205" s="208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 x14ac:dyDescent="0.25">
      <c r="A206" s="225"/>
      <c r="B206" s="226"/>
      <c r="C206" s="256" t="s">
        <v>379</v>
      </c>
      <c r="D206" s="229"/>
      <c r="E206" s="230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08"/>
      <c r="Z206" s="208"/>
      <c r="AA206" s="208"/>
      <c r="AB206" s="208"/>
      <c r="AC206" s="208"/>
      <c r="AD206" s="208"/>
      <c r="AE206" s="208"/>
      <c r="AF206" s="208"/>
      <c r="AG206" s="208" t="s">
        <v>143</v>
      </c>
      <c r="AH206" s="208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ht="20.399999999999999" outlineLevel="1" x14ac:dyDescent="0.25">
      <c r="A207" s="246">
        <v>94</v>
      </c>
      <c r="B207" s="247" t="s">
        <v>380</v>
      </c>
      <c r="C207" s="254" t="s">
        <v>381</v>
      </c>
      <c r="D207" s="248" t="s">
        <v>134</v>
      </c>
      <c r="E207" s="249">
        <v>1</v>
      </c>
      <c r="F207" s="250"/>
      <c r="G207" s="251">
        <f>ROUND(E207*F207,2)</f>
        <v>0</v>
      </c>
      <c r="H207" s="228">
        <v>0</v>
      </c>
      <c r="I207" s="227">
        <f>ROUND(E207*H207,2)</f>
        <v>0</v>
      </c>
      <c r="J207" s="228">
        <v>2205.4</v>
      </c>
      <c r="K207" s="227">
        <f>ROUND(E207*J207,2)</f>
        <v>2205.4</v>
      </c>
      <c r="L207" s="227">
        <v>15</v>
      </c>
      <c r="M207" s="227">
        <f>G207*(1+L207/100)</f>
        <v>0</v>
      </c>
      <c r="N207" s="227">
        <v>0</v>
      </c>
      <c r="O207" s="227">
        <f>ROUND(E207*N207,2)</f>
        <v>0</v>
      </c>
      <c r="P207" s="227">
        <v>0</v>
      </c>
      <c r="Q207" s="227">
        <f>ROUND(E207*P207,2)</f>
        <v>0</v>
      </c>
      <c r="R207" s="227"/>
      <c r="S207" s="227" t="s">
        <v>187</v>
      </c>
      <c r="T207" s="227" t="s">
        <v>136</v>
      </c>
      <c r="U207" s="227">
        <v>0</v>
      </c>
      <c r="V207" s="227">
        <f>ROUND(E207*U207,2)</f>
        <v>0</v>
      </c>
      <c r="W207" s="227"/>
      <c r="X207" s="227" t="s">
        <v>211</v>
      </c>
      <c r="Y207" s="208"/>
      <c r="Z207" s="208"/>
      <c r="AA207" s="208"/>
      <c r="AB207" s="208"/>
      <c r="AC207" s="208"/>
      <c r="AD207" s="208"/>
      <c r="AE207" s="208"/>
      <c r="AF207" s="208"/>
      <c r="AG207" s="208" t="s">
        <v>212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ht="20.399999999999999" outlineLevel="1" x14ac:dyDescent="0.25">
      <c r="A208" s="240">
        <v>95</v>
      </c>
      <c r="B208" s="241" t="s">
        <v>382</v>
      </c>
      <c r="C208" s="255" t="s">
        <v>383</v>
      </c>
      <c r="D208" s="242" t="s">
        <v>231</v>
      </c>
      <c r="E208" s="243">
        <v>1</v>
      </c>
      <c r="F208" s="244"/>
      <c r="G208" s="245">
        <f>ROUND(E208*F208,2)</f>
        <v>0</v>
      </c>
      <c r="H208" s="228">
        <v>0</v>
      </c>
      <c r="I208" s="227">
        <f>ROUND(E208*H208,2)</f>
        <v>0</v>
      </c>
      <c r="J208" s="228">
        <v>1662.3</v>
      </c>
      <c r="K208" s="227">
        <f>ROUND(E208*J208,2)</f>
        <v>1662.3</v>
      </c>
      <c r="L208" s="227">
        <v>15</v>
      </c>
      <c r="M208" s="227">
        <f>G208*(1+L208/100)</f>
        <v>0</v>
      </c>
      <c r="N208" s="227">
        <v>0</v>
      </c>
      <c r="O208" s="227">
        <f>ROUND(E208*N208,2)</f>
        <v>0</v>
      </c>
      <c r="P208" s="227">
        <v>0</v>
      </c>
      <c r="Q208" s="227">
        <f>ROUND(E208*P208,2)</f>
        <v>0</v>
      </c>
      <c r="R208" s="227"/>
      <c r="S208" s="227" t="s">
        <v>187</v>
      </c>
      <c r="T208" s="227" t="s">
        <v>136</v>
      </c>
      <c r="U208" s="227">
        <v>0</v>
      </c>
      <c r="V208" s="227">
        <f>ROUND(E208*U208,2)</f>
        <v>0</v>
      </c>
      <c r="W208" s="227"/>
      <c r="X208" s="227" t="s">
        <v>211</v>
      </c>
      <c r="Y208" s="208"/>
      <c r="Z208" s="208"/>
      <c r="AA208" s="208"/>
      <c r="AB208" s="208"/>
      <c r="AC208" s="208"/>
      <c r="AD208" s="208"/>
      <c r="AE208" s="208"/>
      <c r="AF208" s="208"/>
      <c r="AG208" s="208" t="s">
        <v>212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 x14ac:dyDescent="0.25">
      <c r="A209" s="225"/>
      <c r="B209" s="226"/>
      <c r="C209" s="256" t="s">
        <v>384</v>
      </c>
      <c r="D209" s="229"/>
      <c r="E209" s="230">
        <v>1</v>
      </c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08"/>
      <c r="Z209" s="208"/>
      <c r="AA209" s="208"/>
      <c r="AB209" s="208"/>
      <c r="AC209" s="208"/>
      <c r="AD209" s="208"/>
      <c r="AE209" s="208"/>
      <c r="AF209" s="208"/>
      <c r="AG209" s="208" t="s">
        <v>143</v>
      </c>
      <c r="AH209" s="208">
        <v>0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ht="20.399999999999999" outlineLevel="1" x14ac:dyDescent="0.25">
      <c r="A210" s="240">
        <v>96</v>
      </c>
      <c r="B210" s="241" t="s">
        <v>385</v>
      </c>
      <c r="C210" s="255" t="s">
        <v>386</v>
      </c>
      <c r="D210" s="242" t="s">
        <v>200</v>
      </c>
      <c r="E210" s="243">
        <v>3.3</v>
      </c>
      <c r="F210" s="244"/>
      <c r="G210" s="245">
        <f>ROUND(E210*F210,2)</f>
        <v>0</v>
      </c>
      <c r="H210" s="228">
        <v>0</v>
      </c>
      <c r="I210" s="227">
        <f>ROUND(E210*H210,2)</f>
        <v>0</v>
      </c>
      <c r="J210" s="228">
        <v>14961</v>
      </c>
      <c r="K210" s="227">
        <f>ROUND(E210*J210,2)</f>
        <v>49371.3</v>
      </c>
      <c r="L210" s="227">
        <v>15</v>
      </c>
      <c r="M210" s="227">
        <f>G210*(1+L210/100)</f>
        <v>0</v>
      </c>
      <c r="N210" s="227">
        <v>0</v>
      </c>
      <c r="O210" s="227">
        <f>ROUND(E210*N210,2)</f>
        <v>0</v>
      </c>
      <c r="P210" s="227">
        <v>0</v>
      </c>
      <c r="Q210" s="227">
        <f>ROUND(E210*P210,2)</f>
        <v>0</v>
      </c>
      <c r="R210" s="227"/>
      <c r="S210" s="227" t="s">
        <v>187</v>
      </c>
      <c r="T210" s="227" t="s">
        <v>136</v>
      </c>
      <c r="U210" s="227">
        <v>0</v>
      </c>
      <c r="V210" s="227">
        <f>ROUND(E210*U210,2)</f>
        <v>0</v>
      </c>
      <c r="W210" s="227"/>
      <c r="X210" s="227" t="s">
        <v>211</v>
      </c>
      <c r="Y210" s="208"/>
      <c r="Z210" s="208"/>
      <c r="AA210" s="208"/>
      <c r="AB210" s="208"/>
      <c r="AC210" s="208"/>
      <c r="AD210" s="208"/>
      <c r="AE210" s="208"/>
      <c r="AF210" s="208"/>
      <c r="AG210" s="208" t="s">
        <v>212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 x14ac:dyDescent="0.25">
      <c r="A211" s="225"/>
      <c r="B211" s="226"/>
      <c r="C211" s="256" t="s">
        <v>387</v>
      </c>
      <c r="D211" s="229"/>
      <c r="E211" s="230">
        <v>3.3</v>
      </c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08"/>
      <c r="Z211" s="208"/>
      <c r="AA211" s="208"/>
      <c r="AB211" s="208"/>
      <c r="AC211" s="208"/>
      <c r="AD211" s="208"/>
      <c r="AE211" s="208"/>
      <c r="AF211" s="208"/>
      <c r="AG211" s="208" t="s">
        <v>143</v>
      </c>
      <c r="AH211" s="208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 x14ac:dyDescent="0.25">
      <c r="A212" s="225"/>
      <c r="B212" s="226"/>
      <c r="C212" s="256" t="s">
        <v>388</v>
      </c>
      <c r="D212" s="229"/>
      <c r="E212" s="230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08"/>
      <c r="Z212" s="208"/>
      <c r="AA212" s="208"/>
      <c r="AB212" s="208"/>
      <c r="AC212" s="208"/>
      <c r="AD212" s="208"/>
      <c r="AE212" s="208"/>
      <c r="AF212" s="208"/>
      <c r="AG212" s="208" t="s">
        <v>143</v>
      </c>
      <c r="AH212" s="208">
        <v>0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5">
      <c r="A213" s="225"/>
      <c r="B213" s="226"/>
      <c r="C213" s="256" t="s">
        <v>389</v>
      </c>
      <c r="D213" s="229"/>
      <c r="E213" s="230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08"/>
      <c r="Z213" s="208"/>
      <c r="AA213" s="208"/>
      <c r="AB213" s="208"/>
      <c r="AC213" s="208"/>
      <c r="AD213" s="208"/>
      <c r="AE213" s="208"/>
      <c r="AF213" s="208"/>
      <c r="AG213" s="208" t="s">
        <v>143</v>
      </c>
      <c r="AH213" s="208">
        <v>0</v>
      </c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ht="20.399999999999999" outlineLevel="1" x14ac:dyDescent="0.25">
      <c r="A214" s="225"/>
      <c r="B214" s="226"/>
      <c r="C214" s="256" t="s">
        <v>390</v>
      </c>
      <c r="D214" s="229"/>
      <c r="E214" s="230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08"/>
      <c r="Z214" s="208"/>
      <c r="AA214" s="208"/>
      <c r="AB214" s="208"/>
      <c r="AC214" s="208"/>
      <c r="AD214" s="208"/>
      <c r="AE214" s="208"/>
      <c r="AF214" s="208"/>
      <c r="AG214" s="208" t="s">
        <v>143</v>
      </c>
      <c r="AH214" s="208">
        <v>0</v>
      </c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5">
      <c r="A215" s="225"/>
      <c r="B215" s="226"/>
      <c r="C215" s="256" t="s">
        <v>391</v>
      </c>
      <c r="D215" s="229"/>
      <c r="E215" s="230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08"/>
      <c r="Z215" s="208"/>
      <c r="AA215" s="208"/>
      <c r="AB215" s="208"/>
      <c r="AC215" s="208"/>
      <c r="AD215" s="208"/>
      <c r="AE215" s="208"/>
      <c r="AF215" s="208"/>
      <c r="AG215" s="208" t="s">
        <v>143</v>
      </c>
      <c r="AH215" s="208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ht="20.399999999999999" outlineLevel="1" x14ac:dyDescent="0.25">
      <c r="A216" s="225"/>
      <c r="B216" s="226"/>
      <c r="C216" s="256" t="s">
        <v>392</v>
      </c>
      <c r="D216" s="229"/>
      <c r="E216" s="230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08"/>
      <c r="Z216" s="208"/>
      <c r="AA216" s="208"/>
      <c r="AB216" s="208"/>
      <c r="AC216" s="208"/>
      <c r="AD216" s="208"/>
      <c r="AE216" s="208"/>
      <c r="AF216" s="208"/>
      <c r="AG216" s="208" t="s">
        <v>143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5">
      <c r="A217" s="225"/>
      <c r="B217" s="226"/>
      <c r="C217" s="256" t="s">
        <v>393</v>
      </c>
      <c r="D217" s="229"/>
      <c r="E217" s="230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08"/>
      <c r="Z217" s="208"/>
      <c r="AA217" s="208"/>
      <c r="AB217" s="208"/>
      <c r="AC217" s="208"/>
      <c r="AD217" s="208"/>
      <c r="AE217" s="208"/>
      <c r="AF217" s="208"/>
      <c r="AG217" s="208" t="s">
        <v>143</v>
      </c>
      <c r="AH217" s="208">
        <v>0</v>
      </c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5">
      <c r="A218" s="225"/>
      <c r="B218" s="226"/>
      <c r="C218" s="256" t="s">
        <v>394</v>
      </c>
      <c r="D218" s="229"/>
      <c r="E218" s="230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08"/>
      <c r="Z218" s="208"/>
      <c r="AA218" s="208"/>
      <c r="AB218" s="208"/>
      <c r="AC218" s="208"/>
      <c r="AD218" s="208"/>
      <c r="AE218" s="208"/>
      <c r="AF218" s="208"/>
      <c r="AG218" s="208" t="s">
        <v>143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5">
      <c r="A219" s="225"/>
      <c r="B219" s="226"/>
      <c r="C219" s="256" t="s">
        <v>395</v>
      </c>
      <c r="D219" s="229"/>
      <c r="E219" s="230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08"/>
      <c r="Z219" s="208"/>
      <c r="AA219" s="208"/>
      <c r="AB219" s="208"/>
      <c r="AC219" s="208"/>
      <c r="AD219" s="208"/>
      <c r="AE219" s="208"/>
      <c r="AF219" s="208"/>
      <c r="AG219" s="208" t="s">
        <v>143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ht="20.399999999999999" outlineLevel="1" x14ac:dyDescent="0.25">
      <c r="A220" s="225"/>
      <c r="B220" s="226"/>
      <c r="C220" s="256" t="s">
        <v>396</v>
      </c>
      <c r="D220" s="229"/>
      <c r="E220" s="230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08"/>
      <c r="Z220" s="208"/>
      <c r="AA220" s="208"/>
      <c r="AB220" s="208"/>
      <c r="AC220" s="208"/>
      <c r="AD220" s="208"/>
      <c r="AE220" s="208"/>
      <c r="AF220" s="208"/>
      <c r="AG220" s="208" t="s">
        <v>143</v>
      </c>
      <c r="AH220" s="208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ht="20.399999999999999" outlineLevel="1" x14ac:dyDescent="0.25">
      <c r="A221" s="225"/>
      <c r="B221" s="226"/>
      <c r="C221" s="256" t="s">
        <v>397</v>
      </c>
      <c r="D221" s="229"/>
      <c r="E221" s="230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08"/>
      <c r="Z221" s="208"/>
      <c r="AA221" s="208"/>
      <c r="AB221" s="208"/>
      <c r="AC221" s="208"/>
      <c r="AD221" s="208"/>
      <c r="AE221" s="208"/>
      <c r="AF221" s="208"/>
      <c r="AG221" s="208" t="s">
        <v>143</v>
      </c>
      <c r="AH221" s="208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5">
      <c r="A222" s="225"/>
      <c r="B222" s="226"/>
      <c r="C222" s="256" t="s">
        <v>398</v>
      </c>
      <c r="D222" s="229"/>
      <c r="E222" s="230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08"/>
      <c r="Z222" s="208"/>
      <c r="AA222" s="208"/>
      <c r="AB222" s="208"/>
      <c r="AC222" s="208"/>
      <c r="AD222" s="208"/>
      <c r="AE222" s="208"/>
      <c r="AF222" s="208"/>
      <c r="AG222" s="208" t="s">
        <v>143</v>
      </c>
      <c r="AH222" s="208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5">
      <c r="A223" s="246">
        <v>97</v>
      </c>
      <c r="B223" s="247" t="s">
        <v>399</v>
      </c>
      <c r="C223" s="254" t="s">
        <v>400</v>
      </c>
      <c r="D223" s="248" t="s">
        <v>0</v>
      </c>
      <c r="E223" s="249">
        <v>868.97500000000002</v>
      </c>
      <c r="F223" s="250"/>
      <c r="G223" s="251">
        <f>ROUND(E223*F223,2)</f>
        <v>0</v>
      </c>
      <c r="H223" s="228">
        <v>0</v>
      </c>
      <c r="I223" s="227">
        <f>ROUND(E223*H223,2)</f>
        <v>0</v>
      </c>
      <c r="J223" s="228">
        <v>1.1599999999999999</v>
      </c>
      <c r="K223" s="227">
        <f>ROUND(E223*J223,2)</f>
        <v>1008.01</v>
      </c>
      <c r="L223" s="227">
        <v>15</v>
      </c>
      <c r="M223" s="227">
        <f>G223*(1+L223/100)</f>
        <v>0</v>
      </c>
      <c r="N223" s="227">
        <v>0</v>
      </c>
      <c r="O223" s="227">
        <f>ROUND(E223*N223,2)</f>
        <v>0</v>
      </c>
      <c r="P223" s="227">
        <v>0</v>
      </c>
      <c r="Q223" s="227">
        <f>ROUND(E223*P223,2)</f>
        <v>0</v>
      </c>
      <c r="R223" s="227"/>
      <c r="S223" s="227" t="s">
        <v>135</v>
      </c>
      <c r="T223" s="227" t="s">
        <v>136</v>
      </c>
      <c r="U223" s="227">
        <v>0</v>
      </c>
      <c r="V223" s="227">
        <f>ROUND(E223*U223,2)</f>
        <v>0</v>
      </c>
      <c r="W223" s="227"/>
      <c r="X223" s="227" t="s">
        <v>216</v>
      </c>
      <c r="Y223" s="208"/>
      <c r="Z223" s="208"/>
      <c r="AA223" s="208"/>
      <c r="AB223" s="208"/>
      <c r="AC223" s="208"/>
      <c r="AD223" s="208"/>
      <c r="AE223" s="208"/>
      <c r="AF223" s="208"/>
      <c r="AG223" s="208" t="s">
        <v>217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x14ac:dyDescent="0.25">
      <c r="A224" s="234" t="s">
        <v>130</v>
      </c>
      <c r="B224" s="235" t="s">
        <v>84</v>
      </c>
      <c r="C224" s="253" t="s">
        <v>85</v>
      </c>
      <c r="D224" s="236"/>
      <c r="E224" s="237"/>
      <c r="F224" s="238"/>
      <c r="G224" s="239">
        <f>SUMIF(AG225:AG239,"&lt;&gt;NOR",G225:G239)</f>
        <v>0</v>
      </c>
      <c r="H224" s="233"/>
      <c r="I224" s="233">
        <f>SUM(I225:I239)</f>
        <v>3953.3</v>
      </c>
      <c r="J224" s="233"/>
      <c r="K224" s="233">
        <f>SUM(K225:K239)</f>
        <v>4153.3499999999995</v>
      </c>
      <c r="L224" s="233"/>
      <c r="M224" s="233">
        <f>SUM(M225:M239)</f>
        <v>0</v>
      </c>
      <c r="N224" s="233"/>
      <c r="O224" s="233">
        <f>SUM(O225:O239)</f>
        <v>0.04</v>
      </c>
      <c r="P224" s="233"/>
      <c r="Q224" s="233">
        <f>SUM(Q225:Q239)</f>
        <v>0</v>
      </c>
      <c r="R224" s="233"/>
      <c r="S224" s="233"/>
      <c r="T224" s="233"/>
      <c r="U224" s="233"/>
      <c r="V224" s="233">
        <f>SUM(V225:V239)</f>
        <v>6.41</v>
      </c>
      <c r="W224" s="233"/>
      <c r="X224" s="233"/>
      <c r="AG224" t="s">
        <v>131</v>
      </c>
    </row>
    <row r="225" spans="1:60" outlineLevel="1" x14ac:dyDescent="0.25">
      <c r="A225" s="240">
        <v>98</v>
      </c>
      <c r="B225" s="241" t="s">
        <v>401</v>
      </c>
      <c r="C225" s="255" t="s">
        <v>402</v>
      </c>
      <c r="D225" s="242" t="s">
        <v>141</v>
      </c>
      <c r="E225" s="243">
        <v>5.0999999999999996</v>
      </c>
      <c r="F225" s="244"/>
      <c r="G225" s="245">
        <f>ROUND(E225*F225,2)</f>
        <v>0</v>
      </c>
      <c r="H225" s="228">
        <v>0</v>
      </c>
      <c r="I225" s="227">
        <f>ROUND(E225*H225,2)</f>
        <v>0</v>
      </c>
      <c r="J225" s="228">
        <v>7.9</v>
      </c>
      <c r="K225" s="227">
        <f>ROUND(E225*J225,2)</f>
        <v>40.29</v>
      </c>
      <c r="L225" s="227">
        <v>15</v>
      </c>
      <c r="M225" s="227">
        <f>G225*(1+L225/100)</f>
        <v>0</v>
      </c>
      <c r="N225" s="227">
        <v>0</v>
      </c>
      <c r="O225" s="227">
        <f>ROUND(E225*N225,2)</f>
        <v>0</v>
      </c>
      <c r="P225" s="227">
        <v>0</v>
      </c>
      <c r="Q225" s="227">
        <f>ROUND(E225*P225,2)</f>
        <v>0</v>
      </c>
      <c r="R225" s="227"/>
      <c r="S225" s="227" t="s">
        <v>135</v>
      </c>
      <c r="T225" s="227" t="s">
        <v>136</v>
      </c>
      <c r="U225" s="227">
        <v>1.6E-2</v>
      </c>
      <c r="V225" s="227">
        <f>ROUND(E225*U225,2)</f>
        <v>0.08</v>
      </c>
      <c r="W225" s="227"/>
      <c r="X225" s="227" t="s">
        <v>137</v>
      </c>
      <c r="Y225" s="208"/>
      <c r="Z225" s="208"/>
      <c r="AA225" s="208"/>
      <c r="AB225" s="208"/>
      <c r="AC225" s="208"/>
      <c r="AD225" s="208"/>
      <c r="AE225" s="208"/>
      <c r="AF225" s="208"/>
      <c r="AG225" s="208" t="s">
        <v>138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 x14ac:dyDescent="0.25">
      <c r="A226" s="225"/>
      <c r="B226" s="226"/>
      <c r="C226" s="256" t="s">
        <v>220</v>
      </c>
      <c r="D226" s="229"/>
      <c r="E226" s="230">
        <v>5.0999999999999996</v>
      </c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08"/>
      <c r="Z226" s="208"/>
      <c r="AA226" s="208"/>
      <c r="AB226" s="208"/>
      <c r="AC226" s="208"/>
      <c r="AD226" s="208"/>
      <c r="AE226" s="208"/>
      <c r="AF226" s="208"/>
      <c r="AG226" s="208" t="s">
        <v>143</v>
      </c>
      <c r="AH226" s="208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5">
      <c r="A227" s="240">
        <v>99</v>
      </c>
      <c r="B227" s="241" t="s">
        <v>403</v>
      </c>
      <c r="C227" s="255" t="s">
        <v>404</v>
      </c>
      <c r="D227" s="242" t="s">
        <v>141</v>
      </c>
      <c r="E227" s="243">
        <v>5.0999999999999996</v>
      </c>
      <c r="F227" s="244"/>
      <c r="G227" s="245">
        <f>ROUND(E227*F227,2)</f>
        <v>0</v>
      </c>
      <c r="H227" s="228">
        <v>27.14</v>
      </c>
      <c r="I227" s="227">
        <f>ROUND(E227*H227,2)</f>
        <v>138.41</v>
      </c>
      <c r="J227" s="228">
        <v>28.36</v>
      </c>
      <c r="K227" s="227">
        <f>ROUND(E227*J227,2)</f>
        <v>144.63999999999999</v>
      </c>
      <c r="L227" s="227">
        <v>15</v>
      </c>
      <c r="M227" s="227">
        <f>G227*(1+L227/100)</f>
        <v>0</v>
      </c>
      <c r="N227" s="227">
        <v>2.1000000000000001E-4</v>
      </c>
      <c r="O227" s="227">
        <f>ROUND(E227*N227,2)</f>
        <v>0</v>
      </c>
      <c r="P227" s="227">
        <v>0</v>
      </c>
      <c r="Q227" s="227">
        <f>ROUND(E227*P227,2)</f>
        <v>0</v>
      </c>
      <c r="R227" s="227"/>
      <c r="S227" s="227" t="s">
        <v>135</v>
      </c>
      <c r="T227" s="227" t="s">
        <v>136</v>
      </c>
      <c r="U227" s="227">
        <v>0.05</v>
      </c>
      <c r="V227" s="227">
        <f>ROUND(E227*U227,2)</f>
        <v>0.26</v>
      </c>
      <c r="W227" s="227"/>
      <c r="X227" s="227" t="s">
        <v>137</v>
      </c>
      <c r="Y227" s="208"/>
      <c r="Z227" s="208"/>
      <c r="AA227" s="208"/>
      <c r="AB227" s="208"/>
      <c r="AC227" s="208"/>
      <c r="AD227" s="208"/>
      <c r="AE227" s="208"/>
      <c r="AF227" s="208"/>
      <c r="AG227" s="208" t="s">
        <v>138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5">
      <c r="A228" s="225"/>
      <c r="B228" s="226"/>
      <c r="C228" s="256" t="s">
        <v>220</v>
      </c>
      <c r="D228" s="229"/>
      <c r="E228" s="230">
        <v>5.0999999999999996</v>
      </c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08"/>
      <c r="Z228" s="208"/>
      <c r="AA228" s="208"/>
      <c r="AB228" s="208"/>
      <c r="AC228" s="208"/>
      <c r="AD228" s="208"/>
      <c r="AE228" s="208"/>
      <c r="AF228" s="208"/>
      <c r="AG228" s="208" t="s">
        <v>143</v>
      </c>
      <c r="AH228" s="208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 x14ac:dyDescent="0.25">
      <c r="A229" s="240">
        <v>100</v>
      </c>
      <c r="B229" s="241" t="s">
        <v>405</v>
      </c>
      <c r="C229" s="255" t="s">
        <v>406</v>
      </c>
      <c r="D229" s="242" t="s">
        <v>141</v>
      </c>
      <c r="E229" s="243">
        <v>5.0999999999999996</v>
      </c>
      <c r="F229" s="244"/>
      <c r="G229" s="245">
        <f>ROUND(E229*F229,2)</f>
        <v>0</v>
      </c>
      <c r="H229" s="228">
        <v>144.49</v>
      </c>
      <c r="I229" s="227">
        <f>ROUND(E229*H229,2)</f>
        <v>736.9</v>
      </c>
      <c r="J229" s="228">
        <v>589.11</v>
      </c>
      <c r="K229" s="227">
        <f>ROUND(E229*J229,2)</f>
        <v>3004.46</v>
      </c>
      <c r="L229" s="227">
        <v>15</v>
      </c>
      <c r="M229" s="227">
        <f>G229*(1+L229/100)</f>
        <v>0</v>
      </c>
      <c r="N229" s="227">
        <v>5.1500000000000001E-3</v>
      </c>
      <c r="O229" s="227">
        <f>ROUND(E229*N229,2)</f>
        <v>0.03</v>
      </c>
      <c r="P229" s="227">
        <v>0</v>
      </c>
      <c r="Q229" s="227">
        <f>ROUND(E229*P229,2)</f>
        <v>0</v>
      </c>
      <c r="R229" s="227"/>
      <c r="S229" s="227" t="s">
        <v>135</v>
      </c>
      <c r="T229" s="227" t="s">
        <v>136</v>
      </c>
      <c r="U229" s="227">
        <v>1.04</v>
      </c>
      <c r="V229" s="227">
        <f>ROUND(E229*U229,2)</f>
        <v>5.3</v>
      </c>
      <c r="W229" s="227"/>
      <c r="X229" s="227" t="s">
        <v>137</v>
      </c>
      <c r="Y229" s="208"/>
      <c r="Z229" s="208"/>
      <c r="AA229" s="208"/>
      <c r="AB229" s="208"/>
      <c r="AC229" s="208"/>
      <c r="AD229" s="208"/>
      <c r="AE229" s="208"/>
      <c r="AF229" s="208"/>
      <c r="AG229" s="208" t="s">
        <v>138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5">
      <c r="A230" s="225"/>
      <c r="B230" s="226"/>
      <c r="C230" s="256" t="s">
        <v>220</v>
      </c>
      <c r="D230" s="229"/>
      <c r="E230" s="230">
        <v>5.0999999999999996</v>
      </c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08"/>
      <c r="Z230" s="208"/>
      <c r="AA230" s="208"/>
      <c r="AB230" s="208"/>
      <c r="AC230" s="208"/>
      <c r="AD230" s="208"/>
      <c r="AE230" s="208"/>
      <c r="AF230" s="208"/>
      <c r="AG230" s="208" t="s">
        <v>143</v>
      </c>
      <c r="AH230" s="208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5">
      <c r="A231" s="240">
        <v>101</v>
      </c>
      <c r="B231" s="241" t="s">
        <v>407</v>
      </c>
      <c r="C231" s="255" t="s">
        <v>408</v>
      </c>
      <c r="D231" s="242" t="s">
        <v>200</v>
      </c>
      <c r="E231" s="243">
        <v>8.8000000000000007</v>
      </c>
      <c r="F231" s="244"/>
      <c r="G231" s="245">
        <f>ROUND(E231*F231,2)</f>
        <v>0</v>
      </c>
      <c r="H231" s="228">
        <v>23.14</v>
      </c>
      <c r="I231" s="227">
        <f>ROUND(E231*H231,2)</f>
        <v>203.63</v>
      </c>
      <c r="J231" s="228">
        <v>40.159999999999997</v>
      </c>
      <c r="K231" s="227">
        <f>ROUND(E231*J231,2)</f>
        <v>353.41</v>
      </c>
      <c r="L231" s="227">
        <v>15</v>
      </c>
      <c r="M231" s="227">
        <f>G231*(1+L231/100)</f>
        <v>0</v>
      </c>
      <c r="N231" s="227">
        <v>4.0000000000000003E-5</v>
      </c>
      <c r="O231" s="227">
        <f>ROUND(E231*N231,2)</f>
        <v>0</v>
      </c>
      <c r="P231" s="227">
        <v>0</v>
      </c>
      <c r="Q231" s="227">
        <f>ROUND(E231*P231,2)</f>
        <v>0</v>
      </c>
      <c r="R231" s="227"/>
      <c r="S231" s="227" t="s">
        <v>135</v>
      </c>
      <c r="T231" s="227" t="s">
        <v>136</v>
      </c>
      <c r="U231" s="227">
        <v>7.0000000000000007E-2</v>
      </c>
      <c r="V231" s="227">
        <f>ROUND(E231*U231,2)</f>
        <v>0.62</v>
      </c>
      <c r="W231" s="227"/>
      <c r="X231" s="227" t="s">
        <v>137</v>
      </c>
      <c r="Y231" s="208"/>
      <c r="Z231" s="208"/>
      <c r="AA231" s="208"/>
      <c r="AB231" s="208"/>
      <c r="AC231" s="208"/>
      <c r="AD231" s="208"/>
      <c r="AE231" s="208"/>
      <c r="AF231" s="208"/>
      <c r="AG231" s="208" t="s">
        <v>138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5">
      <c r="A232" s="225"/>
      <c r="B232" s="226"/>
      <c r="C232" s="256" t="s">
        <v>409</v>
      </c>
      <c r="D232" s="229"/>
      <c r="E232" s="230">
        <v>8.8000000000000007</v>
      </c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08"/>
      <c r="Z232" s="208"/>
      <c r="AA232" s="208"/>
      <c r="AB232" s="208"/>
      <c r="AC232" s="208"/>
      <c r="AD232" s="208"/>
      <c r="AE232" s="208"/>
      <c r="AF232" s="208"/>
      <c r="AG232" s="208" t="s">
        <v>143</v>
      </c>
      <c r="AH232" s="208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 x14ac:dyDescent="0.25">
      <c r="A233" s="240">
        <v>102</v>
      </c>
      <c r="B233" s="241" t="s">
        <v>410</v>
      </c>
      <c r="C233" s="255" t="s">
        <v>411</v>
      </c>
      <c r="D233" s="242" t="s">
        <v>141</v>
      </c>
      <c r="E233" s="243">
        <v>5.0999999999999996</v>
      </c>
      <c r="F233" s="244"/>
      <c r="G233" s="245">
        <f>ROUND(E233*F233,2)</f>
        <v>0</v>
      </c>
      <c r="H233" s="228">
        <v>0</v>
      </c>
      <c r="I233" s="227">
        <f>ROUND(E233*H233,2)</f>
        <v>0</v>
      </c>
      <c r="J233" s="228">
        <v>16.7</v>
      </c>
      <c r="K233" s="227">
        <f>ROUND(E233*J233,2)</f>
        <v>85.17</v>
      </c>
      <c r="L233" s="227">
        <v>15</v>
      </c>
      <c r="M233" s="227">
        <f>G233*(1+L233/100)</f>
        <v>0</v>
      </c>
      <c r="N233" s="227">
        <v>0</v>
      </c>
      <c r="O233" s="227">
        <f>ROUND(E233*N233,2)</f>
        <v>0</v>
      </c>
      <c r="P233" s="227">
        <v>0</v>
      </c>
      <c r="Q233" s="227">
        <f>ROUND(E233*P233,2)</f>
        <v>0</v>
      </c>
      <c r="R233" s="227"/>
      <c r="S233" s="227" t="s">
        <v>135</v>
      </c>
      <c r="T233" s="227" t="s">
        <v>136</v>
      </c>
      <c r="U233" s="227">
        <v>0.03</v>
      </c>
      <c r="V233" s="227">
        <f>ROUND(E233*U233,2)</f>
        <v>0.15</v>
      </c>
      <c r="W233" s="227"/>
      <c r="X233" s="227" t="s">
        <v>137</v>
      </c>
      <c r="Y233" s="208"/>
      <c r="Z233" s="208"/>
      <c r="AA233" s="208"/>
      <c r="AB233" s="208"/>
      <c r="AC233" s="208"/>
      <c r="AD233" s="208"/>
      <c r="AE233" s="208"/>
      <c r="AF233" s="208"/>
      <c r="AG233" s="208" t="s">
        <v>138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5">
      <c r="A234" s="225"/>
      <c r="B234" s="226"/>
      <c r="C234" s="256" t="s">
        <v>220</v>
      </c>
      <c r="D234" s="229"/>
      <c r="E234" s="230">
        <v>5.0999999999999996</v>
      </c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08"/>
      <c r="Z234" s="208"/>
      <c r="AA234" s="208"/>
      <c r="AB234" s="208"/>
      <c r="AC234" s="208"/>
      <c r="AD234" s="208"/>
      <c r="AE234" s="208"/>
      <c r="AF234" s="208"/>
      <c r="AG234" s="208" t="s">
        <v>143</v>
      </c>
      <c r="AH234" s="208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 x14ac:dyDescent="0.25">
      <c r="A235" s="240">
        <v>103</v>
      </c>
      <c r="B235" s="241" t="s">
        <v>412</v>
      </c>
      <c r="C235" s="255" t="s">
        <v>413</v>
      </c>
      <c r="D235" s="242" t="s">
        <v>141</v>
      </c>
      <c r="E235" s="243">
        <v>5.0999999999999996</v>
      </c>
      <c r="F235" s="244"/>
      <c r="G235" s="245">
        <f>ROUND(E235*F235,2)</f>
        <v>0</v>
      </c>
      <c r="H235" s="228">
        <v>13.6</v>
      </c>
      <c r="I235" s="227">
        <f>ROUND(E235*H235,2)</f>
        <v>69.36</v>
      </c>
      <c r="J235" s="228">
        <v>0</v>
      </c>
      <c r="K235" s="227">
        <f>ROUND(E235*J235,2)</f>
        <v>0</v>
      </c>
      <c r="L235" s="227">
        <v>15</v>
      </c>
      <c r="M235" s="227">
        <f>G235*(1+L235/100)</f>
        <v>0</v>
      </c>
      <c r="N235" s="227">
        <v>1.1999999999999999E-3</v>
      </c>
      <c r="O235" s="227">
        <f>ROUND(E235*N235,2)</f>
        <v>0.01</v>
      </c>
      <c r="P235" s="227">
        <v>0</v>
      </c>
      <c r="Q235" s="227">
        <f>ROUND(E235*P235,2)</f>
        <v>0</v>
      </c>
      <c r="R235" s="227"/>
      <c r="S235" s="227" t="s">
        <v>135</v>
      </c>
      <c r="T235" s="227" t="s">
        <v>136</v>
      </c>
      <c r="U235" s="227">
        <v>0</v>
      </c>
      <c r="V235" s="227">
        <f>ROUND(E235*U235,2)</f>
        <v>0</v>
      </c>
      <c r="W235" s="227"/>
      <c r="X235" s="227" t="s">
        <v>137</v>
      </c>
      <c r="Y235" s="208"/>
      <c r="Z235" s="208"/>
      <c r="AA235" s="208"/>
      <c r="AB235" s="208"/>
      <c r="AC235" s="208"/>
      <c r="AD235" s="208"/>
      <c r="AE235" s="208"/>
      <c r="AF235" s="208"/>
      <c r="AG235" s="208" t="s">
        <v>138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 x14ac:dyDescent="0.25">
      <c r="A236" s="225"/>
      <c r="B236" s="226"/>
      <c r="C236" s="256" t="s">
        <v>220</v>
      </c>
      <c r="D236" s="229"/>
      <c r="E236" s="230">
        <v>5.0999999999999996</v>
      </c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08"/>
      <c r="Z236" s="208"/>
      <c r="AA236" s="208"/>
      <c r="AB236" s="208"/>
      <c r="AC236" s="208"/>
      <c r="AD236" s="208"/>
      <c r="AE236" s="208"/>
      <c r="AF236" s="208"/>
      <c r="AG236" s="208" t="s">
        <v>143</v>
      </c>
      <c r="AH236" s="208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5">
      <c r="A237" s="240">
        <v>104</v>
      </c>
      <c r="B237" s="241" t="s">
        <v>414</v>
      </c>
      <c r="C237" s="255" t="s">
        <v>415</v>
      </c>
      <c r="D237" s="242" t="s">
        <v>141</v>
      </c>
      <c r="E237" s="243">
        <v>5.61</v>
      </c>
      <c r="F237" s="244"/>
      <c r="G237" s="245">
        <f>ROUND(E237*F237,2)</f>
        <v>0</v>
      </c>
      <c r="H237" s="228">
        <v>500</v>
      </c>
      <c r="I237" s="227">
        <f>ROUND(E237*H237,2)</f>
        <v>2805</v>
      </c>
      <c r="J237" s="228">
        <v>0</v>
      </c>
      <c r="K237" s="227">
        <f>ROUND(E237*J237,2)</f>
        <v>0</v>
      </c>
      <c r="L237" s="227">
        <v>15</v>
      </c>
      <c r="M237" s="227">
        <f>G237*(1+L237/100)</f>
        <v>0</v>
      </c>
      <c r="N237" s="227">
        <v>0</v>
      </c>
      <c r="O237" s="227">
        <f>ROUND(E237*N237,2)</f>
        <v>0</v>
      </c>
      <c r="P237" s="227">
        <v>0</v>
      </c>
      <c r="Q237" s="227">
        <f>ROUND(E237*P237,2)</f>
        <v>0</v>
      </c>
      <c r="R237" s="227"/>
      <c r="S237" s="227" t="s">
        <v>187</v>
      </c>
      <c r="T237" s="227" t="s">
        <v>136</v>
      </c>
      <c r="U237" s="227">
        <v>0</v>
      </c>
      <c r="V237" s="227">
        <f>ROUND(E237*U237,2)</f>
        <v>0</v>
      </c>
      <c r="W237" s="227"/>
      <c r="X237" s="227" t="s">
        <v>147</v>
      </c>
      <c r="Y237" s="208"/>
      <c r="Z237" s="208"/>
      <c r="AA237" s="208"/>
      <c r="AB237" s="208"/>
      <c r="AC237" s="208"/>
      <c r="AD237" s="208"/>
      <c r="AE237" s="208"/>
      <c r="AF237" s="208"/>
      <c r="AG237" s="208" t="s">
        <v>148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5">
      <c r="A238" s="225"/>
      <c r="B238" s="226"/>
      <c r="C238" s="256" t="s">
        <v>416</v>
      </c>
      <c r="D238" s="229"/>
      <c r="E238" s="230">
        <v>5.61</v>
      </c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08"/>
      <c r="Z238" s="208"/>
      <c r="AA238" s="208"/>
      <c r="AB238" s="208"/>
      <c r="AC238" s="208"/>
      <c r="AD238" s="208"/>
      <c r="AE238" s="208"/>
      <c r="AF238" s="208"/>
      <c r="AG238" s="208" t="s">
        <v>143</v>
      </c>
      <c r="AH238" s="208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5">
      <c r="A239" s="246">
        <v>105</v>
      </c>
      <c r="B239" s="247" t="s">
        <v>417</v>
      </c>
      <c r="C239" s="254" t="s">
        <v>418</v>
      </c>
      <c r="D239" s="248" t="s">
        <v>0</v>
      </c>
      <c r="E239" s="249">
        <v>75.812700000000007</v>
      </c>
      <c r="F239" s="250"/>
      <c r="G239" s="251">
        <f>ROUND(E239*F239,2)</f>
        <v>0</v>
      </c>
      <c r="H239" s="228">
        <v>0</v>
      </c>
      <c r="I239" s="227">
        <f>ROUND(E239*H239,2)</f>
        <v>0</v>
      </c>
      <c r="J239" s="228">
        <v>6.93</v>
      </c>
      <c r="K239" s="227">
        <f>ROUND(E239*J239,2)</f>
        <v>525.38</v>
      </c>
      <c r="L239" s="227">
        <v>15</v>
      </c>
      <c r="M239" s="227">
        <f>G239*(1+L239/100)</f>
        <v>0</v>
      </c>
      <c r="N239" s="227">
        <v>0</v>
      </c>
      <c r="O239" s="227">
        <f>ROUND(E239*N239,2)</f>
        <v>0</v>
      </c>
      <c r="P239" s="227">
        <v>0</v>
      </c>
      <c r="Q239" s="227">
        <f>ROUND(E239*P239,2)</f>
        <v>0</v>
      </c>
      <c r="R239" s="227"/>
      <c r="S239" s="227" t="s">
        <v>135</v>
      </c>
      <c r="T239" s="227" t="s">
        <v>136</v>
      </c>
      <c r="U239" s="227">
        <v>0</v>
      </c>
      <c r="V239" s="227">
        <f>ROUND(E239*U239,2)</f>
        <v>0</v>
      </c>
      <c r="W239" s="227"/>
      <c r="X239" s="227" t="s">
        <v>216</v>
      </c>
      <c r="Y239" s="208"/>
      <c r="Z239" s="208"/>
      <c r="AA239" s="208"/>
      <c r="AB239" s="208"/>
      <c r="AC239" s="208"/>
      <c r="AD239" s="208"/>
      <c r="AE239" s="208"/>
      <c r="AF239" s="208"/>
      <c r="AG239" s="208" t="s">
        <v>217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x14ac:dyDescent="0.25">
      <c r="A240" s="234" t="s">
        <v>130</v>
      </c>
      <c r="B240" s="235" t="s">
        <v>86</v>
      </c>
      <c r="C240" s="253" t="s">
        <v>87</v>
      </c>
      <c r="D240" s="236"/>
      <c r="E240" s="237"/>
      <c r="F240" s="238"/>
      <c r="G240" s="239">
        <f>SUMIF(AG241:AG245,"&lt;&gt;NOR",G241:G245)</f>
        <v>0</v>
      </c>
      <c r="H240" s="233"/>
      <c r="I240" s="233">
        <f>SUM(I241:I245)</f>
        <v>0</v>
      </c>
      <c r="J240" s="233"/>
      <c r="K240" s="233">
        <f>SUM(K241:K245)</f>
        <v>2445.0099999999998</v>
      </c>
      <c r="L240" s="233"/>
      <c r="M240" s="233">
        <f>SUM(M241:M245)</f>
        <v>0</v>
      </c>
      <c r="N240" s="233"/>
      <c r="O240" s="233">
        <f>SUM(O241:O245)</f>
        <v>0</v>
      </c>
      <c r="P240" s="233"/>
      <c r="Q240" s="233">
        <f>SUM(Q241:Q245)</f>
        <v>0.33</v>
      </c>
      <c r="R240" s="233"/>
      <c r="S240" s="233"/>
      <c r="T240" s="233"/>
      <c r="U240" s="233"/>
      <c r="V240" s="233">
        <f>SUM(V241:V245)</f>
        <v>5.52</v>
      </c>
      <c r="W240" s="233"/>
      <c r="X240" s="233"/>
      <c r="AG240" t="s">
        <v>131</v>
      </c>
    </row>
    <row r="241" spans="1:60" outlineLevel="1" x14ac:dyDescent="0.25">
      <c r="A241" s="240">
        <v>106</v>
      </c>
      <c r="B241" s="241" t="s">
        <v>419</v>
      </c>
      <c r="C241" s="255" t="s">
        <v>420</v>
      </c>
      <c r="D241" s="242" t="s">
        <v>141</v>
      </c>
      <c r="E241" s="243">
        <v>36.772500000000001</v>
      </c>
      <c r="F241" s="244"/>
      <c r="G241" s="245">
        <f>ROUND(E241*F241,2)</f>
        <v>0</v>
      </c>
      <c r="H241" s="228">
        <v>0</v>
      </c>
      <c r="I241" s="227">
        <f>ROUND(E241*H241,2)</f>
        <v>0</v>
      </c>
      <c r="J241" s="228">
        <v>65.34</v>
      </c>
      <c r="K241" s="227">
        <f>ROUND(E241*J241,2)</f>
        <v>2402.7199999999998</v>
      </c>
      <c r="L241" s="227">
        <v>15</v>
      </c>
      <c r="M241" s="227">
        <f>G241*(1+L241/100)</f>
        <v>0</v>
      </c>
      <c r="N241" s="227">
        <v>0</v>
      </c>
      <c r="O241" s="227">
        <f>ROUND(E241*N241,2)</f>
        <v>0</v>
      </c>
      <c r="P241" s="227">
        <v>8.9099999999999995E-3</v>
      </c>
      <c r="Q241" s="227">
        <f>ROUND(E241*P241,2)</f>
        <v>0.33</v>
      </c>
      <c r="R241" s="227"/>
      <c r="S241" s="227" t="s">
        <v>135</v>
      </c>
      <c r="T241" s="227" t="s">
        <v>136</v>
      </c>
      <c r="U241" s="227">
        <v>0.15</v>
      </c>
      <c r="V241" s="227">
        <f>ROUND(E241*U241,2)</f>
        <v>5.52</v>
      </c>
      <c r="W241" s="227"/>
      <c r="X241" s="227" t="s">
        <v>137</v>
      </c>
      <c r="Y241" s="208"/>
      <c r="Z241" s="208"/>
      <c r="AA241" s="208"/>
      <c r="AB241" s="208"/>
      <c r="AC241" s="208"/>
      <c r="AD241" s="208"/>
      <c r="AE241" s="208"/>
      <c r="AF241" s="208"/>
      <c r="AG241" s="208" t="s">
        <v>138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5">
      <c r="A242" s="225"/>
      <c r="B242" s="226"/>
      <c r="C242" s="256" t="s">
        <v>421</v>
      </c>
      <c r="D242" s="229"/>
      <c r="E242" s="230">
        <v>6.75</v>
      </c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08"/>
      <c r="Z242" s="208"/>
      <c r="AA242" s="208"/>
      <c r="AB242" s="208"/>
      <c r="AC242" s="208"/>
      <c r="AD242" s="208"/>
      <c r="AE242" s="208"/>
      <c r="AF242" s="208"/>
      <c r="AG242" s="208" t="s">
        <v>143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 x14ac:dyDescent="0.25">
      <c r="A243" s="225"/>
      <c r="B243" s="226"/>
      <c r="C243" s="256" t="s">
        <v>159</v>
      </c>
      <c r="D243" s="229"/>
      <c r="E243" s="230">
        <v>20.452500000000001</v>
      </c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08"/>
      <c r="Z243" s="208"/>
      <c r="AA243" s="208"/>
      <c r="AB243" s="208"/>
      <c r="AC243" s="208"/>
      <c r="AD243" s="208"/>
      <c r="AE243" s="208"/>
      <c r="AF243" s="208"/>
      <c r="AG243" s="208" t="s">
        <v>143</v>
      </c>
      <c r="AH243" s="208">
        <v>0</v>
      </c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1" x14ac:dyDescent="0.25">
      <c r="A244" s="225"/>
      <c r="B244" s="226"/>
      <c r="C244" s="256" t="s">
        <v>160</v>
      </c>
      <c r="D244" s="229"/>
      <c r="E244" s="230">
        <v>9.57</v>
      </c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08"/>
      <c r="Z244" s="208"/>
      <c r="AA244" s="208"/>
      <c r="AB244" s="208"/>
      <c r="AC244" s="208"/>
      <c r="AD244" s="208"/>
      <c r="AE244" s="208"/>
      <c r="AF244" s="208"/>
      <c r="AG244" s="208" t="s">
        <v>143</v>
      </c>
      <c r="AH244" s="208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5">
      <c r="A245" s="246">
        <v>107</v>
      </c>
      <c r="B245" s="247" t="s">
        <v>422</v>
      </c>
      <c r="C245" s="254" t="s">
        <v>423</v>
      </c>
      <c r="D245" s="248" t="s">
        <v>0</v>
      </c>
      <c r="E245" s="249">
        <v>24.027200000000001</v>
      </c>
      <c r="F245" s="250"/>
      <c r="G245" s="251">
        <f>ROUND(E245*F245,2)</f>
        <v>0</v>
      </c>
      <c r="H245" s="228">
        <v>0</v>
      </c>
      <c r="I245" s="227">
        <f>ROUND(E245*H245,2)</f>
        <v>0</v>
      </c>
      <c r="J245" s="228">
        <v>1.76</v>
      </c>
      <c r="K245" s="227">
        <f>ROUND(E245*J245,2)</f>
        <v>42.29</v>
      </c>
      <c r="L245" s="227">
        <v>15</v>
      </c>
      <c r="M245" s="227">
        <f>G245*(1+L245/100)</f>
        <v>0</v>
      </c>
      <c r="N245" s="227">
        <v>0</v>
      </c>
      <c r="O245" s="227">
        <f>ROUND(E245*N245,2)</f>
        <v>0</v>
      </c>
      <c r="P245" s="227">
        <v>0</v>
      </c>
      <c r="Q245" s="227">
        <f>ROUND(E245*P245,2)</f>
        <v>0</v>
      </c>
      <c r="R245" s="227"/>
      <c r="S245" s="227" t="s">
        <v>135</v>
      </c>
      <c r="T245" s="227" t="s">
        <v>136</v>
      </c>
      <c r="U245" s="227">
        <v>0</v>
      </c>
      <c r="V245" s="227">
        <f>ROUND(E245*U245,2)</f>
        <v>0</v>
      </c>
      <c r="W245" s="227"/>
      <c r="X245" s="227" t="s">
        <v>216</v>
      </c>
      <c r="Y245" s="208"/>
      <c r="Z245" s="208"/>
      <c r="AA245" s="208"/>
      <c r="AB245" s="208"/>
      <c r="AC245" s="208"/>
      <c r="AD245" s="208"/>
      <c r="AE245" s="208"/>
      <c r="AF245" s="208"/>
      <c r="AG245" s="208" t="s">
        <v>217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x14ac:dyDescent="0.25">
      <c r="A246" s="234" t="s">
        <v>130</v>
      </c>
      <c r="B246" s="235" t="s">
        <v>88</v>
      </c>
      <c r="C246" s="253" t="s">
        <v>89</v>
      </c>
      <c r="D246" s="236"/>
      <c r="E246" s="237"/>
      <c r="F246" s="238"/>
      <c r="G246" s="239">
        <f>SUMIF(AG247:AG283,"&lt;&gt;NOR",G247:G283)</f>
        <v>0</v>
      </c>
      <c r="H246" s="233"/>
      <c r="I246" s="233">
        <f>SUM(I247:I283)</f>
        <v>29246.02</v>
      </c>
      <c r="J246" s="233"/>
      <c r="K246" s="233">
        <f>SUM(K247:K283)</f>
        <v>27459.119999999999</v>
      </c>
      <c r="L246" s="233"/>
      <c r="M246" s="233">
        <f>SUM(M247:M283)</f>
        <v>0</v>
      </c>
      <c r="N246" s="233"/>
      <c r="O246" s="233">
        <f>SUM(O247:O283)</f>
        <v>0.19</v>
      </c>
      <c r="P246" s="233"/>
      <c r="Q246" s="233">
        <f>SUM(Q247:Q283)</f>
        <v>7.0000000000000007E-2</v>
      </c>
      <c r="R246" s="233"/>
      <c r="S246" s="233"/>
      <c r="T246" s="233"/>
      <c r="U246" s="233"/>
      <c r="V246" s="233">
        <f>SUM(V247:V283)</f>
        <v>51.480000000000011</v>
      </c>
      <c r="W246" s="233"/>
      <c r="X246" s="233"/>
      <c r="AG246" t="s">
        <v>131</v>
      </c>
    </row>
    <row r="247" spans="1:60" outlineLevel="1" x14ac:dyDescent="0.25">
      <c r="A247" s="240">
        <v>108</v>
      </c>
      <c r="B247" s="241" t="s">
        <v>424</v>
      </c>
      <c r="C247" s="255" t="s">
        <v>425</v>
      </c>
      <c r="D247" s="242" t="s">
        <v>141</v>
      </c>
      <c r="E247" s="243">
        <v>53.602499999999999</v>
      </c>
      <c r="F247" s="244"/>
      <c r="G247" s="245">
        <f>ROUND(E247*F247,2)</f>
        <v>0</v>
      </c>
      <c r="H247" s="228">
        <v>0</v>
      </c>
      <c r="I247" s="227">
        <f>ROUND(E247*H247,2)</f>
        <v>0</v>
      </c>
      <c r="J247" s="228">
        <v>7.9</v>
      </c>
      <c r="K247" s="227">
        <f>ROUND(E247*J247,2)</f>
        <v>423.46</v>
      </c>
      <c r="L247" s="227">
        <v>15</v>
      </c>
      <c r="M247" s="227">
        <f>G247*(1+L247/100)</f>
        <v>0</v>
      </c>
      <c r="N247" s="227">
        <v>0</v>
      </c>
      <c r="O247" s="227">
        <f>ROUND(E247*N247,2)</f>
        <v>0</v>
      </c>
      <c r="P247" s="227">
        <v>0</v>
      </c>
      <c r="Q247" s="227">
        <f>ROUND(E247*P247,2)</f>
        <v>0</v>
      </c>
      <c r="R247" s="227"/>
      <c r="S247" s="227" t="s">
        <v>135</v>
      </c>
      <c r="T247" s="227" t="s">
        <v>136</v>
      </c>
      <c r="U247" s="227">
        <v>1.6E-2</v>
      </c>
      <c r="V247" s="227">
        <f>ROUND(E247*U247,2)</f>
        <v>0.86</v>
      </c>
      <c r="W247" s="227"/>
      <c r="X247" s="227" t="s">
        <v>137</v>
      </c>
      <c r="Y247" s="208"/>
      <c r="Z247" s="208"/>
      <c r="AA247" s="208"/>
      <c r="AB247" s="208"/>
      <c r="AC247" s="208"/>
      <c r="AD247" s="208"/>
      <c r="AE247" s="208"/>
      <c r="AF247" s="208"/>
      <c r="AG247" s="208" t="s">
        <v>138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5">
      <c r="A248" s="225"/>
      <c r="B248" s="226"/>
      <c r="C248" s="256" t="s">
        <v>421</v>
      </c>
      <c r="D248" s="229"/>
      <c r="E248" s="230">
        <v>6.75</v>
      </c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08"/>
      <c r="Z248" s="208"/>
      <c r="AA248" s="208"/>
      <c r="AB248" s="208"/>
      <c r="AC248" s="208"/>
      <c r="AD248" s="208"/>
      <c r="AE248" s="208"/>
      <c r="AF248" s="208"/>
      <c r="AG248" s="208" t="s">
        <v>143</v>
      </c>
      <c r="AH248" s="208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1" x14ac:dyDescent="0.25">
      <c r="A249" s="225"/>
      <c r="B249" s="226"/>
      <c r="C249" s="256" t="s">
        <v>159</v>
      </c>
      <c r="D249" s="229"/>
      <c r="E249" s="230">
        <v>20.452500000000001</v>
      </c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08"/>
      <c r="Z249" s="208"/>
      <c r="AA249" s="208"/>
      <c r="AB249" s="208"/>
      <c r="AC249" s="208"/>
      <c r="AD249" s="208"/>
      <c r="AE249" s="208"/>
      <c r="AF249" s="208"/>
      <c r="AG249" s="208" t="s">
        <v>143</v>
      </c>
      <c r="AH249" s="208">
        <v>0</v>
      </c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 x14ac:dyDescent="0.25">
      <c r="A250" s="225"/>
      <c r="B250" s="226"/>
      <c r="C250" s="256" t="s">
        <v>160</v>
      </c>
      <c r="D250" s="229"/>
      <c r="E250" s="230">
        <v>9.57</v>
      </c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08"/>
      <c r="Z250" s="208"/>
      <c r="AA250" s="208"/>
      <c r="AB250" s="208"/>
      <c r="AC250" s="208"/>
      <c r="AD250" s="208"/>
      <c r="AE250" s="208"/>
      <c r="AF250" s="208"/>
      <c r="AG250" s="208" t="s">
        <v>143</v>
      </c>
      <c r="AH250" s="208">
        <v>0</v>
      </c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outlineLevel="1" x14ac:dyDescent="0.25">
      <c r="A251" s="225"/>
      <c r="B251" s="226"/>
      <c r="C251" s="256" t="s">
        <v>426</v>
      </c>
      <c r="D251" s="229"/>
      <c r="E251" s="230">
        <v>16.829999999999998</v>
      </c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08"/>
      <c r="Z251" s="208"/>
      <c r="AA251" s="208"/>
      <c r="AB251" s="208"/>
      <c r="AC251" s="208"/>
      <c r="AD251" s="208"/>
      <c r="AE251" s="208"/>
      <c r="AF251" s="208"/>
      <c r="AG251" s="208" t="s">
        <v>143</v>
      </c>
      <c r="AH251" s="208">
        <v>0</v>
      </c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 x14ac:dyDescent="0.25">
      <c r="A252" s="240">
        <v>109</v>
      </c>
      <c r="B252" s="241" t="s">
        <v>427</v>
      </c>
      <c r="C252" s="255" t="s">
        <v>428</v>
      </c>
      <c r="D252" s="242" t="s">
        <v>141</v>
      </c>
      <c r="E252" s="243">
        <v>53.602499999999999</v>
      </c>
      <c r="F252" s="244"/>
      <c r="G252" s="245">
        <f>ROUND(E252*F252,2)</f>
        <v>0</v>
      </c>
      <c r="H252" s="228">
        <v>0</v>
      </c>
      <c r="I252" s="227">
        <f>ROUND(E252*H252,2)</f>
        <v>0</v>
      </c>
      <c r="J252" s="228">
        <v>25.7</v>
      </c>
      <c r="K252" s="227">
        <f>ROUND(E252*J252,2)</f>
        <v>1377.58</v>
      </c>
      <c r="L252" s="227">
        <v>15</v>
      </c>
      <c r="M252" s="227">
        <f>G252*(1+L252/100)</f>
        <v>0</v>
      </c>
      <c r="N252" s="227">
        <v>0</v>
      </c>
      <c r="O252" s="227">
        <f>ROUND(E252*N252,2)</f>
        <v>0</v>
      </c>
      <c r="P252" s="227">
        <v>0</v>
      </c>
      <c r="Q252" s="227">
        <f>ROUND(E252*P252,2)</f>
        <v>0</v>
      </c>
      <c r="R252" s="227"/>
      <c r="S252" s="227" t="s">
        <v>135</v>
      </c>
      <c r="T252" s="227" t="s">
        <v>136</v>
      </c>
      <c r="U252" s="227">
        <v>4.5999999999999999E-2</v>
      </c>
      <c r="V252" s="227">
        <f>ROUND(E252*U252,2)</f>
        <v>2.4700000000000002</v>
      </c>
      <c r="W252" s="227"/>
      <c r="X252" s="227" t="s">
        <v>137</v>
      </c>
      <c r="Y252" s="208"/>
      <c r="Z252" s="208"/>
      <c r="AA252" s="208"/>
      <c r="AB252" s="208"/>
      <c r="AC252" s="208"/>
      <c r="AD252" s="208"/>
      <c r="AE252" s="208"/>
      <c r="AF252" s="208"/>
      <c r="AG252" s="208" t="s">
        <v>138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outlineLevel="1" x14ac:dyDescent="0.25">
      <c r="A253" s="225"/>
      <c r="B253" s="226"/>
      <c r="C253" s="256" t="s">
        <v>421</v>
      </c>
      <c r="D253" s="229"/>
      <c r="E253" s="230">
        <v>6.75</v>
      </c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08"/>
      <c r="Z253" s="208"/>
      <c r="AA253" s="208"/>
      <c r="AB253" s="208"/>
      <c r="AC253" s="208"/>
      <c r="AD253" s="208"/>
      <c r="AE253" s="208"/>
      <c r="AF253" s="208"/>
      <c r="AG253" s="208" t="s">
        <v>143</v>
      </c>
      <c r="AH253" s="208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5">
      <c r="A254" s="225"/>
      <c r="B254" s="226"/>
      <c r="C254" s="256" t="s">
        <v>159</v>
      </c>
      <c r="D254" s="229"/>
      <c r="E254" s="230">
        <v>20.452500000000001</v>
      </c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08"/>
      <c r="Z254" s="208"/>
      <c r="AA254" s="208"/>
      <c r="AB254" s="208"/>
      <c r="AC254" s="208"/>
      <c r="AD254" s="208"/>
      <c r="AE254" s="208"/>
      <c r="AF254" s="208"/>
      <c r="AG254" s="208" t="s">
        <v>143</v>
      </c>
      <c r="AH254" s="208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5">
      <c r="A255" s="225"/>
      <c r="B255" s="226"/>
      <c r="C255" s="256" t="s">
        <v>160</v>
      </c>
      <c r="D255" s="229"/>
      <c r="E255" s="230">
        <v>9.57</v>
      </c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08"/>
      <c r="Z255" s="208"/>
      <c r="AA255" s="208"/>
      <c r="AB255" s="208"/>
      <c r="AC255" s="208"/>
      <c r="AD255" s="208"/>
      <c r="AE255" s="208"/>
      <c r="AF255" s="208"/>
      <c r="AG255" s="208" t="s">
        <v>143</v>
      </c>
      <c r="AH255" s="208">
        <v>0</v>
      </c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 x14ac:dyDescent="0.25">
      <c r="A256" s="225"/>
      <c r="B256" s="226"/>
      <c r="C256" s="256" t="s">
        <v>426</v>
      </c>
      <c r="D256" s="229"/>
      <c r="E256" s="230">
        <v>16.829999999999998</v>
      </c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08"/>
      <c r="Z256" s="208"/>
      <c r="AA256" s="208"/>
      <c r="AB256" s="208"/>
      <c r="AC256" s="208"/>
      <c r="AD256" s="208"/>
      <c r="AE256" s="208"/>
      <c r="AF256" s="208"/>
      <c r="AG256" s="208" t="s">
        <v>143</v>
      </c>
      <c r="AH256" s="208">
        <v>0</v>
      </c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ht="20.399999999999999" outlineLevel="1" x14ac:dyDescent="0.25">
      <c r="A257" s="240">
        <v>110</v>
      </c>
      <c r="B257" s="241" t="s">
        <v>429</v>
      </c>
      <c r="C257" s="255" t="s">
        <v>430</v>
      </c>
      <c r="D257" s="242" t="s">
        <v>200</v>
      </c>
      <c r="E257" s="243">
        <v>55.6</v>
      </c>
      <c r="F257" s="244"/>
      <c r="G257" s="245">
        <f>ROUND(E257*F257,2)</f>
        <v>0</v>
      </c>
      <c r="H257" s="228">
        <v>34.78</v>
      </c>
      <c r="I257" s="227">
        <f>ROUND(E257*H257,2)</f>
        <v>1933.77</v>
      </c>
      <c r="J257" s="228">
        <v>79.42</v>
      </c>
      <c r="K257" s="227">
        <f>ROUND(E257*J257,2)</f>
        <v>4415.75</v>
      </c>
      <c r="L257" s="227">
        <v>15</v>
      </c>
      <c r="M257" s="227">
        <f>G257*(1+L257/100)</f>
        <v>0</v>
      </c>
      <c r="N257" s="227">
        <v>8.0000000000000007E-5</v>
      </c>
      <c r="O257" s="227">
        <f>ROUND(E257*N257,2)</f>
        <v>0</v>
      </c>
      <c r="P257" s="227">
        <v>0</v>
      </c>
      <c r="Q257" s="227">
        <f>ROUND(E257*P257,2)</f>
        <v>0</v>
      </c>
      <c r="R257" s="227"/>
      <c r="S257" s="227" t="s">
        <v>135</v>
      </c>
      <c r="T257" s="227" t="s">
        <v>136</v>
      </c>
      <c r="U257" s="227">
        <v>0.13719999999999999</v>
      </c>
      <c r="V257" s="227">
        <f>ROUND(E257*U257,2)</f>
        <v>7.63</v>
      </c>
      <c r="W257" s="227"/>
      <c r="X257" s="227" t="s">
        <v>137</v>
      </c>
      <c r="Y257" s="208"/>
      <c r="Z257" s="208"/>
      <c r="AA257" s="208"/>
      <c r="AB257" s="208"/>
      <c r="AC257" s="208"/>
      <c r="AD257" s="208"/>
      <c r="AE257" s="208"/>
      <c r="AF257" s="208"/>
      <c r="AG257" s="208" t="s">
        <v>138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 x14ac:dyDescent="0.25">
      <c r="A258" s="225"/>
      <c r="B258" s="226"/>
      <c r="C258" s="256" t="s">
        <v>431</v>
      </c>
      <c r="D258" s="229"/>
      <c r="E258" s="230">
        <v>10.6</v>
      </c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08"/>
      <c r="Z258" s="208"/>
      <c r="AA258" s="208"/>
      <c r="AB258" s="208"/>
      <c r="AC258" s="208"/>
      <c r="AD258" s="208"/>
      <c r="AE258" s="208"/>
      <c r="AF258" s="208"/>
      <c r="AG258" s="208" t="s">
        <v>143</v>
      </c>
      <c r="AH258" s="208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outlineLevel="1" x14ac:dyDescent="0.25">
      <c r="A259" s="225"/>
      <c r="B259" s="226"/>
      <c r="C259" s="256" t="s">
        <v>432</v>
      </c>
      <c r="D259" s="229"/>
      <c r="E259" s="230">
        <v>17.399999999999999</v>
      </c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08"/>
      <c r="Z259" s="208"/>
      <c r="AA259" s="208"/>
      <c r="AB259" s="208"/>
      <c r="AC259" s="208"/>
      <c r="AD259" s="208"/>
      <c r="AE259" s="208"/>
      <c r="AF259" s="208"/>
      <c r="AG259" s="208" t="s">
        <v>143</v>
      </c>
      <c r="AH259" s="208">
        <v>0</v>
      </c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outlineLevel="1" x14ac:dyDescent="0.25">
      <c r="A260" s="225"/>
      <c r="B260" s="226"/>
      <c r="C260" s="256" t="s">
        <v>433</v>
      </c>
      <c r="D260" s="229"/>
      <c r="E260" s="230">
        <v>11.6</v>
      </c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08"/>
      <c r="Z260" s="208"/>
      <c r="AA260" s="208"/>
      <c r="AB260" s="208"/>
      <c r="AC260" s="208"/>
      <c r="AD260" s="208"/>
      <c r="AE260" s="208"/>
      <c r="AF260" s="208"/>
      <c r="AG260" s="208" t="s">
        <v>143</v>
      </c>
      <c r="AH260" s="208">
        <v>0</v>
      </c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 x14ac:dyDescent="0.25">
      <c r="A261" s="225"/>
      <c r="B261" s="226"/>
      <c r="C261" s="256" t="s">
        <v>434</v>
      </c>
      <c r="D261" s="229"/>
      <c r="E261" s="230">
        <v>16</v>
      </c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08"/>
      <c r="Z261" s="208"/>
      <c r="AA261" s="208"/>
      <c r="AB261" s="208"/>
      <c r="AC261" s="208"/>
      <c r="AD261" s="208"/>
      <c r="AE261" s="208"/>
      <c r="AF261" s="208"/>
      <c r="AG261" s="208" t="s">
        <v>143</v>
      </c>
      <c r="AH261" s="208">
        <v>0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ht="20.399999999999999" outlineLevel="1" x14ac:dyDescent="0.25">
      <c r="A262" s="240">
        <v>111</v>
      </c>
      <c r="B262" s="241" t="s">
        <v>435</v>
      </c>
      <c r="C262" s="255" t="s">
        <v>436</v>
      </c>
      <c r="D262" s="242" t="s">
        <v>141</v>
      </c>
      <c r="E262" s="243">
        <v>70.432500000000005</v>
      </c>
      <c r="F262" s="244"/>
      <c r="G262" s="245">
        <f>ROUND(E262*F262,2)</f>
        <v>0</v>
      </c>
      <c r="H262" s="228">
        <v>0</v>
      </c>
      <c r="I262" s="227">
        <f>ROUND(E262*H262,2)</f>
        <v>0</v>
      </c>
      <c r="J262" s="228">
        <v>111.9</v>
      </c>
      <c r="K262" s="227">
        <f>ROUND(E262*J262,2)</f>
        <v>7881.4</v>
      </c>
      <c r="L262" s="227">
        <v>15</v>
      </c>
      <c r="M262" s="227">
        <f>G262*(1+L262/100)</f>
        <v>0</v>
      </c>
      <c r="N262" s="227">
        <v>0</v>
      </c>
      <c r="O262" s="227">
        <f>ROUND(E262*N262,2)</f>
        <v>0</v>
      </c>
      <c r="P262" s="227">
        <v>1E-3</v>
      </c>
      <c r="Q262" s="227">
        <f>ROUND(E262*P262,2)</f>
        <v>7.0000000000000007E-2</v>
      </c>
      <c r="R262" s="227"/>
      <c r="S262" s="227" t="s">
        <v>135</v>
      </c>
      <c r="T262" s="227" t="s">
        <v>136</v>
      </c>
      <c r="U262" s="227">
        <v>0.255</v>
      </c>
      <c r="V262" s="227">
        <f>ROUND(E262*U262,2)</f>
        <v>17.96</v>
      </c>
      <c r="W262" s="227"/>
      <c r="X262" s="227" t="s">
        <v>137</v>
      </c>
      <c r="Y262" s="208"/>
      <c r="Z262" s="208"/>
      <c r="AA262" s="208"/>
      <c r="AB262" s="208"/>
      <c r="AC262" s="208"/>
      <c r="AD262" s="208"/>
      <c r="AE262" s="208"/>
      <c r="AF262" s="208"/>
      <c r="AG262" s="208" t="s">
        <v>138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outlineLevel="1" x14ac:dyDescent="0.25">
      <c r="A263" s="225"/>
      <c r="B263" s="226"/>
      <c r="C263" s="256" t="s">
        <v>421</v>
      </c>
      <c r="D263" s="229"/>
      <c r="E263" s="230">
        <v>6.75</v>
      </c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08"/>
      <c r="Z263" s="208"/>
      <c r="AA263" s="208"/>
      <c r="AB263" s="208"/>
      <c r="AC263" s="208"/>
      <c r="AD263" s="208"/>
      <c r="AE263" s="208"/>
      <c r="AF263" s="208"/>
      <c r="AG263" s="208" t="s">
        <v>143</v>
      </c>
      <c r="AH263" s="208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 x14ac:dyDescent="0.25">
      <c r="A264" s="225"/>
      <c r="B264" s="226"/>
      <c r="C264" s="256" t="s">
        <v>159</v>
      </c>
      <c r="D264" s="229"/>
      <c r="E264" s="230">
        <v>20.452500000000001</v>
      </c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08"/>
      <c r="Z264" s="208"/>
      <c r="AA264" s="208"/>
      <c r="AB264" s="208"/>
      <c r="AC264" s="208"/>
      <c r="AD264" s="208"/>
      <c r="AE264" s="208"/>
      <c r="AF264" s="208"/>
      <c r="AG264" s="208" t="s">
        <v>143</v>
      </c>
      <c r="AH264" s="208">
        <v>0</v>
      </c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outlineLevel="1" x14ac:dyDescent="0.25">
      <c r="A265" s="225"/>
      <c r="B265" s="226"/>
      <c r="C265" s="256" t="s">
        <v>160</v>
      </c>
      <c r="D265" s="229"/>
      <c r="E265" s="230">
        <v>9.57</v>
      </c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08"/>
      <c r="Z265" s="208"/>
      <c r="AA265" s="208"/>
      <c r="AB265" s="208"/>
      <c r="AC265" s="208"/>
      <c r="AD265" s="208"/>
      <c r="AE265" s="208"/>
      <c r="AF265" s="208"/>
      <c r="AG265" s="208" t="s">
        <v>143</v>
      </c>
      <c r="AH265" s="208">
        <v>0</v>
      </c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outlineLevel="1" x14ac:dyDescent="0.25">
      <c r="A266" s="225"/>
      <c r="B266" s="226"/>
      <c r="C266" s="256" t="s">
        <v>437</v>
      </c>
      <c r="D266" s="229"/>
      <c r="E266" s="230">
        <v>33.659999999999997</v>
      </c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08"/>
      <c r="Z266" s="208"/>
      <c r="AA266" s="208"/>
      <c r="AB266" s="208"/>
      <c r="AC266" s="208"/>
      <c r="AD266" s="208"/>
      <c r="AE266" s="208"/>
      <c r="AF266" s="208"/>
      <c r="AG266" s="208" t="s">
        <v>143</v>
      </c>
      <c r="AH266" s="208">
        <v>0</v>
      </c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ht="20.399999999999999" outlineLevel="1" x14ac:dyDescent="0.25">
      <c r="A267" s="240">
        <v>112</v>
      </c>
      <c r="B267" s="241" t="s">
        <v>438</v>
      </c>
      <c r="C267" s="255" t="s">
        <v>439</v>
      </c>
      <c r="D267" s="242" t="s">
        <v>141</v>
      </c>
      <c r="E267" s="243">
        <v>53.602499999999999</v>
      </c>
      <c r="F267" s="244"/>
      <c r="G267" s="245">
        <f>ROUND(E267*F267,2)</f>
        <v>0</v>
      </c>
      <c r="H267" s="228">
        <v>501.08</v>
      </c>
      <c r="I267" s="227">
        <f>ROUND(E267*H267,2)</f>
        <v>26859.14</v>
      </c>
      <c r="J267" s="228">
        <v>217.02</v>
      </c>
      <c r="K267" s="227">
        <f>ROUND(E267*J267,2)</f>
        <v>11632.81</v>
      </c>
      <c r="L267" s="227">
        <v>15</v>
      </c>
      <c r="M267" s="227">
        <f>G267*(1+L267/100)</f>
        <v>0</v>
      </c>
      <c r="N267" s="227">
        <v>3.46E-3</v>
      </c>
      <c r="O267" s="227">
        <f>ROUND(E267*N267,2)</f>
        <v>0.19</v>
      </c>
      <c r="P267" s="227">
        <v>0</v>
      </c>
      <c r="Q267" s="227">
        <f>ROUND(E267*P267,2)</f>
        <v>0</v>
      </c>
      <c r="R267" s="227"/>
      <c r="S267" s="227" t="s">
        <v>135</v>
      </c>
      <c r="T267" s="227" t="s">
        <v>136</v>
      </c>
      <c r="U267" s="227">
        <v>0.38</v>
      </c>
      <c r="V267" s="227">
        <f>ROUND(E267*U267,2)</f>
        <v>20.37</v>
      </c>
      <c r="W267" s="227"/>
      <c r="X267" s="227" t="s">
        <v>137</v>
      </c>
      <c r="Y267" s="208"/>
      <c r="Z267" s="208"/>
      <c r="AA267" s="208"/>
      <c r="AB267" s="208"/>
      <c r="AC267" s="208"/>
      <c r="AD267" s="208"/>
      <c r="AE267" s="208"/>
      <c r="AF267" s="208"/>
      <c r="AG267" s="208" t="s">
        <v>138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outlineLevel="1" x14ac:dyDescent="0.25">
      <c r="A268" s="225"/>
      <c r="B268" s="226"/>
      <c r="C268" s="256" t="s">
        <v>421</v>
      </c>
      <c r="D268" s="229"/>
      <c r="E268" s="230">
        <v>6.75</v>
      </c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08"/>
      <c r="Z268" s="208"/>
      <c r="AA268" s="208"/>
      <c r="AB268" s="208"/>
      <c r="AC268" s="208"/>
      <c r="AD268" s="208"/>
      <c r="AE268" s="208"/>
      <c r="AF268" s="208"/>
      <c r="AG268" s="208" t="s">
        <v>143</v>
      </c>
      <c r="AH268" s="208">
        <v>0</v>
      </c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 x14ac:dyDescent="0.25">
      <c r="A269" s="225"/>
      <c r="B269" s="226"/>
      <c r="C269" s="256" t="s">
        <v>159</v>
      </c>
      <c r="D269" s="229"/>
      <c r="E269" s="230">
        <v>20.452500000000001</v>
      </c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08"/>
      <c r="Z269" s="208"/>
      <c r="AA269" s="208"/>
      <c r="AB269" s="208"/>
      <c r="AC269" s="208"/>
      <c r="AD269" s="208"/>
      <c r="AE269" s="208"/>
      <c r="AF269" s="208"/>
      <c r="AG269" s="208" t="s">
        <v>143</v>
      </c>
      <c r="AH269" s="208">
        <v>0</v>
      </c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 x14ac:dyDescent="0.25">
      <c r="A270" s="225"/>
      <c r="B270" s="226"/>
      <c r="C270" s="256" t="s">
        <v>160</v>
      </c>
      <c r="D270" s="229"/>
      <c r="E270" s="230">
        <v>9.57</v>
      </c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08"/>
      <c r="Z270" s="208"/>
      <c r="AA270" s="208"/>
      <c r="AB270" s="208"/>
      <c r="AC270" s="208"/>
      <c r="AD270" s="208"/>
      <c r="AE270" s="208"/>
      <c r="AF270" s="208"/>
      <c r="AG270" s="208" t="s">
        <v>143</v>
      </c>
      <c r="AH270" s="208">
        <v>0</v>
      </c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outlineLevel="1" x14ac:dyDescent="0.25">
      <c r="A271" s="225"/>
      <c r="B271" s="226"/>
      <c r="C271" s="256" t="s">
        <v>426</v>
      </c>
      <c r="D271" s="229"/>
      <c r="E271" s="230">
        <v>16.829999999999998</v>
      </c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08"/>
      <c r="Z271" s="208"/>
      <c r="AA271" s="208"/>
      <c r="AB271" s="208"/>
      <c r="AC271" s="208"/>
      <c r="AD271" s="208"/>
      <c r="AE271" s="208"/>
      <c r="AF271" s="208"/>
      <c r="AG271" s="208" t="s">
        <v>143</v>
      </c>
      <c r="AH271" s="208">
        <v>0</v>
      </c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 x14ac:dyDescent="0.25">
      <c r="A272" s="240">
        <v>113</v>
      </c>
      <c r="B272" s="241" t="s">
        <v>440</v>
      </c>
      <c r="C272" s="255" t="s">
        <v>441</v>
      </c>
      <c r="D272" s="242" t="s">
        <v>200</v>
      </c>
      <c r="E272" s="243">
        <v>0.6</v>
      </c>
      <c r="F272" s="244"/>
      <c r="G272" s="245">
        <f>ROUND(E272*F272,2)</f>
        <v>0</v>
      </c>
      <c r="H272" s="228">
        <v>0</v>
      </c>
      <c r="I272" s="227">
        <f>ROUND(E272*H272,2)</f>
        <v>0</v>
      </c>
      <c r="J272" s="228">
        <v>84.9</v>
      </c>
      <c r="K272" s="227">
        <f>ROUND(E272*J272,2)</f>
        <v>50.94</v>
      </c>
      <c r="L272" s="227">
        <v>15</v>
      </c>
      <c r="M272" s="227">
        <f>G272*(1+L272/100)</f>
        <v>0</v>
      </c>
      <c r="N272" s="227">
        <v>0</v>
      </c>
      <c r="O272" s="227">
        <f>ROUND(E272*N272,2)</f>
        <v>0</v>
      </c>
      <c r="P272" s="227">
        <v>0</v>
      </c>
      <c r="Q272" s="227">
        <f>ROUND(E272*P272,2)</f>
        <v>0</v>
      </c>
      <c r="R272" s="227"/>
      <c r="S272" s="227" t="s">
        <v>135</v>
      </c>
      <c r="T272" s="227" t="s">
        <v>136</v>
      </c>
      <c r="U272" s="227">
        <v>0.152</v>
      </c>
      <c r="V272" s="227">
        <f>ROUND(E272*U272,2)</f>
        <v>0.09</v>
      </c>
      <c r="W272" s="227"/>
      <c r="X272" s="227" t="s">
        <v>137</v>
      </c>
      <c r="Y272" s="208"/>
      <c r="Z272" s="208"/>
      <c r="AA272" s="208"/>
      <c r="AB272" s="208"/>
      <c r="AC272" s="208"/>
      <c r="AD272" s="208"/>
      <c r="AE272" s="208"/>
      <c r="AF272" s="208"/>
      <c r="AG272" s="208" t="s">
        <v>138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outlineLevel="1" x14ac:dyDescent="0.25">
      <c r="A273" s="225"/>
      <c r="B273" s="226"/>
      <c r="C273" s="256" t="s">
        <v>442</v>
      </c>
      <c r="D273" s="229"/>
      <c r="E273" s="230">
        <v>0.6</v>
      </c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08"/>
      <c r="Z273" s="208"/>
      <c r="AA273" s="208"/>
      <c r="AB273" s="208"/>
      <c r="AC273" s="208"/>
      <c r="AD273" s="208"/>
      <c r="AE273" s="208"/>
      <c r="AF273" s="208"/>
      <c r="AG273" s="208" t="s">
        <v>143</v>
      </c>
      <c r="AH273" s="208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ht="20.399999999999999" outlineLevel="1" x14ac:dyDescent="0.25">
      <c r="A274" s="240">
        <v>114</v>
      </c>
      <c r="B274" s="241" t="s">
        <v>443</v>
      </c>
      <c r="C274" s="255" t="s">
        <v>444</v>
      </c>
      <c r="D274" s="242" t="s">
        <v>200</v>
      </c>
      <c r="E274" s="243">
        <v>26.80125</v>
      </c>
      <c r="F274" s="244"/>
      <c r="G274" s="245">
        <f>ROUND(E274*F274,2)</f>
        <v>0</v>
      </c>
      <c r="H274" s="228">
        <v>11.47</v>
      </c>
      <c r="I274" s="227">
        <f>ROUND(E274*H274,2)</f>
        <v>307.41000000000003</v>
      </c>
      <c r="J274" s="228">
        <v>44.33</v>
      </c>
      <c r="K274" s="227">
        <f>ROUND(E274*J274,2)</f>
        <v>1188.0999999999999</v>
      </c>
      <c r="L274" s="227">
        <v>15</v>
      </c>
      <c r="M274" s="227">
        <f>G274*(1+L274/100)</f>
        <v>0</v>
      </c>
      <c r="N274" s="227">
        <v>4.0000000000000003E-5</v>
      </c>
      <c r="O274" s="227">
        <f>ROUND(E274*N274,2)</f>
        <v>0</v>
      </c>
      <c r="P274" s="227">
        <v>0</v>
      </c>
      <c r="Q274" s="227">
        <f>ROUND(E274*P274,2)</f>
        <v>0</v>
      </c>
      <c r="R274" s="227"/>
      <c r="S274" s="227" t="s">
        <v>135</v>
      </c>
      <c r="T274" s="227" t="s">
        <v>136</v>
      </c>
      <c r="U274" s="227">
        <v>7.8200000000000006E-2</v>
      </c>
      <c r="V274" s="227">
        <f>ROUND(E274*U274,2)</f>
        <v>2.1</v>
      </c>
      <c r="W274" s="227"/>
      <c r="X274" s="227" t="s">
        <v>137</v>
      </c>
      <c r="Y274" s="208"/>
      <c r="Z274" s="208"/>
      <c r="AA274" s="208"/>
      <c r="AB274" s="208"/>
      <c r="AC274" s="208"/>
      <c r="AD274" s="208"/>
      <c r="AE274" s="208"/>
      <c r="AF274" s="208"/>
      <c r="AG274" s="208" t="s">
        <v>138</v>
      </c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5">
      <c r="A275" s="225"/>
      <c r="B275" s="226"/>
      <c r="C275" s="257" t="s">
        <v>445</v>
      </c>
      <c r="D275" s="231"/>
      <c r="E275" s="232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08"/>
      <c r="Z275" s="208"/>
      <c r="AA275" s="208"/>
      <c r="AB275" s="208"/>
      <c r="AC275" s="208"/>
      <c r="AD275" s="208"/>
      <c r="AE275" s="208"/>
      <c r="AF275" s="208"/>
      <c r="AG275" s="208" t="s">
        <v>143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5">
      <c r="A276" s="225"/>
      <c r="B276" s="226"/>
      <c r="C276" s="258" t="s">
        <v>446</v>
      </c>
      <c r="D276" s="231"/>
      <c r="E276" s="232">
        <v>6.75</v>
      </c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08"/>
      <c r="Z276" s="208"/>
      <c r="AA276" s="208"/>
      <c r="AB276" s="208"/>
      <c r="AC276" s="208"/>
      <c r="AD276" s="208"/>
      <c r="AE276" s="208"/>
      <c r="AF276" s="208"/>
      <c r="AG276" s="208" t="s">
        <v>143</v>
      </c>
      <c r="AH276" s="208">
        <v>2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 x14ac:dyDescent="0.25">
      <c r="A277" s="225"/>
      <c r="B277" s="226"/>
      <c r="C277" s="258" t="s">
        <v>447</v>
      </c>
      <c r="D277" s="231"/>
      <c r="E277" s="232">
        <v>20.452500000000001</v>
      </c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08"/>
      <c r="Z277" s="208"/>
      <c r="AA277" s="208"/>
      <c r="AB277" s="208"/>
      <c r="AC277" s="208"/>
      <c r="AD277" s="208"/>
      <c r="AE277" s="208"/>
      <c r="AF277" s="208"/>
      <c r="AG277" s="208" t="s">
        <v>143</v>
      </c>
      <c r="AH277" s="208">
        <v>2</v>
      </c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 x14ac:dyDescent="0.25">
      <c r="A278" s="225"/>
      <c r="B278" s="226"/>
      <c r="C278" s="258" t="s">
        <v>448</v>
      </c>
      <c r="D278" s="231"/>
      <c r="E278" s="232">
        <v>9.57</v>
      </c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08"/>
      <c r="Z278" s="208"/>
      <c r="AA278" s="208"/>
      <c r="AB278" s="208"/>
      <c r="AC278" s="208"/>
      <c r="AD278" s="208"/>
      <c r="AE278" s="208"/>
      <c r="AF278" s="208"/>
      <c r="AG278" s="208" t="s">
        <v>143</v>
      </c>
      <c r="AH278" s="208">
        <v>2</v>
      </c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 x14ac:dyDescent="0.25">
      <c r="A279" s="225"/>
      <c r="B279" s="226"/>
      <c r="C279" s="258" t="s">
        <v>449</v>
      </c>
      <c r="D279" s="231"/>
      <c r="E279" s="232">
        <v>16.829999999999998</v>
      </c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08"/>
      <c r="Z279" s="208"/>
      <c r="AA279" s="208"/>
      <c r="AB279" s="208"/>
      <c r="AC279" s="208"/>
      <c r="AD279" s="208"/>
      <c r="AE279" s="208"/>
      <c r="AF279" s="208"/>
      <c r="AG279" s="208" t="s">
        <v>143</v>
      </c>
      <c r="AH279" s="208">
        <v>2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outlineLevel="1" x14ac:dyDescent="0.25">
      <c r="A280" s="225"/>
      <c r="B280" s="226"/>
      <c r="C280" s="257" t="s">
        <v>450</v>
      </c>
      <c r="D280" s="231"/>
      <c r="E280" s="232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08"/>
      <c r="Z280" s="208"/>
      <c r="AA280" s="208"/>
      <c r="AB280" s="208"/>
      <c r="AC280" s="208"/>
      <c r="AD280" s="208"/>
      <c r="AE280" s="208"/>
      <c r="AF280" s="208"/>
      <c r="AG280" s="208" t="s">
        <v>143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 x14ac:dyDescent="0.25">
      <c r="A281" s="225"/>
      <c r="B281" s="226"/>
      <c r="C281" s="256" t="s">
        <v>451</v>
      </c>
      <c r="D281" s="229"/>
      <c r="E281" s="230">
        <v>26.80125</v>
      </c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08"/>
      <c r="Z281" s="208"/>
      <c r="AA281" s="208"/>
      <c r="AB281" s="208"/>
      <c r="AC281" s="208"/>
      <c r="AD281" s="208"/>
      <c r="AE281" s="208"/>
      <c r="AF281" s="208"/>
      <c r="AG281" s="208" t="s">
        <v>143</v>
      </c>
      <c r="AH281" s="208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 x14ac:dyDescent="0.25">
      <c r="A282" s="246">
        <v>115</v>
      </c>
      <c r="B282" s="247" t="s">
        <v>452</v>
      </c>
      <c r="C282" s="254" t="s">
        <v>453</v>
      </c>
      <c r="D282" s="248" t="s">
        <v>134</v>
      </c>
      <c r="E282" s="249">
        <v>1</v>
      </c>
      <c r="F282" s="250"/>
      <c r="G282" s="251">
        <f>ROUND(E282*F282,2)</f>
        <v>0</v>
      </c>
      <c r="H282" s="228">
        <v>145.69999999999999</v>
      </c>
      <c r="I282" s="227">
        <f>ROUND(E282*H282,2)</f>
        <v>145.69999999999999</v>
      </c>
      <c r="J282" s="228">
        <v>0</v>
      </c>
      <c r="K282" s="227">
        <f>ROUND(E282*J282,2)</f>
        <v>0</v>
      </c>
      <c r="L282" s="227">
        <v>15</v>
      </c>
      <c r="M282" s="227">
        <f>G282*(1+L282/100)</f>
        <v>0</v>
      </c>
      <c r="N282" s="227">
        <v>1.3999999999999999E-4</v>
      </c>
      <c r="O282" s="227">
        <f>ROUND(E282*N282,2)</f>
        <v>0</v>
      </c>
      <c r="P282" s="227">
        <v>0</v>
      </c>
      <c r="Q282" s="227">
        <f>ROUND(E282*P282,2)</f>
        <v>0</v>
      </c>
      <c r="R282" s="227" t="s">
        <v>146</v>
      </c>
      <c r="S282" s="227" t="s">
        <v>135</v>
      </c>
      <c r="T282" s="227" t="s">
        <v>136</v>
      </c>
      <c r="U282" s="227">
        <v>0</v>
      </c>
      <c r="V282" s="227">
        <f>ROUND(E282*U282,2)</f>
        <v>0</v>
      </c>
      <c r="W282" s="227"/>
      <c r="X282" s="227" t="s">
        <v>147</v>
      </c>
      <c r="Y282" s="208"/>
      <c r="Z282" s="208"/>
      <c r="AA282" s="208"/>
      <c r="AB282" s="208"/>
      <c r="AC282" s="208"/>
      <c r="AD282" s="208"/>
      <c r="AE282" s="208"/>
      <c r="AF282" s="208"/>
      <c r="AG282" s="208" t="s">
        <v>148</v>
      </c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outlineLevel="1" x14ac:dyDescent="0.25">
      <c r="A283" s="246">
        <v>116</v>
      </c>
      <c r="B283" s="247" t="s">
        <v>454</v>
      </c>
      <c r="C283" s="254" t="s">
        <v>455</v>
      </c>
      <c r="D283" s="248" t="s">
        <v>0</v>
      </c>
      <c r="E283" s="249">
        <v>562.16070000000002</v>
      </c>
      <c r="F283" s="250"/>
      <c r="G283" s="251">
        <f>ROUND(E283*F283,2)</f>
        <v>0</v>
      </c>
      <c r="H283" s="228">
        <v>0</v>
      </c>
      <c r="I283" s="227">
        <f>ROUND(E283*H283,2)</f>
        <v>0</v>
      </c>
      <c r="J283" s="228">
        <v>0.87</v>
      </c>
      <c r="K283" s="227">
        <f>ROUND(E283*J283,2)</f>
        <v>489.08</v>
      </c>
      <c r="L283" s="227">
        <v>15</v>
      </c>
      <c r="M283" s="227">
        <f>G283*(1+L283/100)</f>
        <v>0</v>
      </c>
      <c r="N283" s="227">
        <v>0</v>
      </c>
      <c r="O283" s="227">
        <f>ROUND(E283*N283,2)</f>
        <v>0</v>
      </c>
      <c r="P283" s="227">
        <v>0</v>
      </c>
      <c r="Q283" s="227">
        <f>ROUND(E283*P283,2)</f>
        <v>0</v>
      </c>
      <c r="R283" s="227"/>
      <c r="S283" s="227" t="s">
        <v>135</v>
      </c>
      <c r="T283" s="227" t="s">
        <v>136</v>
      </c>
      <c r="U283" s="227">
        <v>0</v>
      </c>
      <c r="V283" s="227">
        <f>ROUND(E283*U283,2)</f>
        <v>0</v>
      </c>
      <c r="W283" s="227"/>
      <c r="X283" s="227" t="s">
        <v>216</v>
      </c>
      <c r="Y283" s="208"/>
      <c r="Z283" s="208"/>
      <c r="AA283" s="208"/>
      <c r="AB283" s="208"/>
      <c r="AC283" s="208"/>
      <c r="AD283" s="208"/>
      <c r="AE283" s="208"/>
      <c r="AF283" s="208"/>
      <c r="AG283" s="208" t="s">
        <v>217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x14ac:dyDescent="0.25">
      <c r="A284" s="234" t="s">
        <v>130</v>
      </c>
      <c r="B284" s="235" t="s">
        <v>90</v>
      </c>
      <c r="C284" s="253" t="s">
        <v>91</v>
      </c>
      <c r="D284" s="236"/>
      <c r="E284" s="237"/>
      <c r="F284" s="238"/>
      <c r="G284" s="239">
        <f>SUMIF(AG285:AG314,"&lt;&gt;NOR",G285:G314)</f>
        <v>0</v>
      </c>
      <c r="H284" s="233"/>
      <c r="I284" s="233">
        <f>SUM(I285:I314)</f>
        <v>16255.49</v>
      </c>
      <c r="J284" s="233"/>
      <c r="K284" s="233">
        <f>SUM(K285:K314)</f>
        <v>19726.519999999997</v>
      </c>
      <c r="L284" s="233"/>
      <c r="M284" s="233">
        <f>SUM(M285:M314)</f>
        <v>0</v>
      </c>
      <c r="N284" s="233"/>
      <c r="O284" s="233">
        <f>SUM(O285:O314)</f>
        <v>0.13</v>
      </c>
      <c r="P284" s="233"/>
      <c r="Q284" s="233">
        <f>SUM(Q285:Q314)</f>
        <v>0</v>
      </c>
      <c r="R284" s="233"/>
      <c r="S284" s="233"/>
      <c r="T284" s="233"/>
      <c r="U284" s="233"/>
      <c r="V284" s="233">
        <f>SUM(V285:V314)</f>
        <v>31.67</v>
      </c>
      <c r="W284" s="233"/>
      <c r="X284" s="233"/>
      <c r="AG284" t="s">
        <v>131</v>
      </c>
    </row>
    <row r="285" spans="1:60" outlineLevel="1" x14ac:dyDescent="0.25">
      <c r="A285" s="240">
        <v>117</v>
      </c>
      <c r="B285" s="241" t="s">
        <v>456</v>
      </c>
      <c r="C285" s="255" t="s">
        <v>457</v>
      </c>
      <c r="D285" s="242" t="s">
        <v>141</v>
      </c>
      <c r="E285" s="243">
        <v>20.399999999999999</v>
      </c>
      <c r="F285" s="244"/>
      <c r="G285" s="245">
        <f>ROUND(E285*F285,2)</f>
        <v>0</v>
      </c>
      <c r="H285" s="228">
        <v>27.14</v>
      </c>
      <c r="I285" s="227">
        <f>ROUND(E285*H285,2)</f>
        <v>553.66</v>
      </c>
      <c r="J285" s="228">
        <v>28.36</v>
      </c>
      <c r="K285" s="227">
        <f>ROUND(E285*J285,2)</f>
        <v>578.54</v>
      </c>
      <c r="L285" s="227">
        <v>15</v>
      </c>
      <c r="M285" s="227">
        <f>G285*(1+L285/100)</f>
        <v>0</v>
      </c>
      <c r="N285" s="227">
        <v>2.1000000000000001E-4</v>
      </c>
      <c r="O285" s="227">
        <f>ROUND(E285*N285,2)</f>
        <v>0</v>
      </c>
      <c r="P285" s="227">
        <v>0</v>
      </c>
      <c r="Q285" s="227">
        <f>ROUND(E285*P285,2)</f>
        <v>0</v>
      </c>
      <c r="R285" s="227"/>
      <c r="S285" s="227" t="s">
        <v>135</v>
      </c>
      <c r="T285" s="227" t="s">
        <v>136</v>
      </c>
      <c r="U285" s="227">
        <v>0.05</v>
      </c>
      <c r="V285" s="227">
        <f>ROUND(E285*U285,2)</f>
        <v>1.02</v>
      </c>
      <c r="W285" s="227"/>
      <c r="X285" s="227" t="s">
        <v>137</v>
      </c>
      <c r="Y285" s="208"/>
      <c r="Z285" s="208"/>
      <c r="AA285" s="208"/>
      <c r="AB285" s="208"/>
      <c r="AC285" s="208"/>
      <c r="AD285" s="208"/>
      <c r="AE285" s="208"/>
      <c r="AF285" s="208"/>
      <c r="AG285" s="208" t="s">
        <v>138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5">
      <c r="A286" s="225"/>
      <c r="B286" s="226"/>
      <c r="C286" s="256" t="s">
        <v>458</v>
      </c>
      <c r="D286" s="229"/>
      <c r="E286" s="230">
        <v>2.8</v>
      </c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08"/>
      <c r="Z286" s="208"/>
      <c r="AA286" s="208"/>
      <c r="AB286" s="208"/>
      <c r="AC286" s="208"/>
      <c r="AD286" s="208"/>
      <c r="AE286" s="208"/>
      <c r="AF286" s="208"/>
      <c r="AG286" s="208" t="s">
        <v>143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 x14ac:dyDescent="0.25">
      <c r="A287" s="225"/>
      <c r="B287" s="226"/>
      <c r="C287" s="256" t="s">
        <v>180</v>
      </c>
      <c r="D287" s="229"/>
      <c r="E287" s="230">
        <v>18.8</v>
      </c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08"/>
      <c r="Z287" s="208"/>
      <c r="AA287" s="208"/>
      <c r="AB287" s="208"/>
      <c r="AC287" s="208"/>
      <c r="AD287" s="208"/>
      <c r="AE287" s="208"/>
      <c r="AF287" s="208"/>
      <c r="AG287" s="208" t="s">
        <v>143</v>
      </c>
      <c r="AH287" s="208">
        <v>0</v>
      </c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5">
      <c r="A288" s="225"/>
      <c r="B288" s="226"/>
      <c r="C288" s="256" t="s">
        <v>167</v>
      </c>
      <c r="D288" s="229"/>
      <c r="E288" s="230">
        <v>-1.2</v>
      </c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08"/>
      <c r="Z288" s="208"/>
      <c r="AA288" s="208"/>
      <c r="AB288" s="208"/>
      <c r="AC288" s="208"/>
      <c r="AD288" s="208"/>
      <c r="AE288" s="208"/>
      <c r="AF288" s="208"/>
      <c r="AG288" s="208" t="s">
        <v>143</v>
      </c>
      <c r="AH288" s="208">
        <v>0</v>
      </c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 x14ac:dyDescent="0.25">
      <c r="A289" s="246">
        <v>118</v>
      </c>
      <c r="B289" s="247" t="s">
        <v>459</v>
      </c>
      <c r="C289" s="254" t="s">
        <v>460</v>
      </c>
      <c r="D289" s="248" t="s">
        <v>134</v>
      </c>
      <c r="E289" s="249">
        <v>10</v>
      </c>
      <c r="F289" s="250"/>
      <c r="G289" s="251">
        <f>ROUND(E289*F289,2)</f>
        <v>0</v>
      </c>
      <c r="H289" s="228">
        <v>6.94</v>
      </c>
      <c r="I289" s="227">
        <f>ROUND(E289*H289,2)</f>
        <v>69.400000000000006</v>
      </c>
      <c r="J289" s="228">
        <v>103.86</v>
      </c>
      <c r="K289" s="227">
        <f>ROUND(E289*J289,2)</f>
        <v>1038.5999999999999</v>
      </c>
      <c r="L289" s="227">
        <v>15</v>
      </c>
      <c r="M289" s="227">
        <f>G289*(1+L289/100)</f>
        <v>0</v>
      </c>
      <c r="N289" s="227">
        <v>0</v>
      </c>
      <c r="O289" s="227">
        <f>ROUND(E289*N289,2)</f>
        <v>0</v>
      </c>
      <c r="P289" s="227">
        <v>0</v>
      </c>
      <c r="Q289" s="227">
        <f>ROUND(E289*P289,2)</f>
        <v>0</v>
      </c>
      <c r="R289" s="227"/>
      <c r="S289" s="227" t="s">
        <v>135</v>
      </c>
      <c r="T289" s="227" t="s">
        <v>136</v>
      </c>
      <c r="U289" s="227">
        <v>0.11</v>
      </c>
      <c r="V289" s="227">
        <f>ROUND(E289*U289,2)</f>
        <v>1.1000000000000001</v>
      </c>
      <c r="W289" s="227"/>
      <c r="X289" s="227" t="s">
        <v>137</v>
      </c>
      <c r="Y289" s="208"/>
      <c r="Z289" s="208"/>
      <c r="AA289" s="208"/>
      <c r="AB289" s="208"/>
      <c r="AC289" s="208"/>
      <c r="AD289" s="208"/>
      <c r="AE289" s="208"/>
      <c r="AF289" s="208"/>
      <c r="AG289" s="208" t="s">
        <v>138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5">
      <c r="A290" s="240">
        <v>119</v>
      </c>
      <c r="B290" s="241" t="s">
        <v>461</v>
      </c>
      <c r="C290" s="255" t="s">
        <v>462</v>
      </c>
      <c r="D290" s="242" t="s">
        <v>141</v>
      </c>
      <c r="E290" s="243">
        <v>20.399999999999999</v>
      </c>
      <c r="F290" s="244"/>
      <c r="G290" s="245">
        <f>ROUND(E290*F290,2)</f>
        <v>0</v>
      </c>
      <c r="H290" s="228">
        <v>0</v>
      </c>
      <c r="I290" s="227">
        <f>ROUND(E290*H290,2)</f>
        <v>0</v>
      </c>
      <c r="J290" s="228">
        <v>55.9</v>
      </c>
      <c r="K290" s="227">
        <f>ROUND(E290*J290,2)</f>
        <v>1140.3599999999999</v>
      </c>
      <c r="L290" s="227">
        <v>15</v>
      </c>
      <c r="M290" s="227">
        <f>G290*(1+L290/100)</f>
        <v>0</v>
      </c>
      <c r="N290" s="227">
        <v>0</v>
      </c>
      <c r="O290" s="227">
        <f>ROUND(E290*N290,2)</f>
        <v>0</v>
      </c>
      <c r="P290" s="227">
        <v>0</v>
      </c>
      <c r="Q290" s="227">
        <f>ROUND(E290*P290,2)</f>
        <v>0</v>
      </c>
      <c r="R290" s="227"/>
      <c r="S290" s="227" t="s">
        <v>135</v>
      </c>
      <c r="T290" s="227" t="s">
        <v>136</v>
      </c>
      <c r="U290" s="227">
        <v>0.1</v>
      </c>
      <c r="V290" s="227">
        <f>ROUND(E290*U290,2)</f>
        <v>2.04</v>
      </c>
      <c r="W290" s="227"/>
      <c r="X290" s="227" t="s">
        <v>137</v>
      </c>
      <c r="Y290" s="208"/>
      <c r="Z290" s="208"/>
      <c r="AA290" s="208"/>
      <c r="AB290" s="208"/>
      <c r="AC290" s="208"/>
      <c r="AD290" s="208"/>
      <c r="AE290" s="208"/>
      <c r="AF290" s="208"/>
      <c r="AG290" s="208" t="s">
        <v>138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 x14ac:dyDescent="0.25">
      <c r="A291" s="225"/>
      <c r="B291" s="226"/>
      <c r="C291" s="256" t="s">
        <v>458</v>
      </c>
      <c r="D291" s="229"/>
      <c r="E291" s="230">
        <v>2.8</v>
      </c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08"/>
      <c r="Z291" s="208"/>
      <c r="AA291" s="208"/>
      <c r="AB291" s="208"/>
      <c r="AC291" s="208"/>
      <c r="AD291" s="208"/>
      <c r="AE291" s="208"/>
      <c r="AF291" s="208"/>
      <c r="AG291" s="208" t="s">
        <v>143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 x14ac:dyDescent="0.25">
      <c r="A292" s="225"/>
      <c r="B292" s="226"/>
      <c r="C292" s="256" t="s">
        <v>180</v>
      </c>
      <c r="D292" s="229"/>
      <c r="E292" s="230">
        <v>18.8</v>
      </c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08"/>
      <c r="Z292" s="208"/>
      <c r="AA292" s="208"/>
      <c r="AB292" s="208"/>
      <c r="AC292" s="208"/>
      <c r="AD292" s="208"/>
      <c r="AE292" s="208"/>
      <c r="AF292" s="208"/>
      <c r="AG292" s="208" t="s">
        <v>143</v>
      </c>
      <c r="AH292" s="208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 x14ac:dyDescent="0.25">
      <c r="A293" s="225"/>
      <c r="B293" s="226"/>
      <c r="C293" s="256" t="s">
        <v>167</v>
      </c>
      <c r="D293" s="229"/>
      <c r="E293" s="230">
        <v>-1.2</v>
      </c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08"/>
      <c r="Z293" s="208"/>
      <c r="AA293" s="208"/>
      <c r="AB293" s="208"/>
      <c r="AC293" s="208"/>
      <c r="AD293" s="208"/>
      <c r="AE293" s="208"/>
      <c r="AF293" s="208"/>
      <c r="AG293" s="208" t="s">
        <v>143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 x14ac:dyDescent="0.25">
      <c r="A294" s="240">
        <v>120</v>
      </c>
      <c r="B294" s="241" t="s">
        <v>463</v>
      </c>
      <c r="C294" s="255" t="s">
        <v>464</v>
      </c>
      <c r="D294" s="242" t="s">
        <v>141</v>
      </c>
      <c r="E294" s="243">
        <v>20.399999999999999</v>
      </c>
      <c r="F294" s="244"/>
      <c r="G294" s="245">
        <f>ROUND(E294*F294,2)</f>
        <v>0</v>
      </c>
      <c r="H294" s="228">
        <v>149.38</v>
      </c>
      <c r="I294" s="227">
        <f>ROUND(E294*H294,2)</f>
        <v>3047.35</v>
      </c>
      <c r="J294" s="228">
        <v>732.72</v>
      </c>
      <c r="K294" s="227">
        <f>ROUND(E294*J294,2)</f>
        <v>14947.49</v>
      </c>
      <c r="L294" s="227">
        <v>15</v>
      </c>
      <c r="M294" s="227">
        <f>G294*(1+L294/100)</f>
        <v>0</v>
      </c>
      <c r="N294" s="227">
        <v>5.3499999999999997E-3</v>
      </c>
      <c r="O294" s="227">
        <f>ROUND(E294*N294,2)</f>
        <v>0.11</v>
      </c>
      <c r="P294" s="227">
        <v>0</v>
      </c>
      <c r="Q294" s="227">
        <f>ROUND(E294*P294,2)</f>
        <v>0</v>
      </c>
      <c r="R294" s="227"/>
      <c r="S294" s="227" t="s">
        <v>135</v>
      </c>
      <c r="T294" s="227" t="s">
        <v>136</v>
      </c>
      <c r="U294" s="227">
        <v>1.288</v>
      </c>
      <c r="V294" s="227">
        <f>ROUND(E294*U294,2)</f>
        <v>26.28</v>
      </c>
      <c r="W294" s="227"/>
      <c r="X294" s="227" t="s">
        <v>137</v>
      </c>
      <c r="Y294" s="208"/>
      <c r="Z294" s="208"/>
      <c r="AA294" s="208"/>
      <c r="AB294" s="208"/>
      <c r="AC294" s="208"/>
      <c r="AD294" s="208"/>
      <c r="AE294" s="208"/>
      <c r="AF294" s="208"/>
      <c r="AG294" s="208" t="s">
        <v>138</v>
      </c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 x14ac:dyDescent="0.25">
      <c r="A295" s="225"/>
      <c r="B295" s="226"/>
      <c r="C295" s="256" t="s">
        <v>458</v>
      </c>
      <c r="D295" s="229"/>
      <c r="E295" s="230">
        <v>2.8</v>
      </c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08"/>
      <c r="Z295" s="208"/>
      <c r="AA295" s="208"/>
      <c r="AB295" s="208"/>
      <c r="AC295" s="208"/>
      <c r="AD295" s="208"/>
      <c r="AE295" s="208"/>
      <c r="AF295" s="208"/>
      <c r="AG295" s="208" t="s">
        <v>143</v>
      </c>
      <c r="AH295" s="208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5">
      <c r="A296" s="225"/>
      <c r="B296" s="226"/>
      <c r="C296" s="256" t="s">
        <v>180</v>
      </c>
      <c r="D296" s="229"/>
      <c r="E296" s="230">
        <v>18.8</v>
      </c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08"/>
      <c r="Z296" s="208"/>
      <c r="AA296" s="208"/>
      <c r="AB296" s="208"/>
      <c r="AC296" s="208"/>
      <c r="AD296" s="208"/>
      <c r="AE296" s="208"/>
      <c r="AF296" s="208"/>
      <c r="AG296" s="208" t="s">
        <v>143</v>
      </c>
      <c r="AH296" s="208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outlineLevel="1" x14ac:dyDescent="0.25">
      <c r="A297" s="225"/>
      <c r="B297" s="226"/>
      <c r="C297" s="256" t="s">
        <v>167</v>
      </c>
      <c r="D297" s="229"/>
      <c r="E297" s="230">
        <v>-1.2</v>
      </c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08"/>
      <c r="Z297" s="208"/>
      <c r="AA297" s="208"/>
      <c r="AB297" s="208"/>
      <c r="AC297" s="208"/>
      <c r="AD297" s="208"/>
      <c r="AE297" s="208"/>
      <c r="AF297" s="208"/>
      <c r="AG297" s="208" t="s">
        <v>143</v>
      </c>
      <c r="AH297" s="208">
        <v>0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 x14ac:dyDescent="0.25">
      <c r="A298" s="240">
        <v>121</v>
      </c>
      <c r="B298" s="241" t="s">
        <v>465</v>
      </c>
      <c r="C298" s="255" t="s">
        <v>466</v>
      </c>
      <c r="D298" s="242" t="s">
        <v>141</v>
      </c>
      <c r="E298" s="243">
        <v>20.399999999999999</v>
      </c>
      <c r="F298" s="244"/>
      <c r="G298" s="245">
        <f>ROUND(E298*F298,2)</f>
        <v>0</v>
      </c>
      <c r="H298" s="228">
        <v>10.210000000000001</v>
      </c>
      <c r="I298" s="227">
        <f>ROUND(E298*H298,2)</f>
        <v>208.28</v>
      </c>
      <c r="J298" s="228">
        <v>-0.01</v>
      </c>
      <c r="K298" s="227">
        <f>ROUND(E298*J298,2)</f>
        <v>-0.2</v>
      </c>
      <c r="L298" s="227">
        <v>15</v>
      </c>
      <c r="M298" s="227">
        <f>G298*(1+L298/100)</f>
        <v>0</v>
      </c>
      <c r="N298" s="227">
        <v>8.9999999999999998E-4</v>
      </c>
      <c r="O298" s="227">
        <f>ROUND(E298*N298,2)</f>
        <v>0.02</v>
      </c>
      <c r="P298" s="227">
        <v>0</v>
      </c>
      <c r="Q298" s="227">
        <f>ROUND(E298*P298,2)</f>
        <v>0</v>
      </c>
      <c r="R298" s="227"/>
      <c r="S298" s="227" t="s">
        <v>135</v>
      </c>
      <c r="T298" s="227" t="s">
        <v>136</v>
      </c>
      <c r="U298" s="227">
        <v>0</v>
      </c>
      <c r="V298" s="227">
        <f>ROUND(E298*U298,2)</f>
        <v>0</v>
      </c>
      <c r="W298" s="227"/>
      <c r="X298" s="227" t="s">
        <v>137</v>
      </c>
      <c r="Y298" s="208"/>
      <c r="Z298" s="208"/>
      <c r="AA298" s="208"/>
      <c r="AB298" s="208"/>
      <c r="AC298" s="208"/>
      <c r="AD298" s="208"/>
      <c r="AE298" s="208"/>
      <c r="AF298" s="208"/>
      <c r="AG298" s="208" t="s">
        <v>138</v>
      </c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5">
      <c r="A299" s="225"/>
      <c r="B299" s="226"/>
      <c r="C299" s="256" t="s">
        <v>458</v>
      </c>
      <c r="D299" s="229"/>
      <c r="E299" s="230">
        <v>2.8</v>
      </c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08"/>
      <c r="Z299" s="208"/>
      <c r="AA299" s="208"/>
      <c r="AB299" s="208"/>
      <c r="AC299" s="208"/>
      <c r="AD299" s="208"/>
      <c r="AE299" s="208"/>
      <c r="AF299" s="208"/>
      <c r="AG299" s="208" t="s">
        <v>143</v>
      </c>
      <c r="AH299" s="208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5">
      <c r="A300" s="225"/>
      <c r="B300" s="226"/>
      <c r="C300" s="256" t="s">
        <v>180</v>
      </c>
      <c r="D300" s="229"/>
      <c r="E300" s="230">
        <v>18.8</v>
      </c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08"/>
      <c r="Z300" s="208"/>
      <c r="AA300" s="208"/>
      <c r="AB300" s="208"/>
      <c r="AC300" s="208"/>
      <c r="AD300" s="208"/>
      <c r="AE300" s="208"/>
      <c r="AF300" s="208"/>
      <c r="AG300" s="208" t="s">
        <v>143</v>
      </c>
      <c r="AH300" s="208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5">
      <c r="A301" s="225"/>
      <c r="B301" s="226"/>
      <c r="C301" s="256" t="s">
        <v>167</v>
      </c>
      <c r="D301" s="229"/>
      <c r="E301" s="230">
        <v>-1.2</v>
      </c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08"/>
      <c r="Z301" s="208"/>
      <c r="AA301" s="208"/>
      <c r="AB301" s="208"/>
      <c r="AC301" s="208"/>
      <c r="AD301" s="208"/>
      <c r="AE301" s="208"/>
      <c r="AF301" s="208"/>
      <c r="AG301" s="208" t="s">
        <v>143</v>
      </c>
      <c r="AH301" s="208">
        <v>0</v>
      </c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5">
      <c r="A302" s="240">
        <v>122</v>
      </c>
      <c r="B302" s="241" t="s">
        <v>467</v>
      </c>
      <c r="C302" s="255" t="s">
        <v>468</v>
      </c>
      <c r="D302" s="242" t="s">
        <v>200</v>
      </c>
      <c r="E302" s="243">
        <v>10.25</v>
      </c>
      <c r="F302" s="244"/>
      <c r="G302" s="245">
        <f>ROUND(E302*F302,2)</f>
        <v>0</v>
      </c>
      <c r="H302" s="228">
        <v>0</v>
      </c>
      <c r="I302" s="227">
        <f>ROUND(E302*H302,2)</f>
        <v>0</v>
      </c>
      <c r="J302" s="228">
        <v>67.099999999999994</v>
      </c>
      <c r="K302" s="227">
        <f>ROUND(E302*J302,2)</f>
        <v>687.78</v>
      </c>
      <c r="L302" s="227">
        <v>15</v>
      </c>
      <c r="M302" s="227">
        <f>G302*(1+L302/100)</f>
        <v>0</v>
      </c>
      <c r="N302" s="227">
        <v>0</v>
      </c>
      <c r="O302" s="227">
        <f>ROUND(E302*N302,2)</f>
        <v>0</v>
      </c>
      <c r="P302" s="227">
        <v>0</v>
      </c>
      <c r="Q302" s="227">
        <f>ROUND(E302*P302,2)</f>
        <v>0</v>
      </c>
      <c r="R302" s="227"/>
      <c r="S302" s="227" t="s">
        <v>135</v>
      </c>
      <c r="T302" s="227" t="s">
        <v>136</v>
      </c>
      <c r="U302" s="227">
        <v>0.12</v>
      </c>
      <c r="V302" s="227">
        <f>ROUND(E302*U302,2)</f>
        <v>1.23</v>
      </c>
      <c r="W302" s="227"/>
      <c r="X302" s="227" t="s">
        <v>137</v>
      </c>
      <c r="Y302" s="208"/>
      <c r="Z302" s="208"/>
      <c r="AA302" s="208"/>
      <c r="AB302" s="208"/>
      <c r="AC302" s="208"/>
      <c r="AD302" s="208"/>
      <c r="AE302" s="208"/>
      <c r="AF302" s="208"/>
      <c r="AG302" s="208" t="s">
        <v>138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 x14ac:dyDescent="0.25">
      <c r="A303" s="225"/>
      <c r="B303" s="226"/>
      <c r="C303" s="256" t="s">
        <v>469</v>
      </c>
      <c r="D303" s="229"/>
      <c r="E303" s="230">
        <v>4</v>
      </c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08"/>
      <c r="Z303" s="208"/>
      <c r="AA303" s="208"/>
      <c r="AB303" s="208"/>
      <c r="AC303" s="208"/>
      <c r="AD303" s="208"/>
      <c r="AE303" s="208"/>
      <c r="AF303" s="208"/>
      <c r="AG303" s="208" t="s">
        <v>143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 x14ac:dyDescent="0.25">
      <c r="A304" s="225"/>
      <c r="B304" s="226"/>
      <c r="C304" s="256" t="s">
        <v>470</v>
      </c>
      <c r="D304" s="229"/>
      <c r="E304" s="230">
        <v>2.9</v>
      </c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08"/>
      <c r="Z304" s="208"/>
      <c r="AA304" s="208"/>
      <c r="AB304" s="208"/>
      <c r="AC304" s="208"/>
      <c r="AD304" s="208"/>
      <c r="AE304" s="208"/>
      <c r="AF304" s="208"/>
      <c r="AG304" s="208" t="s">
        <v>143</v>
      </c>
      <c r="AH304" s="208">
        <v>0</v>
      </c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 x14ac:dyDescent="0.25">
      <c r="A305" s="225"/>
      <c r="B305" s="226"/>
      <c r="C305" s="256" t="s">
        <v>471</v>
      </c>
      <c r="D305" s="229"/>
      <c r="E305" s="230">
        <v>3.35</v>
      </c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08"/>
      <c r="Z305" s="208"/>
      <c r="AA305" s="208"/>
      <c r="AB305" s="208"/>
      <c r="AC305" s="208"/>
      <c r="AD305" s="208"/>
      <c r="AE305" s="208"/>
      <c r="AF305" s="208"/>
      <c r="AG305" s="208" t="s">
        <v>143</v>
      </c>
      <c r="AH305" s="208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 x14ac:dyDescent="0.25">
      <c r="A306" s="240">
        <v>123</v>
      </c>
      <c r="B306" s="241" t="s">
        <v>472</v>
      </c>
      <c r="C306" s="255" t="s">
        <v>473</v>
      </c>
      <c r="D306" s="242" t="s">
        <v>141</v>
      </c>
      <c r="E306" s="243">
        <v>22.44</v>
      </c>
      <c r="F306" s="244"/>
      <c r="G306" s="245">
        <f>ROUND(E306*F306,2)</f>
        <v>0</v>
      </c>
      <c r="H306" s="228">
        <v>500</v>
      </c>
      <c r="I306" s="227">
        <f>ROUND(E306*H306,2)</f>
        <v>11220</v>
      </c>
      <c r="J306" s="228">
        <v>0</v>
      </c>
      <c r="K306" s="227">
        <f>ROUND(E306*J306,2)</f>
        <v>0</v>
      </c>
      <c r="L306" s="227">
        <v>15</v>
      </c>
      <c r="M306" s="227">
        <f>G306*(1+L306/100)</f>
        <v>0</v>
      </c>
      <c r="N306" s="227">
        <v>0</v>
      </c>
      <c r="O306" s="227">
        <f>ROUND(E306*N306,2)</f>
        <v>0</v>
      </c>
      <c r="P306" s="227">
        <v>0</v>
      </c>
      <c r="Q306" s="227">
        <f>ROUND(E306*P306,2)</f>
        <v>0</v>
      </c>
      <c r="R306" s="227"/>
      <c r="S306" s="227" t="s">
        <v>187</v>
      </c>
      <c r="T306" s="227" t="s">
        <v>136</v>
      </c>
      <c r="U306" s="227">
        <v>0</v>
      </c>
      <c r="V306" s="227">
        <f>ROUND(E306*U306,2)</f>
        <v>0</v>
      </c>
      <c r="W306" s="227"/>
      <c r="X306" s="227" t="s">
        <v>211</v>
      </c>
      <c r="Y306" s="208"/>
      <c r="Z306" s="208"/>
      <c r="AA306" s="208"/>
      <c r="AB306" s="208"/>
      <c r="AC306" s="208"/>
      <c r="AD306" s="208"/>
      <c r="AE306" s="208"/>
      <c r="AF306" s="208"/>
      <c r="AG306" s="208" t="s">
        <v>300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 x14ac:dyDescent="0.25">
      <c r="A307" s="225"/>
      <c r="B307" s="226"/>
      <c r="C307" s="257" t="s">
        <v>445</v>
      </c>
      <c r="D307" s="231"/>
      <c r="E307" s="232"/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08"/>
      <c r="Z307" s="208"/>
      <c r="AA307" s="208"/>
      <c r="AB307" s="208"/>
      <c r="AC307" s="208"/>
      <c r="AD307" s="208"/>
      <c r="AE307" s="208"/>
      <c r="AF307" s="208"/>
      <c r="AG307" s="208" t="s">
        <v>143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outlineLevel="1" x14ac:dyDescent="0.25">
      <c r="A308" s="225"/>
      <c r="B308" s="226"/>
      <c r="C308" s="258" t="s">
        <v>474</v>
      </c>
      <c r="D308" s="231"/>
      <c r="E308" s="232">
        <v>2.8</v>
      </c>
      <c r="F308" s="227"/>
      <c r="G308" s="227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08"/>
      <c r="Z308" s="208"/>
      <c r="AA308" s="208"/>
      <c r="AB308" s="208"/>
      <c r="AC308" s="208"/>
      <c r="AD308" s="208"/>
      <c r="AE308" s="208"/>
      <c r="AF308" s="208"/>
      <c r="AG308" s="208" t="s">
        <v>143</v>
      </c>
      <c r="AH308" s="208">
        <v>2</v>
      </c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 x14ac:dyDescent="0.25">
      <c r="A309" s="225"/>
      <c r="B309" s="226"/>
      <c r="C309" s="258" t="s">
        <v>475</v>
      </c>
      <c r="D309" s="231"/>
      <c r="E309" s="232">
        <v>18.8</v>
      </c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08"/>
      <c r="Z309" s="208"/>
      <c r="AA309" s="208"/>
      <c r="AB309" s="208"/>
      <c r="AC309" s="208"/>
      <c r="AD309" s="208"/>
      <c r="AE309" s="208"/>
      <c r="AF309" s="208"/>
      <c r="AG309" s="208" t="s">
        <v>143</v>
      </c>
      <c r="AH309" s="208">
        <v>2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 x14ac:dyDescent="0.25">
      <c r="A310" s="225"/>
      <c r="B310" s="226"/>
      <c r="C310" s="258" t="s">
        <v>476</v>
      </c>
      <c r="D310" s="231"/>
      <c r="E310" s="232">
        <v>-1.2</v>
      </c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08"/>
      <c r="Z310" s="208"/>
      <c r="AA310" s="208"/>
      <c r="AB310" s="208"/>
      <c r="AC310" s="208"/>
      <c r="AD310" s="208"/>
      <c r="AE310" s="208"/>
      <c r="AF310" s="208"/>
      <c r="AG310" s="208" t="s">
        <v>143</v>
      </c>
      <c r="AH310" s="208">
        <v>2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 x14ac:dyDescent="0.25">
      <c r="A311" s="225"/>
      <c r="B311" s="226"/>
      <c r="C311" s="257" t="s">
        <v>450</v>
      </c>
      <c r="D311" s="231"/>
      <c r="E311" s="232"/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08"/>
      <c r="Z311" s="208"/>
      <c r="AA311" s="208"/>
      <c r="AB311" s="208"/>
      <c r="AC311" s="208"/>
      <c r="AD311" s="208"/>
      <c r="AE311" s="208"/>
      <c r="AF311" s="208"/>
      <c r="AG311" s="208" t="s">
        <v>143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5">
      <c r="A312" s="225"/>
      <c r="B312" s="226"/>
      <c r="C312" s="256" t="s">
        <v>477</v>
      </c>
      <c r="D312" s="229"/>
      <c r="E312" s="230">
        <v>22.44</v>
      </c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08"/>
      <c r="Z312" s="208"/>
      <c r="AA312" s="208"/>
      <c r="AB312" s="208"/>
      <c r="AC312" s="208"/>
      <c r="AD312" s="208"/>
      <c r="AE312" s="208"/>
      <c r="AF312" s="208"/>
      <c r="AG312" s="208" t="s">
        <v>143</v>
      </c>
      <c r="AH312" s="208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 x14ac:dyDescent="0.25">
      <c r="A313" s="246">
        <v>124</v>
      </c>
      <c r="B313" s="247" t="s">
        <v>478</v>
      </c>
      <c r="C313" s="254" t="s">
        <v>479</v>
      </c>
      <c r="D313" s="248" t="s">
        <v>200</v>
      </c>
      <c r="E313" s="249">
        <v>12</v>
      </c>
      <c r="F313" s="250"/>
      <c r="G313" s="251">
        <f>ROUND(E313*F313,2)</f>
        <v>0</v>
      </c>
      <c r="H313" s="228">
        <v>96.4</v>
      </c>
      <c r="I313" s="227">
        <f>ROUND(E313*H313,2)</f>
        <v>1156.8</v>
      </c>
      <c r="J313" s="228">
        <v>0</v>
      </c>
      <c r="K313" s="227">
        <f>ROUND(E313*J313,2)</f>
        <v>0</v>
      </c>
      <c r="L313" s="227">
        <v>15</v>
      </c>
      <c r="M313" s="227">
        <f>G313*(1+L313/100)</f>
        <v>0</v>
      </c>
      <c r="N313" s="227">
        <v>2.2000000000000001E-4</v>
      </c>
      <c r="O313" s="227">
        <f>ROUND(E313*N313,2)</f>
        <v>0</v>
      </c>
      <c r="P313" s="227">
        <v>0</v>
      </c>
      <c r="Q313" s="227">
        <f>ROUND(E313*P313,2)</f>
        <v>0</v>
      </c>
      <c r="R313" s="227"/>
      <c r="S313" s="227" t="s">
        <v>187</v>
      </c>
      <c r="T313" s="227" t="s">
        <v>136</v>
      </c>
      <c r="U313" s="227">
        <v>0</v>
      </c>
      <c r="V313" s="227">
        <f>ROUND(E313*U313,2)</f>
        <v>0</v>
      </c>
      <c r="W313" s="227"/>
      <c r="X313" s="227" t="s">
        <v>211</v>
      </c>
      <c r="Y313" s="208"/>
      <c r="Z313" s="208"/>
      <c r="AA313" s="208"/>
      <c r="AB313" s="208"/>
      <c r="AC313" s="208"/>
      <c r="AD313" s="208"/>
      <c r="AE313" s="208"/>
      <c r="AF313" s="208"/>
      <c r="AG313" s="208" t="s">
        <v>300</v>
      </c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 x14ac:dyDescent="0.25">
      <c r="A314" s="246">
        <v>125</v>
      </c>
      <c r="B314" s="247" t="s">
        <v>480</v>
      </c>
      <c r="C314" s="254" t="s">
        <v>481</v>
      </c>
      <c r="D314" s="248" t="s">
        <v>0</v>
      </c>
      <c r="E314" s="249">
        <v>346.48059999999998</v>
      </c>
      <c r="F314" s="250"/>
      <c r="G314" s="251">
        <f>ROUND(E314*F314,2)</f>
        <v>0</v>
      </c>
      <c r="H314" s="228">
        <v>0</v>
      </c>
      <c r="I314" s="227">
        <f>ROUND(E314*H314,2)</f>
        <v>0</v>
      </c>
      <c r="J314" s="228">
        <v>3.85</v>
      </c>
      <c r="K314" s="227">
        <f>ROUND(E314*J314,2)</f>
        <v>1333.95</v>
      </c>
      <c r="L314" s="227">
        <v>15</v>
      </c>
      <c r="M314" s="227">
        <f>G314*(1+L314/100)</f>
        <v>0</v>
      </c>
      <c r="N314" s="227">
        <v>0</v>
      </c>
      <c r="O314" s="227">
        <f>ROUND(E314*N314,2)</f>
        <v>0</v>
      </c>
      <c r="P314" s="227">
        <v>0</v>
      </c>
      <c r="Q314" s="227">
        <f>ROUND(E314*P314,2)</f>
        <v>0</v>
      </c>
      <c r="R314" s="227"/>
      <c r="S314" s="227" t="s">
        <v>135</v>
      </c>
      <c r="T314" s="227" t="s">
        <v>136</v>
      </c>
      <c r="U314" s="227">
        <v>0</v>
      </c>
      <c r="V314" s="227">
        <f>ROUND(E314*U314,2)</f>
        <v>0</v>
      </c>
      <c r="W314" s="227"/>
      <c r="X314" s="227" t="s">
        <v>216</v>
      </c>
      <c r="Y314" s="208"/>
      <c r="Z314" s="208"/>
      <c r="AA314" s="208"/>
      <c r="AB314" s="208"/>
      <c r="AC314" s="208"/>
      <c r="AD314" s="208"/>
      <c r="AE314" s="208"/>
      <c r="AF314" s="208"/>
      <c r="AG314" s="208" t="s">
        <v>217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x14ac:dyDescent="0.25">
      <c r="A315" s="234" t="s">
        <v>130</v>
      </c>
      <c r="B315" s="235" t="s">
        <v>92</v>
      </c>
      <c r="C315" s="253" t="s">
        <v>93</v>
      </c>
      <c r="D315" s="236"/>
      <c r="E315" s="237"/>
      <c r="F315" s="238"/>
      <c r="G315" s="239">
        <f>SUMIF(AG316:AG328,"&lt;&gt;NOR",G316:G328)</f>
        <v>0</v>
      </c>
      <c r="H315" s="233"/>
      <c r="I315" s="233">
        <f>SUM(I316:I328)</f>
        <v>1741.92</v>
      </c>
      <c r="J315" s="233"/>
      <c r="K315" s="233">
        <f>SUM(K316:K328)</f>
        <v>4151.21</v>
      </c>
      <c r="L315" s="233"/>
      <c r="M315" s="233">
        <f>SUM(M316:M328)</f>
        <v>0</v>
      </c>
      <c r="N315" s="233"/>
      <c r="O315" s="233">
        <f>SUM(O316:O328)</f>
        <v>0</v>
      </c>
      <c r="P315" s="233"/>
      <c r="Q315" s="233">
        <f>SUM(Q316:Q328)</f>
        <v>0</v>
      </c>
      <c r="R315" s="233"/>
      <c r="S315" s="233"/>
      <c r="T315" s="233"/>
      <c r="U315" s="233"/>
      <c r="V315" s="233">
        <f>SUM(V316:V328)</f>
        <v>7.620000000000001</v>
      </c>
      <c r="W315" s="233"/>
      <c r="X315" s="233"/>
      <c r="AG315" t="s">
        <v>131</v>
      </c>
    </row>
    <row r="316" spans="1:60" outlineLevel="1" x14ac:dyDescent="0.25">
      <c r="A316" s="240">
        <v>126</v>
      </c>
      <c r="B316" s="241" t="s">
        <v>482</v>
      </c>
      <c r="C316" s="255" t="s">
        <v>483</v>
      </c>
      <c r="D316" s="242" t="s">
        <v>141</v>
      </c>
      <c r="E316" s="243">
        <v>12.288</v>
      </c>
      <c r="F316" s="244"/>
      <c r="G316" s="245">
        <f>ROUND(E316*F316,2)</f>
        <v>0</v>
      </c>
      <c r="H316" s="228">
        <v>78.95</v>
      </c>
      <c r="I316" s="227">
        <f>ROUND(E316*H316,2)</f>
        <v>970.14</v>
      </c>
      <c r="J316" s="228">
        <v>79.55</v>
      </c>
      <c r="K316" s="227">
        <f>ROUND(E316*J316,2)</f>
        <v>977.51</v>
      </c>
      <c r="L316" s="227">
        <v>15</v>
      </c>
      <c r="M316" s="227">
        <f>G316*(1+L316/100)</f>
        <v>0</v>
      </c>
      <c r="N316" s="227">
        <v>3.6999999999999999E-4</v>
      </c>
      <c r="O316" s="227">
        <f>ROUND(E316*N316,2)</f>
        <v>0</v>
      </c>
      <c r="P316" s="227">
        <v>0</v>
      </c>
      <c r="Q316" s="227">
        <f>ROUND(E316*P316,2)</f>
        <v>0</v>
      </c>
      <c r="R316" s="227"/>
      <c r="S316" s="227" t="s">
        <v>135</v>
      </c>
      <c r="T316" s="227" t="s">
        <v>136</v>
      </c>
      <c r="U316" s="227">
        <v>0.13900000000000001</v>
      </c>
      <c r="V316" s="227">
        <f>ROUND(E316*U316,2)</f>
        <v>1.71</v>
      </c>
      <c r="W316" s="227"/>
      <c r="X316" s="227" t="s">
        <v>137</v>
      </c>
      <c r="Y316" s="208"/>
      <c r="Z316" s="208"/>
      <c r="AA316" s="208"/>
      <c r="AB316" s="208"/>
      <c r="AC316" s="208"/>
      <c r="AD316" s="208"/>
      <c r="AE316" s="208"/>
      <c r="AF316" s="208"/>
      <c r="AG316" s="208" t="s">
        <v>138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 x14ac:dyDescent="0.25">
      <c r="A317" s="225"/>
      <c r="B317" s="226"/>
      <c r="C317" s="256" t="s">
        <v>484</v>
      </c>
      <c r="D317" s="229"/>
      <c r="E317" s="230">
        <v>2.88</v>
      </c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08"/>
      <c r="Z317" s="208"/>
      <c r="AA317" s="208"/>
      <c r="AB317" s="208"/>
      <c r="AC317" s="208"/>
      <c r="AD317" s="208"/>
      <c r="AE317" s="208"/>
      <c r="AF317" s="208"/>
      <c r="AG317" s="208" t="s">
        <v>143</v>
      </c>
      <c r="AH317" s="208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 x14ac:dyDescent="0.25">
      <c r="A318" s="225"/>
      <c r="B318" s="226"/>
      <c r="C318" s="256" t="s">
        <v>485</v>
      </c>
      <c r="D318" s="229"/>
      <c r="E318" s="230">
        <v>2.6880000000000002</v>
      </c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08"/>
      <c r="Z318" s="208"/>
      <c r="AA318" s="208"/>
      <c r="AB318" s="208"/>
      <c r="AC318" s="208"/>
      <c r="AD318" s="208"/>
      <c r="AE318" s="208"/>
      <c r="AF318" s="208"/>
      <c r="AG318" s="208" t="s">
        <v>143</v>
      </c>
      <c r="AH318" s="208">
        <v>0</v>
      </c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 x14ac:dyDescent="0.25">
      <c r="A319" s="225"/>
      <c r="B319" s="226"/>
      <c r="C319" s="256" t="s">
        <v>484</v>
      </c>
      <c r="D319" s="229"/>
      <c r="E319" s="230">
        <v>2.88</v>
      </c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08"/>
      <c r="Z319" s="208"/>
      <c r="AA319" s="208"/>
      <c r="AB319" s="208"/>
      <c r="AC319" s="208"/>
      <c r="AD319" s="208"/>
      <c r="AE319" s="208"/>
      <c r="AF319" s="208"/>
      <c r="AG319" s="208" t="s">
        <v>143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 x14ac:dyDescent="0.25">
      <c r="A320" s="225"/>
      <c r="B320" s="226"/>
      <c r="C320" s="256" t="s">
        <v>486</v>
      </c>
      <c r="D320" s="229"/>
      <c r="E320" s="230">
        <v>3.84</v>
      </c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08"/>
      <c r="Z320" s="208"/>
      <c r="AA320" s="208"/>
      <c r="AB320" s="208"/>
      <c r="AC320" s="208"/>
      <c r="AD320" s="208"/>
      <c r="AE320" s="208"/>
      <c r="AF320" s="208"/>
      <c r="AG320" s="208" t="s">
        <v>143</v>
      </c>
      <c r="AH320" s="208">
        <v>0</v>
      </c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ht="20.399999999999999" outlineLevel="1" x14ac:dyDescent="0.25">
      <c r="A321" s="240">
        <v>127</v>
      </c>
      <c r="B321" s="241" t="s">
        <v>487</v>
      </c>
      <c r="C321" s="255" t="s">
        <v>488</v>
      </c>
      <c r="D321" s="242" t="s">
        <v>141</v>
      </c>
      <c r="E321" s="243">
        <v>6.2</v>
      </c>
      <c r="F321" s="244"/>
      <c r="G321" s="245">
        <f>ROUND(E321*F321,2)</f>
        <v>0</v>
      </c>
      <c r="H321" s="228">
        <v>1.5</v>
      </c>
      <c r="I321" s="227">
        <f>ROUND(E321*H321,2)</f>
        <v>9.3000000000000007</v>
      </c>
      <c r="J321" s="228">
        <v>31.5</v>
      </c>
      <c r="K321" s="227">
        <f>ROUND(E321*J321,2)</f>
        <v>195.3</v>
      </c>
      <c r="L321" s="227">
        <v>15</v>
      </c>
      <c r="M321" s="227">
        <f>G321*(1+L321/100)</f>
        <v>0</v>
      </c>
      <c r="N321" s="227">
        <v>1.0000000000000001E-5</v>
      </c>
      <c r="O321" s="227">
        <f>ROUND(E321*N321,2)</f>
        <v>0</v>
      </c>
      <c r="P321" s="227">
        <v>0</v>
      </c>
      <c r="Q321" s="227">
        <f>ROUND(E321*P321,2)</f>
        <v>0</v>
      </c>
      <c r="R321" s="227"/>
      <c r="S321" s="227" t="s">
        <v>135</v>
      </c>
      <c r="T321" s="227" t="s">
        <v>136</v>
      </c>
      <c r="U321" s="227">
        <v>7.1999999999999995E-2</v>
      </c>
      <c r="V321" s="227">
        <f>ROUND(E321*U321,2)</f>
        <v>0.45</v>
      </c>
      <c r="W321" s="227"/>
      <c r="X321" s="227" t="s">
        <v>137</v>
      </c>
      <c r="Y321" s="208"/>
      <c r="Z321" s="208"/>
      <c r="AA321" s="208"/>
      <c r="AB321" s="208"/>
      <c r="AC321" s="208"/>
      <c r="AD321" s="208"/>
      <c r="AE321" s="208"/>
      <c r="AF321" s="208"/>
      <c r="AG321" s="208" t="s">
        <v>138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 x14ac:dyDescent="0.25">
      <c r="A322" s="225"/>
      <c r="B322" s="226"/>
      <c r="C322" s="256" t="s">
        <v>489</v>
      </c>
      <c r="D322" s="229"/>
      <c r="E322" s="230">
        <v>1.2</v>
      </c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08"/>
      <c r="Z322" s="208"/>
      <c r="AA322" s="208"/>
      <c r="AB322" s="208"/>
      <c r="AC322" s="208"/>
      <c r="AD322" s="208"/>
      <c r="AE322" s="208"/>
      <c r="AF322" s="208"/>
      <c r="AG322" s="208" t="s">
        <v>143</v>
      </c>
      <c r="AH322" s="208">
        <v>0</v>
      </c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5">
      <c r="A323" s="225"/>
      <c r="B323" s="226"/>
      <c r="C323" s="256" t="s">
        <v>490</v>
      </c>
      <c r="D323" s="229"/>
      <c r="E323" s="230">
        <v>5</v>
      </c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08"/>
      <c r="Z323" s="208"/>
      <c r="AA323" s="208"/>
      <c r="AB323" s="208"/>
      <c r="AC323" s="208"/>
      <c r="AD323" s="208"/>
      <c r="AE323" s="208"/>
      <c r="AF323" s="208"/>
      <c r="AG323" s="208" t="s">
        <v>143</v>
      </c>
      <c r="AH323" s="208">
        <v>0</v>
      </c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5">
      <c r="A324" s="240">
        <v>128</v>
      </c>
      <c r="B324" s="241" t="s">
        <v>491</v>
      </c>
      <c r="C324" s="255" t="s">
        <v>492</v>
      </c>
      <c r="D324" s="242" t="s">
        <v>200</v>
      </c>
      <c r="E324" s="243">
        <v>25</v>
      </c>
      <c r="F324" s="244"/>
      <c r="G324" s="245">
        <f>ROUND(E324*F324,2)</f>
        <v>0</v>
      </c>
      <c r="H324" s="228">
        <v>17.39</v>
      </c>
      <c r="I324" s="227">
        <f>ROUND(E324*H324,2)</f>
        <v>434.75</v>
      </c>
      <c r="J324" s="228">
        <v>65.31</v>
      </c>
      <c r="K324" s="227">
        <f>ROUND(E324*J324,2)</f>
        <v>1632.75</v>
      </c>
      <c r="L324" s="227">
        <v>15</v>
      </c>
      <c r="M324" s="227">
        <f>G324*(1+L324/100)</f>
        <v>0</v>
      </c>
      <c r="N324" s="227">
        <v>9.0000000000000006E-5</v>
      </c>
      <c r="O324" s="227">
        <f>ROUND(E324*N324,2)</f>
        <v>0</v>
      </c>
      <c r="P324" s="227">
        <v>0</v>
      </c>
      <c r="Q324" s="227">
        <f>ROUND(E324*P324,2)</f>
        <v>0</v>
      </c>
      <c r="R324" s="227"/>
      <c r="S324" s="227" t="s">
        <v>135</v>
      </c>
      <c r="T324" s="227" t="s">
        <v>136</v>
      </c>
      <c r="U324" s="227">
        <v>0.11600000000000001</v>
      </c>
      <c r="V324" s="227">
        <f>ROUND(E324*U324,2)</f>
        <v>2.9</v>
      </c>
      <c r="W324" s="227"/>
      <c r="X324" s="227" t="s">
        <v>137</v>
      </c>
      <c r="Y324" s="208"/>
      <c r="Z324" s="208"/>
      <c r="AA324" s="208"/>
      <c r="AB324" s="208"/>
      <c r="AC324" s="208"/>
      <c r="AD324" s="208"/>
      <c r="AE324" s="208"/>
      <c r="AF324" s="208"/>
      <c r="AG324" s="208" t="s">
        <v>138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5">
      <c r="A325" s="225"/>
      <c r="B325" s="226"/>
      <c r="C325" s="256" t="s">
        <v>493</v>
      </c>
      <c r="D325" s="229"/>
      <c r="E325" s="230">
        <v>25</v>
      </c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143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 x14ac:dyDescent="0.25">
      <c r="A326" s="240">
        <v>129</v>
      </c>
      <c r="B326" s="241" t="s">
        <v>494</v>
      </c>
      <c r="C326" s="255" t="s">
        <v>495</v>
      </c>
      <c r="D326" s="242" t="s">
        <v>141</v>
      </c>
      <c r="E326" s="243">
        <v>6.2</v>
      </c>
      <c r="F326" s="244"/>
      <c r="G326" s="245">
        <f>ROUND(E326*F326,2)</f>
        <v>0</v>
      </c>
      <c r="H326" s="228">
        <v>52.86</v>
      </c>
      <c r="I326" s="227">
        <f>ROUND(E326*H326,2)</f>
        <v>327.73</v>
      </c>
      <c r="J326" s="228">
        <v>217.04</v>
      </c>
      <c r="K326" s="227">
        <f>ROUND(E326*J326,2)</f>
        <v>1345.65</v>
      </c>
      <c r="L326" s="227">
        <v>15</v>
      </c>
      <c r="M326" s="227">
        <f>G326*(1+L326/100)</f>
        <v>0</v>
      </c>
      <c r="N326" s="227">
        <v>3.6000000000000002E-4</v>
      </c>
      <c r="O326" s="227">
        <f>ROUND(E326*N326,2)</f>
        <v>0</v>
      </c>
      <c r="P326" s="227">
        <v>0</v>
      </c>
      <c r="Q326" s="227">
        <f>ROUND(E326*P326,2)</f>
        <v>0</v>
      </c>
      <c r="R326" s="227"/>
      <c r="S326" s="227" t="s">
        <v>187</v>
      </c>
      <c r="T326" s="227" t="s">
        <v>136</v>
      </c>
      <c r="U326" s="227">
        <v>0.41299999999999998</v>
      </c>
      <c r="V326" s="227">
        <f>ROUND(E326*U326,2)</f>
        <v>2.56</v>
      </c>
      <c r="W326" s="227"/>
      <c r="X326" s="227" t="s">
        <v>137</v>
      </c>
      <c r="Y326" s="208"/>
      <c r="Z326" s="208"/>
      <c r="AA326" s="208"/>
      <c r="AB326" s="208"/>
      <c r="AC326" s="208"/>
      <c r="AD326" s="208"/>
      <c r="AE326" s="208"/>
      <c r="AF326" s="208"/>
      <c r="AG326" s="208" t="s">
        <v>138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5">
      <c r="A327" s="225"/>
      <c r="B327" s="226"/>
      <c r="C327" s="256" t="s">
        <v>489</v>
      </c>
      <c r="D327" s="229"/>
      <c r="E327" s="230">
        <v>1.2</v>
      </c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08"/>
      <c r="Z327" s="208"/>
      <c r="AA327" s="208"/>
      <c r="AB327" s="208"/>
      <c r="AC327" s="208"/>
      <c r="AD327" s="208"/>
      <c r="AE327" s="208"/>
      <c r="AF327" s="208"/>
      <c r="AG327" s="208" t="s">
        <v>143</v>
      </c>
      <c r="AH327" s="208">
        <v>0</v>
      </c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5">
      <c r="A328" s="225"/>
      <c r="B328" s="226"/>
      <c r="C328" s="256" t="s">
        <v>490</v>
      </c>
      <c r="D328" s="229"/>
      <c r="E328" s="230">
        <v>5</v>
      </c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08"/>
      <c r="Z328" s="208"/>
      <c r="AA328" s="208"/>
      <c r="AB328" s="208"/>
      <c r="AC328" s="208"/>
      <c r="AD328" s="208"/>
      <c r="AE328" s="208"/>
      <c r="AF328" s="208"/>
      <c r="AG328" s="208" t="s">
        <v>143</v>
      </c>
      <c r="AH328" s="208">
        <v>0</v>
      </c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x14ac:dyDescent="0.25">
      <c r="A329" s="234" t="s">
        <v>130</v>
      </c>
      <c r="B329" s="235" t="s">
        <v>94</v>
      </c>
      <c r="C329" s="253" t="s">
        <v>95</v>
      </c>
      <c r="D329" s="236"/>
      <c r="E329" s="237"/>
      <c r="F329" s="238"/>
      <c r="G329" s="239">
        <f>SUMIF(AG330:AG347,"&lt;&gt;NOR",G330:G347)</f>
        <v>0</v>
      </c>
      <c r="H329" s="233"/>
      <c r="I329" s="233">
        <f>SUM(I330:I347)</f>
        <v>1604.6100000000001</v>
      </c>
      <c r="J329" s="233"/>
      <c r="K329" s="233">
        <f>SUM(K330:K347)</f>
        <v>31787.950000000004</v>
      </c>
      <c r="L329" s="233"/>
      <c r="M329" s="233">
        <f>SUM(M330:M347)</f>
        <v>0</v>
      </c>
      <c r="N329" s="233"/>
      <c r="O329" s="233">
        <f>SUM(O330:O347)</f>
        <v>0.05</v>
      </c>
      <c r="P329" s="233"/>
      <c r="Q329" s="233">
        <f>SUM(Q330:Q347)</f>
        <v>0</v>
      </c>
      <c r="R329" s="233"/>
      <c r="S329" s="233"/>
      <c r="T329" s="233"/>
      <c r="U329" s="233"/>
      <c r="V329" s="233">
        <f>SUM(V330:V347)</f>
        <v>51.019999999999996</v>
      </c>
      <c r="W329" s="233"/>
      <c r="X329" s="233"/>
      <c r="AG329" t="s">
        <v>131</v>
      </c>
    </row>
    <row r="330" spans="1:60" outlineLevel="1" x14ac:dyDescent="0.25">
      <c r="A330" s="240">
        <v>130</v>
      </c>
      <c r="B330" s="241" t="s">
        <v>496</v>
      </c>
      <c r="C330" s="255" t="s">
        <v>497</v>
      </c>
      <c r="D330" s="242" t="s">
        <v>141</v>
      </c>
      <c r="E330" s="243">
        <v>233.0025</v>
      </c>
      <c r="F330" s="244"/>
      <c r="G330" s="245">
        <f>ROUND(E330*F330,2)</f>
        <v>0</v>
      </c>
      <c r="H330" s="228">
        <v>0.11</v>
      </c>
      <c r="I330" s="227">
        <f>ROUND(E330*H330,2)</f>
        <v>25.63</v>
      </c>
      <c r="J330" s="228">
        <v>37.69</v>
      </c>
      <c r="K330" s="227">
        <f>ROUND(E330*J330,2)</f>
        <v>8781.86</v>
      </c>
      <c r="L330" s="227">
        <v>15</v>
      </c>
      <c r="M330" s="227">
        <f>G330*(1+L330/100)</f>
        <v>0</v>
      </c>
      <c r="N330" s="227">
        <v>0</v>
      </c>
      <c r="O330" s="227">
        <f>ROUND(E330*N330,2)</f>
        <v>0</v>
      </c>
      <c r="P330" s="227">
        <v>0</v>
      </c>
      <c r="Q330" s="227">
        <f>ROUND(E330*P330,2)</f>
        <v>0</v>
      </c>
      <c r="R330" s="227"/>
      <c r="S330" s="227" t="s">
        <v>135</v>
      </c>
      <c r="T330" s="227" t="s">
        <v>136</v>
      </c>
      <c r="U330" s="227">
        <v>6.9709999999999994E-2</v>
      </c>
      <c r="V330" s="227">
        <f>ROUND(E330*U330,2)</f>
        <v>16.239999999999998</v>
      </c>
      <c r="W330" s="227"/>
      <c r="X330" s="227" t="s">
        <v>137</v>
      </c>
      <c r="Y330" s="208"/>
      <c r="Z330" s="208"/>
      <c r="AA330" s="208"/>
      <c r="AB330" s="208"/>
      <c r="AC330" s="208"/>
      <c r="AD330" s="208"/>
      <c r="AE330" s="208"/>
      <c r="AF330" s="208"/>
      <c r="AG330" s="208" t="s">
        <v>138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outlineLevel="1" x14ac:dyDescent="0.25">
      <c r="A331" s="225"/>
      <c r="B331" s="226"/>
      <c r="C331" s="256" t="s">
        <v>498</v>
      </c>
      <c r="D331" s="229"/>
      <c r="E331" s="230"/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08"/>
      <c r="Z331" s="208"/>
      <c r="AA331" s="208"/>
      <c r="AB331" s="208"/>
      <c r="AC331" s="208"/>
      <c r="AD331" s="208"/>
      <c r="AE331" s="208"/>
      <c r="AF331" s="208"/>
      <c r="AG331" s="208" t="s">
        <v>143</v>
      </c>
      <c r="AH331" s="208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outlineLevel="1" x14ac:dyDescent="0.25">
      <c r="A332" s="225"/>
      <c r="B332" s="226"/>
      <c r="C332" s="256" t="s">
        <v>499</v>
      </c>
      <c r="D332" s="229"/>
      <c r="E332" s="230">
        <v>174.3</v>
      </c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08"/>
      <c r="Z332" s="208"/>
      <c r="AA332" s="208"/>
      <c r="AB332" s="208"/>
      <c r="AC332" s="208"/>
      <c r="AD332" s="208"/>
      <c r="AE332" s="208"/>
      <c r="AF332" s="208"/>
      <c r="AG332" s="208" t="s">
        <v>143</v>
      </c>
      <c r="AH332" s="208">
        <v>0</v>
      </c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 x14ac:dyDescent="0.25">
      <c r="A333" s="225"/>
      <c r="B333" s="226"/>
      <c r="C333" s="256" t="s">
        <v>500</v>
      </c>
      <c r="D333" s="229"/>
      <c r="E333" s="230">
        <v>58.702500000000001</v>
      </c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08"/>
      <c r="Z333" s="208"/>
      <c r="AA333" s="208"/>
      <c r="AB333" s="208"/>
      <c r="AC333" s="208"/>
      <c r="AD333" s="208"/>
      <c r="AE333" s="208"/>
      <c r="AF333" s="208"/>
      <c r="AG333" s="208" t="s">
        <v>143</v>
      </c>
      <c r="AH333" s="208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 x14ac:dyDescent="0.25">
      <c r="A334" s="240">
        <v>131</v>
      </c>
      <c r="B334" s="241" t="s">
        <v>501</v>
      </c>
      <c r="C334" s="255" t="s">
        <v>502</v>
      </c>
      <c r="D334" s="242" t="s">
        <v>141</v>
      </c>
      <c r="E334" s="243">
        <v>239.47749999999999</v>
      </c>
      <c r="F334" s="244"/>
      <c r="G334" s="245">
        <f>ROUND(E334*F334,2)</f>
        <v>0</v>
      </c>
      <c r="H334" s="228">
        <v>4</v>
      </c>
      <c r="I334" s="227">
        <f>ROUND(E334*H334,2)</f>
        <v>957.91</v>
      </c>
      <c r="J334" s="228">
        <v>55.2</v>
      </c>
      <c r="K334" s="227">
        <f>ROUND(E334*J334,2)</f>
        <v>13219.16</v>
      </c>
      <c r="L334" s="227">
        <v>15</v>
      </c>
      <c r="M334" s="227">
        <f>G334*(1+L334/100)</f>
        <v>0</v>
      </c>
      <c r="N334" s="227">
        <v>1.3999999999999999E-4</v>
      </c>
      <c r="O334" s="227">
        <f>ROUND(E334*N334,2)</f>
        <v>0.03</v>
      </c>
      <c r="P334" s="227">
        <v>0</v>
      </c>
      <c r="Q334" s="227">
        <f>ROUND(E334*P334,2)</f>
        <v>0</v>
      </c>
      <c r="R334" s="227"/>
      <c r="S334" s="227" t="s">
        <v>135</v>
      </c>
      <c r="T334" s="227" t="s">
        <v>136</v>
      </c>
      <c r="U334" s="227">
        <v>0.10191</v>
      </c>
      <c r="V334" s="227">
        <f>ROUND(E334*U334,2)</f>
        <v>24.41</v>
      </c>
      <c r="W334" s="227"/>
      <c r="X334" s="227" t="s">
        <v>137</v>
      </c>
      <c r="Y334" s="208"/>
      <c r="Z334" s="208"/>
      <c r="AA334" s="208"/>
      <c r="AB334" s="208"/>
      <c r="AC334" s="208"/>
      <c r="AD334" s="208"/>
      <c r="AE334" s="208"/>
      <c r="AF334" s="208"/>
      <c r="AG334" s="208" t="s">
        <v>138</v>
      </c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outlineLevel="1" x14ac:dyDescent="0.25">
      <c r="A335" s="225"/>
      <c r="B335" s="226"/>
      <c r="C335" s="256" t="s">
        <v>500</v>
      </c>
      <c r="D335" s="229"/>
      <c r="E335" s="230">
        <v>58.702500000000001</v>
      </c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08"/>
      <c r="Z335" s="208"/>
      <c r="AA335" s="208"/>
      <c r="AB335" s="208"/>
      <c r="AC335" s="208"/>
      <c r="AD335" s="208"/>
      <c r="AE335" s="208"/>
      <c r="AF335" s="208"/>
      <c r="AG335" s="208" t="s">
        <v>143</v>
      </c>
      <c r="AH335" s="208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 x14ac:dyDescent="0.25">
      <c r="A336" s="225"/>
      <c r="B336" s="226"/>
      <c r="C336" s="256" t="s">
        <v>503</v>
      </c>
      <c r="D336" s="229"/>
      <c r="E336" s="230">
        <v>174.3</v>
      </c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08"/>
      <c r="Z336" s="208"/>
      <c r="AA336" s="208"/>
      <c r="AB336" s="208"/>
      <c r="AC336" s="208"/>
      <c r="AD336" s="208"/>
      <c r="AE336" s="208"/>
      <c r="AF336" s="208"/>
      <c r="AG336" s="208" t="s">
        <v>143</v>
      </c>
      <c r="AH336" s="208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outlineLevel="1" x14ac:dyDescent="0.25">
      <c r="A337" s="225"/>
      <c r="B337" s="226"/>
      <c r="C337" s="256" t="s">
        <v>504</v>
      </c>
      <c r="D337" s="229"/>
      <c r="E337" s="230">
        <v>6.4749999999999996</v>
      </c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08"/>
      <c r="Z337" s="208"/>
      <c r="AA337" s="208"/>
      <c r="AB337" s="208"/>
      <c r="AC337" s="208"/>
      <c r="AD337" s="208"/>
      <c r="AE337" s="208"/>
      <c r="AF337" s="208"/>
      <c r="AG337" s="208" t="s">
        <v>143</v>
      </c>
      <c r="AH337" s="208">
        <v>0</v>
      </c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outlineLevel="1" x14ac:dyDescent="0.25">
      <c r="A338" s="240">
        <v>132</v>
      </c>
      <c r="B338" s="241" t="s">
        <v>505</v>
      </c>
      <c r="C338" s="255" t="s">
        <v>506</v>
      </c>
      <c r="D338" s="242" t="s">
        <v>141</v>
      </c>
      <c r="E338" s="243">
        <v>58.702500000000001</v>
      </c>
      <c r="F338" s="244"/>
      <c r="G338" s="245">
        <f>ROUND(E338*F338,2)</f>
        <v>0</v>
      </c>
      <c r="H338" s="228">
        <v>10.58</v>
      </c>
      <c r="I338" s="227">
        <f>ROUND(E338*H338,2)</f>
        <v>621.07000000000005</v>
      </c>
      <c r="J338" s="228">
        <v>7.62</v>
      </c>
      <c r="K338" s="227">
        <f>ROUND(E338*J338,2)</f>
        <v>447.31</v>
      </c>
      <c r="L338" s="227">
        <v>15</v>
      </c>
      <c r="M338" s="227">
        <f>G338*(1+L338/100)</f>
        <v>0</v>
      </c>
      <c r="N338" s="227">
        <v>3.5E-4</v>
      </c>
      <c r="O338" s="227">
        <f>ROUND(E338*N338,2)</f>
        <v>0.02</v>
      </c>
      <c r="P338" s="227">
        <v>0</v>
      </c>
      <c r="Q338" s="227">
        <f>ROUND(E338*P338,2)</f>
        <v>0</v>
      </c>
      <c r="R338" s="227"/>
      <c r="S338" s="227" t="s">
        <v>135</v>
      </c>
      <c r="T338" s="227" t="s">
        <v>136</v>
      </c>
      <c r="U338" s="227">
        <v>1.35E-2</v>
      </c>
      <c r="V338" s="227">
        <f>ROUND(E338*U338,2)</f>
        <v>0.79</v>
      </c>
      <c r="W338" s="227"/>
      <c r="X338" s="227" t="s">
        <v>137</v>
      </c>
      <c r="Y338" s="208"/>
      <c r="Z338" s="208"/>
      <c r="AA338" s="208"/>
      <c r="AB338" s="208"/>
      <c r="AC338" s="208"/>
      <c r="AD338" s="208"/>
      <c r="AE338" s="208"/>
      <c r="AF338" s="208"/>
      <c r="AG338" s="208" t="s">
        <v>138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outlineLevel="1" x14ac:dyDescent="0.25">
      <c r="A339" s="225"/>
      <c r="B339" s="226"/>
      <c r="C339" s="256" t="s">
        <v>158</v>
      </c>
      <c r="D339" s="229"/>
      <c r="E339" s="230">
        <v>6.75</v>
      </c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08"/>
      <c r="Z339" s="208"/>
      <c r="AA339" s="208"/>
      <c r="AB339" s="208"/>
      <c r="AC339" s="208"/>
      <c r="AD339" s="208"/>
      <c r="AE339" s="208"/>
      <c r="AF339" s="208"/>
      <c r="AG339" s="208" t="s">
        <v>143</v>
      </c>
      <c r="AH339" s="208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outlineLevel="1" x14ac:dyDescent="0.25">
      <c r="A340" s="225"/>
      <c r="B340" s="226"/>
      <c r="C340" s="256" t="s">
        <v>159</v>
      </c>
      <c r="D340" s="229"/>
      <c r="E340" s="230">
        <v>20.452500000000001</v>
      </c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08"/>
      <c r="Z340" s="208"/>
      <c r="AA340" s="208"/>
      <c r="AB340" s="208"/>
      <c r="AC340" s="208"/>
      <c r="AD340" s="208"/>
      <c r="AE340" s="208"/>
      <c r="AF340" s="208"/>
      <c r="AG340" s="208" t="s">
        <v>143</v>
      </c>
      <c r="AH340" s="208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outlineLevel="1" x14ac:dyDescent="0.25">
      <c r="A341" s="225"/>
      <c r="B341" s="226"/>
      <c r="C341" s="256" t="s">
        <v>160</v>
      </c>
      <c r="D341" s="229"/>
      <c r="E341" s="230">
        <v>9.57</v>
      </c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08"/>
      <c r="Z341" s="208"/>
      <c r="AA341" s="208"/>
      <c r="AB341" s="208"/>
      <c r="AC341" s="208"/>
      <c r="AD341" s="208"/>
      <c r="AE341" s="208"/>
      <c r="AF341" s="208"/>
      <c r="AG341" s="208" t="s">
        <v>143</v>
      </c>
      <c r="AH341" s="208">
        <v>0</v>
      </c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 x14ac:dyDescent="0.25">
      <c r="A342" s="225"/>
      <c r="B342" s="226"/>
      <c r="C342" s="256" t="s">
        <v>161</v>
      </c>
      <c r="D342" s="229"/>
      <c r="E342" s="230">
        <v>16.829999999999998</v>
      </c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08"/>
      <c r="Z342" s="208"/>
      <c r="AA342" s="208"/>
      <c r="AB342" s="208"/>
      <c r="AC342" s="208"/>
      <c r="AD342" s="208"/>
      <c r="AE342" s="208"/>
      <c r="AF342" s="208"/>
      <c r="AG342" s="208" t="s">
        <v>143</v>
      </c>
      <c r="AH342" s="208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outlineLevel="1" x14ac:dyDescent="0.25">
      <c r="A343" s="225"/>
      <c r="B343" s="226"/>
      <c r="C343" s="256" t="s">
        <v>162</v>
      </c>
      <c r="D343" s="229"/>
      <c r="E343" s="230">
        <v>5.0999999999999996</v>
      </c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08"/>
      <c r="Z343" s="208"/>
      <c r="AA343" s="208"/>
      <c r="AB343" s="208"/>
      <c r="AC343" s="208"/>
      <c r="AD343" s="208"/>
      <c r="AE343" s="208"/>
      <c r="AF343" s="208"/>
      <c r="AG343" s="208" t="s">
        <v>143</v>
      </c>
      <c r="AH343" s="208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ht="20.399999999999999" outlineLevel="1" x14ac:dyDescent="0.25">
      <c r="A344" s="240">
        <v>133</v>
      </c>
      <c r="B344" s="241" t="s">
        <v>507</v>
      </c>
      <c r="C344" s="255" t="s">
        <v>508</v>
      </c>
      <c r="D344" s="242" t="s">
        <v>141</v>
      </c>
      <c r="E344" s="243">
        <v>239.47749999999999</v>
      </c>
      <c r="F344" s="244"/>
      <c r="G344" s="245">
        <f>ROUND(E344*F344,2)</f>
        <v>0</v>
      </c>
      <c r="H344" s="228">
        <v>0</v>
      </c>
      <c r="I344" s="227">
        <f>ROUND(E344*H344,2)</f>
        <v>0</v>
      </c>
      <c r="J344" s="228">
        <v>39</v>
      </c>
      <c r="K344" s="227">
        <f>ROUND(E344*J344,2)</f>
        <v>9339.6200000000008</v>
      </c>
      <c r="L344" s="227">
        <v>15</v>
      </c>
      <c r="M344" s="227">
        <f>G344*(1+L344/100)</f>
        <v>0</v>
      </c>
      <c r="N344" s="227">
        <v>0</v>
      </c>
      <c r="O344" s="227">
        <f>ROUND(E344*N344,2)</f>
        <v>0</v>
      </c>
      <c r="P344" s="227">
        <v>0</v>
      </c>
      <c r="Q344" s="227">
        <f>ROUND(E344*P344,2)</f>
        <v>0</v>
      </c>
      <c r="R344" s="227"/>
      <c r="S344" s="227" t="s">
        <v>187</v>
      </c>
      <c r="T344" s="227" t="s">
        <v>136</v>
      </c>
      <c r="U344" s="227">
        <v>0.04</v>
      </c>
      <c r="V344" s="227">
        <f>ROUND(E344*U344,2)</f>
        <v>9.58</v>
      </c>
      <c r="W344" s="227"/>
      <c r="X344" s="227" t="s">
        <v>137</v>
      </c>
      <c r="Y344" s="208"/>
      <c r="Z344" s="208"/>
      <c r="AA344" s="208"/>
      <c r="AB344" s="208"/>
      <c r="AC344" s="208"/>
      <c r="AD344" s="208"/>
      <c r="AE344" s="208"/>
      <c r="AF344" s="208"/>
      <c r="AG344" s="208" t="s">
        <v>138</v>
      </c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outlineLevel="1" x14ac:dyDescent="0.25">
      <c r="A345" s="225"/>
      <c r="B345" s="226"/>
      <c r="C345" s="256" t="s">
        <v>500</v>
      </c>
      <c r="D345" s="229"/>
      <c r="E345" s="230">
        <v>58.702500000000001</v>
      </c>
      <c r="F345" s="227"/>
      <c r="G345" s="227"/>
      <c r="H345" s="227"/>
      <c r="I345" s="227"/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08"/>
      <c r="Z345" s="208"/>
      <c r="AA345" s="208"/>
      <c r="AB345" s="208"/>
      <c r="AC345" s="208"/>
      <c r="AD345" s="208"/>
      <c r="AE345" s="208"/>
      <c r="AF345" s="208"/>
      <c r="AG345" s="208" t="s">
        <v>143</v>
      </c>
      <c r="AH345" s="208">
        <v>0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 x14ac:dyDescent="0.25">
      <c r="A346" s="225"/>
      <c r="B346" s="226"/>
      <c r="C346" s="256" t="s">
        <v>503</v>
      </c>
      <c r="D346" s="229"/>
      <c r="E346" s="230">
        <v>174.3</v>
      </c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08"/>
      <c r="Z346" s="208"/>
      <c r="AA346" s="208"/>
      <c r="AB346" s="208"/>
      <c r="AC346" s="208"/>
      <c r="AD346" s="208"/>
      <c r="AE346" s="208"/>
      <c r="AF346" s="208"/>
      <c r="AG346" s="208" t="s">
        <v>143</v>
      </c>
      <c r="AH346" s="208">
        <v>0</v>
      </c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outlineLevel="1" x14ac:dyDescent="0.25">
      <c r="A347" s="225"/>
      <c r="B347" s="226"/>
      <c r="C347" s="256" t="s">
        <v>504</v>
      </c>
      <c r="D347" s="229"/>
      <c r="E347" s="230">
        <v>6.4749999999999996</v>
      </c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08"/>
      <c r="Z347" s="208"/>
      <c r="AA347" s="208"/>
      <c r="AB347" s="208"/>
      <c r="AC347" s="208"/>
      <c r="AD347" s="208"/>
      <c r="AE347" s="208"/>
      <c r="AF347" s="208"/>
      <c r="AG347" s="208" t="s">
        <v>143</v>
      </c>
      <c r="AH347" s="208">
        <v>0</v>
      </c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x14ac:dyDescent="0.25">
      <c r="A348" s="234" t="s">
        <v>130</v>
      </c>
      <c r="B348" s="235" t="s">
        <v>96</v>
      </c>
      <c r="C348" s="253" t="s">
        <v>97</v>
      </c>
      <c r="D348" s="236"/>
      <c r="E348" s="237"/>
      <c r="F348" s="238"/>
      <c r="G348" s="239">
        <f>SUMIF(AG349:AG351,"&lt;&gt;NOR",G349:G351)</f>
        <v>0</v>
      </c>
      <c r="H348" s="233"/>
      <c r="I348" s="233">
        <f>SUM(I349:I351)</f>
        <v>4442.58</v>
      </c>
      <c r="J348" s="233"/>
      <c r="K348" s="233">
        <f>SUM(K349:K351)</f>
        <v>3400.9</v>
      </c>
      <c r="L348" s="233"/>
      <c r="M348" s="233">
        <f>SUM(M349:M351)</f>
        <v>0</v>
      </c>
      <c r="N348" s="233"/>
      <c r="O348" s="233">
        <f>SUM(O349:O351)</f>
        <v>0.04</v>
      </c>
      <c r="P348" s="233"/>
      <c r="Q348" s="233">
        <f>SUM(Q349:Q351)</f>
        <v>0.06</v>
      </c>
      <c r="R348" s="233"/>
      <c r="S348" s="233"/>
      <c r="T348" s="233"/>
      <c r="U348" s="233"/>
      <c r="V348" s="233">
        <f>SUM(V349:V351)</f>
        <v>5.78</v>
      </c>
      <c r="W348" s="233"/>
      <c r="X348" s="233"/>
      <c r="AG348" t="s">
        <v>131</v>
      </c>
    </row>
    <row r="349" spans="1:60" outlineLevel="1" x14ac:dyDescent="0.25">
      <c r="A349" s="246">
        <v>134</v>
      </c>
      <c r="B349" s="247" t="s">
        <v>509</v>
      </c>
      <c r="C349" s="254" t="s">
        <v>510</v>
      </c>
      <c r="D349" s="248" t="s">
        <v>134</v>
      </c>
      <c r="E349" s="249">
        <v>4</v>
      </c>
      <c r="F349" s="250"/>
      <c r="G349" s="251">
        <f>ROUND(E349*F349,2)</f>
        <v>0</v>
      </c>
      <c r="H349" s="228">
        <v>0</v>
      </c>
      <c r="I349" s="227">
        <f>ROUND(E349*H349,2)</f>
        <v>0</v>
      </c>
      <c r="J349" s="228">
        <v>354.1</v>
      </c>
      <c r="K349" s="227">
        <f>ROUND(E349*J349,2)</f>
        <v>1416.4</v>
      </c>
      <c r="L349" s="227">
        <v>15</v>
      </c>
      <c r="M349" s="227">
        <f>G349*(1+L349/100)</f>
        <v>0</v>
      </c>
      <c r="N349" s="227">
        <v>0</v>
      </c>
      <c r="O349" s="227">
        <f>ROUND(E349*N349,2)</f>
        <v>0</v>
      </c>
      <c r="P349" s="227">
        <v>1.6E-2</v>
      </c>
      <c r="Q349" s="227">
        <f>ROUND(E349*P349,2)</f>
        <v>0.06</v>
      </c>
      <c r="R349" s="227"/>
      <c r="S349" s="227" t="s">
        <v>135</v>
      </c>
      <c r="T349" s="227" t="s">
        <v>136</v>
      </c>
      <c r="U349" s="227">
        <v>0.63390000000000002</v>
      </c>
      <c r="V349" s="227">
        <f>ROUND(E349*U349,2)</f>
        <v>2.54</v>
      </c>
      <c r="W349" s="227"/>
      <c r="X349" s="227" t="s">
        <v>137</v>
      </c>
      <c r="Y349" s="208"/>
      <c r="Z349" s="208"/>
      <c r="AA349" s="208"/>
      <c r="AB349" s="208"/>
      <c r="AC349" s="208"/>
      <c r="AD349" s="208"/>
      <c r="AE349" s="208"/>
      <c r="AF349" s="208"/>
      <c r="AG349" s="208" t="s">
        <v>138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ht="20.399999999999999" outlineLevel="1" x14ac:dyDescent="0.25">
      <c r="A350" s="240">
        <v>135</v>
      </c>
      <c r="B350" s="241" t="s">
        <v>511</v>
      </c>
      <c r="C350" s="255" t="s">
        <v>512</v>
      </c>
      <c r="D350" s="242" t="s">
        <v>141</v>
      </c>
      <c r="E350" s="243">
        <v>10.8</v>
      </c>
      <c r="F350" s="244"/>
      <c r="G350" s="245">
        <f>ROUND(E350*F350,2)</f>
        <v>0</v>
      </c>
      <c r="H350" s="228">
        <v>411.35</v>
      </c>
      <c r="I350" s="227">
        <f>ROUND(E350*H350,2)</f>
        <v>4442.58</v>
      </c>
      <c r="J350" s="228">
        <v>183.75</v>
      </c>
      <c r="K350" s="227">
        <f>ROUND(E350*J350,2)</f>
        <v>1984.5</v>
      </c>
      <c r="L350" s="227">
        <v>15</v>
      </c>
      <c r="M350" s="227">
        <f>G350*(1+L350/100)</f>
        <v>0</v>
      </c>
      <c r="N350" s="227">
        <v>3.82E-3</v>
      </c>
      <c r="O350" s="227">
        <f>ROUND(E350*N350,2)</f>
        <v>0.04</v>
      </c>
      <c r="P350" s="227">
        <v>0</v>
      </c>
      <c r="Q350" s="227">
        <f>ROUND(E350*P350,2)</f>
        <v>0</v>
      </c>
      <c r="R350" s="227"/>
      <c r="S350" s="227" t="s">
        <v>135</v>
      </c>
      <c r="T350" s="227" t="s">
        <v>136</v>
      </c>
      <c r="U350" s="227">
        <v>0.3</v>
      </c>
      <c r="V350" s="227">
        <f>ROUND(E350*U350,2)</f>
        <v>3.24</v>
      </c>
      <c r="W350" s="227"/>
      <c r="X350" s="227" t="s">
        <v>137</v>
      </c>
      <c r="Y350" s="208"/>
      <c r="Z350" s="208"/>
      <c r="AA350" s="208"/>
      <c r="AB350" s="208"/>
      <c r="AC350" s="208"/>
      <c r="AD350" s="208"/>
      <c r="AE350" s="208"/>
      <c r="AF350" s="208"/>
      <c r="AG350" s="208" t="s">
        <v>138</v>
      </c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outlineLevel="1" x14ac:dyDescent="0.25">
      <c r="A351" s="225"/>
      <c r="B351" s="226"/>
      <c r="C351" s="256" t="s">
        <v>155</v>
      </c>
      <c r="D351" s="229"/>
      <c r="E351" s="230">
        <v>10.8</v>
      </c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08"/>
      <c r="Z351" s="208"/>
      <c r="AA351" s="208"/>
      <c r="AB351" s="208"/>
      <c r="AC351" s="208"/>
      <c r="AD351" s="208"/>
      <c r="AE351" s="208"/>
      <c r="AF351" s="208"/>
      <c r="AG351" s="208" t="s">
        <v>143</v>
      </c>
      <c r="AH351" s="208">
        <v>0</v>
      </c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x14ac:dyDescent="0.25">
      <c r="A352" s="234" t="s">
        <v>130</v>
      </c>
      <c r="B352" s="235" t="s">
        <v>98</v>
      </c>
      <c r="C352" s="253" t="s">
        <v>99</v>
      </c>
      <c r="D352" s="236"/>
      <c r="E352" s="237"/>
      <c r="F352" s="238"/>
      <c r="G352" s="239">
        <f>SUMIF(AG353:AG371,"&lt;&gt;NOR",G353:G371)</f>
        <v>0</v>
      </c>
      <c r="H352" s="233"/>
      <c r="I352" s="233">
        <f>SUM(I353:I371)</f>
        <v>9206</v>
      </c>
      <c r="J352" s="233"/>
      <c r="K352" s="233">
        <f>SUM(K353:K371)</f>
        <v>18601.7</v>
      </c>
      <c r="L352" s="233"/>
      <c r="M352" s="233">
        <f>SUM(M353:M371)</f>
        <v>0</v>
      </c>
      <c r="N352" s="233"/>
      <c r="O352" s="233">
        <f>SUM(O353:O371)</f>
        <v>0.03</v>
      </c>
      <c r="P352" s="233"/>
      <c r="Q352" s="233">
        <f>SUM(Q353:Q371)</f>
        <v>0</v>
      </c>
      <c r="R352" s="233"/>
      <c r="S352" s="233"/>
      <c r="T352" s="233"/>
      <c r="U352" s="233"/>
      <c r="V352" s="233">
        <f>SUM(V353:V371)</f>
        <v>5.27</v>
      </c>
      <c r="W352" s="233"/>
      <c r="X352" s="233"/>
      <c r="AG352" t="s">
        <v>131</v>
      </c>
    </row>
    <row r="353" spans="1:60" outlineLevel="1" x14ac:dyDescent="0.25">
      <c r="A353" s="246">
        <v>136</v>
      </c>
      <c r="B353" s="247" t="s">
        <v>513</v>
      </c>
      <c r="C353" s="254" t="s">
        <v>514</v>
      </c>
      <c r="D353" s="248" t="s">
        <v>134</v>
      </c>
      <c r="E353" s="249">
        <v>2</v>
      </c>
      <c r="F353" s="250"/>
      <c r="G353" s="251">
        <f>ROUND(E353*F353,2)</f>
        <v>0</v>
      </c>
      <c r="H353" s="228">
        <v>0</v>
      </c>
      <c r="I353" s="227">
        <f>ROUND(E353*H353,2)</f>
        <v>0</v>
      </c>
      <c r="J353" s="228">
        <v>185.1</v>
      </c>
      <c r="K353" s="227">
        <f>ROUND(E353*J353,2)</f>
        <v>370.2</v>
      </c>
      <c r="L353" s="227">
        <v>15</v>
      </c>
      <c r="M353" s="227">
        <f>G353*(1+L353/100)</f>
        <v>0</v>
      </c>
      <c r="N353" s="227">
        <v>0</v>
      </c>
      <c r="O353" s="227">
        <f>ROUND(E353*N353,2)</f>
        <v>0</v>
      </c>
      <c r="P353" s="227">
        <v>0</v>
      </c>
      <c r="Q353" s="227">
        <f>ROUND(E353*P353,2)</f>
        <v>0</v>
      </c>
      <c r="R353" s="227"/>
      <c r="S353" s="227" t="s">
        <v>135</v>
      </c>
      <c r="T353" s="227" t="s">
        <v>136</v>
      </c>
      <c r="U353" s="227">
        <v>0.30567</v>
      </c>
      <c r="V353" s="227">
        <f>ROUND(E353*U353,2)</f>
        <v>0.61</v>
      </c>
      <c r="W353" s="227"/>
      <c r="X353" s="227" t="s">
        <v>137</v>
      </c>
      <c r="Y353" s="208"/>
      <c r="Z353" s="208"/>
      <c r="AA353" s="208"/>
      <c r="AB353" s="208"/>
      <c r="AC353" s="208"/>
      <c r="AD353" s="208"/>
      <c r="AE353" s="208"/>
      <c r="AF353" s="208"/>
      <c r="AG353" s="208" t="s">
        <v>138</v>
      </c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 x14ac:dyDescent="0.25">
      <c r="A354" s="246">
        <v>137</v>
      </c>
      <c r="B354" s="247" t="s">
        <v>515</v>
      </c>
      <c r="C354" s="254" t="s">
        <v>516</v>
      </c>
      <c r="D354" s="248" t="s">
        <v>134</v>
      </c>
      <c r="E354" s="249">
        <v>7</v>
      </c>
      <c r="F354" s="250"/>
      <c r="G354" s="251">
        <f>ROUND(E354*F354,2)</f>
        <v>0</v>
      </c>
      <c r="H354" s="228">
        <v>0</v>
      </c>
      <c r="I354" s="227">
        <f>ROUND(E354*H354,2)</f>
        <v>0</v>
      </c>
      <c r="J354" s="228">
        <v>235</v>
      </c>
      <c r="K354" s="227">
        <f>ROUND(E354*J354,2)</f>
        <v>1645</v>
      </c>
      <c r="L354" s="227">
        <v>15</v>
      </c>
      <c r="M354" s="227">
        <f>G354*(1+L354/100)</f>
        <v>0</v>
      </c>
      <c r="N354" s="227">
        <v>0</v>
      </c>
      <c r="O354" s="227">
        <f>ROUND(E354*N354,2)</f>
        <v>0</v>
      </c>
      <c r="P354" s="227">
        <v>0</v>
      </c>
      <c r="Q354" s="227">
        <f>ROUND(E354*P354,2)</f>
        <v>0</v>
      </c>
      <c r="R354" s="227"/>
      <c r="S354" s="227" t="s">
        <v>135</v>
      </c>
      <c r="T354" s="227" t="s">
        <v>136</v>
      </c>
      <c r="U354" s="227">
        <v>0.43</v>
      </c>
      <c r="V354" s="227">
        <f>ROUND(E354*U354,2)</f>
        <v>3.01</v>
      </c>
      <c r="W354" s="227"/>
      <c r="X354" s="227" t="s">
        <v>137</v>
      </c>
      <c r="Y354" s="208"/>
      <c r="Z354" s="208"/>
      <c r="AA354" s="208"/>
      <c r="AB354" s="208"/>
      <c r="AC354" s="208"/>
      <c r="AD354" s="208"/>
      <c r="AE354" s="208"/>
      <c r="AF354" s="208"/>
      <c r="AG354" s="208" t="s">
        <v>138</v>
      </c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 x14ac:dyDescent="0.25">
      <c r="A355" s="246">
        <v>138</v>
      </c>
      <c r="B355" s="247" t="s">
        <v>517</v>
      </c>
      <c r="C355" s="254" t="s">
        <v>518</v>
      </c>
      <c r="D355" s="248" t="s">
        <v>134</v>
      </c>
      <c r="E355" s="249">
        <v>5</v>
      </c>
      <c r="F355" s="250"/>
      <c r="G355" s="251">
        <f>ROUND(E355*F355,2)</f>
        <v>0</v>
      </c>
      <c r="H355" s="228">
        <v>0</v>
      </c>
      <c r="I355" s="227">
        <f>ROUND(E355*H355,2)</f>
        <v>0</v>
      </c>
      <c r="J355" s="228">
        <v>181</v>
      </c>
      <c r="K355" s="227">
        <f>ROUND(E355*J355,2)</f>
        <v>905</v>
      </c>
      <c r="L355" s="227">
        <v>15</v>
      </c>
      <c r="M355" s="227">
        <f>G355*(1+L355/100)</f>
        <v>0</v>
      </c>
      <c r="N355" s="227">
        <v>0</v>
      </c>
      <c r="O355" s="227">
        <f>ROUND(E355*N355,2)</f>
        <v>0</v>
      </c>
      <c r="P355" s="227">
        <v>0</v>
      </c>
      <c r="Q355" s="227">
        <f>ROUND(E355*P355,2)</f>
        <v>0</v>
      </c>
      <c r="R355" s="227"/>
      <c r="S355" s="227" t="s">
        <v>135</v>
      </c>
      <c r="T355" s="227" t="s">
        <v>136</v>
      </c>
      <c r="U355" s="227">
        <v>0.33050000000000002</v>
      </c>
      <c r="V355" s="227">
        <f>ROUND(E355*U355,2)</f>
        <v>1.65</v>
      </c>
      <c r="W355" s="227"/>
      <c r="X355" s="227" t="s">
        <v>137</v>
      </c>
      <c r="Y355" s="208"/>
      <c r="Z355" s="208"/>
      <c r="AA355" s="208"/>
      <c r="AB355" s="208"/>
      <c r="AC355" s="208"/>
      <c r="AD355" s="208"/>
      <c r="AE355" s="208"/>
      <c r="AF355" s="208"/>
      <c r="AG355" s="208" t="s">
        <v>138</v>
      </c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outlineLevel="1" x14ac:dyDescent="0.25">
      <c r="A356" s="246">
        <v>139</v>
      </c>
      <c r="B356" s="247" t="s">
        <v>519</v>
      </c>
      <c r="C356" s="254" t="s">
        <v>520</v>
      </c>
      <c r="D356" s="248" t="s">
        <v>0</v>
      </c>
      <c r="E356" s="249">
        <v>5</v>
      </c>
      <c r="F356" s="250"/>
      <c r="G356" s="251">
        <f>ROUND(E356*F356,2)</f>
        <v>0</v>
      </c>
      <c r="H356" s="228">
        <v>0</v>
      </c>
      <c r="I356" s="227">
        <f>ROUND(E356*H356,2)</f>
        <v>0</v>
      </c>
      <c r="J356" s="228">
        <v>115.5</v>
      </c>
      <c r="K356" s="227">
        <f>ROUND(E356*J356,2)</f>
        <v>577.5</v>
      </c>
      <c r="L356" s="227">
        <v>15</v>
      </c>
      <c r="M356" s="227">
        <f>G356*(1+L356/100)</f>
        <v>0</v>
      </c>
      <c r="N356" s="227">
        <v>0</v>
      </c>
      <c r="O356" s="227">
        <f>ROUND(E356*N356,2)</f>
        <v>0</v>
      </c>
      <c r="P356" s="227">
        <v>0</v>
      </c>
      <c r="Q356" s="227">
        <f>ROUND(E356*P356,2)</f>
        <v>0</v>
      </c>
      <c r="R356" s="227"/>
      <c r="S356" s="227" t="s">
        <v>187</v>
      </c>
      <c r="T356" s="227" t="s">
        <v>136</v>
      </c>
      <c r="U356" s="227">
        <v>0</v>
      </c>
      <c r="V356" s="227">
        <f>ROUND(E356*U356,2)</f>
        <v>0</v>
      </c>
      <c r="W356" s="227"/>
      <c r="X356" s="227" t="s">
        <v>137</v>
      </c>
      <c r="Y356" s="208"/>
      <c r="Z356" s="208"/>
      <c r="AA356" s="208"/>
      <c r="AB356" s="208"/>
      <c r="AC356" s="208"/>
      <c r="AD356" s="208"/>
      <c r="AE356" s="208"/>
      <c r="AF356" s="208"/>
      <c r="AG356" s="208" t="s">
        <v>334</v>
      </c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outlineLevel="1" x14ac:dyDescent="0.25">
      <c r="A357" s="240">
        <v>140</v>
      </c>
      <c r="B357" s="241" t="s">
        <v>98</v>
      </c>
      <c r="C357" s="255" t="s">
        <v>521</v>
      </c>
      <c r="D357" s="242" t="s">
        <v>244</v>
      </c>
      <c r="E357" s="243">
        <v>5</v>
      </c>
      <c r="F357" s="244"/>
      <c r="G357" s="245">
        <f>ROUND(E357*F357,2)</f>
        <v>0</v>
      </c>
      <c r="H357" s="228">
        <v>0</v>
      </c>
      <c r="I357" s="227">
        <f>ROUND(E357*H357,2)</f>
        <v>0</v>
      </c>
      <c r="J357" s="228">
        <v>500</v>
      </c>
      <c r="K357" s="227">
        <f>ROUND(E357*J357,2)</f>
        <v>2500</v>
      </c>
      <c r="L357" s="227">
        <v>15</v>
      </c>
      <c r="M357" s="227">
        <f>G357*(1+L357/100)</f>
        <v>0</v>
      </c>
      <c r="N357" s="227">
        <v>0</v>
      </c>
      <c r="O357" s="227">
        <f>ROUND(E357*N357,2)</f>
        <v>0</v>
      </c>
      <c r="P357" s="227">
        <v>0</v>
      </c>
      <c r="Q357" s="227">
        <f>ROUND(E357*P357,2)</f>
        <v>0</v>
      </c>
      <c r="R357" s="227"/>
      <c r="S357" s="227" t="s">
        <v>187</v>
      </c>
      <c r="T357" s="227" t="s">
        <v>136</v>
      </c>
      <c r="U357" s="227">
        <v>0</v>
      </c>
      <c r="V357" s="227">
        <f>ROUND(E357*U357,2)</f>
        <v>0</v>
      </c>
      <c r="W357" s="227"/>
      <c r="X357" s="227" t="s">
        <v>137</v>
      </c>
      <c r="Y357" s="208"/>
      <c r="Z357" s="208"/>
      <c r="AA357" s="208"/>
      <c r="AB357" s="208"/>
      <c r="AC357" s="208"/>
      <c r="AD357" s="208"/>
      <c r="AE357" s="208"/>
      <c r="AF357" s="208"/>
      <c r="AG357" s="208" t="s">
        <v>138</v>
      </c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 x14ac:dyDescent="0.25">
      <c r="A358" s="225"/>
      <c r="B358" s="226"/>
      <c r="C358" s="256" t="s">
        <v>522</v>
      </c>
      <c r="D358" s="229"/>
      <c r="E358" s="230">
        <v>5</v>
      </c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08"/>
      <c r="Z358" s="208"/>
      <c r="AA358" s="208"/>
      <c r="AB358" s="208"/>
      <c r="AC358" s="208"/>
      <c r="AD358" s="208"/>
      <c r="AE358" s="208"/>
      <c r="AF358" s="208"/>
      <c r="AG358" s="208" t="s">
        <v>143</v>
      </c>
      <c r="AH358" s="208">
        <v>0</v>
      </c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5">
      <c r="A359" s="246">
        <v>141</v>
      </c>
      <c r="B359" s="247" t="s">
        <v>523</v>
      </c>
      <c r="C359" s="254" t="s">
        <v>524</v>
      </c>
      <c r="D359" s="248" t="s">
        <v>134</v>
      </c>
      <c r="E359" s="249">
        <v>2</v>
      </c>
      <c r="F359" s="250"/>
      <c r="G359" s="251">
        <f>ROUND(E359*F359,2)</f>
        <v>0</v>
      </c>
      <c r="H359" s="228">
        <v>152</v>
      </c>
      <c r="I359" s="227">
        <f>ROUND(E359*H359,2)</f>
        <v>304</v>
      </c>
      <c r="J359" s="228">
        <v>0</v>
      </c>
      <c r="K359" s="227">
        <f>ROUND(E359*J359,2)</f>
        <v>0</v>
      </c>
      <c r="L359" s="227">
        <v>15</v>
      </c>
      <c r="M359" s="227">
        <f>G359*(1+L359/100)</f>
        <v>0</v>
      </c>
      <c r="N359" s="227">
        <v>1.0000000000000001E-5</v>
      </c>
      <c r="O359" s="227">
        <f>ROUND(E359*N359,2)</f>
        <v>0</v>
      </c>
      <c r="P359" s="227">
        <v>0</v>
      </c>
      <c r="Q359" s="227">
        <f>ROUND(E359*P359,2)</f>
        <v>0</v>
      </c>
      <c r="R359" s="227" t="s">
        <v>146</v>
      </c>
      <c r="S359" s="227" t="s">
        <v>135</v>
      </c>
      <c r="T359" s="227" t="s">
        <v>136</v>
      </c>
      <c r="U359" s="227">
        <v>0</v>
      </c>
      <c r="V359" s="227">
        <f>ROUND(E359*U359,2)</f>
        <v>0</v>
      </c>
      <c r="W359" s="227"/>
      <c r="X359" s="227" t="s">
        <v>147</v>
      </c>
      <c r="Y359" s="208"/>
      <c r="Z359" s="208"/>
      <c r="AA359" s="208"/>
      <c r="AB359" s="208"/>
      <c r="AC359" s="208"/>
      <c r="AD359" s="208"/>
      <c r="AE359" s="208"/>
      <c r="AF359" s="208"/>
      <c r="AG359" s="208" t="s">
        <v>148</v>
      </c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5">
      <c r="A360" s="246">
        <v>142</v>
      </c>
      <c r="B360" s="247" t="s">
        <v>525</v>
      </c>
      <c r="C360" s="254" t="s">
        <v>526</v>
      </c>
      <c r="D360" s="248" t="s">
        <v>134</v>
      </c>
      <c r="E360" s="249">
        <v>1</v>
      </c>
      <c r="F360" s="250"/>
      <c r="G360" s="251">
        <f>ROUND(E360*F360,2)</f>
        <v>0</v>
      </c>
      <c r="H360" s="228">
        <v>865</v>
      </c>
      <c r="I360" s="227">
        <f>ROUND(E360*H360,2)</f>
        <v>865</v>
      </c>
      <c r="J360" s="228">
        <v>0</v>
      </c>
      <c r="K360" s="227">
        <f>ROUND(E360*J360,2)</f>
        <v>0</v>
      </c>
      <c r="L360" s="227">
        <v>15</v>
      </c>
      <c r="M360" s="227">
        <f>G360*(1+L360/100)</f>
        <v>0</v>
      </c>
      <c r="N360" s="227">
        <v>3.8999999999999999E-4</v>
      </c>
      <c r="O360" s="227">
        <f>ROUND(E360*N360,2)</f>
        <v>0</v>
      </c>
      <c r="P360" s="227">
        <v>0</v>
      </c>
      <c r="Q360" s="227">
        <f>ROUND(E360*P360,2)</f>
        <v>0</v>
      </c>
      <c r="R360" s="227" t="s">
        <v>146</v>
      </c>
      <c r="S360" s="227" t="s">
        <v>135</v>
      </c>
      <c r="T360" s="227" t="s">
        <v>136</v>
      </c>
      <c r="U360" s="227">
        <v>0</v>
      </c>
      <c r="V360" s="227">
        <f>ROUND(E360*U360,2)</f>
        <v>0</v>
      </c>
      <c r="W360" s="227"/>
      <c r="X360" s="227" t="s">
        <v>147</v>
      </c>
      <c r="Y360" s="208"/>
      <c r="Z360" s="208"/>
      <c r="AA360" s="208"/>
      <c r="AB360" s="208"/>
      <c r="AC360" s="208"/>
      <c r="AD360" s="208"/>
      <c r="AE360" s="208"/>
      <c r="AF360" s="208"/>
      <c r="AG360" s="208" t="s">
        <v>148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5">
      <c r="A361" s="246">
        <v>143</v>
      </c>
      <c r="B361" s="247" t="s">
        <v>527</v>
      </c>
      <c r="C361" s="254" t="s">
        <v>528</v>
      </c>
      <c r="D361" s="248" t="s">
        <v>134</v>
      </c>
      <c r="E361" s="249">
        <v>2</v>
      </c>
      <c r="F361" s="250"/>
      <c r="G361" s="251">
        <f>ROUND(E361*F361,2)</f>
        <v>0</v>
      </c>
      <c r="H361" s="228">
        <v>54</v>
      </c>
      <c r="I361" s="227">
        <f>ROUND(E361*H361,2)</f>
        <v>108</v>
      </c>
      <c r="J361" s="228">
        <v>0</v>
      </c>
      <c r="K361" s="227">
        <f>ROUND(E361*J361,2)</f>
        <v>0</v>
      </c>
      <c r="L361" s="227">
        <v>15</v>
      </c>
      <c r="M361" s="227">
        <f>G361*(1+L361/100)</f>
        <v>0</v>
      </c>
      <c r="N361" s="227">
        <v>1.0000000000000001E-5</v>
      </c>
      <c r="O361" s="227">
        <f>ROUND(E361*N361,2)</f>
        <v>0</v>
      </c>
      <c r="P361" s="227">
        <v>0</v>
      </c>
      <c r="Q361" s="227">
        <f>ROUND(E361*P361,2)</f>
        <v>0</v>
      </c>
      <c r="R361" s="227" t="s">
        <v>146</v>
      </c>
      <c r="S361" s="227" t="s">
        <v>135</v>
      </c>
      <c r="T361" s="227" t="s">
        <v>136</v>
      </c>
      <c r="U361" s="227">
        <v>0</v>
      </c>
      <c r="V361" s="227">
        <f>ROUND(E361*U361,2)</f>
        <v>0</v>
      </c>
      <c r="W361" s="227"/>
      <c r="X361" s="227" t="s">
        <v>147</v>
      </c>
      <c r="Y361" s="208"/>
      <c r="Z361" s="208"/>
      <c r="AA361" s="208"/>
      <c r="AB361" s="208"/>
      <c r="AC361" s="208"/>
      <c r="AD361" s="208"/>
      <c r="AE361" s="208"/>
      <c r="AF361" s="208"/>
      <c r="AG361" s="208" t="s">
        <v>148</v>
      </c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 x14ac:dyDescent="0.25">
      <c r="A362" s="246">
        <v>144</v>
      </c>
      <c r="B362" s="247" t="s">
        <v>529</v>
      </c>
      <c r="C362" s="254" t="s">
        <v>530</v>
      </c>
      <c r="D362" s="248" t="s">
        <v>134</v>
      </c>
      <c r="E362" s="249">
        <v>2</v>
      </c>
      <c r="F362" s="250"/>
      <c r="G362" s="251">
        <f>ROUND(E362*F362,2)</f>
        <v>0</v>
      </c>
      <c r="H362" s="228">
        <v>34</v>
      </c>
      <c r="I362" s="227">
        <f>ROUND(E362*H362,2)</f>
        <v>68</v>
      </c>
      <c r="J362" s="228">
        <v>0</v>
      </c>
      <c r="K362" s="227">
        <f>ROUND(E362*J362,2)</f>
        <v>0</v>
      </c>
      <c r="L362" s="227">
        <v>15</v>
      </c>
      <c r="M362" s="227">
        <f>G362*(1+L362/100)</f>
        <v>0</v>
      </c>
      <c r="N362" s="227">
        <v>5.0000000000000002E-5</v>
      </c>
      <c r="O362" s="227">
        <f>ROUND(E362*N362,2)</f>
        <v>0</v>
      </c>
      <c r="P362" s="227">
        <v>0</v>
      </c>
      <c r="Q362" s="227">
        <f>ROUND(E362*P362,2)</f>
        <v>0</v>
      </c>
      <c r="R362" s="227" t="s">
        <v>146</v>
      </c>
      <c r="S362" s="227" t="s">
        <v>135</v>
      </c>
      <c r="T362" s="227" t="s">
        <v>136</v>
      </c>
      <c r="U362" s="227">
        <v>0</v>
      </c>
      <c r="V362" s="227">
        <f>ROUND(E362*U362,2)</f>
        <v>0</v>
      </c>
      <c r="W362" s="227"/>
      <c r="X362" s="227" t="s">
        <v>147</v>
      </c>
      <c r="Y362" s="208"/>
      <c r="Z362" s="208"/>
      <c r="AA362" s="208"/>
      <c r="AB362" s="208"/>
      <c r="AC362" s="208"/>
      <c r="AD362" s="208"/>
      <c r="AE362" s="208"/>
      <c r="AF362" s="208"/>
      <c r="AG362" s="208" t="s">
        <v>148</v>
      </c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outlineLevel="1" x14ac:dyDescent="0.25">
      <c r="A363" s="246">
        <v>145</v>
      </c>
      <c r="B363" s="247" t="s">
        <v>531</v>
      </c>
      <c r="C363" s="254" t="s">
        <v>532</v>
      </c>
      <c r="D363" s="248" t="s">
        <v>134</v>
      </c>
      <c r="E363" s="249">
        <v>5</v>
      </c>
      <c r="F363" s="250"/>
      <c r="G363" s="251">
        <f>ROUND(E363*F363,2)</f>
        <v>0</v>
      </c>
      <c r="H363" s="228">
        <v>14</v>
      </c>
      <c r="I363" s="227">
        <f>ROUND(E363*H363,2)</f>
        <v>70</v>
      </c>
      <c r="J363" s="228">
        <v>0</v>
      </c>
      <c r="K363" s="227">
        <f>ROUND(E363*J363,2)</f>
        <v>0</v>
      </c>
      <c r="L363" s="227">
        <v>15</v>
      </c>
      <c r="M363" s="227">
        <f>G363*(1+L363/100)</f>
        <v>0</v>
      </c>
      <c r="N363" s="227">
        <v>4.0000000000000003E-5</v>
      </c>
      <c r="O363" s="227">
        <f>ROUND(E363*N363,2)</f>
        <v>0</v>
      </c>
      <c r="P363" s="227">
        <v>0</v>
      </c>
      <c r="Q363" s="227">
        <f>ROUND(E363*P363,2)</f>
        <v>0</v>
      </c>
      <c r="R363" s="227" t="s">
        <v>146</v>
      </c>
      <c r="S363" s="227" t="s">
        <v>135</v>
      </c>
      <c r="T363" s="227" t="s">
        <v>136</v>
      </c>
      <c r="U363" s="227">
        <v>0</v>
      </c>
      <c r="V363" s="227">
        <f>ROUND(E363*U363,2)</f>
        <v>0</v>
      </c>
      <c r="W363" s="227"/>
      <c r="X363" s="227" t="s">
        <v>147</v>
      </c>
      <c r="Y363" s="208"/>
      <c r="Z363" s="208"/>
      <c r="AA363" s="208"/>
      <c r="AB363" s="208"/>
      <c r="AC363" s="208"/>
      <c r="AD363" s="208"/>
      <c r="AE363" s="208"/>
      <c r="AF363" s="208"/>
      <c r="AG363" s="208" t="s">
        <v>148</v>
      </c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 x14ac:dyDescent="0.25">
      <c r="A364" s="246">
        <v>146</v>
      </c>
      <c r="B364" s="247" t="s">
        <v>533</v>
      </c>
      <c r="C364" s="254" t="s">
        <v>534</v>
      </c>
      <c r="D364" s="248" t="s">
        <v>134</v>
      </c>
      <c r="E364" s="249">
        <v>4</v>
      </c>
      <c r="F364" s="250"/>
      <c r="G364" s="251">
        <f>ROUND(E364*F364,2)</f>
        <v>0</v>
      </c>
      <c r="H364" s="228">
        <v>942</v>
      </c>
      <c r="I364" s="227">
        <f>ROUND(E364*H364,2)</f>
        <v>3768</v>
      </c>
      <c r="J364" s="228">
        <v>0</v>
      </c>
      <c r="K364" s="227">
        <f>ROUND(E364*J364,2)</f>
        <v>0</v>
      </c>
      <c r="L364" s="227">
        <v>15</v>
      </c>
      <c r="M364" s="227">
        <f>G364*(1+L364/100)</f>
        <v>0</v>
      </c>
      <c r="N364" s="227">
        <v>4.0000000000000001E-3</v>
      </c>
      <c r="O364" s="227">
        <f>ROUND(E364*N364,2)</f>
        <v>0.02</v>
      </c>
      <c r="P364" s="227">
        <v>0</v>
      </c>
      <c r="Q364" s="227">
        <f>ROUND(E364*P364,2)</f>
        <v>0</v>
      </c>
      <c r="R364" s="227" t="s">
        <v>146</v>
      </c>
      <c r="S364" s="227" t="s">
        <v>135</v>
      </c>
      <c r="T364" s="227" t="s">
        <v>136</v>
      </c>
      <c r="U364" s="227">
        <v>0</v>
      </c>
      <c r="V364" s="227">
        <f>ROUND(E364*U364,2)</f>
        <v>0</v>
      </c>
      <c r="W364" s="227"/>
      <c r="X364" s="227" t="s">
        <v>147</v>
      </c>
      <c r="Y364" s="208"/>
      <c r="Z364" s="208"/>
      <c r="AA364" s="208"/>
      <c r="AB364" s="208"/>
      <c r="AC364" s="208"/>
      <c r="AD364" s="208"/>
      <c r="AE364" s="208"/>
      <c r="AF364" s="208"/>
      <c r="AG364" s="208" t="s">
        <v>148</v>
      </c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outlineLevel="1" x14ac:dyDescent="0.25">
      <c r="A365" s="246">
        <v>147</v>
      </c>
      <c r="B365" s="247" t="s">
        <v>535</v>
      </c>
      <c r="C365" s="254" t="s">
        <v>536</v>
      </c>
      <c r="D365" s="248" t="s">
        <v>134</v>
      </c>
      <c r="E365" s="249">
        <v>3</v>
      </c>
      <c r="F365" s="250"/>
      <c r="G365" s="251">
        <f>ROUND(E365*F365,2)</f>
        <v>0</v>
      </c>
      <c r="H365" s="228">
        <v>1341</v>
      </c>
      <c r="I365" s="227">
        <f>ROUND(E365*H365,2)</f>
        <v>4023</v>
      </c>
      <c r="J365" s="228">
        <v>0</v>
      </c>
      <c r="K365" s="227">
        <f>ROUND(E365*J365,2)</f>
        <v>0</v>
      </c>
      <c r="L365" s="227">
        <v>15</v>
      </c>
      <c r="M365" s="227">
        <f>G365*(1+L365/100)</f>
        <v>0</v>
      </c>
      <c r="N365" s="227">
        <v>4.0000000000000001E-3</v>
      </c>
      <c r="O365" s="227">
        <f>ROUND(E365*N365,2)</f>
        <v>0.01</v>
      </c>
      <c r="P365" s="227">
        <v>0</v>
      </c>
      <c r="Q365" s="227">
        <f>ROUND(E365*P365,2)</f>
        <v>0</v>
      </c>
      <c r="R365" s="227"/>
      <c r="S365" s="227" t="s">
        <v>187</v>
      </c>
      <c r="T365" s="227" t="s">
        <v>136</v>
      </c>
      <c r="U365" s="227">
        <v>0</v>
      </c>
      <c r="V365" s="227">
        <f>ROUND(E365*U365,2)</f>
        <v>0</v>
      </c>
      <c r="W365" s="227"/>
      <c r="X365" s="227" t="s">
        <v>147</v>
      </c>
      <c r="Y365" s="208"/>
      <c r="Z365" s="208"/>
      <c r="AA365" s="208"/>
      <c r="AB365" s="208"/>
      <c r="AC365" s="208"/>
      <c r="AD365" s="208"/>
      <c r="AE365" s="208"/>
      <c r="AF365" s="208"/>
      <c r="AG365" s="208" t="s">
        <v>148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outlineLevel="1" x14ac:dyDescent="0.25">
      <c r="A366" s="246">
        <v>148</v>
      </c>
      <c r="B366" s="247" t="s">
        <v>537</v>
      </c>
      <c r="C366" s="254" t="s">
        <v>538</v>
      </c>
      <c r="D366" s="248" t="s">
        <v>134</v>
      </c>
      <c r="E366" s="249">
        <v>7</v>
      </c>
      <c r="F366" s="250"/>
      <c r="G366" s="251">
        <f>ROUND(E366*F366,2)</f>
        <v>0</v>
      </c>
      <c r="H366" s="228">
        <v>0</v>
      </c>
      <c r="I366" s="227">
        <f>ROUND(E366*H366,2)</f>
        <v>0</v>
      </c>
      <c r="J366" s="228">
        <v>240</v>
      </c>
      <c r="K366" s="227">
        <f>ROUND(E366*J366,2)</f>
        <v>1680</v>
      </c>
      <c r="L366" s="227">
        <v>15</v>
      </c>
      <c r="M366" s="227">
        <f>G366*(1+L366/100)</f>
        <v>0</v>
      </c>
      <c r="N366" s="227">
        <v>0</v>
      </c>
      <c r="O366" s="227">
        <f>ROUND(E366*N366,2)</f>
        <v>0</v>
      </c>
      <c r="P366" s="227">
        <v>0</v>
      </c>
      <c r="Q366" s="227">
        <f>ROUND(E366*P366,2)</f>
        <v>0</v>
      </c>
      <c r="R366" s="227"/>
      <c r="S366" s="227" t="s">
        <v>135</v>
      </c>
      <c r="T366" s="227" t="s">
        <v>136</v>
      </c>
      <c r="U366" s="227">
        <v>0</v>
      </c>
      <c r="V366" s="227">
        <f>ROUND(E366*U366,2)</f>
        <v>0</v>
      </c>
      <c r="W366" s="227"/>
      <c r="X366" s="227" t="s">
        <v>211</v>
      </c>
      <c r="Y366" s="208"/>
      <c r="Z366" s="208"/>
      <c r="AA366" s="208"/>
      <c r="AB366" s="208"/>
      <c r="AC366" s="208"/>
      <c r="AD366" s="208"/>
      <c r="AE366" s="208"/>
      <c r="AF366" s="208"/>
      <c r="AG366" s="208" t="s">
        <v>212</v>
      </c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outlineLevel="1" x14ac:dyDescent="0.25">
      <c r="A367" s="240">
        <v>149</v>
      </c>
      <c r="B367" s="241" t="s">
        <v>539</v>
      </c>
      <c r="C367" s="255" t="s">
        <v>540</v>
      </c>
      <c r="D367" s="242" t="s">
        <v>134</v>
      </c>
      <c r="E367" s="243">
        <v>20</v>
      </c>
      <c r="F367" s="244"/>
      <c r="G367" s="245">
        <f>ROUND(E367*F367,2)</f>
        <v>0</v>
      </c>
      <c r="H367" s="228">
        <v>0</v>
      </c>
      <c r="I367" s="227">
        <f>ROUND(E367*H367,2)</f>
        <v>0</v>
      </c>
      <c r="J367" s="228">
        <v>320</v>
      </c>
      <c r="K367" s="227">
        <f>ROUND(E367*J367,2)</f>
        <v>6400</v>
      </c>
      <c r="L367" s="227">
        <v>15</v>
      </c>
      <c r="M367" s="227">
        <f>G367*(1+L367/100)</f>
        <v>0</v>
      </c>
      <c r="N367" s="227">
        <v>1E-4</v>
      </c>
      <c r="O367" s="227">
        <f>ROUND(E367*N367,2)</f>
        <v>0</v>
      </c>
      <c r="P367" s="227">
        <v>0</v>
      </c>
      <c r="Q367" s="227">
        <f>ROUND(E367*P367,2)</f>
        <v>0</v>
      </c>
      <c r="R367" s="227"/>
      <c r="S367" s="227" t="s">
        <v>135</v>
      </c>
      <c r="T367" s="227" t="s">
        <v>136</v>
      </c>
      <c r="U367" s="227">
        <v>0</v>
      </c>
      <c r="V367" s="227">
        <f>ROUND(E367*U367,2)</f>
        <v>0</v>
      </c>
      <c r="W367" s="227"/>
      <c r="X367" s="227" t="s">
        <v>211</v>
      </c>
      <c r="Y367" s="208"/>
      <c r="Z367" s="208"/>
      <c r="AA367" s="208"/>
      <c r="AB367" s="208"/>
      <c r="AC367" s="208"/>
      <c r="AD367" s="208"/>
      <c r="AE367" s="208"/>
      <c r="AF367" s="208"/>
      <c r="AG367" s="208" t="s">
        <v>212</v>
      </c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outlineLevel="1" x14ac:dyDescent="0.25">
      <c r="A368" s="225"/>
      <c r="B368" s="226"/>
      <c r="C368" s="256" t="s">
        <v>541</v>
      </c>
      <c r="D368" s="229"/>
      <c r="E368" s="230">
        <v>20</v>
      </c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08"/>
      <c r="Z368" s="208"/>
      <c r="AA368" s="208"/>
      <c r="AB368" s="208"/>
      <c r="AC368" s="208"/>
      <c r="AD368" s="208"/>
      <c r="AE368" s="208"/>
      <c r="AF368" s="208"/>
      <c r="AG368" s="208" t="s">
        <v>143</v>
      </c>
      <c r="AH368" s="208">
        <v>0</v>
      </c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 x14ac:dyDescent="0.25">
      <c r="A369" s="225"/>
      <c r="B369" s="226"/>
      <c r="C369" s="256" t="s">
        <v>542</v>
      </c>
      <c r="D369" s="229"/>
      <c r="E369" s="230"/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08"/>
      <c r="Z369" s="208"/>
      <c r="AA369" s="208"/>
      <c r="AB369" s="208"/>
      <c r="AC369" s="208"/>
      <c r="AD369" s="208"/>
      <c r="AE369" s="208"/>
      <c r="AF369" s="208"/>
      <c r="AG369" s="208" t="s">
        <v>143</v>
      </c>
      <c r="AH369" s="208">
        <v>0</v>
      </c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ht="20.399999999999999" outlineLevel="1" x14ac:dyDescent="0.25">
      <c r="A370" s="246">
        <v>150</v>
      </c>
      <c r="B370" s="247" t="s">
        <v>539</v>
      </c>
      <c r="C370" s="254" t="s">
        <v>543</v>
      </c>
      <c r="D370" s="248" t="s">
        <v>134</v>
      </c>
      <c r="E370" s="249">
        <v>3</v>
      </c>
      <c r="F370" s="250"/>
      <c r="G370" s="251">
        <f>ROUND(E370*F370,2)</f>
        <v>0</v>
      </c>
      <c r="H370" s="228">
        <v>0</v>
      </c>
      <c r="I370" s="227">
        <f>ROUND(E370*H370,2)</f>
        <v>0</v>
      </c>
      <c r="J370" s="228">
        <v>408</v>
      </c>
      <c r="K370" s="227">
        <f>ROUND(E370*J370,2)</f>
        <v>1224</v>
      </c>
      <c r="L370" s="227">
        <v>15</v>
      </c>
      <c r="M370" s="227">
        <f>G370*(1+L370/100)</f>
        <v>0</v>
      </c>
      <c r="N370" s="227">
        <v>1E-4</v>
      </c>
      <c r="O370" s="227">
        <f>ROUND(E370*N370,2)</f>
        <v>0</v>
      </c>
      <c r="P370" s="227">
        <v>0</v>
      </c>
      <c r="Q370" s="227">
        <f>ROUND(E370*P370,2)</f>
        <v>0</v>
      </c>
      <c r="R370" s="227"/>
      <c r="S370" s="227" t="s">
        <v>135</v>
      </c>
      <c r="T370" s="227" t="s">
        <v>136</v>
      </c>
      <c r="U370" s="227">
        <v>0</v>
      </c>
      <c r="V370" s="227">
        <f>ROUND(E370*U370,2)</f>
        <v>0</v>
      </c>
      <c r="W370" s="227"/>
      <c r="X370" s="227" t="s">
        <v>211</v>
      </c>
      <c r="Y370" s="208"/>
      <c r="Z370" s="208"/>
      <c r="AA370" s="208"/>
      <c r="AB370" s="208"/>
      <c r="AC370" s="208"/>
      <c r="AD370" s="208"/>
      <c r="AE370" s="208"/>
      <c r="AF370" s="208"/>
      <c r="AG370" s="208" t="s">
        <v>212</v>
      </c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 x14ac:dyDescent="0.25">
      <c r="A371" s="246">
        <v>151</v>
      </c>
      <c r="B371" s="247" t="s">
        <v>544</v>
      </c>
      <c r="C371" s="254" t="s">
        <v>545</v>
      </c>
      <c r="D371" s="248" t="s">
        <v>231</v>
      </c>
      <c r="E371" s="249">
        <v>1</v>
      </c>
      <c r="F371" s="250"/>
      <c r="G371" s="251">
        <f>ROUND(E371*F371,2)</f>
        <v>0</v>
      </c>
      <c r="H371" s="228">
        <v>0</v>
      </c>
      <c r="I371" s="227">
        <f>ROUND(E371*H371,2)</f>
        <v>0</v>
      </c>
      <c r="J371" s="228">
        <v>3300</v>
      </c>
      <c r="K371" s="227">
        <f>ROUND(E371*J371,2)</f>
        <v>3300</v>
      </c>
      <c r="L371" s="227">
        <v>15</v>
      </c>
      <c r="M371" s="227">
        <f>G371*(1+L371/100)</f>
        <v>0</v>
      </c>
      <c r="N371" s="227">
        <v>0</v>
      </c>
      <c r="O371" s="227">
        <f>ROUND(E371*N371,2)</f>
        <v>0</v>
      </c>
      <c r="P371" s="227">
        <v>0</v>
      </c>
      <c r="Q371" s="227">
        <f>ROUND(E371*P371,2)</f>
        <v>0</v>
      </c>
      <c r="R371" s="227"/>
      <c r="S371" s="227" t="s">
        <v>187</v>
      </c>
      <c r="T371" s="227" t="s">
        <v>136</v>
      </c>
      <c r="U371" s="227">
        <v>0</v>
      </c>
      <c r="V371" s="227">
        <f>ROUND(E371*U371,2)</f>
        <v>0</v>
      </c>
      <c r="W371" s="227"/>
      <c r="X371" s="227" t="s">
        <v>211</v>
      </c>
      <c r="Y371" s="208"/>
      <c r="Z371" s="208"/>
      <c r="AA371" s="208"/>
      <c r="AB371" s="208"/>
      <c r="AC371" s="208"/>
      <c r="AD371" s="208"/>
      <c r="AE371" s="208"/>
      <c r="AF371" s="208"/>
      <c r="AG371" s="208" t="s">
        <v>212</v>
      </c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x14ac:dyDescent="0.25">
      <c r="A372" s="234" t="s">
        <v>130</v>
      </c>
      <c r="B372" s="235" t="s">
        <v>100</v>
      </c>
      <c r="C372" s="253" t="s">
        <v>101</v>
      </c>
      <c r="D372" s="236"/>
      <c r="E372" s="237"/>
      <c r="F372" s="238"/>
      <c r="G372" s="239">
        <f>SUMIF(AG373:AG379,"&lt;&gt;NOR",G373:G379)</f>
        <v>0</v>
      </c>
      <c r="H372" s="233"/>
      <c r="I372" s="233">
        <f>SUM(I373:I379)</f>
        <v>0</v>
      </c>
      <c r="J372" s="233"/>
      <c r="K372" s="233">
        <f>SUM(K373:K379)</f>
        <v>8551.89</v>
      </c>
      <c r="L372" s="233"/>
      <c r="M372" s="233">
        <f>SUM(M373:M379)</f>
        <v>0</v>
      </c>
      <c r="N372" s="233"/>
      <c r="O372" s="233">
        <f>SUM(O373:O379)</f>
        <v>0</v>
      </c>
      <c r="P372" s="233"/>
      <c r="Q372" s="233">
        <f>SUM(Q373:Q379)</f>
        <v>0</v>
      </c>
      <c r="R372" s="233"/>
      <c r="S372" s="233"/>
      <c r="T372" s="233"/>
      <c r="U372" s="233"/>
      <c r="V372" s="233">
        <f>SUM(V373:V379)</f>
        <v>7.3900000000000006</v>
      </c>
      <c r="W372" s="233"/>
      <c r="X372" s="233"/>
      <c r="AG372" t="s">
        <v>131</v>
      </c>
    </row>
    <row r="373" spans="1:60" outlineLevel="1" x14ac:dyDescent="0.25">
      <c r="A373" s="246">
        <v>152</v>
      </c>
      <c r="B373" s="247" t="s">
        <v>546</v>
      </c>
      <c r="C373" s="254" t="s">
        <v>547</v>
      </c>
      <c r="D373" s="248" t="s">
        <v>548</v>
      </c>
      <c r="E373" s="249">
        <v>2</v>
      </c>
      <c r="F373" s="250"/>
      <c r="G373" s="251">
        <f>ROUND(E373*F373,2)</f>
        <v>0</v>
      </c>
      <c r="H373" s="228">
        <v>0</v>
      </c>
      <c r="I373" s="227">
        <f>ROUND(E373*H373,2)</f>
        <v>0</v>
      </c>
      <c r="J373" s="228">
        <v>100</v>
      </c>
      <c r="K373" s="227">
        <f>ROUND(E373*J373,2)</f>
        <v>200</v>
      </c>
      <c r="L373" s="227">
        <v>15</v>
      </c>
      <c r="M373" s="227">
        <f>G373*(1+L373/100)</f>
        <v>0</v>
      </c>
      <c r="N373" s="227">
        <v>0</v>
      </c>
      <c r="O373" s="227">
        <f>ROUND(E373*N373,2)</f>
        <v>0</v>
      </c>
      <c r="P373" s="227">
        <v>0</v>
      </c>
      <c r="Q373" s="227">
        <f>ROUND(E373*P373,2)</f>
        <v>0</v>
      </c>
      <c r="R373" s="227"/>
      <c r="S373" s="227" t="s">
        <v>135</v>
      </c>
      <c r="T373" s="227" t="s">
        <v>136</v>
      </c>
      <c r="U373" s="227">
        <v>0</v>
      </c>
      <c r="V373" s="227">
        <f>ROUND(E373*U373,2)</f>
        <v>0</v>
      </c>
      <c r="W373" s="227"/>
      <c r="X373" s="227" t="s">
        <v>137</v>
      </c>
      <c r="Y373" s="208"/>
      <c r="Z373" s="208"/>
      <c r="AA373" s="208"/>
      <c r="AB373" s="208"/>
      <c r="AC373" s="208"/>
      <c r="AD373" s="208"/>
      <c r="AE373" s="208"/>
      <c r="AF373" s="208"/>
      <c r="AG373" s="208" t="s">
        <v>138</v>
      </c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outlineLevel="1" x14ac:dyDescent="0.25">
      <c r="A374" s="246">
        <v>153</v>
      </c>
      <c r="B374" s="247" t="s">
        <v>549</v>
      </c>
      <c r="C374" s="254" t="s">
        <v>550</v>
      </c>
      <c r="D374" s="248" t="s">
        <v>215</v>
      </c>
      <c r="E374" s="249">
        <v>3.6511</v>
      </c>
      <c r="F374" s="250"/>
      <c r="G374" s="251">
        <f>ROUND(E374*F374,2)</f>
        <v>0</v>
      </c>
      <c r="H374" s="228">
        <v>0</v>
      </c>
      <c r="I374" s="227">
        <f>ROUND(E374*H374,2)</f>
        <v>0</v>
      </c>
      <c r="J374" s="228">
        <v>186.7</v>
      </c>
      <c r="K374" s="227">
        <f>ROUND(E374*J374,2)</f>
        <v>681.66</v>
      </c>
      <c r="L374" s="227">
        <v>15</v>
      </c>
      <c r="M374" s="227">
        <f>G374*(1+L374/100)</f>
        <v>0</v>
      </c>
      <c r="N374" s="227">
        <v>0</v>
      </c>
      <c r="O374" s="227">
        <f>ROUND(E374*N374,2)</f>
        <v>0</v>
      </c>
      <c r="P374" s="227">
        <v>0</v>
      </c>
      <c r="Q374" s="227">
        <f>ROUND(E374*P374,2)</f>
        <v>0</v>
      </c>
      <c r="R374" s="227"/>
      <c r="S374" s="227" t="s">
        <v>135</v>
      </c>
      <c r="T374" s="227" t="s">
        <v>136</v>
      </c>
      <c r="U374" s="227">
        <v>0.27700000000000002</v>
      </c>
      <c r="V374" s="227">
        <f>ROUND(E374*U374,2)</f>
        <v>1.01</v>
      </c>
      <c r="W374" s="227"/>
      <c r="X374" s="227" t="s">
        <v>551</v>
      </c>
      <c r="Y374" s="208"/>
      <c r="Z374" s="208"/>
      <c r="AA374" s="208"/>
      <c r="AB374" s="208"/>
      <c r="AC374" s="208"/>
      <c r="AD374" s="208"/>
      <c r="AE374" s="208"/>
      <c r="AF374" s="208"/>
      <c r="AG374" s="208" t="s">
        <v>552</v>
      </c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 x14ac:dyDescent="0.25">
      <c r="A375" s="246">
        <v>154</v>
      </c>
      <c r="B375" s="247" t="s">
        <v>553</v>
      </c>
      <c r="C375" s="254" t="s">
        <v>554</v>
      </c>
      <c r="D375" s="248" t="s">
        <v>215</v>
      </c>
      <c r="E375" s="249">
        <v>3.6511</v>
      </c>
      <c r="F375" s="250"/>
      <c r="G375" s="251">
        <f>ROUND(E375*F375,2)</f>
        <v>0</v>
      </c>
      <c r="H375" s="228">
        <v>0</v>
      </c>
      <c r="I375" s="227">
        <f>ROUND(E375*H375,2)</f>
        <v>0</v>
      </c>
      <c r="J375" s="228">
        <v>259.89999999999998</v>
      </c>
      <c r="K375" s="227">
        <f>ROUND(E375*J375,2)</f>
        <v>948.92</v>
      </c>
      <c r="L375" s="227">
        <v>15</v>
      </c>
      <c r="M375" s="227">
        <f>G375*(1+L375/100)</f>
        <v>0</v>
      </c>
      <c r="N375" s="227">
        <v>0</v>
      </c>
      <c r="O375" s="227">
        <f>ROUND(E375*N375,2)</f>
        <v>0</v>
      </c>
      <c r="P375" s="227">
        <v>0</v>
      </c>
      <c r="Q375" s="227">
        <f>ROUND(E375*P375,2)</f>
        <v>0</v>
      </c>
      <c r="R375" s="227"/>
      <c r="S375" s="227" t="s">
        <v>135</v>
      </c>
      <c r="T375" s="227" t="s">
        <v>136</v>
      </c>
      <c r="U375" s="227">
        <v>0.49</v>
      </c>
      <c r="V375" s="227">
        <f>ROUND(E375*U375,2)</f>
        <v>1.79</v>
      </c>
      <c r="W375" s="227"/>
      <c r="X375" s="227" t="s">
        <v>551</v>
      </c>
      <c r="Y375" s="208"/>
      <c r="Z375" s="208"/>
      <c r="AA375" s="208"/>
      <c r="AB375" s="208"/>
      <c r="AC375" s="208"/>
      <c r="AD375" s="208"/>
      <c r="AE375" s="208"/>
      <c r="AF375" s="208"/>
      <c r="AG375" s="208" t="s">
        <v>552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outlineLevel="1" x14ac:dyDescent="0.25">
      <c r="A376" s="246">
        <v>155</v>
      </c>
      <c r="B376" s="247" t="s">
        <v>555</v>
      </c>
      <c r="C376" s="254" t="s">
        <v>556</v>
      </c>
      <c r="D376" s="248" t="s">
        <v>215</v>
      </c>
      <c r="E376" s="249">
        <v>73.021910000000005</v>
      </c>
      <c r="F376" s="250"/>
      <c r="G376" s="251">
        <f>ROUND(E376*F376,2)</f>
        <v>0</v>
      </c>
      <c r="H376" s="228">
        <v>0</v>
      </c>
      <c r="I376" s="227">
        <f>ROUND(E376*H376,2)</f>
        <v>0</v>
      </c>
      <c r="J376" s="228">
        <v>17.7</v>
      </c>
      <c r="K376" s="227">
        <f>ROUND(E376*J376,2)</f>
        <v>1292.49</v>
      </c>
      <c r="L376" s="227">
        <v>15</v>
      </c>
      <c r="M376" s="227">
        <f>G376*(1+L376/100)</f>
        <v>0</v>
      </c>
      <c r="N376" s="227">
        <v>0</v>
      </c>
      <c r="O376" s="227">
        <f>ROUND(E376*N376,2)</f>
        <v>0</v>
      </c>
      <c r="P376" s="227">
        <v>0</v>
      </c>
      <c r="Q376" s="227">
        <f>ROUND(E376*P376,2)</f>
        <v>0</v>
      </c>
      <c r="R376" s="227"/>
      <c r="S376" s="227" t="s">
        <v>135</v>
      </c>
      <c r="T376" s="227" t="s">
        <v>136</v>
      </c>
      <c r="U376" s="227">
        <v>0</v>
      </c>
      <c r="V376" s="227">
        <f>ROUND(E376*U376,2)</f>
        <v>0</v>
      </c>
      <c r="W376" s="227"/>
      <c r="X376" s="227" t="s">
        <v>551</v>
      </c>
      <c r="Y376" s="208"/>
      <c r="Z376" s="208"/>
      <c r="AA376" s="208"/>
      <c r="AB376" s="208"/>
      <c r="AC376" s="208"/>
      <c r="AD376" s="208"/>
      <c r="AE376" s="208"/>
      <c r="AF376" s="208"/>
      <c r="AG376" s="208" t="s">
        <v>552</v>
      </c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outlineLevel="1" x14ac:dyDescent="0.25">
      <c r="A377" s="246">
        <v>156</v>
      </c>
      <c r="B377" s="247" t="s">
        <v>557</v>
      </c>
      <c r="C377" s="254" t="s">
        <v>558</v>
      </c>
      <c r="D377" s="248" t="s">
        <v>215</v>
      </c>
      <c r="E377" s="249">
        <v>3.6511</v>
      </c>
      <c r="F377" s="250"/>
      <c r="G377" s="251">
        <f>ROUND(E377*F377,2)</f>
        <v>0</v>
      </c>
      <c r="H377" s="228">
        <v>0</v>
      </c>
      <c r="I377" s="227">
        <f>ROUND(E377*H377,2)</f>
        <v>0</v>
      </c>
      <c r="J377" s="228">
        <v>366.8</v>
      </c>
      <c r="K377" s="227">
        <f>ROUND(E377*J377,2)</f>
        <v>1339.22</v>
      </c>
      <c r="L377" s="227">
        <v>15</v>
      </c>
      <c r="M377" s="227">
        <f>G377*(1+L377/100)</f>
        <v>0</v>
      </c>
      <c r="N377" s="227">
        <v>0</v>
      </c>
      <c r="O377" s="227">
        <f>ROUND(E377*N377,2)</f>
        <v>0</v>
      </c>
      <c r="P377" s="227">
        <v>0</v>
      </c>
      <c r="Q377" s="227">
        <f>ROUND(E377*P377,2)</f>
        <v>0</v>
      </c>
      <c r="R377" s="227"/>
      <c r="S377" s="227" t="s">
        <v>135</v>
      </c>
      <c r="T377" s="227" t="s">
        <v>136</v>
      </c>
      <c r="U377" s="227">
        <v>0.94199999999999995</v>
      </c>
      <c r="V377" s="227">
        <f>ROUND(E377*U377,2)</f>
        <v>3.44</v>
      </c>
      <c r="W377" s="227"/>
      <c r="X377" s="227" t="s">
        <v>551</v>
      </c>
      <c r="Y377" s="208"/>
      <c r="Z377" s="208"/>
      <c r="AA377" s="208"/>
      <c r="AB377" s="208"/>
      <c r="AC377" s="208"/>
      <c r="AD377" s="208"/>
      <c r="AE377" s="208"/>
      <c r="AF377" s="208"/>
      <c r="AG377" s="208" t="s">
        <v>552</v>
      </c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outlineLevel="1" x14ac:dyDescent="0.25">
      <c r="A378" s="246">
        <v>157</v>
      </c>
      <c r="B378" s="247" t="s">
        <v>559</v>
      </c>
      <c r="C378" s="254" t="s">
        <v>560</v>
      </c>
      <c r="D378" s="248" t="s">
        <v>215</v>
      </c>
      <c r="E378" s="249">
        <v>10.953290000000001</v>
      </c>
      <c r="F378" s="250"/>
      <c r="G378" s="251">
        <f>ROUND(E378*F378,2)</f>
        <v>0</v>
      </c>
      <c r="H378" s="228">
        <v>0</v>
      </c>
      <c r="I378" s="227">
        <f>ROUND(E378*H378,2)</f>
        <v>0</v>
      </c>
      <c r="J378" s="228">
        <v>40.9</v>
      </c>
      <c r="K378" s="227">
        <f>ROUND(E378*J378,2)</f>
        <v>447.99</v>
      </c>
      <c r="L378" s="227">
        <v>15</v>
      </c>
      <c r="M378" s="227">
        <f>G378*(1+L378/100)</f>
        <v>0</v>
      </c>
      <c r="N378" s="227">
        <v>0</v>
      </c>
      <c r="O378" s="227">
        <f>ROUND(E378*N378,2)</f>
        <v>0</v>
      </c>
      <c r="P378" s="227">
        <v>0</v>
      </c>
      <c r="Q378" s="227">
        <f>ROUND(E378*P378,2)</f>
        <v>0</v>
      </c>
      <c r="R378" s="227"/>
      <c r="S378" s="227" t="s">
        <v>135</v>
      </c>
      <c r="T378" s="227" t="s">
        <v>136</v>
      </c>
      <c r="U378" s="227">
        <v>0.105</v>
      </c>
      <c r="V378" s="227">
        <f>ROUND(E378*U378,2)</f>
        <v>1.1499999999999999</v>
      </c>
      <c r="W378" s="227"/>
      <c r="X378" s="227" t="s">
        <v>551</v>
      </c>
      <c r="Y378" s="208"/>
      <c r="Z378" s="208"/>
      <c r="AA378" s="208"/>
      <c r="AB378" s="208"/>
      <c r="AC378" s="208"/>
      <c r="AD378" s="208"/>
      <c r="AE378" s="208"/>
      <c r="AF378" s="208"/>
      <c r="AG378" s="208" t="s">
        <v>552</v>
      </c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outlineLevel="1" x14ac:dyDescent="0.25">
      <c r="A379" s="246">
        <v>158</v>
      </c>
      <c r="B379" s="247" t="s">
        <v>561</v>
      </c>
      <c r="C379" s="254" t="s">
        <v>562</v>
      </c>
      <c r="D379" s="248" t="s">
        <v>215</v>
      </c>
      <c r="E379" s="249">
        <v>3.6511</v>
      </c>
      <c r="F379" s="250"/>
      <c r="G379" s="251">
        <f>ROUND(E379*F379,2)</f>
        <v>0</v>
      </c>
      <c r="H379" s="228">
        <v>0</v>
      </c>
      <c r="I379" s="227">
        <f>ROUND(E379*H379,2)</f>
        <v>0</v>
      </c>
      <c r="J379" s="228">
        <v>997.4</v>
      </c>
      <c r="K379" s="227">
        <f>ROUND(E379*J379,2)</f>
        <v>3641.61</v>
      </c>
      <c r="L379" s="227">
        <v>15</v>
      </c>
      <c r="M379" s="227">
        <f>G379*(1+L379/100)</f>
        <v>0</v>
      </c>
      <c r="N379" s="227">
        <v>0</v>
      </c>
      <c r="O379" s="227">
        <f>ROUND(E379*N379,2)</f>
        <v>0</v>
      </c>
      <c r="P379" s="227">
        <v>0</v>
      </c>
      <c r="Q379" s="227">
        <f>ROUND(E379*P379,2)</f>
        <v>0</v>
      </c>
      <c r="R379" s="227"/>
      <c r="S379" s="227" t="s">
        <v>563</v>
      </c>
      <c r="T379" s="227" t="s">
        <v>136</v>
      </c>
      <c r="U379" s="227">
        <v>0</v>
      </c>
      <c r="V379" s="227">
        <f>ROUND(E379*U379,2)</f>
        <v>0</v>
      </c>
      <c r="W379" s="227"/>
      <c r="X379" s="227" t="s">
        <v>551</v>
      </c>
      <c r="Y379" s="208"/>
      <c r="Z379" s="208"/>
      <c r="AA379" s="208"/>
      <c r="AB379" s="208"/>
      <c r="AC379" s="208"/>
      <c r="AD379" s="208"/>
      <c r="AE379" s="208"/>
      <c r="AF379" s="208"/>
      <c r="AG379" s="208" t="s">
        <v>552</v>
      </c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x14ac:dyDescent="0.25">
      <c r="A380" s="234" t="s">
        <v>130</v>
      </c>
      <c r="B380" s="235" t="s">
        <v>103</v>
      </c>
      <c r="C380" s="253" t="s">
        <v>30</v>
      </c>
      <c r="D380" s="236"/>
      <c r="E380" s="237"/>
      <c r="F380" s="238"/>
      <c r="G380" s="239">
        <f>SUMIF(AG381:AG388,"&lt;&gt;NOR",G381:G388)</f>
        <v>0</v>
      </c>
      <c r="H380" s="233"/>
      <c r="I380" s="233">
        <f>SUM(I381:I388)</f>
        <v>0</v>
      </c>
      <c r="J380" s="233"/>
      <c r="K380" s="233">
        <f>SUM(K381:K388)</f>
        <v>12200</v>
      </c>
      <c r="L380" s="233"/>
      <c r="M380" s="233">
        <f>SUM(M381:M388)</f>
        <v>0</v>
      </c>
      <c r="N380" s="233"/>
      <c r="O380" s="233">
        <f>SUM(O381:O388)</f>
        <v>0</v>
      </c>
      <c r="P380" s="233"/>
      <c r="Q380" s="233">
        <f>SUM(Q381:Q388)</f>
        <v>0</v>
      </c>
      <c r="R380" s="233"/>
      <c r="S380" s="233"/>
      <c r="T380" s="233"/>
      <c r="U380" s="233"/>
      <c r="V380" s="233">
        <f>SUM(V381:V388)</f>
        <v>0</v>
      </c>
      <c r="W380" s="233"/>
      <c r="X380" s="233"/>
      <c r="AG380" t="s">
        <v>131</v>
      </c>
    </row>
    <row r="381" spans="1:60" outlineLevel="1" x14ac:dyDescent="0.25">
      <c r="A381" s="246">
        <v>159</v>
      </c>
      <c r="B381" s="247" t="s">
        <v>564</v>
      </c>
      <c r="C381" s="254" t="s">
        <v>565</v>
      </c>
      <c r="D381" s="248" t="s">
        <v>566</v>
      </c>
      <c r="E381" s="249">
        <v>1</v>
      </c>
      <c r="F381" s="250"/>
      <c r="G381" s="251">
        <f>ROUND(E381*F381,2)</f>
        <v>0</v>
      </c>
      <c r="H381" s="228">
        <v>0</v>
      </c>
      <c r="I381" s="227">
        <f>ROUND(E381*H381,2)</f>
        <v>0</v>
      </c>
      <c r="J381" s="228">
        <v>500</v>
      </c>
      <c r="K381" s="227">
        <f>ROUND(E381*J381,2)</f>
        <v>500</v>
      </c>
      <c r="L381" s="227">
        <v>15</v>
      </c>
      <c r="M381" s="227">
        <f>G381*(1+L381/100)</f>
        <v>0</v>
      </c>
      <c r="N381" s="227">
        <v>0</v>
      </c>
      <c r="O381" s="227">
        <f>ROUND(E381*N381,2)</f>
        <v>0</v>
      </c>
      <c r="P381" s="227">
        <v>0</v>
      </c>
      <c r="Q381" s="227">
        <f>ROUND(E381*P381,2)</f>
        <v>0</v>
      </c>
      <c r="R381" s="227"/>
      <c r="S381" s="227" t="s">
        <v>187</v>
      </c>
      <c r="T381" s="227" t="s">
        <v>136</v>
      </c>
      <c r="U381" s="227">
        <v>0</v>
      </c>
      <c r="V381" s="227">
        <f>ROUND(E381*U381,2)</f>
        <v>0</v>
      </c>
      <c r="W381" s="227"/>
      <c r="X381" s="227" t="s">
        <v>567</v>
      </c>
      <c r="Y381" s="208"/>
      <c r="Z381" s="208"/>
      <c r="AA381" s="208"/>
      <c r="AB381" s="208"/>
      <c r="AC381" s="208"/>
      <c r="AD381" s="208"/>
      <c r="AE381" s="208"/>
      <c r="AF381" s="208"/>
      <c r="AG381" s="208" t="s">
        <v>568</v>
      </c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outlineLevel="1" x14ac:dyDescent="0.25">
      <c r="A382" s="246">
        <v>160</v>
      </c>
      <c r="B382" s="247" t="s">
        <v>569</v>
      </c>
      <c r="C382" s="254" t="s">
        <v>570</v>
      </c>
      <c r="D382" s="248" t="s">
        <v>566</v>
      </c>
      <c r="E382" s="249">
        <v>1</v>
      </c>
      <c r="F382" s="250"/>
      <c r="G382" s="251">
        <f>ROUND(E382*F382,2)</f>
        <v>0</v>
      </c>
      <c r="H382" s="228">
        <v>0</v>
      </c>
      <c r="I382" s="227">
        <f>ROUND(E382*H382,2)</f>
        <v>0</v>
      </c>
      <c r="J382" s="228">
        <v>1500</v>
      </c>
      <c r="K382" s="227">
        <f>ROUND(E382*J382,2)</f>
        <v>1500</v>
      </c>
      <c r="L382" s="227">
        <v>15</v>
      </c>
      <c r="M382" s="227">
        <f>G382*(1+L382/100)</f>
        <v>0</v>
      </c>
      <c r="N382" s="227">
        <v>0</v>
      </c>
      <c r="O382" s="227">
        <f>ROUND(E382*N382,2)</f>
        <v>0</v>
      </c>
      <c r="P382" s="227">
        <v>0</v>
      </c>
      <c r="Q382" s="227">
        <f>ROUND(E382*P382,2)</f>
        <v>0</v>
      </c>
      <c r="R382" s="227"/>
      <c r="S382" s="227" t="s">
        <v>187</v>
      </c>
      <c r="T382" s="227" t="s">
        <v>136</v>
      </c>
      <c r="U382" s="227">
        <v>0</v>
      </c>
      <c r="V382" s="227">
        <f>ROUND(E382*U382,2)</f>
        <v>0</v>
      </c>
      <c r="W382" s="227"/>
      <c r="X382" s="227" t="s">
        <v>567</v>
      </c>
      <c r="Y382" s="208"/>
      <c r="Z382" s="208"/>
      <c r="AA382" s="208"/>
      <c r="AB382" s="208"/>
      <c r="AC382" s="208"/>
      <c r="AD382" s="208"/>
      <c r="AE382" s="208"/>
      <c r="AF382" s="208"/>
      <c r="AG382" s="208" t="s">
        <v>568</v>
      </c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spans="1:60" outlineLevel="1" x14ac:dyDescent="0.25">
      <c r="A383" s="246">
        <v>161</v>
      </c>
      <c r="B383" s="247" t="s">
        <v>571</v>
      </c>
      <c r="C383" s="254" t="s">
        <v>572</v>
      </c>
      <c r="D383" s="248" t="s">
        <v>566</v>
      </c>
      <c r="E383" s="249">
        <v>1</v>
      </c>
      <c r="F383" s="250"/>
      <c r="G383" s="251">
        <f>ROUND(E383*F383,2)</f>
        <v>0</v>
      </c>
      <c r="H383" s="228">
        <v>0</v>
      </c>
      <c r="I383" s="227">
        <f>ROUND(E383*H383,2)</f>
        <v>0</v>
      </c>
      <c r="J383" s="228">
        <v>4000</v>
      </c>
      <c r="K383" s="227">
        <f>ROUND(E383*J383,2)</f>
        <v>4000</v>
      </c>
      <c r="L383" s="227">
        <v>15</v>
      </c>
      <c r="M383" s="227">
        <f>G383*(1+L383/100)</f>
        <v>0</v>
      </c>
      <c r="N383" s="227">
        <v>0</v>
      </c>
      <c r="O383" s="227">
        <f>ROUND(E383*N383,2)</f>
        <v>0</v>
      </c>
      <c r="P383" s="227">
        <v>0</v>
      </c>
      <c r="Q383" s="227">
        <f>ROUND(E383*P383,2)</f>
        <v>0</v>
      </c>
      <c r="R383" s="227"/>
      <c r="S383" s="227" t="s">
        <v>187</v>
      </c>
      <c r="T383" s="227" t="s">
        <v>136</v>
      </c>
      <c r="U383" s="227">
        <v>0</v>
      </c>
      <c r="V383" s="227">
        <f>ROUND(E383*U383,2)</f>
        <v>0</v>
      </c>
      <c r="W383" s="227"/>
      <c r="X383" s="227" t="s">
        <v>567</v>
      </c>
      <c r="Y383" s="208"/>
      <c r="Z383" s="208"/>
      <c r="AA383" s="208"/>
      <c r="AB383" s="208"/>
      <c r="AC383" s="208"/>
      <c r="AD383" s="208"/>
      <c r="AE383" s="208"/>
      <c r="AF383" s="208"/>
      <c r="AG383" s="208" t="s">
        <v>568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spans="1:60" outlineLevel="1" x14ac:dyDescent="0.25">
      <c r="A384" s="246">
        <v>162</v>
      </c>
      <c r="B384" s="247" t="s">
        <v>573</v>
      </c>
      <c r="C384" s="254" t="s">
        <v>574</v>
      </c>
      <c r="D384" s="248" t="s">
        <v>566</v>
      </c>
      <c r="E384" s="249">
        <v>1</v>
      </c>
      <c r="F384" s="250"/>
      <c r="G384" s="251">
        <f>ROUND(E384*F384,2)</f>
        <v>0</v>
      </c>
      <c r="H384" s="228">
        <v>0</v>
      </c>
      <c r="I384" s="227">
        <f>ROUND(E384*H384,2)</f>
        <v>0</v>
      </c>
      <c r="J384" s="228">
        <v>2000</v>
      </c>
      <c r="K384" s="227">
        <f>ROUND(E384*J384,2)</f>
        <v>2000</v>
      </c>
      <c r="L384" s="227">
        <v>15</v>
      </c>
      <c r="M384" s="227">
        <f>G384*(1+L384/100)</f>
        <v>0</v>
      </c>
      <c r="N384" s="227">
        <v>0</v>
      </c>
      <c r="O384" s="227">
        <f>ROUND(E384*N384,2)</f>
        <v>0</v>
      </c>
      <c r="P384" s="227">
        <v>0</v>
      </c>
      <c r="Q384" s="227">
        <f>ROUND(E384*P384,2)</f>
        <v>0</v>
      </c>
      <c r="R384" s="227"/>
      <c r="S384" s="227" t="s">
        <v>187</v>
      </c>
      <c r="T384" s="227" t="s">
        <v>136</v>
      </c>
      <c r="U384" s="227">
        <v>0</v>
      </c>
      <c r="V384" s="227">
        <f>ROUND(E384*U384,2)</f>
        <v>0</v>
      </c>
      <c r="W384" s="227"/>
      <c r="X384" s="227" t="s">
        <v>567</v>
      </c>
      <c r="Y384" s="208"/>
      <c r="Z384" s="208"/>
      <c r="AA384" s="208"/>
      <c r="AB384" s="208"/>
      <c r="AC384" s="208"/>
      <c r="AD384" s="208"/>
      <c r="AE384" s="208"/>
      <c r="AF384" s="208"/>
      <c r="AG384" s="208" t="s">
        <v>568</v>
      </c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spans="1:60" outlineLevel="1" x14ac:dyDescent="0.25">
      <c r="A385" s="246">
        <v>163</v>
      </c>
      <c r="B385" s="247" t="s">
        <v>575</v>
      </c>
      <c r="C385" s="254" t="s">
        <v>576</v>
      </c>
      <c r="D385" s="248" t="s">
        <v>566</v>
      </c>
      <c r="E385" s="249">
        <v>1</v>
      </c>
      <c r="F385" s="250"/>
      <c r="G385" s="251">
        <f>ROUND(E385*F385,2)</f>
        <v>0</v>
      </c>
      <c r="H385" s="228">
        <v>0</v>
      </c>
      <c r="I385" s="227">
        <f>ROUND(E385*H385,2)</f>
        <v>0</v>
      </c>
      <c r="J385" s="228">
        <v>1000</v>
      </c>
      <c r="K385" s="227">
        <f>ROUND(E385*J385,2)</f>
        <v>1000</v>
      </c>
      <c r="L385" s="227">
        <v>15</v>
      </c>
      <c r="M385" s="227">
        <f>G385*(1+L385/100)</f>
        <v>0</v>
      </c>
      <c r="N385" s="227">
        <v>0</v>
      </c>
      <c r="O385" s="227">
        <f>ROUND(E385*N385,2)</f>
        <v>0</v>
      </c>
      <c r="P385" s="227">
        <v>0</v>
      </c>
      <c r="Q385" s="227">
        <f>ROUND(E385*P385,2)</f>
        <v>0</v>
      </c>
      <c r="R385" s="227"/>
      <c r="S385" s="227" t="s">
        <v>187</v>
      </c>
      <c r="T385" s="227" t="s">
        <v>136</v>
      </c>
      <c r="U385" s="227">
        <v>0</v>
      </c>
      <c r="V385" s="227">
        <f>ROUND(E385*U385,2)</f>
        <v>0</v>
      </c>
      <c r="W385" s="227"/>
      <c r="X385" s="227" t="s">
        <v>567</v>
      </c>
      <c r="Y385" s="208"/>
      <c r="Z385" s="208"/>
      <c r="AA385" s="208"/>
      <c r="AB385" s="208"/>
      <c r="AC385" s="208"/>
      <c r="AD385" s="208"/>
      <c r="AE385" s="208"/>
      <c r="AF385" s="208"/>
      <c r="AG385" s="208" t="s">
        <v>568</v>
      </c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spans="1:60" outlineLevel="1" x14ac:dyDescent="0.25">
      <c r="A386" s="246">
        <v>164</v>
      </c>
      <c r="B386" s="247" t="s">
        <v>577</v>
      </c>
      <c r="C386" s="254" t="s">
        <v>578</v>
      </c>
      <c r="D386" s="248" t="s">
        <v>566</v>
      </c>
      <c r="E386" s="249">
        <v>1</v>
      </c>
      <c r="F386" s="250"/>
      <c r="G386" s="251">
        <f>ROUND(E386*F386,2)</f>
        <v>0</v>
      </c>
      <c r="H386" s="228">
        <v>0</v>
      </c>
      <c r="I386" s="227">
        <f>ROUND(E386*H386,2)</f>
        <v>0</v>
      </c>
      <c r="J386" s="228">
        <v>200</v>
      </c>
      <c r="K386" s="227">
        <f>ROUND(E386*J386,2)</f>
        <v>200</v>
      </c>
      <c r="L386" s="227">
        <v>15</v>
      </c>
      <c r="M386" s="227">
        <f>G386*(1+L386/100)</f>
        <v>0</v>
      </c>
      <c r="N386" s="227">
        <v>0</v>
      </c>
      <c r="O386" s="227">
        <f>ROUND(E386*N386,2)</f>
        <v>0</v>
      </c>
      <c r="P386" s="227">
        <v>0</v>
      </c>
      <c r="Q386" s="227">
        <f>ROUND(E386*P386,2)</f>
        <v>0</v>
      </c>
      <c r="R386" s="227"/>
      <c r="S386" s="227" t="s">
        <v>187</v>
      </c>
      <c r="T386" s="227" t="s">
        <v>136</v>
      </c>
      <c r="U386" s="227">
        <v>0</v>
      </c>
      <c r="V386" s="227">
        <f>ROUND(E386*U386,2)</f>
        <v>0</v>
      </c>
      <c r="W386" s="227"/>
      <c r="X386" s="227" t="s">
        <v>567</v>
      </c>
      <c r="Y386" s="208"/>
      <c r="Z386" s="208"/>
      <c r="AA386" s="208"/>
      <c r="AB386" s="208"/>
      <c r="AC386" s="208"/>
      <c r="AD386" s="208"/>
      <c r="AE386" s="208"/>
      <c r="AF386" s="208"/>
      <c r="AG386" s="208" t="s">
        <v>568</v>
      </c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spans="1:60" outlineLevel="1" x14ac:dyDescent="0.25">
      <c r="A387" s="246">
        <v>165</v>
      </c>
      <c r="B387" s="247" t="s">
        <v>579</v>
      </c>
      <c r="C387" s="254" t="s">
        <v>580</v>
      </c>
      <c r="D387" s="248" t="s">
        <v>566</v>
      </c>
      <c r="E387" s="249">
        <v>1</v>
      </c>
      <c r="F387" s="250"/>
      <c r="G387" s="251">
        <f>ROUND(E387*F387,2)</f>
        <v>0</v>
      </c>
      <c r="H387" s="228">
        <v>0</v>
      </c>
      <c r="I387" s="227">
        <f>ROUND(E387*H387,2)</f>
        <v>0</v>
      </c>
      <c r="J387" s="228">
        <v>1000</v>
      </c>
      <c r="K387" s="227">
        <f>ROUND(E387*J387,2)</f>
        <v>1000</v>
      </c>
      <c r="L387" s="227">
        <v>15</v>
      </c>
      <c r="M387" s="227">
        <f>G387*(1+L387/100)</f>
        <v>0</v>
      </c>
      <c r="N387" s="227">
        <v>0</v>
      </c>
      <c r="O387" s="227">
        <f>ROUND(E387*N387,2)</f>
        <v>0</v>
      </c>
      <c r="P387" s="227">
        <v>0</v>
      </c>
      <c r="Q387" s="227">
        <f>ROUND(E387*P387,2)</f>
        <v>0</v>
      </c>
      <c r="R387" s="227"/>
      <c r="S387" s="227" t="s">
        <v>187</v>
      </c>
      <c r="T387" s="227" t="s">
        <v>136</v>
      </c>
      <c r="U387" s="227">
        <v>0</v>
      </c>
      <c r="V387" s="227">
        <f>ROUND(E387*U387,2)</f>
        <v>0</v>
      </c>
      <c r="W387" s="227"/>
      <c r="X387" s="227" t="s">
        <v>567</v>
      </c>
      <c r="Y387" s="208"/>
      <c r="Z387" s="208"/>
      <c r="AA387" s="208"/>
      <c r="AB387" s="208"/>
      <c r="AC387" s="208"/>
      <c r="AD387" s="208"/>
      <c r="AE387" s="208"/>
      <c r="AF387" s="208"/>
      <c r="AG387" s="208" t="s">
        <v>568</v>
      </c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spans="1:60" outlineLevel="1" x14ac:dyDescent="0.25">
      <c r="A388" s="240">
        <v>166</v>
      </c>
      <c r="B388" s="241" t="s">
        <v>581</v>
      </c>
      <c r="C388" s="255" t="s">
        <v>582</v>
      </c>
      <c r="D388" s="242" t="s">
        <v>566</v>
      </c>
      <c r="E388" s="243">
        <v>1</v>
      </c>
      <c r="F388" s="244"/>
      <c r="G388" s="245">
        <f>ROUND(E388*F388,2)</f>
        <v>0</v>
      </c>
      <c r="H388" s="228">
        <v>0</v>
      </c>
      <c r="I388" s="227">
        <f>ROUND(E388*H388,2)</f>
        <v>0</v>
      </c>
      <c r="J388" s="228">
        <v>2000</v>
      </c>
      <c r="K388" s="227">
        <f>ROUND(E388*J388,2)</f>
        <v>2000</v>
      </c>
      <c r="L388" s="227">
        <v>15</v>
      </c>
      <c r="M388" s="227">
        <f>G388*(1+L388/100)</f>
        <v>0</v>
      </c>
      <c r="N388" s="227">
        <v>0</v>
      </c>
      <c r="O388" s="227">
        <f>ROUND(E388*N388,2)</f>
        <v>0</v>
      </c>
      <c r="P388" s="227">
        <v>0</v>
      </c>
      <c r="Q388" s="227">
        <f>ROUND(E388*P388,2)</f>
        <v>0</v>
      </c>
      <c r="R388" s="227"/>
      <c r="S388" s="227" t="s">
        <v>187</v>
      </c>
      <c r="T388" s="227" t="s">
        <v>136</v>
      </c>
      <c r="U388" s="227">
        <v>0</v>
      </c>
      <c r="V388" s="227">
        <f>ROUND(E388*U388,2)</f>
        <v>0</v>
      </c>
      <c r="W388" s="227"/>
      <c r="X388" s="227" t="s">
        <v>567</v>
      </c>
      <c r="Y388" s="208"/>
      <c r="Z388" s="208"/>
      <c r="AA388" s="208"/>
      <c r="AB388" s="208"/>
      <c r="AC388" s="208"/>
      <c r="AD388" s="208"/>
      <c r="AE388" s="208"/>
      <c r="AF388" s="208"/>
      <c r="AG388" s="208" t="s">
        <v>568</v>
      </c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spans="1:60" x14ac:dyDescent="0.25">
      <c r="A389" s="3"/>
      <c r="B389" s="4"/>
      <c r="C389" s="259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AE389">
        <v>15</v>
      </c>
      <c r="AF389">
        <v>21</v>
      </c>
      <c r="AG389" t="s">
        <v>117</v>
      </c>
    </row>
    <row r="390" spans="1:60" x14ac:dyDescent="0.25">
      <c r="A390" s="211"/>
      <c r="B390" s="212" t="s">
        <v>31</v>
      </c>
      <c r="C390" s="260"/>
      <c r="D390" s="213"/>
      <c r="E390" s="214"/>
      <c r="F390" s="214"/>
      <c r="G390" s="252">
        <f>G8+G13+G49+G68+G77+G110+G112+G121+G123+G131+G138+G167+G172+G176+G186+G224+G240+G246+G284+G315+G329+G348+G352+G372+G380</f>
        <v>0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AE390">
        <f>SUMIF(L7:L388,AE389,G7:G388)</f>
        <v>0</v>
      </c>
      <c r="AF390">
        <f>SUMIF(L7:L388,AF389,G7:G388)</f>
        <v>0</v>
      </c>
      <c r="AG390" t="s">
        <v>583</v>
      </c>
    </row>
    <row r="391" spans="1:60" x14ac:dyDescent="0.25">
      <c r="A391" s="3"/>
      <c r="B391" s="4"/>
      <c r="C391" s="259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60" x14ac:dyDescent="0.25">
      <c r="A392" s="3"/>
      <c r="B392" s="4"/>
      <c r="C392" s="259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60" x14ac:dyDescent="0.25">
      <c r="A393" s="215" t="s">
        <v>584</v>
      </c>
      <c r="B393" s="215"/>
      <c r="C393" s="261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60" x14ac:dyDescent="0.25">
      <c r="A394" s="216"/>
      <c r="B394" s="217"/>
      <c r="C394" s="262"/>
      <c r="D394" s="217"/>
      <c r="E394" s="217"/>
      <c r="F394" s="217"/>
      <c r="G394" s="218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AG394" t="s">
        <v>585</v>
      </c>
    </row>
    <row r="395" spans="1:60" x14ac:dyDescent="0.25">
      <c r="A395" s="219"/>
      <c r="B395" s="220"/>
      <c r="C395" s="263"/>
      <c r="D395" s="220"/>
      <c r="E395" s="220"/>
      <c r="F395" s="220"/>
      <c r="G395" s="22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60" x14ac:dyDescent="0.25">
      <c r="A396" s="219"/>
      <c r="B396" s="220"/>
      <c r="C396" s="263"/>
      <c r="D396" s="220"/>
      <c r="E396" s="220"/>
      <c r="F396" s="220"/>
      <c r="G396" s="22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60" x14ac:dyDescent="0.25">
      <c r="A397" s="219"/>
      <c r="B397" s="220"/>
      <c r="C397" s="263"/>
      <c r="D397" s="220"/>
      <c r="E397" s="220"/>
      <c r="F397" s="220"/>
      <c r="G397" s="22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60" x14ac:dyDescent="0.25">
      <c r="A398" s="222"/>
      <c r="B398" s="223"/>
      <c r="C398" s="264"/>
      <c r="D398" s="223"/>
      <c r="E398" s="223"/>
      <c r="F398" s="223"/>
      <c r="G398" s="22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60" x14ac:dyDescent="0.25">
      <c r="A399" s="3"/>
      <c r="B399" s="4"/>
      <c r="C399" s="259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60" x14ac:dyDescent="0.25">
      <c r="C400" s="265"/>
      <c r="D400" s="10"/>
      <c r="AG400" t="s">
        <v>586</v>
      </c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93:C393"/>
    <mergeCell ref="A394:G39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Rozpočet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Rozpočet!Názvy_tisku</vt:lpstr>
      <vt:lpstr>oadresa</vt:lpstr>
      <vt:lpstr>Stavba!Objednatel</vt:lpstr>
      <vt:lpstr>Stavba!Objekt</vt:lpstr>
      <vt:lpstr>Rozpočet!Oblast_tisku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2024-06-17T09:43:47Z</dcterms:modified>
</cp:coreProperties>
</file>