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ALKULACE OCEP\2024\Krnov\VO ul. Vrchlického\Rozpočty\"/>
    </mc:Choice>
  </mc:AlternateContent>
  <xr:revisionPtr revIDLastSave="0" documentId="13_ncr:1_{329F094B-AA74-4290-8326-8B0CCA8F068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" sheetId="1" r:id="rId1"/>
    <sheet name="Etapa I" sheetId="2" r:id="rId2"/>
    <sheet name="Etapa II" sheetId="3" r:id="rId3"/>
  </sheets>
  <definedNames>
    <definedName name="_xlnm.Print_Titles" localSheetId="1">'Etapa I'!$1:$1</definedName>
    <definedName name="_xlnm.Print_Titles" localSheetId="2">'Etapa II'!$1:$1</definedName>
    <definedName name="_xlnm.Print_Titles" localSheetId="0">Rekapitulace!$1:$1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6" i="1" l="1"/>
  <c r="K86" i="3"/>
  <c r="K125" i="2"/>
  <c r="H121" i="2"/>
  <c r="X39" i="1" l="1"/>
  <c r="X21" i="1"/>
  <c r="X30" i="1"/>
  <c r="X25" i="1"/>
  <c r="X24" i="1"/>
  <c r="X23" i="1"/>
  <c r="X22" i="1"/>
  <c r="X20" i="1"/>
  <c r="X19" i="1"/>
  <c r="AF96" i="3"/>
  <c r="AE97" i="3" s="1"/>
  <c r="G101" i="3" s="1"/>
  <c r="K104" i="3" s="1"/>
  <c r="K107" i="3" s="1"/>
  <c r="AF73" i="3"/>
  <c r="AF72" i="3"/>
  <c r="AF71" i="3"/>
  <c r="AF70" i="3"/>
  <c r="AF69" i="3"/>
  <c r="AF68" i="3"/>
  <c r="AF67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F36" i="3"/>
  <c r="AF35" i="3"/>
  <c r="AF34" i="3"/>
  <c r="AF33" i="3"/>
  <c r="AF32" i="3"/>
  <c r="AF31" i="3"/>
  <c r="AF30" i="3"/>
  <c r="AF29" i="3"/>
  <c r="AF28" i="3"/>
  <c r="AF27" i="3"/>
  <c r="AE50" i="3" s="1"/>
  <c r="G54" i="3" s="1"/>
  <c r="K57" i="3" s="1"/>
  <c r="K60" i="3" s="1"/>
  <c r="AF9" i="3"/>
  <c r="AF8" i="3"/>
  <c r="AF7" i="3"/>
  <c r="AF6" i="3"/>
  <c r="AE10" i="3" s="1"/>
  <c r="F15" i="3" s="1"/>
  <c r="K18" i="3" s="1"/>
  <c r="K21" i="3" s="1"/>
  <c r="H82" i="3" l="1"/>
  <c r="AE74" i="3"/>
  <c r="G79" i="3" s="1"/>
  <c r="K89" i="3" s="1"/>
  <c r="Z38" i="1" l="1"/>
  <c r="Z37" i="1"/>
  <c r="Z36" i="1"/>
  <c r="Z35" i="1"/>
  <c r="Z34" i="1"/>
  <c r="AH136" i="2" l="1"/>
  <c r="AH137" i="2" s="1"/>
  <c r="AH135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113" i="2"/>
  <c r="G117" i="2" s="1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74" i="2" s="1"/>
  <c r="G79" i="2" s="1"/>
  <c r="K82" i="2" s="1"/>
  <c r="AH49" i="2"/>
  <c r="AH48" i="2"/>
  <c r="AH47" i="2"/>
  <c r="AH46" i="2"/>
  <c r="AH45" i="2"/>
  <c r="AH44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8" i="2"/>
  <c r="AH7" i="2"/>
  <c r="AH9" i="2" s="1"/>
  <c r="AH6" i="2"/>
  <c r="Z19" i="1"/>
  <c r="AH26" i="2" l="1"/>
  <c r="Z21" i="1"/>
  <c r="Z22" i="1"/>
  <c r="K85" i="2"/>
  <c r="Z24" i="1"/>
  <c r="Z23" i="1"/>
  <c r="Z26" i="1"/>
  <c r="K128" i="2"/>
  <c r="G141" i="2"/>
  <c r="K144" i="2" s="1"/>
  <c r="F141" i="2"/>
  <c r="X40" i="1" l="1"/>
  <c r="Z40" i="1" s="1"/>
  <c r="Z39" i="1"/>
  <c r="Z20" i="1"/>
  <c r="F31" i="2"/>
  <c r="K34" i="2" s="1"/>
  <c r="K37" i="2" s="1"/>
  <c r="Z25" i="1"/>
  <c r="X27" i="1"/>
  <c r="Z27" i="1" s="1"/>
  <c r="K147" i="2"/>
  <c r="Z30" i="1" l="1"/>
  <c r="X31" i="1"/>
  <c r="X42" i="1" l="1"/>
  <c r="Z42" i="1" s="1"/>
  <c r="K45" i="1" s="1"/>
  <c r="Z31" i="1"/>
  <c r="K48" i="1" l="1"/>
  <c r="O45" i="1"/>
  <c r="O48" i="1" l="1"/>
  <c r="U45" i="1"/>
  <c r="U48" i="1" s="1"/>
</calcChain>
</file>

<file path=xl/sharedStrings.xml><?xml version="1.0" encoding="utf-8"?>
<sst xmlns="http://schemas.openxmlformats.org/spreadsheetml/2006/main" count="608" uniqueCount="263">
  <si>
    <t/>
  </si>
  <si>
    <t>Nabídka číslo:</t>
  </si>
  <si>
    <t>N24-04192024/2</t>
  </si>
  <si>
    <t>Název:</t>
  </si>
  <si>
    <t>Krnov - Ul. Vrchlického, VO</t>
  </si>
  <si>
    <t>Rekonstrukce veřejného osvětlení</t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</si>
  <si>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</si>
  <si>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</si>
  <si>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</si>
  <si>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</si>
  <si>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</si>
  <si>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</si>
  <si>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</si>
  <si>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>1.</t>
  </si>
  <si>
    <t>C21M - Elektromontáže  -  MONTÁŽ</t>
  </si>
  <si>
    <t>2.</t>
  </si>
  <si>
    <t>C21M - Elektromontáže  -  DEMONTÁŽ</t>
  </si>
  <si>
    <t>3.</t>
  </si>
  <si>
    <t xml:space="preserve">   Podíl přidružených výkonů 4,80% z C21M a navázaného materiálu</t>
  </si>
  <si>
    <t>4.</t>
  </si>
  <si>
    <t xml:space="preserve">   Územní vlivy 3,00% z C21M a navázaného materiálu</t>
  </si>
  <si>
    <t>5.</t>
  </si>
  <si>
    <t>C46M - Zemní práce  -  MONTÁŽ</t>
  </si>
  <si>
    <t>6.</t>
  </si>
  <si>
    <t xml:space="preserve">   Podíl přidružených výkonů 1,60% z C46M</t>
  </si>
  <si>
    <t>7.</t>
  </si>
  <si>
    <t>MATERIÁL</t>
  </si>
  <si>
    <t>8.</t>
  </si>
  <si>
    <t xml:space="preserve">   Podružný materiál 5,00%</t>
  </si>
  <si>
    <t>CELKEM URN</t>
  </si>
  <si>
    <t>B.</t>
  </si>
  <si>
    <t>HZS</t>
  </si>
  <si>
    <t>9.</t>
  </si>
  <si>
    <t>Hodinová zúčtovací sazba</t>
  </si>
  <si>
    <t>CELKEM HZS</t>
  </si>
  <si>
    <t>C.</t>
  </si>
  <si>
    <t>VEDLEJŠÍ ROZPOČTOVÉ NÁKLADY</t>
  </si>
  <si>
    <t>10.</t>
  </si>
  <si>
    <t>Dopravní značení</t>
  </si>
  <si>
    <t>11.</t>
  </si>
  <si>
    <t>Geodetické zaměření</t>
  </si>
  <si>
    <t>12.</t>
  </si>
  <si>
    <t>Měření osvětlení</t>
  </si>
  <si>
    <t>13.</t>
  </si>
  <si>
    <t>Revize</t>
  </si>
  <si>
    <t>14.</t>
  </si>
  <si>
    <t>Vytýčení stávajících IS</t>
  </si>
  <si>
    <t>15.</t>
  </si>
  <si>
    <t>GZS 2,50% z C21M a navázaného materiálu</t>
  </si>
  <si>
    <t>CELKEM VRN</t>
  </si>
  <si>
    <t>Σ</t>
  </si>
  <si>
    <t>REKAPITULACE CELKEM</t>
  </si>
  <si>
    <t>DPH</t>
  </si>
  <si>
    <t>Celkem s DPH</t>
  </si>
  <si>
    <t>Sazba 21,00%</t>
  </si>
  <si>
    <t>Celkem:</t>
  </si>
  <si>
    <t>C21M - Elektromontáže</t>
  </si>
  <si>
    <t>Poř.č.</t>
  </si>
  <si>
    <t>Číslo pol.</t>
  </si>
  <si>
    <t>Cena/jedn. [Kč]</t>
  </si>
  <si>
    <t>Množství</t>
  </si>
  <si>
    <t>Jedn.</t>
  </si>
  <si>
    <t>Celkem [Kč]</t>
  </si>
  <si>
    <t>210204103</t>
  </si>
  <si>
    <t>výložník ocelový 1-ramenný do hmotnosti 35kg</t>
  </si>
  <si>
    <t>12,00</t>
  </si>
  <si>
    <t>ks</t>
  </si>
  <si>
    <t>216202007</t>
  </si>
  <si>
    <t>svítidlo výbojkové výložník 50 W</t>
  </si>
  <si>
    <t>210260101</t>
  </si>
  <si>
    <t>Závěsný vodič AlFe / AES</t>
  </si>
  <si>
    <t>498,00</t>
  </si>
  <si>
    <t>m</t>
  </si>
  <si>
    <t>210204011</t>
  </si>
  <si>
    <t>stožár ocelový do délky 12m</t>
  </si>
  <si>
    <t>13,00</t>
  </si>
  <si>
    <t>15,00</t>
  </si>
  <si>
    <t>210202011</t>
  </si>
  <si>
    <t>444 23 15 - 150W SHC na výložník</t>
  </si>
  <si>
    <t>210204201</t>
  </si>
  <si>
    <t>elektrovýzbroj stožáru pro 1 okruh</t>
  </si>
  <si>
    <t>210220010</t>
  </si>
  <si>
    <t>označení zemnění bužírkou</t>
  </si>
  <si>
    <t>210950202</t>
  </si>
  <si>
    <t>přípl. za zatahování kab. při váze kab. do 2kg</t>
  </si>
  <si>
    <t>515,00</t>
  </si>
  <si>
    <t>210220022</t>
  </si>
  <si>
    <t>uzemění v zemi FeZn průměru 8-10mm vč. svorek, propojení a izolace spojů</t>
  </si>
  <si>
    <t>498,80</t>
  </si>
  <si>
    <t>210100104</t>
  </si>
  <si>
    <t>ukončení 1 žilových vodičů do 95mm2</t>
  </si>
  <si>
    <t>210220301</t>
  </si>
  <si>
    <t>svorky hromosvodové do 2 šroubu (SS, SR 03)</t>
  </si>
  <si>
    <t>45,00</t>
  </si>
  <si>
    <t>210100003</t>
  </si>
  <si>
    <t>ukončení vodiče v rozvaděči vč. zapojení a koncovky do 16mm2</t>
  </si>
  <si>
    <t>120,00</t>
  </si>
  <si>
    <t>210810045</t>
  </si>
  <si>
    <t>CYKY-CYKYm 3Cx1.5mm2 (CYKY 3J1.5) 750V (PU)</t>
  </si>
  <si>
    <t>105,00</t>
  </si>
  <si>
    <t>210810014</t>
  </si>
  <si>
    <t>CYKY-CYKYm 4Bx16mm2 (CYKY 4J16) 750V (VU)</t>
  </si>
  <si>
    <t>532,30</t>
  </si>
  <si>
    <t>210191542</t>
  </si>
  <si>
    <t>montáž pilíře bez základu kabelové skříně a zapojení vodičů</t>
  </si>
  <si>
    <t>1,00</t>
  </si>
  <si>
    <t>210100001</t>
  </si>
  <si>
    <t>ukončení vodiče v rozvaděči vč. zapojení a koncovky do 2.5mm2</t>
  </si>
  <si>
    <t>210100252</t>
  </si>
  <si>
    <t>ukončení celoplast. kabelu smršť. záklopkou do 4x25mm2</t>
  </si>
  <si>
    <t>30,00</t>
  </si>
  <si>
    <t>210220458</t>
  </si>
  <si>
    <t>nátěr nového svodového vodiče</t>
  </si>
  <si>
    <t>40,00</t>
  </si>
  <si>
    <t>Celkem za ceník:</t>
  </si>
  <si>
    <t>Cena:</t>
  </si>
  <si>
    <t>C46M - Zemní práce</t>
  </si>
  <si>
    <t>460200304</t>
  </si>
  <si>
    <t>kabel.rýha 50cm/šíř. 120cm/hl. zem.tř.4</t>
  </si>
  <si>
    <t>460560304</t>
  </si>
  <si>
    <t>ruč.zához.kab.rýhy 50cm šíř.120cm hl.zem.tř.4</t>
  </si>
  <si>
    <t>460300006</t>
  </si>
  <si>
    <t>hutnění zeminy vrstvy 20cm</t>
  </si>
  <si>
    <t>bm</t>
  </si>
  <si>
    <t>460510021</t>
  </si>
  <si>
    <t>kabel.prostup z PVC roury světl.do 10.5cm</t>
  </si>
  <si>
    <t>97908-2111</t>
  </si>
  <si>
    <t>Vnitrostaveništní doprava suti do 10m</t>
  </si>
  <si>
    <t>32,48</t>
  </si>
  <si>
    <t>t</t>
  </si>
  <si>
    <t>97908-2121</t>
  </si>
  <si>
    <t>Vnitrostaven. doprava suti za každých dalších 5m</t>
  </si>
  <si>
    <t>244,80</t>
  </si>
  <si>
    <t>460050602</t>
  </si>
  <si>
    <t>ruční výkop jámy zem.tř.3-4</t>
  </si>
  <si>
    <t>3,00</t>
  </si>
  <si>
    <t>m3</t>
  </si>
  <si>
    <t>460030011</t>
  </si>
  <si>
    <t>sejmutí drnu</t>
  </si>
  <si>
    <t>122,00</t>
  </si>
  <si>
    <t>m2</t>
  </si>
  <si>
    <t>460620014</t>
  </si>
  <si>
    <t>provizorní úprava terénu zem.tř.4</t>
  </si>
  <si>
    <t>460620001</t>
  </si>
  <si>
    <t>položení drnu</t>
  </si>
  <si>
    <t>460620006</t>
  </si>
  <si>
    <t>osetí povrchu travou</t>
  </si>
  <si>
    <t>460650123</t>
  </si>
  <si>
    <t>Zřízení krytu vozovky z asfaltu tl. do 15 cm vč. podkladní vrstvy ze štěrkodrti</t>
  </si>
  <si>
    <t>36,20</t>
  </si>
  <si>
    <t>460650161R</t>
  </si>
  <si>
    <t>Kladení dlažby z kostek do lože z kameniva těženého</t>
  </si>
  <si>
    <t>20,60</t>
  </si>
  <si>
    <t>460030038R</t>
  </si>
  <si>
    <t>Rozebrání dlažeb ručně z kostek</t>
  </si>
  <si>
    <t>460030071</t>
  </si>
  <si>
    <t>bourání živičných povrchů do 3-5cm</t>
  </si>
  <si>
    <t>460050014</t>
  </si>
  <si>
    <t>jáma pro J stožár jedn.9-10m v rovině zem.tř.4</t>
  </si>
  <si>
    <t>460080001</t>
  </si>
  <si>
    <t>betonový základ do rostlé zeminy bez bednění</t>
  </si>
  <si>
    <t>460080101</t>
  </si>
  <si>
    <t>rozbourání betonového základu</t>
  </si>
  <si>
    <t>2,50</t>
  </si>
  <si>
    <t>460100004</t>
  </si>
  <si>
    <t>pouzdrový zákl.pro stožár VO mimo trasu 350x1500mm</t>
  </si>
  <si>
    <t>460490011</t>
  </si>
  <si>
    <t>fólie výstražná z PVC šířky 22cm</t>
  </si>
  <si>
    <t>460620021</t>
  </si>
  <si>
    <t>položení obrubníku</t>
  </si>
  <si>
    <t>46060000R</t>
  </si>
  <si>
    <t>Poplatek za skládku - asfalt</t>
  </si>
  <si>
    <t>24,48</t>
  </si>
  <si>
    <t>Poplatek za skládku - suť</t>
  </si>
  <si>
    <t>3,50</t>
  </si>
  <si>
    <t>460600002</t>
  </si>
  <si>
    <t>odvoz zeminy za další tkm</t>
  </si>
  <si>
    <t>636,48</t>
  </si>
  <si>
    <t>460600001</t>
  </si>
  <si>
    <t>odvoz zeminy do 1km</t>
  </si>
  <si>
    <t>460030102</t>
  </si>
  <si>
    <t>vytrhání obruby stojaté - beton</t>
  </si>
  <si>
    <t>460030081</t>
  </si>
  <si>
    <t>řezání spáry v asfaltu nebo betonu</t>
  </si>
  <si>
    <t>144,60</t>
  </si>
  <si>
    <t>460010024</t>
  </si>
  <si>
    <t>vytyč.trati kab.vedení v zastavěném prostoru</t>
  </si>
  <si>
    <t>0,50</t>
  </si>
  <si>
    <t>km</t>
  </si>
  <si>
    <t>460030038</t>
  </si>
  <si>
    <t>Rozebrání dlažeb ručně - zámková dlažba</t>
  </si>
  <si>
    <t>219,00</t>
  </si>
  <si>
    <t>460650161</t>
  </si>
  <si>
    <t>Kladení zámkové dlažby do lože z kameniva těženého</t>
  </si>
  <si>
    <t>Materiály</t>
  </si>
  <si>
    <t>trubka kopoflex d90</t>
  </si>
  <si>
    <t>Osivo</t>
  </si>
  <si>
    <t>Beton C12/15</t>
  </si>
  <si>
    <t>Trubka PVC300/1500</t>
  </si>
  <si>
    <t>písek zásypový</t>
  </si>
  <si>
    <t>Folie výstražná 22cm</t>
  </si>
  <si>
    <t>01069</t>
  </si>
  <si>
    <t>stožár ocelový 6m třístupňový 159/133/104</t>
  </si>
  <si>
    <t>01094</t>
  </si>
  <si>
    <t>výložník rovný UD1/104-1000 na ocel. stožár</t>
  </si>
  <si>
    <t>01051</t>
  </si>
  <si>
    <t>LED svítidlo BGP391 T25 730 20 LED 3500 lm 22,5 W I DM65 CLO IP66</t>
  </si>
  <si>
    <t>LED svítidlo BGP392 T25 730 30 LED 2000 lm 13,5 W I DN09 CLO IP66</t>
  </si>
  <si>
    <t>01154</t>
  </si>
  <si>
    <t>elektrovýzbroj stožáru pro 3 okruhy</t>
  </si>
  <si>
    <t>00106</t>
  </si>
  <si>
    <t>ZŽ smršťovací bužírka</t>
  </si>
  <si>
    <t>01403</t>
  </si>
  <si>
    <t>FeZn průměr 10mm</t>
  </si>
  <si>
    <t>01599</t>
  </si>
  <si>
    <t>lisovací kabelové oko pro zemnící drát 10mm/10</t>
  </si>
  <si>
    <t>01473</t>
  </si>
  <si>
    <t>připojovací svorka SS spojovací pro lana</t>
  </si>
  <si>
    <t>01594</t>
  </si>
  <si>
    <t>kabelové oko příložkové pro vodiče Cu 7580-07 16/6</t>
  </si>
  <si>
    <t>33914</t>
  </si>
  <si>
    <t>CYKY 3Cx1.5mm2 (CYKY 3J1.5)</t>
  </si>
  <si>
    <t>02945</t>
  </si>
  <si>
    <t>CYKY 4Bx16mm2 (CYKY 4J16)</t>
  </si>
  <si>
    <t>00964</t>
  </si>
  <si>
    <t>Rozvaděčová skříň SR601/NKP</t>
  </si>
  <si>
    <t>01595</t>
  </si>
  <si>
    <t>smršťovací kabelová hlava 4x16</t>
  </si>
  <si>
    <t>ochranný penetrační nátěr</t>
  </si>
  <si>
    <t>kg</t>
  </si>
  <si>
    <t>Celkem za materiály:</t>
  </si>
  <si>
    <t>Prořez 5,00%</t>
  </si>
  <si>
    <t>Práce v HZS</t>
  </si>
  <si>
    <t>Montážní plošina</t>
  </si>
  <si>
    <t>hod.</t>
  </si>
  <si>
    <t>Ostatní práce nespecifikované v rozpočtu</t>
  </si>
  <si>
    <t>Celkem za práci v HZS:</t>
  </si>
  <si>
    <t>Montáž celkem:</t>
  </si>
  <si>
    <t>Demontáž celkem:</t>
  </si>
  <si>
    <t>Základ 21,00% DPH:</t>
  </si>
  <si>
    <t>43,30</t>
  </si>
  <si>
    <t>8,00</t>
  </si>
  <si>
    <t>45,30</t>
  </si>
  <si>
    <t>2,00</t>
  </si>
  <si>
    <t>24,50</t>
  </si>
  <si>
    <t>28,50</t>
  </si>
  <si>
    <t>3,60</t>
  </si>
  <si>
    <t>4,00</t>
  </si>
  <si>
    <t>9,60</t>
  </si>
  <si>
    <t>46051010R</t>
  </si>
  <si>
    <t>kab. protl. řízený do R=110mm</t>
  </si>
  <si>
    <t>29,80</t>
  </si>
  <si>
    <t>10,56</t>
  </si>
  <si>
    <t>2x jáma na protlak</t>
  </si>
  <si>
    <t>460120002</t>
  </si>
  <si>
    <t>zához jámy zem.tř. 3-4</t>
  </si>
  <si>
    <t>25,00</t>
  </si>
  <si>
    <t>0,10</t>
  </si>
  <si>
    <t>460490051</t>
  </si>
  <si>
    <t>vypodl.,odděl. kabelu při křížení inženýrských sítí</t>
  </si>
  <si>
    <t>7,00</t>
  </si>
  <si>
    <t>Trubka d 110 půlená</t>
  </si>
  <si>
    <t>Základ 21,00% DPH::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</si>
</sst>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[$-10405]#,##0.00;\-#,##0.00"/>
    <numFmt numFmtId="165" formatCode="[$-10405]#,##0;\-#,##0"/>
    <numFmt numFmtId="166" formatCode="_-* #,##0.00\ _K_č_-;\-* #,##0.00\ _K_č_-;_-* &quot;-&quot;??\ _K_č_-;_-@_-"/>
  </numFmts>
  <fonts count="1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rgb="FF0000FF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10"/>
      <color rgb="FF000000"/>
      <name val="Arial"/>
    </font>
    <font>
      <b/>
      <sz val="9.75"/>
      <color rgb="FF000000"/>
      <name val="Arial"/>
    </font>
    <font>
      <sz val="11"/>
      <color rgb="FF000000"/>
      <name val="Calibri"/>
      <family val="2"/>
      <scheme val="minor"/>
    </font>
    <font>
      <b/>
      <sz val="8.5"/>
      <name val="Arial"/>
      <family val="2"/>
      <charset val="238"/>
    </font>
    <font>
      <sz val="8.5"/>
      <name val="Arial"/>
      <family val="2"/>
      <charset val="238"/>
    </font>
    <font>
      <sz val="8.25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2"/>
      <color rgb="FF0000FF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i/>
      <sz val="8.25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3">
    <xf numFmtId="0" fontId="0" fillId="0" borderId="0"/>
    <xf numFmtId="0" fontId="9" fillId="0" borderId="0"/>
    <xf numFmtId="44" fontId="9" fillId="0" borderId="0" applyFont="0" applyFill="0" applyBorder="0" applyAlignment="0" applyProtection="0"/>
  </cellStyleXfs>
  <cellXfs count="97">
    <xf numFmtId="0" fontId="1" fillId="0" borderId="0" xfId="0" applyFont="1"/>
    <xf numFmtId="0" fontId="1" fillId="2" borderId="2" xfId="1" applyFont="1" applyFill="1" applyBorder="1" applyAlignment="1">
      <alignment vertical="top" wrapText="1"/>
    </xf>
    <xf numFmtId="0" fontId="1" fillId="2" borderId="1" xfId="1" applyFont="1" applyFill="1" applyBorder="1" applyAlignment="1">
      <alignment vertical="top" wrapText="1"/>
    </xf>
    <xf numFmtId="0" fontId="1" fillId="2" borderId="3" xfId="1" applyFont="1" applyFill="1" applyBorder="1" applyAlignment="1">
      <alignment vertical="top" wrapText="1"/>
    </xf>
    <xf numFmtId="0" fontId="1" fillId="3" borderId="0" xfId="1" applyFont="1" applyFill="1" applyAlignment="1">
      <alignment vertical="top" wrapText="1"/>
    </xf>
    <xf numFmtId="0" fontId="1" fillId="2" borderId="4" xfId="1" applyFont="1" applyFill="1" applyBorder="1" applyAlignment="1">
      <alignment vertical="top" wrapText="1"/>
    </xf>
    <xf numFmtId="0" fontId="1" fillId="2" borderId="0" xfId="1" applyFont="1" applyFill="1" applyAlignment="1">
      <alignment vertical="top" wrapText="1"/>
    </xf>
    <xf numFmtId="0" fontId="1" fillId="2" borderId="5" xfId="1" applyFont="1" applyFill="1" applyBorder="1" applyAlignment="1">
      <alignment vertical="top" wrapText="1"/>
    </xf>
    <xf numFmtId="0" fontId="1" fillId="2" borderId="6" xfId="1" applyFont="1" applyFill="1" applyBorder="1" applyAlignment="1">
      <alignment vertical="top" wrapText="1"/>
    </xf>
    <xf numFmtId="0" fontId="1" fillId="2" borderId="7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6" fillId="0" borderId="0" xfId="1" applyFont="1" applyAlignment="1">
      <alignment vertical="top" wrapText="1" readingOrder="1"/>
    </xf>
    <xf numFmtId="0" fontId="1" fillId="0" borderId="7" xfId="1" applyFont="1" applyBorder="1" applyAlignment="1">
      <alignment vertical="top" wrapText="1"/>
    </xf>
    <xf numFmtId="44" fontId="10" fillId="0" borderId="10" xfId="2" applyFont="1" applyBorder="1" applyAlignment="1">
      <alignment vertical="top" wrapText="1"/>
    </xf>
    <xf numFmtId="44" fontId="1" fillId="0" borderId="0" xfId="0" applyNumberFormat="1" applyFont="1"/>
    <xf numFmtId="44" fontId="6" fillId="0" borderId="0" xfId="1" applyNumberFormat="1" applyFont="1" applyAlignment="1">
      <alignment vertical="top" wrapText="1" readingOrder="1"/>
    </xf>
    <xf numFmtId="0" fontId="11" fillId="0" borderId="0" xfId="0" applyFont="1"/>
    <xf numFmtId="44" fontId="1" fillId="0" borderId="7" xfId="1" applyNumberFormat="1" applyFont="1" applyBorder="1" applyAlignment="1">
      <alignment vertical="top" wrapText="1"/>
    </xf>
    <xf numFmtId="0" fontId="13" fillId="0" borderId="0" xfId="0" applyFont="1"/>
    <xf numFmtId="0" fontId="12" fillId="0" borderId="0" xfId="1" applyFont="1" applyAlignment="1">
      <alignment vertical="top" wrapText="1" readingOrder="1"/>
    </xf>
    <xf numFmtId="0" fontId="13" fillId="0" borderId="7" xfId="1" applyFont="1" applyBorder="1" applyAlignment="1">
      <alignment vertical="top" wrapText="1"/>
    </xf>
    <xf numFmtId="44" fontId="12" fillId="0" borderId="0" xfId="2" applyFont="1" applyAlignment="1">
      <alignment vertical="top" wrapText="1" readingOrder="1"/>
    </xf>
    <xf numFmtId="0" fontId="2" fillId="2" borderId="0" xfId="1" applyFont="1" applyFill="1" applyAlignment="1">
      <alignment horizontal="right" vertical="top" wrapText="1" readingOrder="1"/>
    </xf>
    <xf numFmtId="0" fontId="1" fillId="2" borderId="0" xfId="1" applyFont="1" applyFill="1" applyAlignment="1">
      <alignment vertical="top" wrapText="1"/>
    </xf>
    <xf numFmtId="0" fontId="3" fillId="2" borderId="0" xfId="1" applyFont="1" applyFill="1" applyAlignment="1">
      <alignment vertical="top" wrapText="1" readingOrder="1"/>
    </xf>
    <xf numFmtId="0" fontId="5" fillId="0" borderId="9" xfId="1" applyFont="1" applyBorder="1" applyAlignment="1">
      <alignment horizontal="right" vertical="top" wrapText="1" readingOrder="1"/>
    </xf>
    <xf numFmtId="0" fontId="1" fillId="0" borderId="9" xfId="1" applyFont="1" applyBorder="1" applyAlignment="1">
      <alignment vertical="top" wrapText="1"/>
    </xf>
    <xf numFmtId="0" fontId="5" fillId="0" borderId="9" xfId="1" applyFont="1" applyBorder="1" applyAlignment="1">
      <alignment vertical="top" wrapText="1" readingOrder="1"/>
    </xf>
    <xf numFmtId="0" fontId="5" fillId="0" borderId="0" xfId="1" applyFont="1" applyAlignment="1">
      <alignment horizontal="left" vertical="top" wrapText="1" readingOrder="1"/>
    </xf>
    <xf numFmtId="0" fontId="1" fillId="0" borderId="0" xfId="0" applyFont="1"/>
    <xf numFmtId="0" fontId="5" fillId="0" borderId="0" xfId="1" applyFont="1" applyAlignment="1">
      <alignment vertical="top" wrapText="1" readingOrder="1"/>
    </xf>
    <xf numFmtId="0" fontId="5" fillId="0" borderId="0" xfId="1" applyFont="1" applyAlignment="1">
      <alignment horizontal="right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right" vertical="top" wrapText="1" readingOrder="1"/>
    </xf>
    <xf numFmtId="0" fontId="6" fillId="0" borderId="0" xfId="1" applyFont="1" applyAlignment="1">
      <alignment vertical="top" wrapText="1" readingOrder="1"/>
    </xf>
    <xf numFmtId="166" fontId="6" fillId="0" borderId="0" xfId="1" applyNumberFormat="1" applyFont="1" applyAlignment="1">
      <alignment horizontal="right" vertical="top" wrapText="1" readingOrder="1"/>
    </xf>
    <xf numFmtId="166" fontId="1" fillId="0" borderId="0" xfId="0" applyNumberFormat="1" applyFont="1"/>
    <xf numFmtId="166" fontId="5" fillId="0" borderId="0" xfId="1" applyNumberFormat="1" applyFont="1" applyAlignment="1">
      <alignment horizontal="right" vertical="top" wrapText="1" readingOrder="1"/>
    </xf>
    <xf numFmtId="166" fontId="12" fillId="4" borderId="0" xfId="1" applyNumberFormat="1" applyFont="1" applyFill="1" applyAlignment="1">
      <alignment horizontal="right" vertical="top" wrapText="1" readingOrder="1"/>
    </xf>
    <xf numFmtId="166" fontId="13" fillId="4" borderId="0" xfId="0" applyNumberFormat="1" applyFont="1" applyFill="1"/>
    <xf numFmtId="0" fontId="5" fillId="0" borderId="9" xfId="1" applyFont="1" applyBorder="1" applyAlignment="1">
      <alignment horizontal="left" vertical="center" wrapText="1" readingOrder="1"/>
    </xf>
    <xf numFmtId="0" fontId="5" fillId="0" borderId="9" xfId="1" applyFont="1" applyBorder="1" applyAlignment="1">
      <alignment vertical="center" wrapText="1" readingOrder="1"/>
    </xf>
    <xf numFmtId="166" fontId="5" fillId="0" borderId="9" xfId="1" applyNumberFormat="1" applyFont="1" applyBorder="1" applyAlignment="1">
      <alignment horizontal="right" vertical="center" wrapText="1" readingOrder="1"/>
    </xf>
    <xf numFmtId="0" fontId="8" fillId="0" borderId="0" xfId="1" applyFont="1" applyAlignment="1">
      <alignment horizontal="right" vertical="top" wrapText="1" readingOrder="1"/>
    </xf>
    <xf numFmtId="44" fontId="8" fillId="0" borderId="0" xfId="1" applyNumberFormat="1" applyFont="1" applyAlignment="1">
      <alignment horizontal="right" vertical="top" wrapText="1" readingOrder="1"/>
    </xf>
    <xf numFmtId="44" fontId="1" fillId="0" borderId="0" xfId="0" applyNumberFormat="1" applyFont="1"/>
    <xf numFmtId="0" fontId="6" fillId="0" borderId="0" xfId="1" applyFont="1" applyAlignment="1">
      <alignment horizontal="left" vertical="top" wrapText="1" readingOrder="1"/>
    </xf>
    <xf numFmtId="0" fontId="7" fillId="0" borderId="7" xfId="1" applyFont="1" applyBorder="1" applyAlignment="1">
      <alignment vertical="top" wrapText="1" readingOrder="1"/>
    </xf>
    <xf numFmtId="0" fontId="1" fillId="0" borderId="7" xfId="1" applyFont="1" applyBorder="1" applyAlignment="1">
      <alignment vertical="top" wrapText="1"/>
    </xf>
    <xf numFmtId="0" fontId="8" fillId="0" borderId="7" xfId="1" applyFont="1" applyBorder="1" applyAlignment="1">
      <alignment horizontal="right" vertical="top" wrapText="1" readingOrder="1"/>
    </xf>
    <xf numFmtId="44" fontId="8" fillId="0" borderId="7" xfId="1" applyNumberFormat="1" applyFont="1" applyBorder="1" applyAlignment="1">
      <alignment horizontal="right" vertical="top" wrapText="1" readingOrder="1"/>
    </xf>
    <xf numFmtId="44" fontId="1" fillId="0" borderId="7" xfId="1" applyNumberFormat="1" applyFont="1" applyBorder="1" applyAlignment="1">
      <alignment vertical="top" wrapText="1"/>
    </xf>
    <xf numFmtId="0" fontId="5" fillId="0" borderId="10" xfId="1" applyFont="1" applyBorder="1" applyAlignment="1">
      <alignment horizontal="right" vertical="top" wrapText="1" readingOrder="1"/>
    </xf>
    <xf numFmtId="0" fontId="1" fillId="0" borderId="10" xfId="1" applyFont="1" applyBorder="1" applyAlignment="1">
      <alignment vertical="top" wrapText="1"/>
    </xf>
    <xf numFmtId="0" fontId="5" fillId="0" borderId="10" xfId="1" applyFont="1" applyBorder="1" applyAlignment="1">
      <alignment vertical="top" wrapText="1" readingOrder="1"/>
    </xf>
    <xf numFmtId="44" fontId="6" fillId="0" borderId="0" xfId="2" applyFont="1" applyAlignment="1">
      <alignment horizontal="center" vertical="top" wrapText="1" readingOrder="1"/>
    </xf>
    <xf numFmtId="164" fontId="6" fillId="0" borderId="0" xfId="1" applyNumberFormat="1" applyFont="1" applyAlignment="1">
      <alignment horizontal="right" vertical="top" wrapText="1" readingOrder="1"/>
    </xf>
    <xf numFmtId="164" fontId="6" fillId="4" borderId="0" xfId="1" applyNumberFormat="1" applyFont="1" applyFill="1" applyAlignment="1">
      <alignment horizontal="right" vertical="top" wrapText="1" readingOrder="1"/>
    </xf>
    <xf numFmtId="0" fontId="1" fillId="4" borderId="0" xfId="0" applyFont="1" applyFill="1"/>
    <xf numFmtId="44" fontId="10" fillId="0" borderId="10" xfId="2" applyFont="1" applyBorder="1" applyAlignment="1">
      <alignment horizontal="center" vertical="top" wrapText="1"/>
    </xf>
    <xf numFmtId="0" fontId="5" fillId="0" borderId="10" xfId="1" applyFont="1" applyBorder="1" applyAlignment="1">
      <alignment horizontal="right" vertical="center" wrapText="1" readingOrder="1"/>
    </xf>
    <xf numFmtId="44" fontId="11" fillId="0" borderId="0" xfId="0" applyNumberFormat="1" applyFont="1"/>
    <xf numFmtId="0" fontId="11" fillId="0" borderId="0" xfId="0" applyFont="1"/>
    <xf numFmtId="0" fontId="5" fillId="0" borderId="10" xfId="1" applyFont="1" applyBorder="1" applyAlignment="1">
      <alignment vertical="center" wrapText="1" readingOrder="1"/>
    </xf>
    <xf numFmtId="4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5" fontId="6" fillId="0" borderId="0" xfId="1" applyNumberFormat="1" applyFont="1" applyAlignment="1">
      <alignment horizontal="right" vertical="top" wrapText="1" readingOrder="1"/>
    </xf>
    <xf numFmtId="0" fontId="16" fillId="0" borderId="7" xfId="1" applyFont="1" applyBorder="1" applyAlignment="1">
      <alignment vertical="top" wrapText="1" readingOrder="1"/>
    </xf>
    <xf numFmtId="0" fontId="13" fillId="0" borderId="7" xfId="1" applyFont="1" applyBorder="1" applyAlignment="1">
      <alignment vertical="top" wrapText="1"/>
    </xf>
    <xf numFmtId="0" fontId="17" fillId="0" borderId="7" xfId="1" applyFont="1" applyBorder="1" applyAlignment="1">
      <alignment horizontal="right" vertical="top" wrapText="1" readingOrder="1"/>
    </xf>
    <xf numFmtId="44" fontId="17" fillId="0" borderId="7" xfId="1" applyNumberFormat="1" applyFont="1" applyBorder="1" applyAlignment="1">
      <alignment horizontal="right" vertical="top" wrapText="1" readingOrder="1"/>
    </xf>
    <xf numFmtId="0" fontId="17" fillId="0" borderId="0" xfId="1" applyFont="1" applyAlignment="1">
      <alignment horizontal="right" vertical="top" wrapText="1" readingOrder="1"/>
    </xf>
    <xf numFmtId="0" fontId="13" fillId="0" borderId="0" xfId="0" applyFont="1"/>
    <xf numFmtId="44" fontId="17" fillId="0" borderId="0" xfId="1" applyNumberFormat="1" applyFont="1" applyAlignment="1">
      <alignment horizontal="right" vertical="top" wrapText="1" readingOrder="1"/>
    </xf>
    <xf numFmtId="164" fontId="12" fillId="0" borderId="0" xfId="1" applyNumberFormat="1" applyFont="1" applyAlignment="1">
      <alignment horizontal="right" vertical="top" wrapText="1" readingOrder="1"/>
    </xf>
    <xf numFmtId="0" fontId="15" fillId="0" borderId="10" xfId="1" applyFont="1" applyBorder="1" applyAlignment="1">
      <alignment horizontal="right" vertical="center" wrapText="1" readingOrder="1"/>
    </xf>
    <xf numFmtId="44" fontId="10" fillId="0" borderId="10" xfId="2" applyFont="1" applyBorder="1" applyAlignment="1">
      <alignment horizontal="right" vertical="top" wrapText="1"/>
    </xf>
    <xf numFmtId="0" fontId="15" fillId="0" borderId="0" xfId="1" applyFont="1" applyAlignment="1">
      <alignment vertical="top" wrapText="1" readingOrder="1"/>
    </xf>
    <xf numFmtId="0" fontId="12" fillId="0" borderId="0" xfId="1" applyFont="1" applyAlignment="1">
      <alignment horizontal="right" vertical="top" wrapText="1" readingOrder="1"/>
    </xf>
    <xf numFmtId="4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5" fontId="12" fillId="0" borderId="0" xfId="1" applyNumberFormat="1" applyFont="1" applyAlignment="1">
      <alignment horizontal="right" vertical="top" wrapText="1" readingOrder="1"/>
    </xf>
    <xf numFmtId="0" fontId="12" fillId="0" borderId="0" xfId="1" applyFont="1" applyAlignment="1">
      <alignment vertical="top" wrapText="1" readingOrder="1"/>
    </xf>
    <xf numFmtId="164" fontId="12" fillId="4" borderId="0" xfId="1" applyNumberFormat="1" applyFont="1" applyFill="1" applyAlignment="1">
      <alignment horizontal="right" vertical="top" wrapText="1" readingOrder="1"/>
    </xf>
    <xf numFmtId="0" fontId="13" fillId="4" borderId="0" xfId="0" applyFont="1" applyFill="1"/>
    <xf numFmtId="0" fontId="14" fillId="0" borderId="0" xfId="1" applyFont="1" applyAlignment="1">
      <alignment horizontal="center" vertical="top" wrapText="1" readingOrder="1"/>
    </xf>
    <xf numFmtId="0" fontId="15" fillId="0" borderId="10" xfId="1" applyFont="1" applyBorder="1" applyAlignment="1">
      <alignment horizontal="right" vertical="top" wrapText="1" readingOrder="1"/>
    </xf>
    <xf numFmtId="0" fontId="13" fillId="0" borderId="10" xfId="1" applyFont="1" applyBorder="1" applyAlignment="1">
      <alignment vertical="top" wrapText="1"/>
    </xf>
    <xf numFmtId="0" fontId="15" fillId="0" borderId="10" xfId="1" applyFont="1" applyBorder="1" applyAlignment="1">
      <alignment vertical="top" wrapText="1" readingOrder="1"/>
    </xf>
    <xf numFmtId="44" fontId="12" fillId="0" borderId="0" xfId="2" applyFont="1" applyAlignment="1">
      <alignment horizontal="right" vertical="top" wrapText="1" readingOrder="1"/>
    </xf>
    <xf numFmtId="44" fontId="13" fillId="0" borderId="0" xfId="2" applyFont="1"/>
    <xf numFmtId="0" fontId="15" fillId="0" borderId="0" xfId="1" applyFont="1" applyAlignment="1">
      <alignment horizontal="right" vertical="top" wrapText="1" readingOrder="1"/>
    </xf>
    <xf numFmtId="0" fontId="15" fillId="0" borderId="10" xfId="1" applyFont="1" applyBorder="1" applyAlignment="1">
      <alignment vertical="center" wrapText="1" readingOrder="1"/>
    </xf>
    <xf numFmtId="44" fontId="12" fillId="0" borderId="0" xfId="2" applyFont="1" applyAlignment="1">
      <alignment horizontal="center" vertical="top" wrapText="1" readingOrder="1"/>
    </xf>
    <xf numFmtId="0" fontId="16" fillId="0" borderId="0" xfId="1" applyFont="1" applyAlignment="1">
      <alignment vertical="top" wrapText="1" readingOrder="1"/>
    </xf>
    <xf numFmtId="0" fontId="18" fillId="0" borderId="0" xfId="1" applyFont="1" applyAlignment="1">
      <alignment vertical="top" wrapText="1" readingOrder="1"/>
    </xf>
    <xf numFmtId="0" fontId="16" fillId="4" borderId="0" xfId="1" applyFont="1" applyFill="1" applyAlignment="1">
      <alignment vertical="top" wrapText="1" readingOrder="1"/>
    </xf>
  </cellXfs>
  <cellStyles count="3">
    <cellStyle name="Měna" xfId="2" builtinId="4"/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FF"/>
      <rgbColor rgb="00D3D3D3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E54"/>
  <sheetViews>
    <sheetView showGridLines="0" tabSelected="1" workbookViewId="0">
      <pane ySplit="1" topLeftCell="A2" activePane="bottomLeft" state="frozen"/>
      <selection pane="bottomLeft" activeCell="AH45" sqref="AH45"/>
    </sheetView>
  </sheetViews>
  <sheetFormatPr defaultRowHeight="15" x14ac:dyDescent="0.25"/>
  <cols>
    <col min="1" max="2" width="0.5703125" customWidth="1"/>
    <col min="3" max="3" width="1.140625" customWidth="1"/>
    <col min="4" max="4" width="0.28515625" customWidth="1"/>
    <col min="5" max="5" width="5.85546875" customWidth="1"/>
    <col min="6" max="6" width="0.85546875" customWidth="1"/>
    <col min="7" max="7" width="2" customWidth="1"/>
    <col min="8" max="8" width="2.42578125" customWidth="1"/>
    <col min="9" max="9" width="1.28515625" customWidth="1"/>
    <col min="10" max="10" width="0" hidden="1" customWidth="1"/>
    <col min="11" max="11" width="5.42578125" customWidth="1"/>
    <col min="12" max="12" width="6.7109375" customWidth="1"/>
    <col min="13" max="13" width="4.85546875" customWidth="1"/>
    <col min="14" max="14" width="0" hidden="1" customWidth="1"/>
    <col min="15" max="15" width="3.140625" customWidth="1"/>
    <col min="16" max="16" width="5.28515625" customWidth="1"/>
    <col min="17" max="17" width="4.7109375" customWidth="1"/>
    <col min="18" max="18" width="3.42578125" customWidth="1"/>
    <col min="19" max="19" width="0.28515625" customWidth="1"/>
    <col min="20" max="20" width="0" hidden="1" customWidth="1"/>
    <col min="21" max="21" width="13.85546875" customWidth="1"/>
    <col min="22" max="22" width="3" customWidth="1"/>
    <col min="23" max="23" width="4.85546875" customWidth="1"/>
    <col min="24" max="24" width="5.28515625" customWidth="1"/>
    <col min="25" max="25" width="10.5703125" customWidth="1"/>
    <col min="26" max="26" width="2.85546875" customWidth="1"/>
    <col min="27" max="27" width="5.42578125" customWidth="1"/>
    <col min="28" max="28" width="5.85546875" customWidth="1"/>
    <col min="29" max="29" width="0" hidden="1" customWidth="1"/>
    <col min="30" max="30" width="1.28515625" customWidth="1"/>
    <col min="31" max="32" width="0.5703125" customWidth="1"/>
  </cols>
  <sheetData>
    <row r="1" spans="2:31" ht="0" hidden="1" customHeight="1" x14ac:dyDescent="0.25"/>
    <row r="2" spans="2:31" ht="5.6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4"/>
    </row>
    <row r="3" spans="2:31" ht="16.350000000000001" customHeight="1" x14ac:dyDescent="0.25">
      <c r="B3" s="5"/>
      <c r="C3" s="6"/>
      <c r="D3" s="6"/>
      <c r="E3" s="22" t="s">
        <v>1</v>
      </c>
      <c r="F3" s="23"/>
      <c r="G3" s="23"/>
      <c r="H3" s="23"/>
      <c r="I3" s="23"/>
      <c r="J3" s="23"/>
      <c r="K3" s="23"/>
      <c r="L3" s="24" t="s">
        <v>2</v>
      </c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6"/>
      <c r="AD3" s="7"/>
      <c r="AE3" s="4"/>
    </row>
    <row r="4" spans="2:31" ht="16.350000000000001" customHeight="1" x14ac:dyDescent="0.25">
      <c r="B4" s="5"/>
      <c r="C4" s="6"/>
      <c r="D4" s="6"/>
      <c r="E4" s="22" t="s">
        <v>3</v>
      </c>
      <c r="F4" s="23"/>
      <c r="G4" s="23"/>
      <c r="H4" s="23"/>
      <c r="I4" s="23"/>
      <c r="J4" s="23"/>
      <c r="K4" s="23"/>
      <c r="L4" s="24" t="s">
        <v>4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6"/>
      <c r="AD4" s="7"/>
      <c r="AE4" s="4"/>
    </row>
    <row r="5" spans="2:31" ht="16.350000000000001" customHeight="1" x14ac:dyDescent="0.25">
      <c r="B5" s="5"/>
      <c r="C5" s="6"/>
      <c r="D5" s="6"/>
      <c r="E5" s="22" t="s">
        <v>0</v>
      </c>
      <c r="F5" s="23"/>
      <c r="G5" s="23"/>
      <c r="H5" s="23"/>
      <c r="I5" s="23"/>
      <c r="J5" s="23"/>
      <c r="K5" s="23"/>
      <c r="L5" s="24" t="s">
        <v>5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6"/>
      <c r="AD5" s="7"/>
      <c r="AE5" s="4"/>
    </row>
    <row r="6" spans="2:31" ht="0" hidden="1" customHeight="1" x14ac:dyDescent="0.25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7"/>
      <c r="AE6" s="4"/>
    </row>
    <row r="7" spans="2:31" ht="2.85" customHeight="1" x14ac:dyDescent="0.2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0"/>
      <c r="AE7" s="4"/>
    </row>
    <row r="8" spans="2:31" ht="2.85" customHeight="1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2:31" ht="0" hidden="1" customHeigh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2:31" ht="2.85" customHeight="1" x14ac:dyDescent="0.25">
      <c r="B10" s="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2:31" ht="0" hidden="1" customHeight="1" x14ac:dyDescent="0.25"/>
    <row r="12" spans="2:31" ht="14.1" customHeight="1" x14ac:dyDescent="0.25"/>
    <row r="13" spans="2:31" ht="2.85" customHeight="1" x14ac:dyDescent="0.25"/>
    <row r="14" spans="2:31" ht="0" hidden="1" customHeight="1" x14ac:dyDescent="0.25"/>
    <row r="15" spans="2:31" ht="17.100000000000001" customHeight="1" x14ac:dyDescent="0.25">
      <c r="B15" s="32" t="s">
        <v>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2:31" ht="2.85" customHeight="1" x14ac:dyDescent="0.25"/>
    <row r="17" spans="2:31" ht="11.45" customHeight="1" x14ac:dyDescent="0.25">
      <c r="B17" s="25" t="s">
        <v>7</v>
      </c>
      <c r="C17" s="26"/>
      <c r="D17" s="26"/>
      <c r="E17" s="26"/>
      <c r="F17" s="26"/>
      <c r="G17" s="27" t="s">
        <v>8</v>
      </c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5" t="s">
        <v>9</v>
      </c>
      <c r="Y17" s="26"/>
      <c r="Z17" s="25" t="s">
        <v>10</v>
      </c>
      <c r="AA17" s="26"/>
      <c r="AB17" s="26"/>
      <c r="AC17" s="26"/>
      <c r="AD17" s="26"/>
      <c r="AE17" s="26"/>
    </row>
    <row r="18" spans="2:31" ht="11.45" customHeight="1" x14ac:dyDescent="0.25">
      <c r="B18" s="28" t="s">
        <v>11</v>
      </c>
      <c r="C18" s="29"/>
      <c r="D18" s="29"/>
      <c r="E18" s="29"/>
      <c r="F18" s="29"/>
      <c r="G18" s="30" t="s">
        <v>12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31" t="s">
        <v>0</v>
      </c>
      <c r="Y18" s="29"/>
      <c r="Z18" s="31" t="s">
        <v>0</v>
      </c>
      <c r="AA18" s="29"/>
      <c r="AB18" s="29"/>
      <c r="AC18" s="29"/>
      <c r="AD18" s="29"/>
      <c r="AE18" s="29"/>
    </row>
    <row r="19" spans="2:31" ht="11.25" customHeight="1" x14ac:dyDescent="0.25">
      <c r="B19" s="33" t="s">
        <v>13</v>
      </c>
      <c r="C19" s="29"/>
      <c r="D19" s="29"/>
      <c r="E19" s="29"/>
      <c r="F19" s="29"/>
      <c r="G19" s="34" t="s">
        <v>14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35">
        <f>SUM('Etapa I'!AH26:AI26,'Etapa II'!AE10:AG10)</f>
        <v>0</v>
      </c>
      <c r="Y19" s="36"/>
      <c r="Z19" s="35">
        <f>X19</f>
        <v>0</v>
      </c>
      <c r="AA19" s="36"/>
      <c r="AB19" s="36"/>
      <c r="AC19" s="36"/>
      <c r="AD19" s="36"/>
      <c r="AE19" s="36"/>
    </row>
    <row r="20" spans="2:31" ht="11.45" customHeight="1" x14ac:dyDescent="0.25">
      <c r="B20" s="33" t="s">
        <v>15</v>
      </c>
      <c r="C20" s="29"/>
      <c r="D20" s="29"/>
      <c r="E20" s="29"/>
      <c r="F20" s="29"/>
      <c r="G20" s="34" t="s">
        <v>16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35">
        <f>SUM('Etapa I'!AH9:AI9)</f>
        <v>0</v>
      </c>
      <c r="Y20" s="36"/>
      <c r="Z20" s="35">
        <f t="shared" ref="Z20:Z26" si="0">X20</f>
        <v>0</v>
      </c>
      <c r="AA20" s="36"/>
      <c r="AB20" s="36"/>
      <c r="AC20" s="36"/>
      <c r="AD20" s="36"/>
      <c r="AE20" s="36"/>
    </row>
    <row r="21" spans="2:31" ht="11.45" customHeight="1" x14ac:dyDescent="0.25">
      <c r="B21" s="33" t="s">
        <v>17</v>
      </c>
      <c r="C21" s="29"/>
      <c r="D21" s="29"/>
      <c r="E21" s="29"/>
      <c r="F21" s="29"/>
      <c r="G21" s="34" t="s">
        <v>18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35">
        <f>ROUND(SUM('Etapa I'!AH10:AI25,'Etapa I'!AH97:AI112,'Etapa II'!AF6:AG9,'Etapa II'!AF67:AG69,'Etapa II'!AF72:AG72)*0.048,2)</f>
        <v>0</v>
      </c>
      <c r="Y21" s="35"/>
      <c r="Z21" s="35">
        <f t="shared" si="0"/>
        <v>0</v>
      </c>
      <c r="AA21" s="36"/>
      <c r="AB21" s="36"/>
      <c r="AC21" s="36"/>
      <c r="AD21" s="36"/>
      <c r="AE21" s="36"/>
    </row>
    <row r="22" spans="2:31" ht="11.45" customHeight="1" x14ac:dyDescent="0.25">
      <c r="B22" s="33" t="s">
        <v>19</v>
      </c>
      <c r="C22" s="29"/>
      <c r="D22" s="29"/>
      <c r="E22" s="29"/>
      <c r="F22" s="29"/>
      <c r="G22" s="34" t="s">
        <v>20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35">
        <f>ROUND(SUM('Etapa I'!AH10:AI25,'Etapa I'!AH97:AI112,'Etapa II'!AF6:AG9,'Etapa II'!AF67:AG69,'Etapa II'!AF72:AG72)*0.03,2)</f>
        <v>0</v>
      </c>
      <c r="Y22" s="35"/>
      <c r="Z22" s="35">
        <f t="shared" si="0"/>
        <v>0</v>
      </c>
      <c r="AA22" s="36"/>
      <c r="AB22" s="36"/>
      <c r="AC22" s="36"/>
      <c r="AD22" s="36"/>
      <c r="AE22" s="36"/>
    </row>
    <row r="23" spans="2:31" ht="11.25" customHeight="1" x14ac:dyDescent="0.25">
      <c r="B23" s="33" t="s">
        <v>21</v>
      </c>
      <c r="C23" s="29"/>
      <c r="D23" s="29"/>
      <c r="E23" s="29"/>
      <c r="F23" s="29"/>
      <c r="G23" s="34" t="s">
        <v>22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35">
        <f>SUM('Etapa I'!K82:S82,'Etapa II'!AE50:AG50)</f>
        <v>0</v>
      </c>
      <c r="Y23" s="35"/>
      <c r="Z23" s="35">
        <f t="shared" si="0"/>
        <v>0</v>
      </c>
      <c r="AA23" s="36"/>
      <c r="AB23" s="36"/>
      <c r="AC23" s="36"/>
      <c r="AD23" s="36"/>
      <c r="AE23" s="36"/>
    </row>
    <row r="24" spans="2:31" ht="11.45" customHeight="1" x14ac:dyDescent="0.25">
      <c r="B24" s="33" t="s">
        <v>23</v>
      </c>
      <c r="C24" s="29"/>
      <c r="D24" s="29"/>
      <c r="E24" s="29"/>
      <c r="F24" s="29"/>
      <c r="G24" s="34" t="s">
        <v>24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35">
        <f>ROUND(SUM('Etapa I'!K82:S82,'Etapa II'!AE50:AG50)*0.016,2)</f>
        <v>0</v>
      </c>
      <c r="Y24" s="35"/>
      <c r="Z24" s="35">
        <f t="shared" si="0"/>
        <v>0</v>
      </c>
      <c r="AA24" s="36"/>
      <c r="AB24" s="36"/>
      <c r="AC24" s="36"/>
      <c r="AD24" s="36"/>
      <c r="AE24" s="36"/>
    </row>
    <row r="25" spans="2:31" ht="11.45" customHeight="1" x14ac:dyDescent="0.25">
      <c r="B25" s="33" t="s">
        <v>25</v>
      </c>
      <c r="C25" s="29"/>
      <c r="D25" s="29"/>
      <c r="E25" s="29"/>
      <c r="F25" s="29"/>
      <c r="G25" s="34" t="s">
        <v>26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35">
        <f>SUM('Etapa I'!K125:R125,'Etapa II'!K86:R86)</f>
        <v>0</v>
      </c>
      <c r="Y25" s="35"/>
      <c r="Z25" s="35">
        <f t="shared" si="0"/>
        <v>0</v>
      </c>
      <c r="AA25" s="36"/>
      <c r="AB25" s="36"/>
      <c r="AC25" s="36"/>
      <c r="AD25" s="36"/>
      <c r="AE25" s="36"/>
    </row>
    <row r="26" spans="2:31" ht="11.45" customHeight="1" x14ac:dyDescent="0.25">
      <c r="B26" s="33" t="s">
        <v>27</v>
      </c>
      <c r="C26" s="29"/>
      <c r="D26" s="29"/>
      <c r="E26" s="29"/>
      <c r="F26" s="29"/>
      <c r="G26" s="34" t="s">
        <v>28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35">
        <f>ROUND(SUM('Etapa I'!K125:R125,'Etapa II'!K86:R86)*0.05,2)</f>
        <v>0</v>
      </c>
      <c r="Y26" s="35"/>
      <c r="Z26" s="35">
        <f t="shared" si="0"/>
        <v>0</v>
      </c>
      <c r="AA26" s="36"/>
      <c r="AB26" s="36"/>
      <c r="AC26" s="36"/>
      <c r="AD26" s="36"/>
      <c r="AE26" s="36"/>
    </row>
    <row r="27" spans="2:31" ht="11.25" customHeight="1" x14ac:dyDescent="0.25">
      <c r="B27" s="28" t="s">
        <v>0</v>
      </c>
      <c r="C27" s="29"/>
      <c r="D27" s="29"/>
      <c r="E27" s="29"/>
      <c r="F27" s="29"/>
      <c r="G27" s="30" t="s">
        <v>29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37">
        <f>SUM(X19:Y26)</f>
        <v>0</v>
      </c>
      <c r="Y27" s="36"/>
      <c r="Z27" s="37">
        <f>X27</f>
        <v>0</v>
      </c>
      <c r="AA27" s="36"/>
      <c r="AB27" s="36"/>
      <c r="AC27" s="36"/>
      <c r="AD27" s="36"/>
      <c r="AE27" s="36"/>
    </row>
    <row r="28" spans="2:31" ht="11.45" customHeight="1" x14ac:dyDescent="0.25">
      <c r="B28" s="33" t="s">
        <v>0</v>
      </c>
      <c r="C28" s="29"/>
      <c r="D28" s="29"/>
      <c r="E28" s="29"/>
      <c r="F28" s="29"/>
      <c r="G28" s="34" t="s">
        <v>0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5" t="s">
        <v>0</v>
      </c>
      <c r="Y28" s="36"/>
      <c r="Z28" s="35" t="s">
        <v>0</v>
      </c>
      <c r="AA28" s="36"/>
      <c r="AB28" s="36"/>
      <c r="AC28" s="36"/>
      <c r="AD28" s="36"/>
      <c r="AE28" s="36"/>
    </row>
    <row r="29" spans="2:31" ht="11.45" customHeight="1" x14ac:dyDescent="0.25">
      <c r="B29" s="28" t="s">
        <v>30</v>
      </c>
      <c r="C29" s="29"/>
      <c r="D29" s="29"/>
      <c r="E29" s="29"/>
      <c r="F29" s="29"/>
      <c r="G29" s="30" t="s">
        <v>31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7" t="s">
        <v>0</v>
      </c>
      <c r="Y29" s="36"/>
      <c r="Z29" s="37" t="s">
        <v>0</v>
      </c>
      <c r="AA29" s="36"/>
      <c r="AB29" s="36"/>
      <c r="AC29" s="36"/>
      <c r="AD29" s="36"/>
      <c r="AE29" s="36"/>
    </row>
    <row r="30" spans="2:31" ht="11.45" customHeight="1" x14ac:dyDescent="0.25">
      <c r="B30" s="33" t="s">
        <v>32</v>
      </c>
      <c r="C30" s="29"/>
      <c r="D30" s="29"/>
      <c r="E30" s="29"/>
      <c r="F30" s="29"/>
      <c r="G30" s="34" t="s">
        <v>33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35">
        <f>SUM('Etapa I'!K144:R144,'Etapa II'!K104:R104)</f>
        <v>0</v>
      </c>
      <c r="Y30" s="36"/>
      <c r="Z30" s="35">
        <f>X30</f>
        <v>0</v>
      </c>
      <c r="AA30" s="36"/>
      <c r="AB30" s="36"/>
      <c r="AC30" s="36"/>
      <c r="AD30" s="36"/>
      <c r="AE30" s="36"/>
    </row>
    <row r="31" spans="2:31" ht="11.45" customHeight="1" x14ac:dyDescent="0.25">
      <c r="B31" s="28" t="s">
        <v>0</v>
      </c>
      <c r="C31" s="29"/>
      <c r="D31" s="29"/>
      <c r="E31" s="29"/>
      <c r="F31" s="29"/>
      <c r="G31" s="30" t="s">
        <v>34</v>
      </c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7">
        <f>SUM(X30)</f>
        <v>0</v>
      </c>
      <c r="Y31" s="36"/>
      <c r="Z31" s="37">
        <f>X31</f>
        <v>0</v>
      </c>
      <c r="AA31" s="36"/>
      <c r="AB31" s="36"/>
      <c r="AC31" s="36"/>
      <c r="AD31" s="36"/>
      <c r="AE31" s="36"/>
    </row>
    <row r="32" spans="2:31" ht="11.25" customHeight="1" x14ac:dyDescent="0.25">
      <c r="B32" s="33" t="s">
        <v>0</v>
      </c>
      <c r="C32" s="29"/>
      <c r="D32" s="29"/>
      <c r="E32" s="29"/>
      <c r="F32" s="29"/>
      <c r="G32" s="34" t="s">
        <v>0</v>
      </c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35" t="s">
        <v>0</v>
      </c>
      <c r="Y32" s="36"/>
      <c r="Z32" s="35" t="s">
        <v>0</v>
      </c>
      <c r="AA32" s="36"/>
      <c r="AB32" s="36"/>
      <c r="AC32" s="36"/>
      <c r="AD32" s="36"/>
      <c r="AE32" s="36"/>
    </row>
    <row r="33" spans="2:31" ht="11.45" customHeight="1" x14ac:dyDescent="0.25">
      <c r="B33" s="28" t="s">
        <v>35</v>
      </c>
      <c r="C33" s="29"/>
      <c r="D33" s="29"/>
      <c r="E33" s="29"/>
      <c r="F33" s="29"/>
      <c r="G33" s="30" t="s">
        <v>36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7" t="s">
        <v>0</v>
      </c>
      <c r="Y33" s="36"/>
      <c r="Z33" s="37" t="s">
        <v>0</v>
      </c>
      <c r="AA33" s="36"/>
      <c r="AB33" s="36"/>
      <c r="AC33" s="36"/>
      <c r="AD33" s="36"/>
      <c r="AE33" s="36"/>
    </row>
    <row r="34" spans="2:31" ht="11.45" customHeight="1" x14ac:dyDescent="0.25">
      <c r="B34" s="33" t="s">
        <v>37</v>
      </c>
      <c r="C34" s="29"/>
      <c r="D34" s="29"/>
      <c r="E34" s="29"/>
      <c r="F34" s="29"/>
      <c r="G34" s="34" t="s">
        <v>38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8"/>
      <c r="Y34" s="39"/>
      <c r="Z34" s="35">
        <f>X34</f>
        <v>0</v>
      </c>
      <c r="AA34" s="36"/>
      <c r="AB34" s="36"/>
      <c r="AC34" s="36"/>
      <c r="AD34" s="36"/>
      <c r="AE34" s="36"/>
    </row>
    <row r="35" spans="2:31" ht="11.45" customHeight="1" x14ac:dyDescent="0.25">
      <c r="B35" s="33" t="s">
        <v>39</v>
      </c>
      <c r="C35" s="29"/>
      <c r="D35" s="29"/>
      <c r="E35" s="29"/>
      <c r="F35" s="29"/>
      <c r="G35" s="34" t="s">
        <v>40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8"/>
      <c r="Y35" s="39"/>
      <c r="Z35" s="35">
        <f t="shared" ref="Z35:Z39" si="1">X35</f>
        <v>0</v>
      </c>
      <c r="AA35" s="36"/>
      <c r="AB35" s="36"/>
      <c r="AC35" s="36"/>
      <c r="AD35" s="36"/>
      <c r="AE35" s="36"/>
    </row>
    <row r="36" spans="2:31" ht="11.25" customHeight="1" x14ac:dyDescent="0.25">
      <c r="B36" s="33" t="s">
        <v>41</v>
      </c>
      <c r="C36" s="29"/>
      <c r="D36" s="29"/>
      <c r="E36" s="29"/>
      <c r="F36" s="29"/>
      <c r="G36" s="34" t="s">
        <v>42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8"/>
      <c r="Y36" s="39"/>
      <c r="Z36" s="35">
        <f t="shared" si="1"/>
        <v>0</v>
      </c>
      <c r="AA36" s="36"/>
      <c r="AB36" s="36"/>
      <c r="AC36" s="36"/>
      <c r="AD36" s="36"/>
      <c r="AE36" s="36"/>
    </row>
    <row r="37" spans="2:31" ht="11.45" customHeight="1" x14ac:dyDescent="0.25">
      <c r="B37" s="33" t="s">
        <v>43</v>
      </c>
      <c r="C37" s="29"/>
      <c r="D37" s="29"/>
      <c r="E37" s="29"/>
      <c r="F37" s="29"/>
      <c r="G37" s="34" t="s">
        <v>44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8"/>
      <c r="Y37" s="39"/>
      <c r="Z37" s="35">
        <f t="shared" si="1"/>
        <v>0</v>
      </c>
      <c r="AA37" s="36"/>
      <c r="AB37" s="36"/>
      <c r="AC37" s="36"/>
      <c r="AD37" s="36"/>
      <c r="AE37" s="36"/>
    </row>
    <row r="38" spans="2:31" ht="11.45" customHeight="1" x14ac:dyDescent="0.25">
      <c r="B38" s="33" t="s">
        <v>45</v>
      </c>
      <c r="C38" s="29"/>
      <c r="D38" s="29"/>
      <c r="E38" s="29"/>
      <c r="F38" s="29"/>
      <c r="G38" s="34" t="s">
        <v>46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8"/>
      <c r="Y38" s="39"/>
      <c r="Z38" s="35">
        <f t="shared" si="1"/>
        <v>0</v>
      </c>
      <c r="AA38" s="36"/>
      <c r="AB38" s="36"/>
      <c r="AC38" s="36"/>
      <c r="AD38" s="36"/>
      <c r="AE38" s="36"/>
    </row>
    <row r="39" spans="2:31" ht="11.45" customHeight="1" x14ac:dyDescent="0.25">
      <c r="B39" s="33" t="s">
        <v>47</v>
      </c>
      <c r="C39" s="29"/>
      <c r="D39" s="29"/>
      <c r="E39" s="29"/>
      <c r="F39" s="29"/>
      <c r="G39" s="34" t="s">
        <v>48</v>
      </c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35">
        <f>ROUND(SUM('Etapa I'!AH10:AI25,'Etapa I'!AH97:AI112,'Etapa II'!AF6:AG9,'Etapa II'!AF67:AG69,'Etapa II'!AF72:AG72)*0.025,2)</f>
        <v>0</v>
      </c>
      <c r="Y39" s="36"/>
      <c r="Z39" s="35">
        <f t="shared" si="1"/>
        <v>0</v>
      </c>
      <c r="AA39" s="36"/>
      <c r="AB39" s="36"/>
      <c r="AC39" s="36"/>
      <c r="AD39" s="36"/>
      <c r="AE39" s="36"/>
    </row>
    <row r="40" spans="2:31" ht="11.45" customHeight="1" x14ac:dyDescent="0.25">
      <c r="B40" s="28" t="s">
        <v>0</v>
      </c>
      <c r="C40" s="29"/>
      <c r="D40" s="29"/>
      <c r="E40" s="29"/>
      <c r="F40" s="29"/>
      <c r="G40" s="30" t="s">
        <v>49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7">
        <f>SUM(X34:Y39)</f>
        <v>0</v>
      </c>
      <c r="Y40" s="36"/>
      <c r="Z40" s="37">
        <f>X40</f>
        <v>0</v>
      </c>
      <c r="AA40" s="37"/>
      <c r="AB40" s="37"/>
      <c r="AC40" s="37"/>
      <c r="AD40" s="37"/>
      <c r="AE40" s="37"/>
    </row>
    <row r="41" spans="2:31" ht="11.25" customHeight="1" x14ac:dyDescent="0.25">
      <c r="B41" s="33" t="s">
        <v>0</v>
      </c>
      <c r="C41" s="29"/>
      <c r="D41" s="29"/>
      <c r="E41" s="29"/>
      <c r="F41" s="29"/>
      <c r="G41" s="34" t="s">
        <v>0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3" t="s">
        <v>0</v>
      </c>
      <c r="Y41" s="29"/>
      <c r="Z41" s="33" t="s">
        <v>0</v>
      </c>
      <c r="AA41" s="29"/>
      <c r="AB41" s="29"/>
      <c r="AC41" s="29"/>
      <c r="AD41" s="29"/>
      <c r="AE41" s="29"/>
    </row>
    <row r="42" spans="2:31" ht="11.45" customHeight="1" x14ac:dyDescent="0.25">
      <c r="B42" s="40" t="s">
        <v>50</v>
      </c>
      <c r="C42" s="26"/>
      <c r="D42" s="26"/>
      <c r="E42" s="26"/>
      <c r="F42" s="26"/>
      <c r="G42" s="41" t="s">
        <v>51</v>
      </c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42">
        <f>SUM(X27,X31,X40)</f>
        <v>0</v>
      </c>
      <c r="Y42" s="26"/>
      <c r="Z42" s="42">
        <f>X42</f>
        <v>0</v>
      </c>
      <c r="AA42" s="26"/>
      <c r="AB42" s="26"/>
      <c r="AC42" s="26"/>
      <c r="AD42" s="26"/>
      <c r="AE42" s="26"/>
    </row>
    <row r="43" spans="2:31" ht="14.25" customHeight="1" x14ac:dyDescent="0.25"/>
    <row r="44" spans="2:31" ht="11.45" customHeight="1" x14ac:dyDescent="0.25">
      <c r="B44" s="47" t="s">
        <v>0</v>
      </c>
      <c r="C44" s="48"/>
      <c r="D44" s="48"/>
      <c r="E44" s="48"/>
      <c r="F44" s="48"/>
      <c r="G44" s="48"/>
      <c r="H44" s="48"/>
      <c r="I44" s="48"/>
      <c r="K44" s="49" t="s">
        <v>9</v>
      </c>
      <c r="L44" s="48"/>
      <c r="M44" s="48"/>
      <c r="O44" s="49" t="s">
        <v>52</v>
      </c>
      <c r="P44" s="48"/>
      <c r="Q44" s="48"/>
      <c r="R44" s="48"/>
      <c r="S44" s="48"/>
      <c r="U44" s="49" t="s">
        <v>53</v>
      </c>
      <c r="V44" s="48"/>
    </row>
    <row r="45" spans="2:31" ht="11.25" customHeight="1" x14ac:dyDescent="0.25">
      <c r="B45" s="49" t="s">
        <v>54</v>
      </c>
      <c r="C45" s="48"/>
      <c r="D45" s="48"/>
      <c r="E45" s="48"/>
      <c r="F45" s="48"/>
      <c r="G45" s="48"/>
      <c r="H45" s="48"/>
      <c r="I45" s="48"/>
      <c r="J45" s="12"/>
      <c r="K45" s="50">
        <f>Z42</f>
        <v>0</v>
      </c>
      <c r="L45" s="51"/>
      <c r="M45" s="51"/>
      <c r="N45" s="17"/>
      <c r="O45" s="50">
        <f>K45*0.21</f>
        <v>0</v>
      </c>
      <c r="P45" s="51"/>
      <c r="Q45" s="51"/>
      <c r="R45" s="51"/>
      <c r="S45" s="51"/>
      <c r="T45" s="17"/>
      <c r="U45" s="50">
        <f>K45+O45</f>
        <v>0</v>
      </c>
      <c r="V45" s="51"/>
    </row>
    <row r="46" spans="2:31" ht="0" hidden="1" customHeight="1" x14ac:dyDescent="0.25"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2:31" ht="3" customHeight="1" x14ac:dyDescent="0.25"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2:31" ht="11.25" customHeight="1" x14ac:dyDescent="0.25">
      <c r="B48" s="43" t="s">
        <v>55</v>
      </c>
      <c r="C48" s="29"/>
      <c r="D48" s="29"/>
      <c r="E48" s="29"/>
      <c r="F48" s="29"/>
      <c r="G48" s="29"/>
      <c r="H48" s="29"/>
      <c r="I48" s="29"/>
      <c r="K48" s="44">
        <f>K45</f>
        <v>0</v>
      </c>
      <c r="L48" s="45"/>
      <c r="M48" s="45"/>
      <c r="N48" s="14"/>
      <c r="O48" s="44">
        <f>O45</f>
        <v>0</v>
      </c>
      <c r="P48" s="45"/>
      <c r="Q48" s="45"/>
      <c r="R48" s="45"/>
      <c r="S48" s="45"/>
      <c r="T48" s="14"/>
      <c r="U48" s="44">
        <f>U45</f>
        <v>0</v>
      </c>
      <c r="V48" s="45"/>
    </row>
    <row r="49" spans="2:17" ht="5.65" customHeight="1" x14ac:dyDescent="0.25"/>
    <row r="50" spans="2:17" ht="2.85" customHeight="1" x14ac:dyDescent="0.25"/>
    <row r="51" spans="2:17" ht="0" hidden="1" customHeight="1" x14ac:dyDescent="0.25"/>
    <row r="52" spans="2:17" ht="12.6" customHeight="1" x14ac:dyDescent="0.25">
      <c r="B52" s="46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2:17" ht="11.45" customHeight="1" x14ac:dyDescent="0.25"/>
    <row r="54" spans="2:17" ht="0" hidden="1" customHeight="1" x14ac:dyDescent="0.25"/>
  </sheetData>
  <mergeCells count="124">
    <mergeCell ref="B48:I48"/>
    <mergeCell ref="K48:M48"/>
    <mergeCell ref="O48:S48"/>
    <mergeCell ref="U48:V48"/>
    <mergeCell ref="B52:Q52"/>
    <mergeCell ref="B44:I44"/>
    <mergeCell ref="K44:M44"/>
    <mergeCell ref="O44:S44"/>
    <mergeCell ref="U44:V44"/>
    <mergeCell ref="B45:I45"/>
    <mergeCell ref="K45:M45"/>
    <mergeCell ref="O45:S45"/>
    <mergeCell ref="U45:V45"/>
    <mergeCell ref="B41:F41"/>
    <mergeCell ref="G41:W41"/>
    <mergeCell ref="X41:Y41"/>
    <mergeCell ref="Z41:AE41"/>
    <mergeCell ref="B42:F42"/>
    <mergeCell ref="G42:W42"/>
    <mergeCell ref="X42:Y42"/>
    <mergeCell ref="Z42:AE42"/>
    <mergeCell ref="B39:F39"/>
    <mergeCell ref="G39:W39"/>
    <mergeCell ref="X39:Y39"/>
    <mergeCell ref="Z39:AE39"/>
    <mergeCell ref="B40:F40"/>
    <mergeCell ref="G40:W40"/>
    <mergeCell ref="X40:Y40"/>
    <mergeCell ref="Z40:AE40"/>
    <mergeCell ref="B37:F37"/>
    <mergeCell ref="G37:W37"/>
    <mergeCell ref="X37:Y37"/>
    <mergeCell ref="Z37:AE37"/>
    <mergeCell ref="B38:F38"/>
    <mergeCell ref="G38:W38"/>
    <mergeCell ref="X38:Y38"/>
    <mergeCell ref="Z38:AE38"/>
    <mergeCell ref="B35:F35"/>
    <mergeCell ref="G35:W35"/>
    <mergeCell ref="X35:Y35"/>
    <mergeCell ref="Z35:AE35"/>
    <mergeCell ref="B36:F36"/>
    <mergeCell ref="G36:W36"/>
    <mergeCell ref="X36:Y36"/>
    <mergeCell ref="Z36:AE36"/>
    <mergeCell ref="B33:F33"/>
    <mergeCell ref="G33:W33"/>
    <mergeCell ref="X33:Y33"/>
    <mergeCell ref="Z33:AE33"/>
    <mergeCell ref="B34:F34"/>
    <mergeCell ref="G34:W34"/>
    <mergeCell ref="X34:Y34"/>
    <mergeCell ref="Z34:AE34"/>
    <mergeCell ref="B31:F31"/>
    <mergeCell ref="G31:W31"/>
    <mergeCell ref="X31:Y31"/>
    <mergeCell ref="Z31:AE31"/>
    <mergeCell ref="B32:F32"/>
    <mergeCell ref="G32:W32"/>
    <mergeCell ref="X32:Y32"/>
    <mergeCell ref="Z32:AE32"/>
    <mergeCell ref="B29:F29"/>
    <mergeCell ref="G29:W29"/>
    <mergeCell ref="X29:Y29"/>
    <mergeCell ref="Z29:AE29"/>
    <mergeCell ref="B30:F30"/>
    <mergeCell ref="G30:W30"/>
    <mergeCell ref="X30:Y30"/>
    <mergeCell ref="Z30:AE30"/>
    <mergeCell ref="B27:F27"/>
    <mergeCell ref="G27:W27"/>
    <mergeCell ref="X27:Y27"/>
    <mergeCell ref="Z27:AE27"/>
    <mergeCell ref="B28:F28"/>
    <mergeCell ref="G28:W28"/>
    <mergeCell ref="X28:Y28"/>
    <mergeCell ref="Z28:AE28"/>
    <mergeCell ref="B25:F25"/>
    <mergeCell ref="G25:W25"/>
    <mergeCell ref="X25:Y25"/>
    <mergeCell ref="Z25:AE25"/>
    <mergeCell ref="B26:F26"/>
    <mergeCell ref="G26:W26"/>
    <mergeCell ref="X26:Y26"/>
    <mergeCell ref="Z26:AE26"/>
    <mergeCell ref="B23:F23"/>
    <mergeCell ref="G23:W23"/>
    <mergeCell ref="X23:Y23"/>
    <mergeCell ref="Z23:AE23"/>
    <mergeCell ref="B24:F24"/>
    <mergeCell ref="G24:W24"/>
    <mergeCell ref="X24:Y24"/>
    <mergeCell ref="Z24:AE24"/>
    <mergeCell ref="B21:F21"/>
    <mergeCell ref="G21:W21"/>
    <mergeCell ref="X21:Y21"/>
    <mergeCell ref="Z21:AE21"/>
    <mergeCell ref="B22:F22"/>
    <mergeCell ref="G22:W22"/>
    <mergeCell ref="X22:Y22"/>
    <mergeCell ref="Z22:AE22"/>
    <mergeCell ref="B19:F19"/>
    <mergeCell ref="G19:W19"/>
    <mergeCell ref="X19:Y19"/>
    <mergeCell ref="Z19:AE19"/>
    <mergeCell ref="B20:F20"/>
    <mergeCell ref="G20:W20"/>
    <mergeCell ref="X20:Y20"/>
    <mergeCell ref="Z20:AE20"/>
    <mergeCell ref="E3:K3"/>
    <mergeCell ref="L3:AB3"/>
    <mergeCell ref="E4:K4"/>
    <mergeCell ref="L4:AB4"/>
    <mergeCell ref="B17:F17"/>
    <mergeCell ref="G17:W17"/>
    <mergeCell ref="X17:Y17"/>
    <mergeCell ref="Z17:AE17"/>
    <mergeCell ref="B18:F18"/>
    <mergeCell ref="G18:W18"/>
    <mergeCell ref="X18:Y18"/>
    <mergeCell ref="Z18:AE18"/>
    <mergeCell ref="E5:K5"/>
    <mergeCell ref="L5:AB5"/>
    <mergeCell ref="B15:AE15"/>
  </mergeCells>
  <pageMargins left="0" right="0" top="0" bottom="0" header="0" footer="0"/>
  <pageSetup paperSize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147"/>
  <sheetViews>
    <sheetView showGridLines="0" topLeftCell="B1" workbookViewId="0">
      <pane ySplit="1" topLeftCell="A2" activePane="bottomLeft" state="frozen"/>
      <selection pane="bottomLeft" activeCell="AC33" sqref="AC33"/>
    </sheetView>
  </sheetViews>
  <sheetFormatPr defaultRowHeight="15" x14ac:dyDescent="0.25"/>
  <cols>
    <col min="1" max="1" width="0.5703125" customWidth="1"/>
    <col min="2" max="2" width="1.5703125" customWidth="1"/>
    <col min="3" max="3" width="4.7109375" customWidth="1"/>
    <col min="4" max="4" width="1.28515625" customWidth="1"/>
    <col min="5" max="5" width="0" hidden="1" customWidth="1"/>
    <col min="6" max="6" width="0.140625" customWidth="1"/>
    <col min="7" max="7" width="3.7109375" customWidth="1"/>
    <col min="8" max="8" width="1.5703125" customWidth="1"/>
    <col min="9" max="9" width="1.85546875" customWidth="1"/>
    <col min="10" max="10" width="0" hidden="1" customWidth="1"/>
    <col min="11" max="11" width="1.5703125" customWidth="1"/>
    <col min="12" max="12" width="0.85546875" customWidth="1"/>
    <col min="13" max="13" width="0" hidden="1" customWidth="1"/>
    <col min="14" max="14" width="1.28515625" customWidth="1"/>
    <col min="15" max="15" width="0" hidden="1" customWidth="1"/>
    <col min="16" max="16" width="0.28515625" customWidth="1"/>
    <col min="17" max="17" width="5.140625" customWidth="1"/>
    <col min="18" max="18" width="6.7109375" customWidth="1"/>
    <col min="19" max="19" width="1" customWidth="1"/>
    <col min="20" max="20" width="0" hidden="1" customWidth="1"/>
    <col min="21" max="21" width="2.5703125" customWidth="1"/>
    <col min="22" max="22" width="3.5703125" customWidth="1"/>
    <col min="23" max="24" width="0.85546875" customWidth="1"/>
    <col min="25" max="25" width="0.5703125" customWidth="1"/>
    <col min="26" max="26" width="7.5703125" customWidth="1"/>
    <col min="27" max="27" width="11.5703125" customWidth="1"/>
    <col min="28" max="28" width="2.5703125" customWidth="1"/>
    <col min="29" max="29" width="12.7109375" customWidth="1"/>
    <col min="30" max="30" width="0.42578125" customWidth="1"/>
    <col min="31" max="31" width="8.5703125" customWidth="1"/>
    <col min="32" max="32" width="5" customWidth="1"/>
    <col min="33" max="33" width="1.28515625" customWidth="1"/>
    <col min="34" max="34" width="4" customWidth="1"/>
    <col min="35" max="35" width="7.7109375" customWidth="1"/>
    <col min="36" max="36" width="0.5703125" customWidth="1"/>
  </cols>
  <sheetData>
    <row r="1" spans="2:35" ht="0" hidden="1" customHeight="1" x14ac:dyDescent="0.25"/>
    <row r="2" spans="2:35" ht="2.85" customHeight="1" x14ac:dyDescent="0.25"/>
    <row r="3" spans="2:35" ht="17.100000000000001" customHeight="1" x14ac:dyDescent="0.25">
      <c r="B3" s="32" t="s">
        <v>56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2:35" ht="2.85" customHeight="1" x14ac:dyDescent="0.25"/>
    <row r="5" spans="2:35" ht="11.45" customHeight="1" x14ac:dyDescent="0.25">
      <c r="B5" s="52" t="s">
        <v>57</v>
      </c>
      <c r="C5" s="53"/>
      <c r="D5" s="54" t="s">
        <v>58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4" t="s">
        <v>8</v>
      </c>
      <c r="R5" s="53"/>
      <c r="S5" s="53"/>
      <c r="T5" s="53"/>
      <c r="U5" s="53"/>
      <c r="V5" s="53"/>
      <c r="W5" s="53"/>
      <c r="X5" s="53"/>
      <c r="Y5" s="53"/>
      <c r="Z5" s="53"/>
      <c r="AA5" s="53"/>
      <c r="AB5" s="52" t="s">
        <v>59</v>
      </c>
      <c r="AC5" s="53"/>
      <c r="AD5" s="52" t="s">
        <v>60</v>
      </c>
      <c r="AE5" s="53"/>
      <c r="AF5" s="54" t="s">
        <v>61</v>
      </c>
      <c r="AG5" s="53"/>
      <c r="AH5" s="52" t="s">
        <v>62</v>
      </c>
      <c r="AI5" s="53"/>
    </row>
    <row r="6" spans="2:35" ht="11.45" customHeight="1" x14ac:dyDescent="0.25">
      <c r="B6" s="33">
        <v>1</v>
      </c>
      <c r="C6" s="29"/>
      <c r="D6" s="34" t="s">
        <v>63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34" t="s">
        <v>64</v>
      </c>
      <c r="R6" s="29"/>
      <c r="S6" s="29"/>
      <c r="T6" s="29"/>
      <c r="U6" s="29"/>
      <c r="V6" s="29"/>
      <c r="W6" s="29"/>
      <c r="X6" s="29"/>
      <c r="Y6" s="29"/>
      <c r="Z6" s="29"/>
      <c r="AA6" s="29"/>
      <c r="AB6" s="57"/>
      <c r="AC6" s="58"/>
      <c r="AD6" s="33" t="s">
        <v>65</v>
      </c>
      <c r="AE6" s="29"/>
      <c r="AF6" s="34" t="s">
        <v>66</v>
      </c>
      <c r="AG6" s="29"/>
      <c r="AH6" s="56">
        <f>AB6*AD6</f>
        <v>0</v>
      </c>
      <c r="AI6" s="29"/>
    </row>
    <row r="7" spans="2:35" ht="11.25" customHeight="1" x14ac:dyDescent="0.25">
      <c r="B7" s="33">
        <v>2</v>
      </c>
      <c r="C7" s="29"/>
      <c r="D7" s="34" t="s">
        <v>67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4" t="s">
        <v>68</v>
      </c>
      <c r="R7" s="29"/>
      <c r="S7" s="29"/>
      <c r="T7" s="29"/>
      <c r="U7" s="29"/>
      <c r="V7" s="29"/>
      <c r="W7" s="29"/>
      <c r="X7" s="29"/>
      <c r="Y7" s="29"/>
      <c r="Z7" s="29"/>
      <c r="AA7" s="29"/>
      <c r="AB7" s="57"/>
      <c r="AC7" s="58"/>
      <c r="AD7" s="33" t="s">
        <v>65</v>
      </c>
      <c r="AE7" s="29"/>
      <c r="AF7" s="34" t="s">
        <v>66</v>
      </c>
      <c r="AG7" s="29"/>
      <c r="AH7" s="56">
        <f>AB7*AD7</f>
        <v>0</v>
      </c>
      <c r="AI7" s="29"/>
    </row>
    <row r="8" spans="2:35" ht="11.45" customHeight="1" x14ac:dyDescent="0.25">
      <c r="B8" s="33">
        <v>3</v>
      </c>
      <c r="C8" s="29"/>
      <c r="D8" s="34" t="s">
        <v>69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4" t="s">
        <v>70</v>
      </c>
      <c r="R8" s="29"/>
      <c r="S8" s="29"/>
      <c r="T8" s="29"/>
      <c r="U8" s="29"/>
      <c r="V8" s="29"/>
      <c r="W8" s="29"/>
      <c r="X8" s="29"/>
      <c r="Y8" s="29"/>
      <c r="Z8" s="29"/>
      <c r="AA8" s="29"/>
      <c r="AB8" s="57"/>
      <c r="AC8" s="58"/>
      <c r="AD8" s="33" t="s">
        <v>71</v>
      </c>
      <c r="AE8" s="29"/>
      <c r="AF8" s="34" t="s">
        <v>72</v>
      </c>
      <c r="AG8" s="29"/>
      <c r="AH8" s="56">
        <f>AB8*AD8</f>
        <v>0</v>
      </c>
      <c r="AI8" s="29"/>
    </row>
    <row r="9" spans="2:35" ht="11.45" customHeight="1" x14ac:dyDescent="0.25">
      <c r="B9" s="60" t="s">
        <v>238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13"/>
      <c r="AH9" s="59">
        <f>SUM(AH6:AI8)</f>
        <v>0</v>
      </c>
      <c r="AI9" s="59"/>
    </row>
    <row r="10" spans="2:35" ht="11.45" customHeight="1" x14ac:dyDescent="0.25">
      <c r="B10" s="33">
        <v>4</v>
      </c>
      <c r="C10" s="29"/>
      <c r="D10" s="34" t="s">
        <v>73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4" t="s">
        <v>74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57"/>
      <c r="AC10" s="58"/>
      <c r="AD10" s="33" t="s">
        <v>75</v>
      </c>
      <c r="AE10" s="29"/>
      <c r="AF10" s="34" t="s">
        <v>66</v>
      </c>
      <c r="AG10" s="29"/>
      <c r="AH10" s="56">
        <f t="shared" ref="AH10:AH25" si="0">AB10*AD10</f>
        <v>0</v>
      </c>
      <c r="AI10" s="29"/>
    </row>
    <row r="11" spans="2:35" ht="11.25" customHeight="1" x14ac:dyDescent="0.25">
      <c r="B11" s="33">
        <v>5</v>
      </c>
      <c r="C11" s="29"/>
      <c r="D11" s="34" t="s">
        <v>63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4" t="s">
        <v>64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57"/>
      <c r="AC11" s="58"/>
      <c r="AD11" s="33" t="s">
        <v>76</v>
      </c>
      <c r="AE11" s="29"/>
      <c r="AF11" s="34" t="s">
        <v>66</v>
      </c>
      <c r="AG11" s="29"/>
      <c r="AH11" s="56">
        <f t="shared" si="0"/>
        <v>0</v>
      </c>
      <c r="AI11" s="29"/>
    </row>
    <row r="12" spans="2:35" ht="11.45" customHeight="1" x14ac:dyDescent="0.25">
      <c r="B12" s="33">
        <v>6</v>
      </c>
      <c r="C12" s="29"/>
      <c r="D12" s="34" t="s">
        <v>77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4" t="s">
        <v>78</v>
      </c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57"/>
      <c r="AC12" s="58"/>
      <c r="AD12" s="33" t="s">
        <v>76</v>
      </c>
      <c r="AE12" s="29"/>
      <c r="AF12" s="34" t="s">
        <v>66</v>
      </c>
      <c r="AG12" s="29"/>
      <c r="AH12" s="56">
        <f t="shared" si="0"/>
        <v>0</v>
      </c>
      <c r="AI12" s="29"/>
    </row>
    <row r="13" spans="2:35" ht="11.45" customHeight="1" x14ac:dyDescent="0.25">
      <c r="B13" s="33">
        <v>7</v>
      </c>
      <c r="C13" s="29"/>
      <c r="D13" s="34" t="s">
        <v>79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34" t="s">
        <v>80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57"/>
      <c r="AC13" s="58"/>
      <c r="AD13" s="33" t="s">
        <v>76</v>
      </c>
      <c r="AE13" s="29"/>
      <c r="AF13" s="34" t="s">
        <v>66</v>
      </c>
      <c r="AG13" s="29"/>
      <c r="AH13" s="56">
        <f t="shared" si="0"/>
        <v>0</v>
      </c>
      <c r="AI13" s="29"/>
    </row>
    <row r="14" spans="2:35" ht="11.45" customHeight="1" x14ac:dyDescent="0.25">
      <c r="B14" s="33">
        <v>8</v>
      </c>
      <c r="C14" s="29"/>
      <c r="D14" s="34" t="s">
        <v>81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4" t="s">
        <v>82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57"/>
      <c r="AC14" s="58"/>
      <c r="AD14" s="33" t="s">
        <v>76</v>
      </c>
      <c r="AE14" s="29"/>
      <c r="AF14" s="34" t="s">
        <v>66</v>
      </c>
      <c r="AG14" s="29"/>
      <c r="AH14" s="56">
        <f t="shared" si="0"/>
        <v>0</v>
      </c>
      <c r="AI14" s="29"/>
    </row>
    <row r="15" spans="2:35" ht="11.25" customHeight="1" x14ac:dyDescent="0.25">
      <c r="B15" s="33">
        <v>9</v>
      </c>
      <c r="C15" s="29"/>
      <c r="D15" s="34" t="s">
        <v>83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4" t="s">
        <v>84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57"/>
      <c r="AC15" s="58"/>
      <c r="AD15" s="33" t="s">
        <v>85</v>
      </c>
      <c r="AE15" s="29"/>
      <c r="AF15" s="34" t="s">
        <v>72</v>
      </c>
      <c r="AG15" s="29"/>
      <c r="AH15" s="56">
        <f t="shared" si="0"/>
        <v>0</v>
      </c>
      <c r="AI15" s="29"/>
    </row>
    <row r="16" spans="2:35" ht="11.45" customHeight="1" x14ac:dyDescent="0.25">
      <c r="B16" s="33">
        <v>10</v>
      </c>
      <c r="C16" s="29"/>
      <c r="D16" s="34" t="s">
        <v>86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4" t="s">
        <v>87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57"/>
      <c r="AC16" s="58"/>
      <c r="AD16" s="33" t="s">
        <v>88</v>
      </c>
      <c r="AE16" s="29"/>
      <c r="AF16" s="34" t="s">
        <v>72</v>
      </c>
      <c r="AG16" s="29"/>
      <c r="AH16" s="56">
        <f t="shared" si="0"/>
        <v>0</v>
      </c>
      <c r="AI16" s="29"/>
    </row>
    <row r="17" spans="2:35" ht="11.45" customHeight="1" x14ac:dyDescent="0.25">
      <c r="B17" s="33">
        <v>11</v>
      </c>
      <c r="C17" s="29"/>
      <c r="D17" s="34" t="s">
        <v>89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4" t="s">
        <v>90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57"/>
      <c r="AC17" s="58"/>
      <c r="AD17" s="33" t="s">
        <v>75</v>
      </c>
      <c r="AE17" s="29"/>
      <c r="AF17" s="34" t="s">
        <v>66</v>
      </c>
      <c r="AG17" s="29"/>
      <c r="AH17" s="56">
        <f t="shared" si="0"/>
        <v>0</v>
      </c>
      <c r="AI17" s="29"/>
    </row>
    <row r="18" spans="2:35" ht="11.45" customHeight="1" x14ac:dyDescent="0.25">
      <c r="B18" s="33">
        <v>12</v>
      </c>
      <c r="C18" s="29"/>
      <c r="D18" s="34" t="s">
        <v>91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4" t="s">
        <v>92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57"/>
      <c r="AC18" s="58"/>
      <c r="AD18" s="33" t="s">
        <v>93</v>
      </c>
      <c r="AE18" s="29"/>
      <c r="AF18" s="34" t="s">
        <v>66</v>
      </c>
      <c r="AG18" s="29"/>
      <c r="AH18" s="56">
        <f t="shared" si="0"/>
        <v>0</v>
      </c>
      <c r="AI18" s="29"/>
    </row>
    <row r="19" spans="2:35" ht="11.45" customHeight="1" x14ac:dyDescent="0.25">
      <c r="B19" s="33">
        <v>13</v>
      </c>
      <c r="C19" s="29"/>
      <c r="D19" s="34" t="s">
        <v>94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4" t="s">
        <v>95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57"/>
      <c r="AC19" s="58"/>
      <c r="AD19" s="33" t="s">
        <v>96</v>
      </c>
      <c r="AE19" s="29"/>
      <c r="AF19" s="34" t="s">
        <v>66</v>
      </c>
      <c r="AG19" s="29"/>
      <c r="AH19" s="56">
        <f t="shared" si="0"/>
        <v>0</v>
      </c>
      <c r="AI19" s="29"/>
    </row>
    <row r="20" spans="2:35" ht="11.25" customHeight="1" x14ac:dyDescent="0.25">
      <c r="B20" s="33">
        <v>14</v>
      </c>
      <c r="C20" s="29"/>
      <c r="D20" s="34" t="s">
        <v>97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4" t="s">
        <v>98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57"/>
      <c r="AC20" s="58"/>
      <c r="AD20" s="33" t="s">
        <v>99</v>
      </c>
      <c r="AE20" s="29"/>
      <c r="AF20" s="34" t="s">
        <v>72</v>
      </c>
      <c r="AG20" s="29"/>
      <c r="AH20" s="56">
        <f t="shared" si="0"/>
        <v>0</v>
      </c>
      <c r="AI20" s="29"/>
    </row>
    <row r="21" spans="2:35" ht="11.45" customHeight="1" x14ac:dyDescent="0.25">
      <c r="B21" s="33">
        <v>15</v>
      </c>
      <c r="C21" s="29"/>
      <c r="D21" s="34" t="s">
        <v>100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4" t="s">
        <v>101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57"/>
      <c r="AC21" s="58"/>
      <c r="AD21" s="33" t="s">
        <v>102</v>
      </c>
      <c r="AE21" s="29"/>
      <c r="AF21" s="34" t="s">
        <v>72</v>
      </c>
      <c r="AG21" s="29"/>
      <c r="AH21" s="56">
        <f t="shared" si="0"/>
        <v>0</v>
      </c>
      <c r="AI21" s="29"/>
    </row>
    <row r="22" spans="2:35" ht="11.45" customHeight="1" x14ac:dyDescent="0.25">
      <c r="B22" s="33">
        <v>16</v>
      </c>
      <c r="C22" s="29"/>
      <c r="D22" s="34" t="s">
        <v>103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4" t="s">
        <v>104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57"/>
      <c r="AC22" s="58"/>
      <c r="AD22" s="33" t="s">
        <v>105</v>
      </c>
      <c r="AE22" s="29"/>
      <c r="AF22" s="34" t="s">
        <v>66</v>
      </c>
      <c r="AG22" s="29"/>
      <c r="AH22" s="56">
        <f t="shared" si="0"/>
        <v>0</v>
      </c>
      <c r="AI22" s="29"/>
    </row>
    <row r="23" spans="2:35" ht="11.45" customHeight="1" x14ac:dyDescent="0.25">
      <c r="B23" s="33">
        <v>17</v>
      </c>
      <c r="C23" s="29"/>
      <c r="D23" s="34" t="s">
        <v>106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4" t="s">
        <v>107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57"/>
      <c r="AC23" s="58"/>
      <c r="AD23" s="33" t="s">
        <v>93</v>
      </c>
      <c r="AE23" s="29"/>
      <c r="AF23" s="34" t="s">
        <v>66</v>
      </c>
      <c r="AG23" s="29"/>
      <c r="AH23" s="56">
        <f t="shared" si="0"/>
        <v>0</v>
      </c>
      <c r="AI23" s="29"/>
    </row>
    <row r="24" spans="2:35" ht="11.25" customHeight="1" x14ac:dyDescent="0.25">
      <c r="B24" s="33">
        <v>18</v>
      </c>
      <c r="C24" s="29"/>
      <c r="D24" s="34" t="s">
        <v>108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4" t="s">
        <v>109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57"/>
      <c r="AC24" s="58"/>
      <c r="AD24" s="33" t="s">
        <v>110</v>
      </c>
      <c r="AE24" s="29"/>
      <c r="AF24" s="34" t="s">
        <v>66</v>
      </c>
      <c r="AG24" s="29"/>
      <c r="AH24" s="56">
        <f t="shared" si="0"/>
        <v>0</v>
      </c>
      <c r="AI24" s="29"/>
    </row>
    <row r="25" spans="2:35" ht="11.45" customHeight="1" x14ac:dyDescent="0.25">
      <c r="B25" s="33">
        <v>19</v>
      </c>
      <c r="C25" s="29"/>
      <c r="D25" s="34" t="s">
        <v>111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4" t="s">
        <v>112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57"/>
      <c r="AC25" s="58"/>
      <c r="AD25" s="33" t="s">
        <v>113</v>
      </c>
      <c r="AE25" s="29"/>
      <c r="AF25" s="34" t="s">
        <v>72</v>
      </c>
      <c r="AG25" s="29"/>
      <c r="AH25" s="56">
        <f t="shared" si="0"/>
        <v>0</v>
      </c>
      <c r="AI25" s="29"/>
    </row>
    <row r="26" spans="2:35" ht="11.25" customHeight="1" x14ac:dyDescent="0.25">
      <c r="B26" s="60" t="s">
        <v>237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13"/>
      <c r="AH26" s="59">
        <f>SUM(AH10:AI25)</f>
        <v>0</v>
      </c>
      <c r="AI26" s="59"/>
    </row>
    <row r="27" spans="2:35" ht="0" hidden="1" customHeight="1" x14ac:dyDescent="0.25"/>
    <row r="28" spans="2:35" ht="2.85" customHeight="1" x14ac:dyDescent="0.25"/>
    <row r="29" spans="2:35" ht="11.25" customHeight="1" x14ac:dyDescent="0.25">
      <c r="B29" s="30" t="s">
        <v>114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spans="2:35" ht="1.5" customHeight="1" x14ac:dyDescent="0.25"/>
    <row r="31" spans="2:35" ht="11.25" customHeight="1" x14ac:dyDescent="0.25">
      <c r="C31" s="33" t="s">
        <v>115</v>
      </c>
      <c r="D31" s="29"/>
      <c r="F31" s="55">
        <f>AH9+AH26</f>
        <v>0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</row>
    <row r="32" spans="2:35" ht="9.9499999999999993" customHeight="1" x14ac:dyDescent="0.25"/>
    <row r="33" spans="2:35" ht="11.45" customHeight="1" x14ac:dyDescent="0.25">
      <c r="B33" s="47" t="s">
        <v>0</v>
      </c>
      <c r="C33" s="48"/>
      <c r="D33" s="48"/>
      <c r="E33" s="48"/>
      <c r="F33" s="48"/>
      <c r="G33" s="48"/>
      <c r="H33" s="48"/>
      <c r="I33" s="48"/>
      <c r="K33" s="49" t="s">
        <v>9</v>
      </c>
      <c r="L33" s="48"/>
      <c r="M33" s="48"/>
      <c r="N33" s="48"/>
      <c r="O33" s="48"/>
      <c r="P33" s="48"/>
      <c r="Q33" s="48"/>
      <c r="R33" s="48"/>
    </row>
    <row r="34" spans="2:35" ht="11.25" customHeight="1" x14ac:dyDescent="0.25">
      <c r="B34" s="49" t="s">
        <v>10</v>
      </c>
      <c r="C34" s="48"/>
      <c r="D34" s="48"/>
      <c r="E34" s="48"/>
      <c r="F34" s="48"/>
      <c r="G34" s="48"/>
      <c r="H34" s="48"/>
      <c r="I34" s="48"/>
      <c r="J34" s="12"/>
      <c r="K34" s="50">
        <f>F31</f>
        <v>0</v>
      </c>
      <c r="L34" s="48"/>
      <c r="M34" s="48"/>
      <c r="N34" s="48"/>
      <c r="O34" s="48"/>
      <c r="P34" s="48"/>
      <c r="Q34" s="48"/>
      <c r="R34" s="48"/>
    </row>
    <row r="35" spans="2:35" ht="0" hidden="1" customHeight="1" x14ac:dyDescent="0.25"/>
    <row r="36" spans="2:35" ht="3" customHeight="1" x14ac:dyDescent="0.25"/>
    <row r="37" spans="2:35" ht="11.25" customHeight="1" x14ac:dyDescent="0.25">
      <c r="B37" s="43" t="s">
        <v>55</v>
      </c>
      <c r="C37" s="29"/>
      <c r="D37" s="29"/>
      <c r="E37" s="29"/>
      <c r="F37" s="29"/>
      <c r="G37" s="29"/>
      <c r="H37" s="29"/>
      <c r="I37" s="29"/>
      <c r="K37" s="44">
        <f>K34</f>
        <v>0</v>
      </c>
      <c r="L37" s="29"/>
      <c r="M37" s="29"/>
      <c r="N37" s="29"/>
      <c r="O37" s="29"/>
      <c r="P37" s="29"/>
      <c r="Q37" s="29"/>
      <c r="R37" s="29"/>
    </row>
    <row r="38" spans="2:35" ht="5.65" customHeight="1" x14ac:dyDescent="0.25"/>
    <row r="39" spans="2:35" ht="2.85" customHeight="1" x14ac:dyDescent="0.25"/>
    <row r="40" spans="2:35" ht="0" hidden="1" customHeight="1" x14ac:dyDescent="0.25"/>
    <row r="41" spans="2:35" ht="17.100000000000001" customHeight="1" x14ac:dyDescent="0.25">
      <c r="B41" s="32" t="s">
        <v>116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</row>
    <row r="42" spans="2:35" ht="2.85" customHeight="1" x14ac:dyDescent="0.25"/>
    <row r="43" spans="2:35" ht="11.45" customHeight="1" x14ac:dyDescent="0.25">
      <c r="B43" s="52" t="s">
        <v>57</v>
      </c>
      <c r="C43" s="53"/>
      <c r="D43" s="54" t="s">
        <v>58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4" t="s">
        <v>8</v>
      </c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2" t="s">
        <v>59</v>
      </c>
      <c r="AC43" s="53"/>
      <c r="AD43" s="52" t="s">
        <v>60</v>
      </c>
      <c r="AE43" s="53"/>
      <c r="AF43" s="54" t="s">
        <v>61</v>
      </c>
      <c r="AG43" s="53"/>
      <c r="AH43" s="52" t="s">
        <v>62</v>
      </c>
      <c r="AI43" s="53"/>
    </row>
    <row r="44" spans="2:35" ht="11.45" customHeight="1" x14ac:dyDescent="0.25">
      <c r="B44" s="33">
        <v>1</v>
      </c>
      <c r="C44" s="29"/>
      <c r="D44" s="34" t="s">
        <v>117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4" t="s">
        <v>118</v>
      </c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57"/>
      <c r="AC44" s="58"/>
      <c r="AD44" s="33" t="s">
        <v>88</v>
      </c>
      <c r="AE44" s="29"/>
      <c r="AF44" s="34" t="s">
        <v>72</v>
      </c>
      <c r="AG44" s="29"/>
      <c r="AH44" s="56">
        <f t="shared" ref="AH44:AH73" si="1">AB44*AD44</f>
        <v>0</v>
      </c>
      <c r="AI44" s="29"/>
    </row>
    <row r="45" spans="2:35" ht="11.25" customHeight="1" x14ac:dyDescent="0.25">
      <c r="B45" s="33">
        <v>2</v>
      </c>
      <c r="C45" s="29"/>
      <c r="D45" s="34" t="s">
        <v>119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4" t="s">
        <v>120</v>
      </c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57"/>
      <c r="AC45" s="58"/>
      <c r="AD45" s="33" t="s">
        <v>88</v>
      </c>
      <c r="AE45" s="29"/>
      <c r="AF45" s="34" t="s">
        <v>72</v>
      </c>
      <c r="AG45" s="29"/>
      <c r="AH45" s="56">
        <f t="shared" si="1"/>
        <v>0</v>
      </c>
      <c r="AI45" s="29"/>
    </row>
    <row r="46" spans="2:35" ht="11.45" customHeight="1" x14ac:dyDescent="0.25">
      <c r="B46" s="33">
        <v>3</v>
      </c>
      <c r="C46" s="29"/>
      <c r="D46" s="34" t="s">
        <v>121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4" t="s">
        <v>122</v>
      </c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57"/>
      <c r="AC46" s="58"/>
      <c r="AD46" s="33" t="s">
        <v>88</v>
      </c>
      <c r="AE46" s="29"/>
      <c r="AF46" s="34" t="s">
        <v>123</v>
      </c>
      <c r="AG46" s="29"/>
      <c r="AH46" s="56">
        <f t="shared" si="1"/>
        <v>0</v>
      </c>
      <c r="AI46" s="29"/>
    </row>
    <row r="47" spans="2:35" ht="11.45" customHeight="1" x14ac:dyDescent="0.25">
      <c r="B47" s="33">
        <v>4</v>
      </c>
      <c r="C47" s="29"/>
      <c r="D47" s="34" t="s">
        <v>124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4" t="s">
        <v>125</v>
      </c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57"/>
      <c r="AC47" s="58"/>
      <c r="AD47" s="33" t="s">
        <v>85</v>
      </c>
      <c r="AE47" s="29"/>
      <c r="AF47" s="34" t="s">
        <v>72</v>
      </c>
      <c r="AG47" s="29"/>
      <c r="AH47" s="56">
        <f t="shared" si="1"/>
        <v>0</v>
      </c>
      <c r="AI47" s="29"/>
    </row>
    <row r="48" spans="2:35" ht="11.45" customHeight="1" x14ac:dyDescent="0.25">
      <c r="B48" s="33">
        <v>5</v>
      </c>
      <c r="C48" s="29"/>
      <c r="D48" s="34" t="s">
        <v>126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34" t="s">
        <v>127</v>
      </c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57"/>
      <c r="AC48" s="58"/>
      <c r="AD48" s="33" t="s">
        <v>128</v>
      </c>
      <c r="AE48" s="29"/>
      <c r="AF48" s="34" t="s">
        <v>129</v>
      </c>
      <c r="AG48" s="29"/>
      <c r="AH48" s="56">
        <f t="shared" si="1"/>
        <v>0</v>
      </c>
      <c r="AI48" s="29"/>
    </row>
    <row r="49" spans="2:35" ht="11.25" customHeight="1" x14ac:dyDescent="0.25">
      <c r="B49" s="33">
        <v>6</v>
      </c>
      <c r="C49" s="29"/>
      <c r="D49" s="34" t="s">
        <v>130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34" t="s">
        <v>131</v>
      </c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57"/>
      <c r="AC49" s="58"/>
      <c r="AD49" s="33" t="s">
        <v>132</v>
      </c>
      <c r="AE49" s="29"/>
      <c r="AF49" s="34" t="s">
        <v>129</v>
      </c>
      <c r="AG49" s="29"/>
      <c r="AH49" s="56">
        <f t="shared" si="1"/>
        <v>0</v>
      </c>
      <c r="AI49" s="29"/>
    </row>
    <row r="50" spans="2:35" ht="11.45" customHeight="1" x14ac:dyDescent="0.25">
      <c r="B50" s="33">
        <v>7</v>
      </c>
      <c r="C50" s="29"/>
      <c r="D50" s="34" t="s">
        <v>133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4" t="s">
        <v>134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57"/>
      <c r="AC50" s="58"/>
      <c r="AD50" s="33" t="s">
        <v>135</v>
      </c>
      <c r="AE50" s="29"/>
      <c r="AF50" s="34" t="s">
        <v>136</v>
      </c>
      <c r="AG50" s="29"/>
      <c r="AH50" s="56">
        <f t="shared" si="1"/>
        <v>0</v>
      </c>
      <c r="AI50" s="29"/>
    </row>
    <row r="51" spans="2:35" ht="11.45" customHeight="1" x14ac:dyDescent="0.25">
      <c r="B51" s="33">
        <v>8</v>
      </c>
      <c r="C51" s="29"/>
      <c r="D51" s="34" t="s">
        <v>137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34" t="s">
        <v>138</v>
      </c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57"/>
      <c r="AC51" s="58"/>
      <c r="AD51" s="33" t="s">
        <v>139</v>
      </c>
      <c r="AE51" s="29"/>
      <c r="AF51" s="34" t="s">
        <v>140</v>
      </c>
      <c r="AG51" s="29"/>
      <c r="AH51" s="56">
        <f t="shared" si="1"/>
        <v>0</v>
      </c>
      <c r="AI51" s="29"/>
    </row>
    <row r="52" spans="2:35" ht="11.45" customHeight="1" x14ac:dyDescent="0.25">
      <c r="B52" s="33">
        <v>9</v>
      </c>
      <c r="C52" s="29"/>
      <c r="D52" s="34" t="s">
        <v>141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34" t="s">
        <v>142</v>
      </c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57"/>
      <c r="AC52" s="58"/>
      <c r="AD52" s="33" t="s">
        <v>96</v>
      </c>
      <c r="AE52" s="29"/>
      <c r="AF52" s="34" t="s">
        <v>140</v>
      </c>
      <c r="AG52" s="29"/>
      <c r="AH52" s="56">
        <f t="shared" si="1"/>
        <v>0</v>
      </c>
      <c r="AI52" s="29"/>
    </row>
    <row r="53" spans="2:35" ht="11.25" customHeight="1" x14ac:dyDescent="0.25">
      <c r="B53" s="33">
        <v>10</v>
      </c>
      <c r="C53" s="29"/>
      <c r="D53" s="34" t="s">
        <v>143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34" t="s">
        <v>144</v>
      </c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57"/>
      <c r="AC53" s="58"/>
      <c r="AD53" s="33" t="s">
        <v>139</v>
      </c>
      <c r="AE53" s="29"/>
      <c r="AF53" s="34" t="s">
        <v>140</v>
      </c>
      <c r="AG53" s="29"/>
      <c r="AH53" s="56">
        <f t="shared" si="1"/>
        <v>0</v>
      </c>
      <c r="AI53" s="29"/>
    </row>
    <row r="54" spans="2:35" ht="11.45" customHeight="1" x14ac:dyDescent="0.25">
      <c r="B54" s="33">
        <v>11</v>
      </c>
      <c r="C54" s="29"/>
      <c r="D54" s="34" t="s">
        <v>145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34" t="s">
        <v>146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57"/>
      <c r="AC54" s="58"/>
      <c r="AD54" s="33" t="s">
        <v>139</v>
      </c>
      <c r="AE54" s="29"/>
      <c r="AF54" s="34" t="s">
        <v>140</v>
      </c>
      <c r="AG54" s="29"/>
      <c r="AH54" s="56">
        <f t="shared" si="1"/>
        <v>0</v>
      </c>
      <c r="AI54" s="29"/>
    </row>
    <row r="55" spans="2:35" ht="11.45" customHeight="1" x14ac:dyDescent="0.25">
      <c r="B55" s="33">
        <v>12</v>
      </c>
      <c r="C55" s="29"/>
      <c r="D55" s="34" t="s">
        <v>147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34" t="s">
        <v>148</v>
      </c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57"/>
      <c r="AC55" s="58"/>
      <c r="AD55" s="33" t="s">
        <v>149</v>
      </c>
      <c r="AE55" s="29"/>
      <c r="AF55" s="34" t="s">
        <v>140</v>
      </c>
      <c r="AG55" s="29"/>
      <c r="AH55" s="56">
        <f t="shared" si="1"/>
        <v>0</v>
      </c>
      <c r="AI55" s="29"/>
    </row>
    <row r="56" spans="2:35" ht="11.45" customHeight="1" x14ac:dyDescent="0.25">
      <c r="B56" s="33">
        <v>13</v>
      </c>
      <c r="C56" s="29"/>
      <c r="D56" s="34" t="s">
        <v>150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34" t="s">
        <v>151</v>
      </c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57"/>
      <c r="AC56" s="58"/>
      <c r="AD56" s="33" t="s">
        <v>152</v>
      </c>
      <c r="AE56" s="29"/>
      <c r="AF56" s="34" t="s">
        <v>140</v>
      </c>
      <c r="AG56" s="29"/>
      <c r="AH56" s="56">
        <f t="shared" si="1"/>
        <v>0</v>
      </c>
      <c r="AI56" s="29"/>
    </row>
    <row r="57" spans="2:35" ht="11.45" customHeight="1" x14ac:dyDescent="0.25">
      <c r="B57" s="33">
        <v>14</v>
      </c>
      <c r="C57" s="29"/>
      <c r="D57" s="34" t="s">
        <v>153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34" t="s">
        <v>154</v>
      </c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57"/>
      <c r="AC57" s="58"/>
      <c r="AD57" s="33" t="s">
        <v>152</v>
      </c>
      <c r="AE57" s="29"/>
      <c r="AF57" s="34" t="s">
        <v>140</v>
      </c>
      <c r="AG57" s="29"/>
      <c r="AH57" s="56">
        <f t="shared" si="1"/>
        <v>0</v>
      </c>
      <c r="AI57" s="29"/>
    </row>
    <row r="58" spans="2:35" ht="11.25" customHeight="1" x14ac:dyDescent="0.25">
      <c r="B58" s="33">
        <v>15</v>
      </c>
      <c r="C58" s="29"/>
      <c r="D58" s="34" t="s">
        <v>155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34" t="s">
        <v>156</v>
      </c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57"/>
      <c r="AC58" s="58"/>
      <c r="AD58" s="33" t="s">
        <v>149</v>
      </c>
      <c r="AE58" s="29"/>
      <c r="AF58" s="34" t="s">
        <v>140</v>
      </c>
      <c r="AG58" s="29"/>
      <c r="AH58" s="56">
        <f t="shared" si="1"/>
        <v>0</v>
      </c>
      <c r="AI58" s="29"/>
    </row>
    <row r="59" spans="2:35" ht="11.45" customHeight="1" x14ac:dyDescent="0.25">
      <c r="B59" s="33">
        <v>16</v>
      </c>
      <c r="C59" s="29"/>
      <c r="D59" s="34" t="s">
        <v>157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4" t="s">
        <v>158</v>
      </c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57"/>
      <c r="AC59" s="58"/>
      <c r="AD59" s="33" t="s">
        <v>75</v>
      </c>
      <c r="AE59" s="29"/>
      <c r="AF59" s="34" t="s">
        <v>66</v>
      </c>
      <c r="AG59" s="29"/>
      <c r="AH59" s="56">
        <f t="shared" si="1"/>
        <v>0</v>
      </c>
      <c r="AI59" s="29"/>
    </row>
    <row r="60" spans="2:35" ht="11.45" customHeight="1" x14ac:dyDescent="0.25">
      <c r="B60" s="33">
        <v>17</v>
      </c>
      <c r="C60" s="29"/>
      <c r="D60" s="34" t="s">
        <v>159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4" t="s">
        <v>160</v>
      </c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57"/>
      <c r="AC60" s="58"/>
      <c r="AD60" s="33" t="s">
        <v>75</v>
      </c>
      <c r="AE60" s="29"/>
      <c r="AF60" s="34" t="s">
        <v>66</v>
      </c>
      <c r="AG60" s="29"/>
      <c r="AH60" s="56">
        <f t="shared" si="1"/>
        <v>0</v>
      </c>
      <c r="AI60" s="29"/>
    </row>
    <row r="61" spans="2:35" ht="11.45" customHeight="1" x14ac:dyDescent="0.25">
      <c r="B61" s="33">
        <v>18</v>
      </c>
      <c r="C61" s="29"/>
      <c r="D61" s="34" t="s">
        <v>161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34" t="s">
        <v>162</v>
      </c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57"/>
      <c r="AC61" s="58"/>
      <c r="AD61" s="33" t="s">
        <v>163</v>
      </c>
      <c r="AE61" s="29"/>
      <c r="AF61" s="34" t="s">
        <v>136</v>
      </c>
      <c r="AG61" s="29"/>
      <c r="AH61" s="56">
        <f t="shared" si="1"/>
        <v>0</v>
      </c>
      <c r="AI61" s="29"/>
    </row>
    <row r="62" spans="2:35" ht="11.25" customHeight="1" x14ac:dyDescent="0.25">
      <c r="B62" s="33">
        <v>19</v>
      </c>
      <c r="C62" s="29"/>
      <c r="D62" s="34" t="s">
        <v>164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4" t="s">
        <v>165</v>
      </c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57"/>
      <c r="AC62" s="58"/>
      <c r="AD62" s="33" t="s">
        <v>75</v>
      </c>
      <c r="AE62" s="29"/>
      <c r="AF62" s="34" t="s">
        <v>66</v>
      </c>
      <c r="AG62" s="29"/>
      <c r="AH62" s="56">
        <f t="shared" si="1"/>
        <v>0</v>
      </c>
      <c r="AI62" s="29"/>
    </row>
    <row r="63" spans="2:35" ht="11.45" customHeight="1" x14ac:dyDescent="0.25">
      <c r="B63" s="33">
        <v>20</v>
      </c>
      <c r="C63" s="29"/>
      <c r="D63" s="34" t="s">
        <v>166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34" t="s">
        <v>167</v>
      </c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57"/>
      <c r="AC63" s="58"/>
      <c r="AD63" s="33" t="s">
        <v>88</v>
      </c>
      <c r="AE63" s="29"/>
      <c r="AF63" s="34" t="s">
        <v>72</v>
      </c>
      <c r="AG63" s="29"/>
      <c r="AH63" s="56">
        <f t="shared" si="1"/>
        <v>0</v>
      </c>
      <c r="AI63" s="29"/>
    </row>
    <row r="64" spans="2:35" ht="11.45" customHeight="1" x14ac:dyDescent="0.25">
      <c r="B64" s="33">
        <v>21</v>
      </c>
      <c r="C64" s="29"/>
      <c r="D64" s="34" t="s">
        <v>168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34" t="s">
        <v>169</v>
      </c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57"/>
      <c r="AC64" s="58"/>
      <c r="AD64" s="33" t="s">
        <v>76</v>
      </c>
      <c r="AE64" s="29"/>
      <c r="AF64" s="34" t="s">
        <v>72</v>
      </c>
      <c r="AG64" s="29"/>
      <c r="AH64" s="56">
        <f t="shared" si="1"/>
        <v>0</v>
      </c>
      <c r="AI64" s="29"/>
    </row>
    <row r="65" spans="2:35" ht="11.45" customHeight="1" x14ac:dyDescent="0.25">
      <c r="B65" s="33">
        <v>22</v>
      </c>
      <c r="C65" s="29"/>
      <c r="D65" s="34" t="s">
        <v>170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4" t="s">
        <v>171</v>
      </c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57"/>
      <c r="AC65" s="58"/>
      <c r="AD65" s="33" t="s">
        <v>172</v>
      </c>
      <c r="AE65" s="29"/>
      <c r="AF65" s="34" t="s">
        <v>129</v>
      </c>
      <c r="AG65" s="29"/>
      <c r="AH65" s="56">
        <f t="shared" si="1"/>
        <v>0</v>
      </c>
      <c r="AI65" s="29"/>
    </row>
    <row r="66" spans="2:35" ht="11.45" customHeight="1" x14ac:dyDescent="0.25">
      <c r="B66" s="33">
        <v>23</v>
      </c>
      <c r="C66" s="29"/>
      <c r="D66" s="34" t="s">
        <v>170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4" t="s">
        <v>173</v>
      </c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57"/>
      <c r="AC66" s="58"/>
      <c r="AD66" s="33" t="s">
        <v>174</v>
      </c>
      <c r="AE66" s="29"/>
      <c r="AF66" s="34" t="s">
        <v>129</v>
      </c>
      <c r="AG66" s="29"/>
      <c r="AH66" s="56">
        <f t="shared" si="1"/>
        <v>0</v>
      </c>
      <c r="AI66" s="29"/>
    </row>
    <row r="67" spans="2:35" ht="11.25" customHeight="1" x14ac:dyDescent="0.25">
      <c r="B67" s="33">
        <v>24</v>
      </c>
      <c r="C67" s="29"/>
      <c r="D67" s="34" t="s">
        <v>175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4" t="s">
        <v>176</v>
      </c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57"/>
      <c r="AC67" s="58"/>
      <c r="AD67" s="33" t="s">
        <v>177</v>
      </c>
      <c r="AE67" s="29"/>
      <c r="AF67" s="34" t="s">
        <v>136</v>
      </c>
      <c r="AG67" s="29"/>
      <c r="AH67" s="56">
        <f t="shared" si="1"/>
        <v>0</v>
      </c>
      <c r="AI67" s="29"/>
    </row>
    <row r="68" spans="2:35" ht="11.45" customHeight="1" x14ac:dyDescent="0.25">
      <c r="B68" s="33">
        <v>25</v>
      </c>
      <c r="C68" s="29"/>
      <c r="D68" s="34" t="s">
        <v>178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4" t="s">
        <v>179</v>
      </c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57"/>
      <c r="AC68" s="58"/>
      <c r="AD68" s="33" t="s">
        <v>172</v>
      </c>
      <c r="AE68" s="29"/>
      <c r="AF68" s="34" t="s">
        <v>136</v>
      </c>
      <c r="AG68" s="29"/>
      <c r="AH68" s="56">
        <f t="shared" si="1"/>
        <v>0</v>
      </c>
      <c r="AI68" s="29"/>
    </row>
    <row r="69" spans="2:35" ht="11.45" customHeight="1" x14ac:dyDescent="0.25">
      <c r="B69" s="33">
        <v>26</v>
      </c>
      <c r="C69" s="29"/>
      <c r="D69" s="34" t="s">
        <v>180</v>
      </c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4" t="s">
        <v>181</v>
      </c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57"/>
      <c r="AC69" s="58"/>
      <c r="AD69" s="33" t="s">
        <v>76</v>
      </c>
      <c r="AE69" s="29"/>
      <c r="AF69" s="34" t="s">
        <v>72</v>
      </c>
      <c r="AG69" s="29"/>
      <c r="AH69" s="56">
        <f t="shared" si="1"/>
        <v>0</v>
      </c>
      <c r="AI69" s="29"/>
    </row>
    <row r="70" spans="2:35" ht="11.45" customHeight="1" x14ac:dyDescent="0.25">
      <c r="B70" s="33">
        <v>27</v>
      </c>
      <c r="C70" s="29"/>
      <c r="D70" s="34" t="s">
        <v>182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4" t="s">
        <v>183</v>
      </c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57"/>
      <c r="AC70" s="58"/>
      <c r="AD70" s="33" t="s">
        <v>184</v>
      </c>
      <c r="AE70" s="29"/>
      <c r="AF70" s="34" t="s">
        <v>72</v>
      </c>
      <c r="AG70" s="29"/>
      <c r="AH70" s="56">
        <f t="shared" si="1"/>
        <v>0</v>
      </c>
      <c r="AI70" s="29"/>
    </row>
    <row r="71" spans="2:35" ht="11.25" customHeight="1" x14ac:dyDescent="0.25">
      <c r="B71" s="33">
        <v>28</v>
      </c>
      <c r="C71" s="29"/>
      <c r="D71" s="34" t="s">
        <v>185</v>
      </c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34" t="s">
        <v>186</v>
      </c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57"/>
      <c r="AC71" s="58"/>
      <c r="AD71" s="33" t="s">
        <v>187</v>
      </c>
      <c r="AE71" s="29"/>
      <c r="AF71" s="34" t="s">
        <v>188</v>
      </c>
      <c r="AG71" s="29"/>
      <c r="AH71" s="56">
        <f t="shared" si="1"/>
        <v>0</v>
      </c>
      <c r="AI71" s="29"/>
    </row>
    <row r="72" spans="2:35" ht="11.45" customHeight="1" x14ac:dyDescent="0.25">
      <c r="B72" s="33">
        <v>29</v>
      </c>
      <c r="C72" s="29"/>
      <c r="D72" s="34" t="s">
        <v>189</v>
      </c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34" t="s">
        <v>190</v>
      </c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57"/>
      <c r="AC72" s="58"/>
      <c r="AD72" s="33" t="s">
        <v>191</v>
      </c>
      <c r="AE72" s="29"/>
      <c r="AF72" s="34" t="s">
        <v>140</v>
      </c>
      <c r="AG72" s="29"/>
      <c r="AH72" s="56">
        <f t="shared" si="1"/>
        <v>0</v>
      </c>
      <c r="AI72" s="29"/>
    </row>
    <row r="73" spans="2:35" ht="11.45" customHeight="1" x14ac:dyDescent="0.25">
      <c r="B73" s="33">
        <v>30</v>
      </c>
      <c r="C73" s="29"/>
      <c r="D73" s="34" t="s">
        <v>192</v>
      </c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34" t="s">
        <v>193</v>
      </c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57"/>
      <c r="AC73" s="58"/>
      <c r="AD73" s="33" t="s">
        <v>191</v>
      </c>
      <c r="AE73" s="29"/>
      <c r="AF73" s="34" t="s">
        <v>140</v>
      </c>
      <c r="AG73" s="29"/>
      <c r="AH73" s="56">
        <f t="shared" si="1"/>
        <v>0</v>
      </c>
      <c r="AI73" s="29"/>
    </row>
    <row r="74" spans="2:35" ht="11.25" customHeight="1" x14ac:dyDescent="0.25">
      <c r="B74" s="60" t="s">
        <v>237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13"/>
      <c r="AH74" s="59">
        <f>SUM(AH44:AI73)</f>
        <v>0</v>
      </c>
      <c r="AI74" s="59"/>
    </row>
    <row r="75" spans="2:35" ht="0" hidden="1" customHeight="1" x14ac:dyDescent="0.25"/>
    <row r="76" spans="2:35" ht="2.85" customHeight="1" x14ac:dyDescent="0.25"/>
    <row r="77" spans="2:35" ht="11.25" customHeight="1" x14ac:dyDescent="0.25">
      <c r="B77" s="30" t="s">
        <v>114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</row>
    <row r="78" spans="2:35" ht="1.5" customHeight="1" x14ac:dyDescent="0.25"/>
    <row r="79" spans="2:35" ht="11.25" customHeight="1" x14ac:dyDescent="0.25">
      <c r="C79" s="33" t="s">
        <v>115</v>
      </c>
      <c r="D79" s="29"/>
      <c r="F79" s="11">
        <v>0</v>
      </c>
      <c r="G79" s="61">
        <f>AH74</f>
        <v>0</v>
      </c>
      <c r="H79" s="62"/>
      <c r="I79" s="62"/>
      <c r="J79" s="62"/>
      <c r="K79" s="62"/>
      <c r="L79" s="62"/>
      <c r="M79" s="62"/>
      <c r="N79" s="62"/>
      <c r="O79" s="62"/>
      <c r="P79" s="62"/>
      <c r="Q79" s="62"/>
    </row>
    <row r="80" spans="2:35" ht="9.9499999999999993" customHeight="1" x14ac:dyDescent="0.25"/>
    <row r="81" spans="2:35" ht="11.45" customHeight="1" x14ac:dyDescent="0.25">
      <c r="B81" s="47" t="s">
        <v>0</v>
      </c>
      <c r="C81" s="48"/>
      <c r="D81" s="48"/>
      <c r="E81" s="48"/>
      <c r="F81" s="48"/>
      <c r="G81" s="48"/>
      <c r="H81" s="48"/>
      <c r="I81" s="48"/>
      <c r="K81" s="49" t="s">
        <v>9</v>
      </c>
      <c r="L81" s="48"/>
      <c r="M81" s="48"/>
      <c r="N81" s="48"/>
      <c r="O81" s="48"/>
      <c r="P81" s="48"/>
      <c r="Q81" s="48"/>
      <c r="R81" s="48"/>
      <c r="S81" s="48"/>
    </row>
    <row r="82" spans="2:35" ht="11.25" customHeight="1" x14ac:dyDescent="0.25">
      <c r="B82" s="49" t="s">
        <v>10</v>
      </c>
      <c r="C82" s="48"/>
      <c r="D82" s="48"/>
      <c r="E82" s="48"/>
      <c r="F82" s="48"/>
      <c r="G82" s="48"/>
      <c r="H82" s="48"/>
      <c r="I82" s="48"/>
      <c r="J82" s="12"/>
      <c r="K82" s="50">
        <f>G79</f>
        <v>0</v>
      </c>
      <c r="L82" s="48"/>
      <c r="M82" s="48"/>
      <c r="N82" s="48"/>
      <c r="O82" s="48"/>
      <c r="P82" s="48"/>
      <c r="Q82" s="48"/>
      <c r="R82" s="48"/>
      <c r="S82" s="48"/>
    </row>
    <row r="83" spans="2:35" ht="0" hidden="1" customHeight="1" x14ac:dyDescent="0.25"/>
    <row r="84" spans="2:35" ht="3" customHeight="1" x14ac:dyDescent="0.25"/>
    <row r="85" spans="2:35" ht="11.25" customHeight="1" x14ac:dyDescent="0.25">
      <c r="B85" s="43" t="s">
        <v>55</v>
      </c>
      <c r="C85" s="29"/>
      <c r="D85" s="29"/>
      <c r="E85" s="29"/>
      <c r="F85" s="29"/>
      <c r="G85" s="29"/>
      <c r="H85" s="29"/>
      <c r="I85" s="29"/>
      <c r="K85" s="44">
        <f>K82</f>
        <v>0</v>
      </c>
      <c r="L85" s="29"/>
      <c r="M85" s="29"/>
      <c r="N85" s="29"/>
      <c r="O85" s="29"/>
      <c r="P85" s="29"/>
      <c r="Q85" s="29"/>
      <c r="R85" s="29"/>
      <c r="S85" s="29"/>
    </row>
    <row r="86" spans="2:35" ht="11.45" customHeight="1" x14ac:dyDescent="0.25"/>
    <row r="87" spans="2:35" ht="2.85" customHeight="1" x14ac:dyDescent="0.25"/>
    <row r="88" spans="2:35" ht="17.100000000000001" customHeight="1" x14ac:dyDescent="0.25">
      <c r="B88" s="32" t="s">
        <v>194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</row>
    <row r="89" spans="2:35" ht="2.85" customHeight="1" x14ac:dyDescent="0.25"/>
    <row r="90" spans="2:35" ht="11.45" customHeight="1" x14ac:dyDescent="0.25">
      <c r="B90" s="60" t="s">
        <v>57</v>
      </c>
      <c r="C90" s="53"/>
      <c r="D90" s="63" t="s">
        <v>58</v>
      </c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63" t="s">
        <v>8</v>
      </c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60" t="s">
        <v>59</v>
      </c>
      <c r="AC90" s="53"/>
      <c r="AD90" s="60" t="s">
        <v>60</v>
      </c>
      <c r="AE90" s="53"/>
      <c r="AF90" s="63" t="s">
        <v>61</v>
      </c>
      <c r="AG90" s="53"/>
      <c r="AH90" s="60" t="s">
        <v>62</v>
      </c>
      <c r="AI90" s="53"/>
    </row>
    <row r="91" spans="2:35" ht="11.45" customHeight="1" x14ac:dyDescent="0.25">
      <c r="B91" s="33">
        <v>1</v>
      </c>
      <c r="C91" s="29"/>
      <c r="D91" s="34" t="s">
        <v>0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4" t="s">
        <v>195</v>
      </c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57"/>
      <c r="AC91" s="58"/>
      <c r="AD91" s="56">
        <v>515</v>
      </c>
      <c r="AE91" s="29"/>
      <c r="AF91" s="34" t="s">
        <v>72</v>
      </c>
      <c r="AG91" s="29"/>
      <c r="AH91" s="56">
        <f t="shared" ref="AH91:AH112" si="2">AB91*AD91</f>
        <v>0</v>
      </c>
      <c r="AI91" s="29"/>
    </row>
    <row r="92" spans="2:35" ht="11.25" customHeight="1" x14ac:dyDescent="0.25">
      <c r="B92" s="33">
        <v>2</v>
      </c>
      <c r="C92" s="29"/>
      <c r="D92" s="34" t="s">
        <v>0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4" t="s">
        <v>196</v>
      </c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57"/>
      <c r="AC92" s="58"/>
      <c r="AD92" s="56">
        <v>122</v>
      </c>
      <c r="AE92" s="29"/>
      <c r="AF92" s="34" t="s">
        <v>140</v>
      </c>
      <c r="AG92" s="29"/>
      <c r="AH92" s="56">
        <f t="shared" si="2"/>
        <v>0</v>
      </c>
      <c r="AI92" s="29"/>
    </row>
    <row r="93" spans="2:35" ht="11.45" customHeight="1" x14ac:dyDescent="0.25">
      <c r="B93" s="33">
        <v>3</v>
      </c>
      <c r="C93" s="29"/>
      <c r="D93" s="34" t="s">
        <v>0</v>
      </c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34" t="s">
        <v>197</v>
      </c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57"/>
      <c r="AC93" s="58"/>
      <c r="AD93" s="56">
        <v>6.5</v>
      </c>
      <c r="AE93" s="29"/>
      <c r="AF93" s="34" t="s">
        <v>136</v>
      </c>
      <c r="AG93" s="29"/>
      <c r="AH93" s="56">
        <f t="shared" si="2"/>
        <v>0</v>
      </c>
      <c r="AI93" s="29"/>
    </row>
    <row r="94" spans="2:35" ht="11.45" customHeight="1" x14ac:dyDescent="0.25">
      <c r="B94" s="33">
        <v>4</v>
      </c>
      <c r="C94" s="29"/>
      <c r="D94" s="34" t="s">
        <v>0</v>
      </c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34" t="s">
        <v>198</v>
      </c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57"/>
      <c r="AC94" s="58"/>
      <c r="AD94" s="56">
        <v>13</v>
      </c>
      <c r="AE94" s="29"/>
      <c r="AF94" s="34" t="s">
        <v>66</v>
      </c>
      <c r="AG94" s="29"/>
      <c r="AH94" s="56">
        <f t="shared" si="2"/>
        <v>0</v>
      </c>
      <c r="AI94" s="29"/>
    </row>
    <row r="95" spans="2:35" ht="11.45" customHeight="1" x14ac:dyDescent="0.25">
      <c r="B95" s="33">
        <v>5</v>
      </c>
      <c r="C95" s="29"/>
      <c r="D95" s="34" t="s">
        <v>0</v>
      </c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34" t="s">
        <v>199</v>
      </c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57"/>
      <c r="AC95" s="58"/>
      <c r="AD95" s="56">
        <v>2.78571428571429</v>
      </c>
      <c r="AE95" s="29"/>
      <c r="AF95" s="34" t="s">
        <v>136</v>
      </c>
      <c r="AG95" s="29"/>
      <c r="AH95" s="56">
        <f t="shared" si="2"/>
        <v>0</v>
      </c>
      <c r="AI95" s="29"/>
    </row>
    <row r="96" spans="2:35" ht="11.25" customHeight="1" x14ac:dyDescent="0.25">
      <c r="B96" s="33">
        <v>6</v>
      </c>
      <c r="C96" s="29"/>
      <c r="D96" s="34" t="s">
        <v>0</v>
      </c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34" t="s">
        <v>200</v>
      </c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57"/>
      <c r="AC96" s="58"/>
      <c r="AD96" s="56">
        <v>498.8</v>
      </c>
      <c r="AE96" s="29"/>
      <c r="AF96" s="34" t="s">
        <v>72</v>
      </c>
      <c r="AG96" s="29"/>
      <c r="AH96" s="56">
        <f t="shared" si="2"/>
        <v>0</v>
      </c>
      <c r="AI96" s="29"/>
    </row>
    <row r="97" spans="2:35" ht="11.45" customHeight="1" x14ac:dyDescent="0.25">
      <c r="B97" s="33">
        <v>7</v>
      </c>
      <c r="C97" s="29"/>
      <c r="D97" s="34" t="s">
        <v>201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34" t="s">
        <v>202</v>
      </c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57"/>
      <c r="AC97" s="58"/>
      <c r="AD97" s="56">
        <v>13</v>
      </c>
      <c r="AE97" s="29"/>
      <c r="AF97" s="34" t="s">
        <v>66</v>
      </c>
      <c r="AG97" s="29"/>
      <c r="AH97" s="56">
        <f t="shared" si="2"/>
        <v>0</v>
      </c>
      <c r="AI97" s="29"/>
    </row>
    <row r="98" spans="2:35" ht="11.45" customHeight="1" x14ac:dyDescent="0.25">
      <c r="B98" s="33">
        <v>8</v>
      </c>
      <c r="C98" s="29"/>
      <c r="D98" s="34" t="s">
        <v>203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34" t="s">
        <v>204</v>
      </c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57"/>
      <c r="AC98" s="58"/>
      <c r="AD98" s="56">
        <v>15</v>
      </c>
      <c r="AE98" s="29"/>
      <c r="AF98" s="34" t="s">
        <v>66</v>
      </c>
      <c r="AG98" s="29"/>
      <c r="AH98" s="56">
        <f t="shared" si="2"/>
        <v>0</v>
      </c>
      <c r="AI98" s="29"/>
    </row>
    <row r="99" spans="2:35" ht="11.45" customHeight="1" x14ac:dyDescent="0.25">
      <c r="B99" s="33">
        <v>9</v>
      </c>
      <c r="C99" s="29"/>
      <c r="D99" s="34" t="s">
        <v>205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34" t="s">
        <v>206</v>
      </c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57"/>
      <c r="AC99" s="58"/>
      <c r="AD99" s="56">
        <v>14</v>
      </c>
      <c r="AE99" s="29"/>
      <c r="AF99" s="34" t="s">
        <v>66</v>
      </c>
      <c r="AG99" s="29"/>
      <c r="AH99" s="56">
        <f t="shared" si="2"/>
        <v>0</v>
      </c>
      <c r="AI99" s="29"/>
    </row>
    <row r="100" spans="2:35" ht="11.25" customHeight="1" x14ac:dyDescent="0.25">
      <c r="B100" s="33">
        <v>10</v>
      </c>
      <c r="C100" s="29"/>
      <c r="D100" s="34" t="s">
        <v>205</v>
      </c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34" t="s">
        <v>207</v>
      </c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57"/>
      <c r="AC100" s="58"/>
      <c r="AD100" s="56">
        <v>1</v>
      </c>
      <c r="AE100" s="29"/>
      <c r="AF100" s="34" t="s">
        <v>66</v>
      </c>
      <c r="AG100" s="29"/>
      <c r="AH100" s="56">
        <f t="shared" si="2"/>
        <v>0</v>
      </c>
      <c r="AI100" s="29"/>
    </row>
    <row r="101" spans="2:35" ht="11.45" customHeight="1" x14ac:dyDescent="0.25">
      <c r="B101" s="33">
        <v>11</v>
      </c>
      <c r="C101" s="29"/>
      <c r="D101" s="34" t="s">
        <v>208</v>
      </c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34" t="s">
        <v>80</v>
      </c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57"/>
      <c r="AC101" s="58"/>
      <c r="AD101" s="56">
        <v>13</v>
      </c>
      <c r="AE101" s="29"/>
      <c r="AF101" s="34" t="s">
        <v>66</v>
      </c>
      <c r="AG101" s="29"/>
      <c r="AH101" s="56">
        <f t="shared" si="2"/>
        <v>0</v>
      </c>
      <c r="AI101" s="29"/>
    </row>
    <row r="102" spans="2:35" ht="11.45" customHeight="1" x14ac:dyDescent="0.25">
      <c r="B102" s="33">
        <v>12</v>
      </c>
      <c r="C102" s="29"/>
      <c r="D102" s="34" t="s">
        <v>208</v>
      </c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34" t="s">
        <v>209</v>
      </c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57"/>
      <c r="AC102" s="58"/>
      <c r="AD102" s="56">
        <v>2</v>
      </c>
      <c r="AE102" s="29"/>
      <c r="AF102" s="34" t="s">
        <v>66</v>
      </c>
      <c r="AG102" s="29"/>
      <c r="AH102" s="56">
        <f t="shared" si="2"/>
        <v>0</v>
      </c>
      <c r="AI102" s="29"/>
    </row>
    <row r="103" spans="2:35" ht="11.45" customHeight="1" x14ac:dyDescent="0.25">
      <c r="B103" s="33">
        <v>13</v>
      </c>
      <c r="C103" s="29"/>
      <c r="D103" s="34" t="s">
        <v>210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34" t="s">
        <v>211</v>
      </c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57"/>
      <c r="AC103" s="58"/>
      <c r="AD103" s="56">
        <v>3</v>
      </c>
      <c r="AE103" s="29"/>
      <c r="AF103" s="34" t="s">
        <v>72</v>
      </c>
      <c r="AG103" s="29"/>
      <c r="AH103" s="56">
        <f t="shared" si="2"/>
        <v>0</v>
      </c>
      <c r="AI103" s="29"/>
    </row>
    <row r="104" spans="2:35" ht="11.45" customHeight="1" x14ac:dyDescent="0.25">
      <c r="B104" s="33">
        <v>14</v>
      </c>
      <c r="C104" s="29"/>
      <c r="D104" s="34" t="s">
        <v>212</v>
      </c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34" t="s">
        <v>213</v>
      </c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57"/>
      <c r="AC104" s="58"/>
      <c r="AD104" s="56">
        <v>498.8</v>
      </c>
      <c r="AE104" s="29"/>
      <c r="AF104" s="34" t="s">
        <v>72</v>
      </c>
      <c r="AG104" s="29"/>
      <c r="AH104" s="56">
        <f t="shared" si="2"/>
        <v>0</v>
      </c>
      <c r="AI104" s="29"/>
    </row>
    <row r="105" spans="2:35" ht="11.25" customHeight="1" x14ac:dyDescent="0.25">
      <c r="B105" s="33">
        <v>15</v>
      </c>
      <c r="C105" s="29"/>
      <c r="D105" s="34" t="s">
        <v>214</v>
      </c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34" t="s">
        <v>215</v>
      </c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57"/>
      <c r="AC105" s="58"/>
      <c r="AD105" s="56">
        <v>13</v>
      </c>
      <c r="AE105" s="29"/>
      <c r="AF105" s="34" t="s">
        <v>66</v>
      </c>
      <c r="AG105" s="29"/>
      <c r="AH105" s="56">
        <f t="shared" si="2"/>
        <v>0</v>
      </c>
      <c r="AI105" s="29"/>
    </row>
    <row r="106" spans="2:35" ht="11.45" customHeight="1" x14ac:dyDescent="0.25">
      <c r="B106" s="33">
        <v>16</v>
      </c>
      <c r="C106" s="29"/>
      <c r="D106" s="34" t="s">
        <v>216</v>
      </c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34" t="s">
        <v>217</v>
      </c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57"/>
      <c r="AC106" s="58"/>
      <c r="AD106" s="56">
        <v>45</v>
      </c>
      <c r="AE106" s="29"/>
      <c r="AF106" s="34" t="s">
        <v>66</v>
      </c>
      <c r="AG106" s="29"/>
      <c r="AH106" s="56">
        <f t="shared" si="2"/>
        <v>0</v>
      </c>
      <c r="AI106" s="29"/>
    </row>
    <row r="107" spans="2:35" ht="11.45" customHeight="1" x14ac:dyDescent="0.25">
      <c r="B107" s="33">
        <v>17</v>
      </c>
      <c r="C107" s="29"/>
      <c r="D107" s="34" t="s">
        <v>218</v>
      </c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34" t="s">
        <v>219</v>
      </c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57"/>
      <c r="AC107" s="58"/>
      <c r="AD107" s="56">
        <v>120</v>
      </c>
      <c r="AE107" s="29"/>
      <c r="AF107" s="34" t="s">
        <v>66</v>
      </c>
      <c r="AG107" s="29"/>
      <c r="AH107" s="56">
        <f t="shared" si="2"/>
        <v>0</v>
      </c>
      <c r="AI107" s="29"/>
    </row>
    <row r="108" spans="2:35" ht="11.45" customHeight="1" x14ac:dyDescent="0.25">
      <c r="B108" s="33">
        <v>18</v>
      </c>
      <c r="C108" s="29"/>
      <c r="D108" s="34" t="s">
        <v>220</v>
      </c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34" t="s">
        <v>221</v>
      </c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57"/>
      <c r="AC108" s="58"/>
      <c r="AD108" s="56">
        <v>105</v>
      </c>
      <c r="AE108" s="29"/>
      <c r="AF108" s="34" t="s">
        <v>72</v>
      </c>
      <c r="AG108" s="29"/>
      <c r="AH108" s="56">
        <f t="shared" si="2"/>
        <v>0</v>
      </c>
      <c r="AI108" s="29"/>
    </row>
    <row r="109" spans="2:35" ht="11.25" customHeight="1" x14ac:dyDescent="0.25">
      <c r="B109" s="33">
        <v>19</v>
      </c>
      <c r="C109" s="29"/>
      <c r="D109" s="34" t="s">
        <v>222</v>
      </c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34" t="s">
        <v>223</v>
      </c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57"/>
      <c r="AC109" s="58"/>
      <c r="AD109" s="56">
        <v>532.29999999999995</v>
      </c>
      <c r="AE109" s="29"/>
      <c r="AF109" s="34" t="s">
        <v>72</v>
      </c>
      <c r="AG109" s="29"/>
      <c r="AH109" s="56">
        <f t="shared" si="2"/>
        <v>0</v>
      </c>
      <c r="AI109" s="29"/>
    </row>
    <row r="110" spans="2:35" ht="11.45" customHeight="1" x14ac:dyDescent="0.25">
      <c r="B110" s="33">
        <v>20</v>
      </c>
      <c r="C110" s="29"/>
      <c r="D110" s="34" t="s">
        <v>224</v>
      </c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34" t="s">
        <v>225</v>
      </c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57"/>
      <c r="AC110" s="58"/>
      <c r="AD110" s="56">
        <v>1</v>
      </c>
      <c r="AE110" s="29"/>
      <c r="AF110" s="34" t="s">
        <v>66</v>
      </c>
      <c r="AG110" s="29"/>
      <c r="AH110" s="56">
        <f t="shared" si="2"/>
        <v>0</v>
      </c>
      <c r="AI110" s="29"/>
    </row>
    <row r="111" spans="2:35" ht="11.45" customHeight="1" x14ac:dyDescent="0.25">
      <c r="B111" s="33">
        <v>21</v>
      </c>
      <c r="C111" s="29"/>
      <c r="D111" s="34" t="s">
        <v>226</v>
      </c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34" t="s">
        <v>227</v>
      </c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57"/>
      <c r="AC111" s="58"/>
      <c r="AD111" s="56">
        <v>30</v>
      </c>
      <c r="AE111" s="29"/>
      <c r="AF111" s="34" t="s">
        <v>66</v>
      </c>
      <c r="AG111" s="29"/>
      <c r="AH111" s="56">
        <f t="shared" si="2"/>
        <v>0</v>
      </c>
      <c r="AI111" s="29"/>
    </row>
    <row r="112" spans="2:35" ht="11.45" customHeight="1" x14ac:dyDescent="0.25">
      <c r="B112" s="33">
        <v>22</v>
      </c>
      <c r="C112" s="29"/>
      <c r="D112" s="34" t="s">
        <v>210</v>
      </c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34" t="s">
        <v>228</v>
      </c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57"/>
      <c r="AC112" s="58"/>
      <c r="AD112" s="56">
        <v>3</v>
      </c>
      <c r="AE112" s="29"/>
      <c r="AF112" s="34" t="s">
        <v>229</v>
      </c>
      <c r="AG112" s="29"/>
      <c r="AH112" s="56">
        <f t="shared" si="2"/>
        <v>0</v>
      </c>
      <c r="AI112" s="29"/>
    </row>
    <row r="113" spans="2:35" ht="11.25" customHeight="1" x14ac:dyDescent="0.25">
      <c r="B113" s="60" t="s">
        <v>239</v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13"/>
      <c r="AH113" s="59">
        <f>SUM(AH91:AI112)</f>
        <v>0</v>
      </c>
      <c r="AI113" s="59"/>
    </row>
    <row r="114" spans="2:35" ht="0" hidden="1" customHeight="1" x14ac:dyDescent="0.25"/>
    <row r="115" spans="2:35" ht="2.85" customHeight="1" x14ac:dyDescent="0.25"/>
    <row r="116" spans="2:35" ht="11.25" customHeight="1" x14ac:dyDescent="0.25">
      <c r="B116" s="30" t="s">
        <v>230</v>
      </c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</row>
    <row r="117" spans="2:35" ht="1.5" customHeight="1" x14ac:dyDescent="0.25">
      <c r="G117" s="64">
        <f>AH113</f>
        <v>0</v>
      </c>
      <c r="H117" s="65"/>
      <c r="I117" s="65"/>
      <c r="J117" s="65"/>
      <c r="K117" s="65"/>
      <c r="L117" s="65"/>
      <c r="M117" s="65"/>
      <c r="N117" s="65"/>
      <c r="O117" s="65"/>
      <c r="P117" s="65"/>
      <c r="Q117" s="65"/>
    </row>
    <row r="118" spans="2:35" ht="11.25" customHeight="1" x14ac:dyDescent="0.25">
      <c r="C118" s="33" t="s">
        <v>115</v>
      </c>
      <c r="D118" s="29"/>
      <c r="F118" s="11">
        <v>0</v>
      </c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</row>
    <row r="119" spans="2:35" ht="12.75" customHeight="1" x14ac:dyDescent="0.25"/>
    <row r="120" spans="2:35" ht="11.45" customHeight="1" x14ac:dyDescent="0.25">
      <c r="B120" s="34" t="s">
        <v>0</v>
      </c>
      <c r="C120" s="29"/>
      <c r="D120" s="29"/>
      <c r="E120" s="29"/>
      <c r="F120" s="29"/>
      <c r="G120" s="29"/>
      <c r="H120" s="31" t="s">
        <v>10</v>
      </c>
      <c r="I120" s="29"/>
      <c r="J120" s="29"/>
      <c r="K120" s="29"/>
      <c r="L120" s="29"/>
      <c r="M120" s="29"/>
      <c r="N120" s="29"/>
      <c r="O120" s="29"/>
      <c r="P120" s="29"/>
      <c r="Q120" s="29"/>
    </row>
    <row r="121" spans="2:35" ht="11.25" customHeight="1" x14ac:dyDescent="0.25">
      <c r="B121" s="34" t="s">
        <v>231</v>
      </c>
      <c r="C121" s="29"/>
      <c r="D121" s="29"/>
      <c r="E121" s="29"/>
      <c r="F121" s="29"/>
      <c r="G121" s="29"/>
      <c r="H121" s="33">
        <f>ROUND(SUM(AH91,AH96,AH93,AI103:AJ104,AH108:AI109)*0.05,2)</f>
        <v>0</v>
      </c>
      <c r="I121" s="29"/>
      <c r="J121" s="29"/>
      <c r="K121" s="29"/>
      <c r="L121" s="29"/>
      <c r="M121" s="29"/>
      <c r="N121" s="29"/>
      <c r="O121" s="29"/>
      <c r="P121" s="29"/>
      <c r="Q121" s="29"/>
    </row>
    <row r="122" spans="2:35" ht="0" hidden="1" customHeight="1" x14ac:dyDescent="0.25"/>
    <row r="123" spans="2:35" ht="14.1" customHeight="1" x14ac:dyDescent="0.25"/>
    <row r="124" spans="2:35" ht="11.45" customHeight="1" x14ac:dyDescent="0.25">
      <c r="B124" s="47" t="s">
        <v>0</v>
      </c>
      <c r="C124" s="48"/>
      <c r="D124" s="48"/>
      <c r="E124" s="48"/>
      <c r="F124" s="48"/>
      <c r="G124" s="48"/>
      <c r="H124" s="48"/>
      <c r="I124" s="48"/>
      <c r="K124" s="49" t="s">
        <v>9</v>
      </c>
      <c r="L124" s="48"/>
      <c r="M124" s="48"/>
      <c r="N124" s="48"/>
      <c r="O124" s="48"/>
      <c r="P124" s="48"/>
      <c r="Q124" s="48"/>
      <c r="R124" s="48"/>
    </row>
    <row r="125" spans="2:35" ht="11.25" customHeight="1" x14ac:dyDescent="0.25">
      <c r="B125" s="49" t="s">
        <v>10</v>
      </c>
      <c r="C125" s="48"/>
      <c r="D125" s="48"/>
      <c r="E125" s="48"/>
      <c r="F125" s="48"/>
      <c r="G125" s="48"/>
      <c r="H125" s="48"/>
      <c r="I125" s="48"/>
      <c r="J125" s="12"/>
      <c r="K125" s="50">
        <f>G117+H121</f>
        <v>0</v>
      </c>
      <c r="L125" s="48"/>
      <c r="M125" s="48"/>
      <c r="N125" s="48"/>
      <c r="O125" s="48"/>
      <c r="P125" s="48"/>
      <c r="Q125" s="48"/>
      <c r="R125" s="48"/>
    </row>
    <row r="126" spans="2:35" ht="0" hidden="1" customHeight="1" x14ac:dyDescent="0.25"/>
    <row r="127" spans="2:35" ht="3" customHeight="1" x14ac:dyDescent="0.25"/>
    <row r="128" spans="2:35" ht="11.25" customHeight="1" x14ac:dyDescent="0.25">
      <c r="B128" s="43" t="s">
        <v>55</v>
      </c>
      <c r="C128" s="29"/>
      <c r="D128" s="29"/>
      <c r="E128" s="29"/>
      <c r="F128" s="29"/>
      <c r="G128" s="29"/>
      <c r="H128" s="29"/>
      <c r="I128" s="29"/>
      <c r="K128" s="44">
        <f>K125</f>
        <v>0</v>
      </c>
      <c r="L128" s="29"/>
      <c r="M128" s="29"/>
      <c r="N128" s="29"/>
      <c r="O128" s="29"/>
      <c r="P128" s="29"/>
      <c r="Q128" s="29"/>
      <c r="R128" s="29"/>
    </row>
    <row r="129" spans="2:35" ht="25.5" customHeight="1" x14ac:dyDescent="0.25"/>
    <row r="130" spans="2:35" ht="2.85" customHeight="1" x14ac:dyDescent="0.25"/>
    <row r="131" spans="2:35" ht="0" hidden="1" customHeight="1" x14ac:dyDescent="0.25"/>
    <row r="132" spans="2:35" ht="17.100000000000001" customHeight="1" x14ac:dyDescent="0.25">
      <c r="B132" s="32" t="s">
        <v>232</v>
      </c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</row>
    <row r="133" spans="2:35" ht="2.85" customHeight="1" x14ac:dyDescent="0.25"/>
    <row r="134" spans="2:35" ht="11.45" customHeight="1" x14ac:dyDescent="0.25">
      <c r="B134" s="52" t="s">
        <v>57</v>
      </c>
      <c r="C134" s="53"/>
      <c r="D134" s="54" t="s">
        <v>58</v>
      </c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4" t="s">
        <v>8</v>
      </c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2" t="s">
        <v>59</v>
      </c>
      <c r="AC134" s="53"/>
      <c r="AD134" s="52" t="s">
        <v>60</v>
      </c>
      <c r="AE134" s="53"/>
      <c r="AF134" s="54" t="s">
        <v>61</v>
      </c>
      <c r="AG134" s="53"/>
      <c r="AH134" s="52" t="s">
        <v>62</v>
      </c>
      <c r="AI134" s="53"/>
    </row>
    <row r="135" spans="2:35" ht="11.45" customHeight="1" x14ac:dyDescent="0.25">
      <c r="B135" s="66">
        <v>1</v>
      </c>
      <c r="C135" s="29"/>
      <c r="D135" s="34" t="s">
        <v>0</v>
      </c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34" t="s">
        <v>233</v>
      </c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57"/>
      <c r="AC135" s="58"/>
      <c r="AD135" s="56">
        <v>32</v>
      </c>
      <c r="AE135" s="29"/>
      <c r="AF135" s="34" t="s">
        <v>234</v>
      </c>
      <c r="AG135" s="29"/>
      <c r="AH135" s="56">
        <f t="shared" ref="AH135:AH136" si="3">AB135*AD135</f>
        <v>0</v>
      </c>
      <c r="AI135" s="29"/>
    </row>
    <row r="136" spans="2:35" ht="11.25" customHeight="1" x14ac:dyDescent="0.25">
      <c r="B136" s="66">
        <v>2</v>
      </c>
      <c r="C136" s="29"/>
      <c r="D136" s="34" t="s">
        <v>0</v>
      </c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34" t="s">
        <v>235</v>
      </c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57"/>
      <c r="AC136" s="58"/>
      <c r="AD136" s="56">
        <v>24</v>
      </c>
      <c r="AE136" s="29"/>
      <c r="AF136" s="34" t="s">
        <v>234</v>
      </c>
      <c r="AG136" s="29"/>
      <c r="AH136" s="56">
        <f t="shared" si="3"/>
        <v>0</v>
      </c>
      <c r="AI136" s="29"/>
    </row>
    <row r="137" spans="2:35" ht="11.45" customHeight="1" x14ac:dyDescent="0.25">
      <c r="B137" s="60" t="s">
        <v>239</v>
      </c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13"/>
      <c r="AH137" s="59">
        <f>SUM(AH135:AI136)</f>
        <v>0</v>
      </c>
      <c r="AI137" s="59"/>
    </row>
    <row r="138" spans="2:35" ht="2.85" customHeight="1" x14ac:dyDescent="0.25"/>
    <row r="139" spans="2:35" ht="11.25" customHeight="1" x14ac:dyDescent="0.25">
      <c r="B139" s="30" t="s">
        <v>236</v>
      </c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</row>
    <row r="140" spans="2:35" ht="1.5" customHeight="1" x14ac:dyDescent="0.25"/>
    <row r="141" spans="2:35" ht="11.25" customHeight="1" x14ac:dyDescent="0.25">
      <c r="C141" s="33" t="s">
        <v>115</v>
      </c>
      <c r="D141" s="29"/>
      <c r="F141" s="15">
        <f>AH137</f>
        <v>0</v>
      </c>
      <c r="G141" s="55">
        <f>AH137</f>
        <v>0</v>
      </c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</row>
    <row r="142" spans="2:35" ht="12.75" customHeight="1" x14ac:dyDescent="0.25"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2:35" ht="11.45" customHeight="1" x14ac:dyDescent="0.25">
      <c r="B143" s="47" t="s">
        <v>0</v>
      </c>
      <c r="C143" s="48"/>
      <c r="D143" s="48"/>
      <c r="E143" s="48"/>
      <c r="F143" s="48"/>
      <c r="G143" s="48"/>
      <c r="H143" s="48"/>
      <c r="I143" s="48"/>
      <c r="K143" s="49" t="s">
        <v>9</v>
      </c>
      <c r="L143" s="48"/>
      <c r="M143" s="48"/>
      <c r="N143" s="48"/>
      <c r="O143" s="48"/>
      <c r="P143" s="48"/>
      <c r="Q143" s="48"/>
      <c r="R143" s="48"/>
    </row>
    <row r="144" spans="2:35" ht="11.25" customHeight="1" x14ac:dyDescent="0.25">
      <c r="B144" s="49" t="s">
        <v>10</v>
      </c>
      <c r="C144" s="48"/>
      <c r="D144" s="48"/>
      <c r="E144" s="48"/>
      <c r="F144" s="48"/>
      <c r="G144" s="48"/>
      <c r="H144" s="48"/>
      <c r="I144" s="48"/>
      <c r="J144" s="12"/>
      <c r="K144" s="50">
        <f>G141</f>
        <v>0</v>
      </c>
      <c r="L144" s="48"/>
      <c r="M144" s="48"/>
      <c r="N144" s="48"/>
      <c r="O144" s="48"/>
      <c r="P144" s="48"/>
      <c r="Q144" s="48"/>
      <c r="R144" s="48"/>
    </row>
    <row r="145" spans="2:18" ht="0" hidden="1" customHeight="1" x14ac:dyDescent="0.25"/>
    <row r="146" spans="2:18" ht="3" customHeight="1" x14ac:dyDescent="0.25"/>
    <row r="147" spans="2:18" ht="11.25" customHeight="1" x14ac:dyDescent="0.25">
      <c r="B147" s="43" t="s">
        <v>55</v>
      </c>
      <c r="C147" s="29"/>
      <c r="D147" s="29"/>
      <c r="E147" s="29"/>
      <c r="F147" s="29"/>
      <c r="G147" s="29"/>
      <c r="H147" s="29"/>
      <c r="I147" s="29"/>
      <c r="K147" s="44">
        <f>K144</f>
        <v>0</v>
      </c>
      <c r="L147" s="29"/>
      <c r="M147" s="29"/>
      <c r="N147" s="29"/>
      <c r="O147" s="29"/>
      <c r="P147" s="29"/>
      <c r="Q147" s="29"/>
      <c r="R147" s="29"/>
    </row>
  </sheetData>
  <mergeCells count="593">
    <mergeCell ref="B143:I143"/>
    <mergeCell ref="K143:R143"/>
    <mergeCell ref="B144:I144"/>
    <mergeCell ref="K144:R144"/>
    <mergeCell ref="B147:I147"/>
    <mergeCell ref="K147:R147"/>
    <mergeCell ref="AF136:AG136"/>
    <mergeCell ref="AH136:AI136"/>
    <mergeCell ref="B139:AI139"/>
    <mergeCell ref="C141:D141"/>
    <mergeCell ref="B137:AF137"/>
    <mergeCell ref="AH137:AI137"/>
    <mergeCell ref="B136:C136"/>
    <mergeCell ref="D136:P136"/>
    <mergeCell ref="Q136:AA136"/>
    <mergeCell ref="AB136:AC136"/>
    <mergeCell ref="AD136:AE136"/>
    <mergeCell ref="AF134:AG134"/>
    <mergeCell ref="AH134:AI134"/>
    <mergeCell ref="B135:C135"/>
    <mergeCell ref="D135:P135"/>
    <mergeCell ref="Q135:AA135"/>
    <mergeCell ref="AB135:AC135"/>
    <mergeCell ref="AD135:AE135"/>
    <mergeCell ref="AF135:AG135"/>
    <mergeCell ref="AH135:AI135"/>
    <mergeCell ref="B134:C134"/>
    <mergeCell ref="D134:P134"/>
    <mergeCell ref="Q134:AA134"/>
    <mergeCell ref="AB134:AC134"/>
    <mergeCell ref="AD134:AE134"/>
    <mergeCell ref="B125:I125"/>
    <mergeCell ref="K125:R125"/>
    <mergeCell ref="B128:I128"/>
    <mergeCell ref="K128:R128"/>
    <mergeCell ref="B132:AI132"/>
    <mergeCell ref="B120:G120"/>
    <mergeCell ref="H120:Q120"/>
    <mergeCell ref="B121:G121"/>
    <mergeCell ref="H121:Q121"/>
    <mergeCell ref="B124:I124"/>
    <mergeCell ref="K124:R124"/>
    <mergeCell ref="B116:AI116"/>
    <mergeCell ref="C118:D118"/>
    <mergeCell ref="B113:AF113"/>
    <mergeCell ref="AH113:AI113"/>
    <mergeCell ref="G117:Q118"/>
    <mergeCell ref="AF111:AG111"/>
    <mergeCell ref="AH111:AI111"/>
    <mergeCell ref="B112:C112"/>
    <mergeCell ref="D112:P112"/>
    <mergeCell ref="Q112:AA112"/>
    <mergeCell ref="AB112:AC112"/>
    <mergeCell ref="AD112:AE112"/>
    <mergeCell ref="AF112:AG112"/>
    <mergeCell ref="AH112:AI112"/>
    <mergeCell ref="B111:C111"/>
    <mergeCell ref="D111:P111"/>
    <mergeCell ref="Q111:AA111"/>
    <mergeCell ref="AB111:AC111"/>
    <mergeCell ref="AD111:AE111"/>
    <mergeCell ref="AF109:AG109"/>
    <mergeCell ref="AH109:AI109"/>
    <mergeCell ref="B110:C110"/>
    <mergeCell ref="D110:P110"/>
    <mergeCell ref="Q110:AA110"/>
    <mergeCell ref="AB110:AC110"/>
    <mergeCell ref="AD110:AE110"/>
    <mergeCell ref="AF110:AG110"/>
    <mergeCell ref="AH110:AI110"/>
    <mergeCell ref="B109:C109"/>
    <mergeCell ref="D109:P109"/>
    <mergeCell ref="Q109:AA109"/>
    <mergeCell ref="AB109:AC109"/>
    <mergeCell ref="AD109:AE109"/>
    <mergeCell ref="AF107:AG107"/>
    <mergeCell ref="AH107:AI107"/>
    <mergeCell ref="B108:C108"/>
    <mergeCell ref="D108:P108"/>
    <mergeCell ref="Q108:AA108"/>
    <mergeCell ref="AB108:AC108"/>
    <mergeCell ref="AD108:AE108"/>
    <mergeCell ref="AF108:AG108"/>
    <mergeCell ref="AH108:AI108"/>
    <mergeCell ref="B107:C107"/>
    <mergeCell ref="D107:P107"/>
    <mergeCell ref="Q107:AA107"/>
    <mergeCell ref="AB107:AC107"/>
    <mergeCell ref="AD107:AE107"/>
    <mergeCell ref="AF105:AG105"/>
    <mergeCell ref="AH105:AI105"/>
    <mergeCell ref="B106:C106"/>
    <mergeCell ref="D106:P106"/>
    <mergeCell ref="Q106:AA106"/>
    <mergeCell ref="AB106:AC106"/>
    <mergeCell ref="AD106:AE106"/>
    <mergeCell ref="AF106:AG106"/>
    <mergeCell ref="AH106:AI106"/>
    <mergeCell ref="B105:C105"/>
    <mergeCell ref="D105:P105"/>
    <mergeCell ref="Q105:AA105"/>
    <mergeCell ref="AB105:AC105"/>
    <mergeCell ref="AD105:AE105"/>
    <mergeCell ref="AF103:AG103"/>
    <mergeCell ref="AH103:AI103"/>
    <mergeCell ref="B104:C104"/>
    <mergeCell ref="D104:P104"/>
    <mergeCell ref="Q104:AA104"/>
    <mergeCell ref="AB104:AC104"/>
    <mergeCell ref="AD104:AE104"/>
    <mergeCell ref="AF104:AG104"/>
    <mergeCell ref="AH104:AI104"/>
    <mergeCell ref="B103:C103"/>
    <mergeCell ref="D103:P103"/>
    <mergeCell ref="Q103:AA103"/>
    <mergeCell ref="AB103:AC103"/>
    <mergeCell ref="AD103:AE103"/>
    <mergeCell ref="AF101:AG101"/>
    <mergeCell ref="AH101:AI101"/>
    <mergeCell ref="B102:C102"/>
    <mergeCell ref="D102:P102"/>
    <mergeCell ref="Q102:AA102"/>
    <mergeCell ref="AB102:AC102"/>
    <mergeCell ref="AD102:AE102"/>
    <mergeCell ref="AF102:AG102"/>
    <mergeCell ref="AH102:AI102"/>
    <mergeCell ref="B101:C101"/>
    <mergeCell ref="D101:P101"/>
    <mergeCell ref="Q101:AA101"/>
    <mergeCell ref="AB101:AC101"/>
    <mergeCell ref="AD101:AE101"/>
    <mergeCell ref="AF99:AG99"/>
    <mergeCell ref="AH99:AI99"/>
    <mergeCell ref="B100:C100"/>
    <mergeCell ref="D100:P100"/>
    <mergeCell ref="Q100:AA100"/>
    <mergeCell ref="AB100:AC100"/>
    <mergeCell ref="AD100:AE100"/>
    <mergeCell ref="AF100:AG100"/>
    <mergeCell ref="AH100:AI100"/>
    <mergeCell ref="B99:C99"/>
    <mergeCell ref="D99:P99"/>
    <mergeCell ref="Q99:AA99"/>
    <mergeCell ref="AB99:AC99"/>
    <mergeCell ref="AD99:AE99"/>
    <mergeCell ref="AF97:AG97"/>
    <mergeCell ref="AH97:AI97"/>
    <mergeCell ref="B98:C98"/>
    <mergeCell ref="D98:P98"/>
    <mergeCell ref="Q98:AA98"/>
    <mergeCell ref="AB98:AC98"/>
    <mergeCell ref="AD98:AE98"/>
    <mergeCell ref="AF98:AG98"/>
    <mergeCell ref="AH98:AI98"/>
    <mergeCell ref="B97:C97"/>
    <mergeCell ref="D97:P97"/>
    <mergeCell ref="Q97:AA97"/>
    <mergeCell ref="AB97:AC97"/>
    <mergeCell ref="AD97:AE97"/>
    <mergeCell ref="AF95:AG95"/>
    <mergeCell ref="AH95:AI95"/>
    <mergeCell ref="B96:C96"/>
    <mergeCell ref="D96:P96"/>
    <mergeCell ref="Q96:AA96"/>
    <mergeCell ref="AB96:AC96"/>
    <mergeCell ref="AD96:AE96"/>
    <mergeCell ref="AF96:AG96"/>
    <mergeCell ref="AH96:AI96"/>
    <mergeCell ref="B95:C95"/>
    <mergeCell ref="D95:P95"/>
    <mergeCell ref="Q95:AA95"/>
    <mergeCell ref="AB95:AC95"/>
    <mergeCell ref="AD95:AE95"/>
    <mergeCell ref="AF93:AG93"/>
    <mergeCell ref="AH93:AI93"/>
    <mergeCell ref="B94:C94"/>
    <mergeCell ref="D94:P94"/>
    <mergeCell ref="Q94:AA94"/>
    <mergeCell ref="AB94:AC94"/>
    <mergeCell ref="AD94:AE94"/>
    <mergeCell ref="AF94:AG94"/>
    <mergeCell ref="AH94:AI94"/>
    <mergeCell ref="B93:C93"/>
    <mergeCell ref="D93:P93"/>
    <mergeCell ref="Q93:AA93"/>
    <mergeCell ref="AB93:AC93"/>
    <mergeCell ref="AD93:AE93"/>
    <mergeCell ref="AF91:AG91"/>
    <mergeCell ref="AH91:AI91"/>
    <mergeCell ref="B92:C92"/>
    <mergeCell ref="D92:P92"/>
    <mergeCell ref="Q92:AA92"/>
    <mergeCell ref="AB92:AC92"/>
    <mergeCell ref="AD92:AE92"/>
    <mergeCell ref="AF92:AG92"/>
    <mergeCell ref="AH92:AI92"/>
    <mergeCell ref="B91:C91"/>
    <mergeCell ref="D91:P91"/>
    <mergeCell ref="Q91:AA91"/>
    <mergeCell ref="AB91:AC91"/>
    <mergeCell ref="AD91:AE91"/>
    <mergeCell ref="B88:AI88"/>
    <mergeCell ref="B90:C90"/>
    <mergeCell ref="D90:P90"/>
    <mergeCell ref="Q90:AA90"/>
    <mergeCell ref="AB90:AC90"/>
    <mergeCell ref="AD90:AE90"/>
    <mergeCell ref="AF90:AG90"/>
    <mergeCell ref="AH90:AI90"/>
    <mergeCell ref="B81:I81"/>
    <mergeCell ref="K81:S81"/>
    <mergeCell ref="B82:I82"/>
    <mergeCell ref="K82:S82"/>
    <mergeCell ref="B85:I85"/>
    <mergeCell ref="K85:S85"/>
    <mergeCell ref="B77:AI77"/>
    <mergeCell ref="C79:D79"/>
    <mergeCell ref="G79:Q79"/>
    <mergeCell ref="B74:AF74"/>
    <mergeCell ref="AH74:AI74"/>
    <mergeCell ref="AF72:AG72"/>
    <mergeCell ref="AH72:AI72"/>
    <mergeCell ref="B73:C73"/>
    <mergeCell ref="D73:P73"/>
    <mergeCell ref="Q73:AA73"/>
    <mergeCell ref="AB73:AC73"/>
    <mergeCell ref="AD73:AE73"/>
    <mergeCell ref="AF73:AG73"/>
    <mergeCell ref="AH73:AI73"/>
    <mergeCell ref="B72:C72"/>
    <mergeCell ref="D72:P72"/>
    <mergeCell ref="Q72:AA72"/>
    <mergeCell ref="AB72:AC72"/>
    <mergeCell ref="AD72:AE72"/>
    <mergeCell ref="AF70:AG70"/>
    <mergeCell ref="AH70:AI70"/>
    <mergeCell ref="B71:C71"/>
    <mergeCell ref="D71:P71"/>
    <mergeCell ref="Q71:AA71"/>
    <mergeCell ref="AB71:AC71"/>
    <mergeCell ref="AD71:AE71"/>
    <mergeCell ref="AF71:AG71"/>
    <mergeCell ref="AH71:AI71"/>
    <mergeCell ref="B70:C70"/>
    <mergeCell ref="D70:P70"/>
    <mergeCell ref="Q70:AA70"/>
    <mergeCell ref="AB70:AC70"/>
    <mergeCell ref="AD70:AE70"/>
    <mergeCell ref="AF68:AG68"/>
    <mergeCell ref="AH68:AI68"/>
    <mergeCell ref="B69:C69"/>
    <mergeCell ref="D69:P69"/>
    <mergeCell ref="Q69:AA69"/>
    <mergeCell ref="AB69:AC69"/>
    <mergeCell ref="AD69:AE69"/>
    <mergeCell ref="AF69:AG69"/>
    <mergeCell ref="AH69:AI69"/>
    <mergeCell ref="B68:C68"/>
    <mergeCell ref="D68:P68"/>
    <mergeCell ref="Q68:AA68"/>
    <mergeCell ref="AB68:AC68"/>
    <mergeCell ref="AD68:AE68"/>
    <mergeCell ref="AF66:AG66"/>
    <mergeCell ref="AH66:AI66"/>
    <mergeCell ref="B67:C67"/>
    <mergeCell ref="D67:P67"/>
    <mergeCell ref="Q67:AA67"/>
    <mergeCell ref="AB67:AC67"/>
    <mergeCell ref="AD67:AE67"/>
    <mergeCell ref="AF67:AG67"/>
    <mergeCell ref="AH67:AI67"/>
    <mergeCell ref="B66:C66"/>
    <mergeCell ref="D66:P66"/>
    <mergeCell ref="Q66:AA66"/>
    <mergeCell ref="AB66:AC66"/>
    <mergeCell ref="AD66:AE66"/>
    <mergeCell ref="AF64:AG64"/>
    <mergeCell ref="AH64:AI64"/>
    <mergeCell ref="B65:C65"/>
    <mergeCell ref="D65:P65"/>
    <mergeCell ref="Q65:AA65"/>
    <mergeCell ref="AB65:AC65"/>
    <mergeCell ref="AD65:AE65"/>
    <mergeCell ref="AF65:AG65"/>
    <mergeCell ref="AH65:AI65"/>
    <mergeCell ref="B64:C64"/>
    <mergeCell ref="D64:P64"/>
    <mergeCell ref="Q64:AA64"/>
    <mergeCell ref="AB64:AC64"/>
    <mergeCell ref="AD64:AE64"/>
    <mergeCell ref="AF62:AG62"/>
    <mergeCell ref="AH62:AI62"/>
    <mergeCell ref="B63:C63"/>
    <mergeCell ref="D63:P63"/>
    <mergeCell ref="Q63:AA63"/>
    <mergeCell ref="AB63:AC63"/>
    <mergeCell ref="AD63:AE63"/>
    <mergeCell ref="AF63:AG63"/>
    <mergeCell ref="AH63:AI63"/>
    <mergeCell ref="B62:C62"/>
    <mergeCell ref="D62:P62"/>
    <mergeCell ref="Q62:AA62"/>
    <mergeCell ref="AB62:AC62"/>
    <mergeCell ref="AD62:AE62"/>
    <mergeCell ref="AF60:AG60"/>
    <mergeCell ref="AH60:AI60"/>
    <mergeCell ref="B61:C61"/>
    <mergeCell ref="D61:P61"/>
    <mergeCell ref="Q61:AA61"/>
    <mergeCell ref="AB61:AC61"/>
    <mergeCell ref="AD61:AE61"/>
    <mergeCell ref="AF61:AG61"/>
    <mergeCell ref="AH61:AI61"/>
    <mergeCell ref="B60:C60"/>
    <mergeCell ref="D60:P60"/>
    <mergeCell ref="Q60:AA60"/>
    <mergeCell ref="AB60:AC60"/>
    <mergeCell ref="AD60:AE60"/>
    <mergeCell ref="AF58:AG58"/>
    <mergeCell ref="AH58:AI58"/>
    <mergeCell ref="B59:C59"/>
    <mergeCell ref="D59:P59"/>
    <mergeCell ref="Q59:AA59"/>
    <mergeCell ref="AB59:AC59"/>
    <mergeCell ref="AD59:AE59"/>
    <mergeCell ref="AF59:AG59"/>
    <mergeCell ref="AH59:AI59"/>
    <mergeCell ref="B58:C58"/>
    <mergeCell ref="D58:P58"/>
    <mergeCell ref="Q58:AA58"/>
    <mergeCell ref="AB58:AC58"/>
    <mergeCell ref="AD58:AE58"/>
    <mergeCell ref="AF56:AG56"/>
    <mergeCell ref="AH56:AI56"/>
    <mergeCell ref="B57:C57"/>
    <mergeCell ref="D57:P57"/>
    <mergeCell ref="Q57:AA57"/>
    <mergeCell ref="AB57:AC57"/>
    <mergeCell ref="AD57:AE57"/>
    <mergeCell ref="AF57:AG57"/>
    <mergeCell ref="AH57:AI57"/>
    <mergeCell ref="B56:C56"/>
    <mergeCell ref="D56:P56"/>
    <mergeCell ref="Q56:AA56"/>
    <mergeCell ref="AB56:AC56"/>
    <mergeCell ref="AD56:AE56"/>
    <mergeCell ref="AF54:AG54"/>
    <mergeCell ref="AH54:AI54"/>
    <mergeCell ref="B55:C55"/>
    <mergeCell ref="D55:P55"/>
    <mergeCell ref="Q55:AA55"/>
    <mergeCell ref="AB55:AC55"/>
    <mergeCell ref="AD55:AE55"/>
    <mergeCell ref="AF55:AG55"/>
    <mergeCell ref="AH55:AI55"/>
    <mergeCell ref="B54:C54"/>
    <mergeCell ref="D54:P54"/>
    <mergeCell ref="Q54:AA54"/>
    <mergeCell ref="AB54:AC54"/>
    <mergeCell ref="AD54:AE54"/>
    <mergeCell ref="AF52:AG52"/>
    <mergeCell ref="AH52:AI52"/>
    <mergeCell ref="B53:C53"/>
    <mergeCell ref="D53:P53"/>
    <mergeCell ref="Q53:AA53"/>
    <mergeCell ref="AB53:AC53"/>
    <mergeCell ref="AD53:AE53"/>
    <mergeCell ref="AF53:AG53"/>
    <mergeCell ref="AH53:AI53"/>
    <mergeCell ref="B52:C52"/>
    <mergeCell ref="D52:P52"/>
    <mergeCell ref="Q52:AA52"/>
    <mergeCell ref="AB52:AC52"/>
    <mergeCell ref="AD52:AE52"/>
    <mergeCell ref="AF50:AG50"/>
    <mergeCell ref="AH50:AI50"/>
    <mergeCell ref="B51:C51"/>
    <mergeCell ref="D51:P51"/>
    <mergeCell ref="Q51:AA51"/>
    <mergeCell ref="AB51:AC51"/>
    <mergeCell ref="AD51:AE51"/>
    <mergeCell ref="AF51:AG51"/>
    <mergeCell ref="AH51:AI51"/>
    <mergeCell ref="B50:C50"/>
    <mergeCell ref="D50:P50"/>
    <mergeCell ref="Q50:AA50"/>
    <mergeCell ref="AB50:AC50"/>
    <mergeCell ref="AD50:AE50"/>
    <mergeCell ref="AF48:AG48"/>
    <mergeCell ref="AH48:AI48"/>
    <mergeCell ref="B49:C49"/>
    <mergeCell ref="D49:P49"/>
    <mergeCell ref="Q49:AA49"/>
    <mergeCell ref="AB49:AC49"/>
    <mergeCell ref="AD49:AE49"/>
    <mergeCell ref="AF49:AG49"/>
    <mergeCell ref="AH49:AI49"/>
    <mergeCell ref="B48:C48"/>
    <mergeCell ref="D48:P48"/>
    <mergeCell ref="Q48:AA48"/>
    <mergeCell ref="AB48:AC48"/>
    <mergeCell ref="AD48:AE48"/>
    <mergeCell ref="AF46:AG46"/>
    <mergeCell ref="AH46:AI46"/>
    <mergeCell ref="B47:C47"/>
    <mergeCell ref="D47:P47"/>
    <mergeCell ref="Q47:AA47"/>
    <mergeCell ref="AB47:AC47"/>
    <mergeCell ref="AD47:AE47"/>
    <mergeCell ref="AF47:AG47"/>
    <mergeCell ref="AH47:AI47"/>
    <mergeCell ref="B46:C46"/>
    <mergeCell ref="D46:P46"/>
    <mergeCell ref="Q46:AA46"/>
    <mergeCell ref="AB46:AC46"/>
    <mergeCell ref="AD46:AE46"/>
    <mergeCell ref="AF44:AG44"/>
    <mergeCell ref="AH44:AI44"/>
    <mergeCell ref="B45:C45"/>
    <mergeCell ref="D45:P45"/>
    <mergeCell ref="Q45:AA45"/>
    <mergeCell ref="AB45:AC45"/>
    <mergeCell ref="AD45:AE45"/>
    <mergeCell ref="AF45:AG45"/>
    <mergeCell ref="AH45:AI45"/>
    <mergeCell ref="B44:C44"/>
    <mergeCell ref="D44:P44"/>
    <mergeCell ref="Q44:AA44"/>
    <mergeCell ref="AB44:AC44"/>
    <mergeCell ref="AD44:AE44"/>
    <mergeCell ref="B41:AI41"/>
    <mergeCell ref="B43:C43"/>
    <mergeCell ref="D43:P43"/>
    <mergeCell ref="Q43:AA43"/>
    <mergeCell ref="AB43:AC43"/>
    <mergeCell ref="AD43:AE43"/>
    <mergeCell ref="AF43:AG43"/>
    <mergeCell ref="AH43:AI43"/>
    <mergeCell ref="B33:I33"/>
    <mergeCell ref="K33:R33"/>
    <mergeCell ref="B34:I34"/>
    <mergeCell ref="K34:R34"/>
    <mergeCell ref="B37:I37"/>
    <mergeCell ref="K37:R37"/>
    <mergeCell ref="AF25:AG25"/>
    <mergeCell ref="AH25:AI25"/>
    <mergeCell ref="B29:AI29"/>
    <mergeCell ref="C31:D31"/>
    <mergeCell ref="B26:AF26"/>
    <mergeCell ref="AH26:AI26"/>
    <mergeCell ref="F31:Q31"/>
    <mergeCell ref="B25:C25"/>
    <mergeCell ref="D25:P25"/>
    <mergeCell ref="Q25:AA25"/>
    <mergeCell ref="AB25:AC25"/>
    <mergeCell ref="AD25:AE25"/>
    <mergeCell ref="AF23:AG23"/>
    <mergeCell ref="AH23:AI23"/>
    <mergeCell ref="B24:C24"/>
    <mergeCell ref="D24:P24"/>
    <mergeCell ref="Q24:AA24"/>
    <mergeCell ref="AB24:AC24"/>
    <mergeCell ref="AD24:AE24"/>
    <mergeCell ref="AF24:AG24"/>
    <mergeCell ref="AH24:AI24"/>
    <mergeCell ref="B23:C23"/>
    <mergeCell ref="D23:P23"/>
    <mergeCell ref="Q23:AA23"/>
    <mergeCell ref="AB23:AC23"/>
    <mergeCell ref="AD23:AE23"/>
    <mergeCell ref="AF21:AG21"/>
    <mergeCell ref="AH21:AI21"/>
    <mergeCell ref="B22:C22"/>
    <mergeCell ref="D22:P22"/>
    <mergeCell ref="Q22:AA22"/>
    <mergeCell ref="AB22:AC22"/>
    <mergeCell ref="AD22:AE22"/>
    <mergeCell ref="AF22:AG22"/>
    <mergeCell ref="AH22:AI22"/>
    <mergeCell ref="B21:C21"/>
    <mergeCell ref="D21:P21"/>
    <mergeCell ref="Q21:AA21"/>
    <mergeCell ref="AB21:AC21"/>
    <mergeCell ref="AD21:AE21"/>
    <mergeCell ref="AF19:AG19"/>
    <mergeCell ref="AH19:AI19"/>
    <mergeCell ref="B20:C20"/>
    <mergeCell ref="D20:P20"/>
    <mergeCell ref="Q20:AA20"/>
    <mergeCell ref="AB20:AC20"/>
    <mergeCell ref="AD20:AE20"/>
    <mergeCell ref="AF20:AG20"/>
    <mergeCell ref="AH20:AI20"/>
    <mergeCell ref="B19:C19"/>
    <mergeCell ref="D19:P19"/>
    <mergeCell ref="Q19:AA19"/>
    <mergeCell ref="AB19:AC19"/>
    <mergeCell ref="AD19:AE19"/>
    <mergeCell ref="AF17:AG17"/>
    <mergeCell ref="AH17:AI17"/>
    <mergeCell ref="B18:C18"/>
    <mergeCell ref="D18:P18"/>
    <mergeCell ref="Q18:AA18"/>
    <mergeCell ref="AB18:AC18"/>
    <mergeCell ref="AD18:AE18"/>
    <mergeCell ref="AF18:AG18"/>
    <mergeCell ref="AH18:AI18"/>
    <mergeCell ref="B17:C17"/>
    <mergeCell ref="D17:P17"/>
    <mergeCell ref="Q17:AA17"/>
    <mergeCell ref="AB17:AC17"/>
    <mergeCell ref="AD17:AE17"/>
    <mergeCell ref="AF15:AG15"/>
    <mergeCell ref="AH15:AI15"/>
    <mergeCell ref="B16:C16"/>
    <mergeCell ref="D16:P16"/>
    <mergeCell ref="Q16:AA16"/>
    <mergeCell ref="AB16:AC16"/>
    <mergeCell ref="AD16:AE16"/>
    <mergeCell ref="AF16:AG16"/>
    <mergeCell ref="AH16:AI16"/>
    <mergeCell ref="B15:C15"/>
    <mergeCell ref="D15:P15"/>
    <mergeCell ref="Q15:AA15"/>
    <mergeCell ref="AB15:AC15"/>
    <mergeCell ref="AD15:AE15"/>
    <mergeCell ref="AF13:AG13"/>
    <mergeCell ref="AH13:AI13"/>
    <mergeCell ref="B14:C14"/>
    <mergeCell ref="D14:P14"/>
    <mergeCell ref="Q14:AA14"/>
    <mergeCell ref="AB14:AC14"/>
    <mergeCell ref="AD14:AE14"/>
    <mergeCell ref="AF14:AG14"/>
    <mergeCell ref="AH14:AI14"/>
    <mergeCell ref="B13:C13"/>
    <mergeCell ref="D13:P13"/>
    <mergeCell ref="Q13:AA13"/>
    <mergeCell ref="AB13:AC13"/>
    <mergeCell ref="AD13:AE13"/>
    <mergeCell ref="AF11:AG11"/>
    <mergeCell ref="AH11:AI11"/>
    <mergeCell ref="B12:C12"/>
    <mergeCell ref="D12:P12"/>
    <mergeCell ref="Q12:AA12"/>
    <mergeCell ref="AB12:AC12"/>
    <mergeCell ref="AD12:AE12"/>
    <mergeCell ref="AF12:AG12"/>
    <mergeCell ref="AH12:AI12"/>
    <mergeCell ref="B11:C11"/>
    <mergeCell ref="D11:P11"/>
    <mergeCell ref="Q11:AA11"/>
    <mergeCell ref="AB11:AC11"/>
    <mergeCell ref="AD11:AE11"/>
    <mergeCell ref="AH8:AI8"/>
    <mergeCell ref="B10:C10"/>
    <mergeCell ref="D10:P10"/>
    <mergeCell ref="Q10:AA10"/>
    <mergeCell ref="AB10:AC10"/>
    <mergeCell ref="AD10:AE10"/>
    <mergeCell ref="AF10:AG10"/>
    <mergeCell ref="AH10:AI10"/>
    <mergeCell ref="AH9:AI9"/>
    <mergeCell ref="B9:AF9"/>
    <mergeCell ref="B8:C8"/>
    <mergeCell ref="D8:P8"/>
    <mergeCell ref="Q8:AA8"/>
    <mergeCell ref="AB8:AC8"/>
    <mergeCell ref="AD8:AE8"/>
    <mergeCell ref="B3:AI3"/>
    <mergeCell ref="B5:C5"/>
    <mergeCell ref="D5:P5"/>
    <mergeCell ref="Q5:AA5"/>
    <mergeCell ref="AB5:AC5"/>
    <mergeCell ref="AD5:AE5"/>
    <mergeCell ref="AF5:AG5"/>
    <mergeCell ref="AH5:AI5"/>
    <mergeCell ref="G141:R141"/>
    <mergeCell ref="AF6:AG6"/>
    <mergeCell ref="AH6:AI6"/>
    <mergeCell ref="B7:C7"/>
    <mergeCell ref="D7:P7"/>
    <mergeCell ref="Q7:AA7"/>
    <mergeCell ref="AB7:AC7"/>
    <mergeCell ref="AD7:AE7"/>
    <mergeCell ref="AF7:AG7"/>
    <mergeCell ref="AH7:AI7"/>
    <mergeCell ref="B6:C6"/>
    <mergeCell ref="D6:P6"/>
    <mergeCell ref="Q6:AA6"/>
    <mergeCell ref="AB6:AC6"/>
    <mergeCell ref="AD6:AE6"/>
    <mergeCell ref="AF8:AG8"/>
  </mergeCells>
  <pageMargins left="0" right="0" top="0" bottom="0" header="0" footer="0"/>
  <pageSetup paperSize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E2CD-5136-4C42-AED4-39B2ACAA1739}">
  <dimension ref="B1:AG108"/>
  <sheetViews>
    <sheetView showGridLines="0" topLeftCell="B1" workbookViewId="0">
      <pane ySplit="1" topLeftCell="A33" activePane="bottomLeft" state="frozen"/>
      <selection pane="bottomLeft" activeCell="K90" sqref="K90"/>
    </sheetView>
  </sheetViews>
  <sheetFormatPr defaultRowHeight="15" x14ac:dyDescent="0.25"/>
  <cols>
    <col min="1" max="1" width="0.5703125" style="18" customWidth="1"/>
    <col min="2" max="2" width="1.5703125" style="18" customWidth="1"/>
    <col min="3" max="3" width="4.7109375" style="18" customWidth="1"/>
    <col min="4" max="4" width="1.28515625" style="18" customWidth="1"/>
    <col min="5" max="5" width="0" style="18" hidden="1" customWidth="1"/>
    <col min="6" max="6" width="0.140625" style="18" customWidth="1"/>
    <col min="7" max="7" width="3.7109375" style="18" customWidth="1"/>
    <col min="8" max="8" width="1.5703125" style="18" customWidth="1"/>
    <col min="9" max="9" width="1.85546875" style="18" customWidth="1"/>
    <col min="10" max="10" width="0" style="18" hidden="1" customWidth="1"/>
    <col min="11" max="11" width="0.7109375" style="18" customWidth="1"/>
    <col min="12" max="12" width="0" style="18" hidden="1" customWidth="1"/>
    <col min="13" max="14" width="0.85546875" style="18" customWidth="1"/>
    <col min="15" max="15" width="0" style="18" hidden="1" customWidth="1"/>
    <col min="16" max="16" width="1.5703125" style="18" customWidth="1"/>
    <col min="17" max="17" width="5.140625" style="18" customWidth="1"/>
    <col min="18" max="18" width="6.7109375" style="18" customWidth="1"/>
    <col min="19" max="19" width="3.5703125" style="18" customWidth="1"/>
    <col min="20" max="20" width="2.7109375" style="18" customWidth="1"/>
    <col min="21" max="23" width="0.85546875" style="18" customWidth="1"/>
    <col min="24" max="24" width="8.140625" style="18" customWidth="1"/>
    <col min="25" max="25" width="11.5703125" style="18" customWidth="1"/>
    <col min="26" max="26" width="2.5703125" style="18" customWidth="1"/>
    <col min="27" max="27" width="12.7109375" style="18" customWidth="1"/>
    <col min="28" max="28" width="0.42578125" style="18" customWidth="1"/>
    <col min="29" max="29" width="8.5703125" style="18" customWidth="1"/>
    <col min="30" max="30" width="5" style="18" customWidth="1"/>
    <col min="31" max="31" width="1.28515625" style="18" customWidth="1"/>
    <col min="32" max="32" width="4" style="18" customWidth="1"/>
    <col min="33" max="33" width="7.7109375" style="18" customWidth="1"/>
    <col min="34" max="34" width="0.5703125" style="18" customWidth="1"/>
    <col min="35" max="16384" width="9.140625" style="18"/>
  </cols>
  <sheetData>
    <row r="1" spans="2:33" ht="0" hidden="1" customHeight="1" x14ac:dyDescent="0.25"/>
    <row r="2" spans="2:33" ht="2.85" customHeight="1" x14ac:dyDescent="0.25"/>
    <row r="3" spans="2:33" ht="17.100000000000001" customHeight="1" x14ac:dyDescent="0.25">
      <c r="B3" s="85" t="s">
        <v>56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2:33" ht="2.85" customHeight="1" x14ac:dyDescent="0.25"/>
    <row r="5" spans="2:33" ht="11.45" customHeight="1" x14ac:dyDescent="0.25">
      <c r="B5" s="86" t="s">
        <v>57</v>
      </c>
      <c r="C5" s="87"/>
      <c r="D5" s="88" t="s">
        <v>58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8" t="s">
        <v>8</v>
      </c>
      <c r="R5" s="87"/>
      <c r="S5" s="87"/>
      <c r="T5" s="87"/>
      <c r="U5" s="87"/>
      <c r="V5" s="87"/>
      <c r="W5" s="87"/>
      <c r="X5" s="87"/>
      <c r="Y5" s="87"/>
      <c r="Z5" s="86" t="s">
        <v>59</v>
      </c>
      <c r="AA5" s="87"/>
      <c r="AB5" s="86" t="s">
        <v>60</v>
      </c>
      <c r="AC5" s="87"/>
      <c r="AD5" s="88" t="s">
        <v>61</v>
      </c>
      <c r="AE5" s="87"/>
      <c r="AF5" s="86" t="s">
        <v>62</v>
      </c>
      <c r="AG5" s="87"/>
    </row>
    <row r="6" spans="2:33" ht="11.45" customHeight="1" x14ac:dyDescent="0.25">
      <c r="B6" s="78">
        <v>1</v>
      </c>
      <c r="C6" s="72"/>
      <c r="D6" s="82" t="s">
        <v>83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82" t="s">
        <v>84</v>
      </c>
      <c r="R6" s="72"/>
      <c r="S6" s="72"/>
      <c r="T6" s="72"/>
      <c r="U6" s="72"/>
      <c r="V6" s="72"/>
      <c r="W6" s="72"/>
      <c r="X6" s="72"/>
      <c r="Y6" s="72"/>
      <c r="Z6" s="83"/>
      <c r="AA6" s="84"/>
      <c r="AB6" s="78" t="s">
        <v>240</v>
      </c>
      <c r="AC6" s="72"/>
      <c r="AD6" s="82" t="s">
        <v>72</v>
      </c>
      <c r="AE6" s="72"/>
      <c r="AF6" s="74">
        <f>Z6*AB6</f>
        <v>0</v>
      </c>
      <c r="AG6" s="72"/>
    </row>
    <row r="7" spans="2:33" ht="11.25" customHeight="1" x14ac:dyDescent="0.25">
      <c r="B7" s="78">
        <v>2</v>
      </c>
      <c r="C7" s="72"/>
      <c r="D7" s="82" t="s">
        <v>94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82" t="s">
        <v>95</v>
      </c>
      <c r="R7" s="72"/>
      <c r="S7" s="72"/>
      <c r="T7" s="72"/>
      <c r="U7" s="72"/>
      <c r="V7" s="72"/>
      <c r="W7" s="72"/>
      <c r="X7" s="72"/>
      <c r="Y7" s="72"/>
      <c r="Z7" s="83"/>
      <c r="AA7" s="84"/>
      <c r="AB7" s="78" t="s">
        <v>241</v>
      </c>
      <c r="AC7" s="72"/>
      <c r="AD7" s="82" t="s">
        <v>66</v>
      </c>
      <c r="AE7" s="72"/>
      <c r="AF7" s="74">
        <f t="shared" ref="AF7:AF9" si="0">Z7*AB7</f>
        <v>0</v>
      </c>
      <c r="AG7" s="72"/>
    </row>
    <row r="8" spans="2:33" ht="11.45" customHeight="1" x14ac:dyDescent="0.25">
      <c r="B8" s="78">
        <v>3</v>
      </c>
      <c r="C8" s="72"/>
      <c r="D8" s="82" t="s">
        <v>100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82" t="s">
        <v>101</v>
      </c>
      <c r="R8" s="72"/>
      <c r="S8" s="72"/>
      <c r="T8" s="72"/>
      <c r="U8" s="72"/>
      <c r="V8" s="72"/>
      <c r="W8" s="72"/>
      <c r="X8" s="72"/>
      <c r="Y8" s="72"/>
      <c r="Z8" s="83"/>
      <c r="AA8" s="84"/>
      <c r="AB8" s="78" t="s">
        <v>242</v>
      </c>
      <c r="AC8" s="72"/>
      <c r="AD8" s="82" t="s">
        <v>72</v>
      </c>
      <c r="AE8" s="72"/>
      <c r="AF8" s="74">
        <f t="shared" si="0"/>
        <v>0</v>
      </c>
      <c r="AG8" s="72"/>
    </row>
    <row r="9" spans="2:33" ht="11.45" customHeight="1" x14ac:dyDescent="0.25">
      <c r="B9" s="78">
        <v>4</v>
      </c>
      <c r="C9" s="72"/>
      <c r="D9" s="82" t="s">
        <v>108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82" t="s">
        <v>109</v>
      </c>
      <c r="R9" s="72"/>
      <c r="S9" s="72"/>
      <c r="T9" s="72"/>
      <c r="U9" s="72"/>
      <c r="V9" s="72"/>
      <c r="W9" s="72"/>
      <c r="X9" s="72"/>
      <c r="Y9" s="72"/>
      <c r="Z9" s="83"/>
      <c r="AA9" s="84"/>
      <c r="AB9" s="78" t="s">
        <v>243</v>
      </c>
      <c r="AC9" s="72"/>
      <c r="AD9" s="82" t="s">
        <v>66</v>
      </c>
      <c r="AE9" s="72"/>
      <c r="AF9" s="74">
        <f t="shared" si="0"/>
        <v>0</v>
      </c>
      <c r="AG9" s="72"/>
    </row>
    <row r="10" spans="2:33" ht="11.25" customHeight="1" x14ac:dyDescent="0.25">
      <c r="B10" s="75" t="s">
        <v>237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6">
        <f>SUM(AF6:AG9)</f>
        <v>0</v>
      </c>
      <c r="AF10" s="76"/>
      <c r="AG10" s="76"/>
    </row>
    <row r="11" spans="2:33" ht="0" hidden="1" customHeight="1" x14ac:dyDescent="0.25"/>
    <row r="12" spans="2:33" ht="2.85" customHeight="1" x14ac:dyDescent="0.25"/>
    <row r="13" spans="2:33" ht="11.25" customHeight="1" x14ac:dyDescent="0.25">
      <c r="B13" s="77" t="s">
        <v>114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</row>
    <row r="14" spans="2:33" ht="1.5" customHeight="1" x14ac:dyDescent="0.25"/>
    <row r="15" spans="2:33" ht="11.25" customHeight="1" x14ac:dyDescent="0.25">
      <c r="C15" s="78" t="s">
        <v>115</v>
      </c>
      <c r="D15" s="72"/>
      <c r="F15" s="93">
        <f>AE10</f>
        <v>0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</row>
    <row r="16" spans="2:33" ht="9.9499999999999993" customHeight="1" x14ac:dyDescent="0.25"/>
    <row r="17" spans="2:33" ht="11.45" customHeight="1" x14ac:dyDescent="0.25">
      <c r="B17" s="67" t="s">
        <v>0</v>
      </c>
      <c r="C17" s="68"/>
      <c r="D17" s="68"/>
      <c r="E17" s="68"/>
      <c r="F17" s="68"/>
      <c r="G17" s="68"/>
      <c r="H17" s="68"/>
      <c r="I17" s="68"/>
      <c r="K17" s="69" t="s">
        <v>9</v>
      </c>
      <c r="L17" s="68"/>
      <c r="M17" s="68"/>
      <c r="N17" s="68"/>
      <c r="O17" s="68"/>
      <c r="P17" s="68"/>
      <c r="Q17" s="68"/>
      <c r="R17" s="68"/>
    </row>
    <row r="18" spans="2:33" ht="11.25" customHeight="1" x14ac:dyDescent="0.25">
      <c r="B18" s="69" t="s">
        <v>10</v>
      </c>
      <c r="C18" s="68"/>
      <c r="D18" s="68"/>
      <c r="E18" s="68"/>
      <c r="F18" s="68"/>
      <c r="G18" s="68"/>
      <c r="H18" s="68"/>
      <c r="I18" s="68"/>
      <c r="J18" s="20"/>
      <c r="K18" s="70">
        <f>F15</f>
        <v>0</v>
      </c>
      <c r="L18" s="68"/>
      <c r="M18" s="68"/>
      <c r="N18" s="68"/>
      <c r="O18" s="68"/>
      <c r="P18" s="68"/>
      <c r="Q18" s="68"/>
      <c r="R18" s="68"/>
    </row>
    <row r="19" spans="2:33" ht="0" hidden="1" customHeight="1" x14ac:dyDescent="0.25"/>
    <row r="20" spans="2:33" ht="3" customHeight="1" x14ac:dyDescent="0.25"/>
    <row r="21" spans="2:33" ht="11.25" customHeight="1" x14ac:dyDescent="0.25">
      <c r="B21" s="71" t="s">
        <v>55</v>
      </c>
      <c r="C21" s="72"/>
      <c r="D21" s="72"/>
      <c r="E21" s="72"/>
      <c r="F21" s="72"/>
      <c r="G21" s="72"/>
      <c r="H21" s="72"/>
      <c r="I21" s="72"/>
      <c r="K21" s="73">
        <f>K18</f>
        <v>0</v>
      </c>
      <c r="L21" s="72"/>
      <c r="M21" s="72"/>
      <c r="N21" s="72"/>
      <c r="O21" s="72"/>
      <c r="P21" s="72"/>
      <c r="Q21" s="72"/>
      <c r="R21" s="72"/>
    </row>
    <row r="22" spans="2:33" ht="5.65" customHeight="1" x14ac:dyDescent="0.25"/>
    <row r="23" spans="2:33" ht="2.85" customHeight="1" x14ac:dyDescent="0.25"/>
    <row r="24" spans="2:33" ht="17.100000000000001" customHeight="1" x14ac:dyDescent="0.25">
      <c r="B24" s="85" t="s">
        <v>116</v>
      </c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</row>
    <row r="25" spans="2:33" ht="2.85" customHeight="1" x14ac:dyDescent="0.25"/>
    <row r="26" spans="2:33" ht="11.45" customHeight="1" x14ac:dyDescent="0.25">
      <c r="B26" s="86" t="s">
        <v>57</v>
      </c>
      <c r="C26" s="87"/>
      <c r="D26" s="88" t="s">
        <v>58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 t="s">
        <v>8</v>
      </c>
      <c r="R26" s="87"/>
      <c r="S26" s="87"/>
      <c r="T26" s="87"/>
      <c r="U26" s="87"/>
      <c r="V26" s="87"/>
      <c r="W26" s="87"/>
      <c r="X26" s="87"/>
      <c r="Y26" s="87"/>
      <c r="Z26" s="86" t="s">
        <v>59</v>
      </c>
      <c r="AA26" s="87"/>
      <c r="AB26" s="86" t="s">
        <v>60</v>
      </c>
      <c r="AC26" s="87"/>
      <c r="AD26" s="88" t="s">
        <v>61</v>
      </c>
      <c r="AE26" s="87"/>
      <c r="AF26" s="86" t="s">
        <v>62</v>
      </c>
      <c r="AG26" s="87"/>
    </row>
    <row r="27" spans="2:33" ht="11.45" customHeight="1" x14ac:dyDescent="0.25">
      <c r="B27" s="78">
        <v>1</v>
      </c>
      <c r="C27" s="72"/>
      <c r="D27" s="82" t="s">
        <v>117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82" t="s">
        <v>118</v>
      </c>
      <c r="R27" s="72"/>
      <c r="S27" s="72"/>
      <c r="T27" s="72"/>
      <c r="U27" s="72"/>
      <c r="V27" s="72"/>
      <c r="W27" s="72"/>
      <c r="X27" s="72"/>
      <c r="Y27" s="72"/>
      <c r="Z27" s="83"/>
      <c r="AA27" s="84"/>
      <c r="AB27" s="78" t="s">
        <v>244</v>
      </c>
      <c r="AC27" s="72"/>
      <c r="AD27" s="82" t="s">
        <v>72</v>
      </c>
      <c r="AE27" s="72"/>
      <c r="AF27" s="74">
        <f t="shared" ref="AF27:AF36" si="1">Z27*AB27</f>
        <v>0</v>
      </c>
      <c r="AG27" s="72"/>
    </row>
    <row r="28" spans="2:33" ht="11.25" customHeight="1" x14ac:dyDescent="0.25">
      <c r="B28" s="78">
        <v>2</v>
      </c>
      <c r="C28" s="72"/>
      <c r="D28" s="82" t="s">
        <v>119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82" t="s">
        <v>120</v>
      </c>
      <c r="R28" s="72"/>
      <c r="S28" s="72"/>
      <c r="T28" s="72"/>
      <c r="U28" s="72"/>
      <c r="V28" s="72"/>
      <c r="W28" s="72"/>
      <c r="X28" s="72"/>
      <c r="Y28" s="72"/>
      <c r="Z28" s="83"/>
      <c r="AA28" s="84"/>
      <c r="AB28" s="78" t="s">
        <v>244</v>
      </c>
      <c r="AC28" s="72"/>
      <c r="AD28" s="82" t="s">
        <v>72</v>
      </c>
      <c r="AE28" s="72"/>
      <c r="AF28" s="74">
        <f t="shared" si="1"/>
        <v>0</v>
      </c>
      <c r="AG28" s="72"/>
    </row>
    <row r="29" spans="2:33" ht="11.45" customHeight="1" x14ac:dyDescent="0.25">
      <c r="B29" s="78">
        <v>3</v>
      </c>
      <c r="C29" s="72"/>
      <c r="D29" s="82" t="s">
        <v>121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82" t="s">
        <v>122</v>
      </c>
      <c r="R29" s="72"/>
      <c r="S29" s="72"/>
      <c r="T29" s="72"/>
      <c r="U29" s="72"/>
      <c r="V29" s="72"/>
      <c r="W29" s="72"/>
      <c r="X29" s="72"/>
      <c r="Y29" s="72"/>
      <c r="Z29" s="83"/>
      <c r="AA29" s="84"/>
      <c r="AB29" s="78" t="s">
        <v>244</v>
      </c>
      <c r="AC29" s="72"/>
      <c r="AD29" s="82" t="s">
        <v>123</v>
      </c>
      <c r="AE29" s="72"/>
      <c r="AF29" s="74">
        <f t="shared" si="1"/>
        <v>0</v>
      </c>
      <c r="AG29" s="72"/>
    </row>
    <row r="30" spans="2:33" ht="11.45" customHeight="1" x14ac:dyDescent="0.25">
      <c r="B30" s="78">
        <v>4</v>
      </c>
      <c r="C30" s="72"/>
      <c r="D30" s="82" t="s">
        <v>124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82" t="s">
        <v>125</v>
      </c>
      <c r="R30" s="72"/>
      <c r="S30" s="72"/>
      <c r="T30" s="72"/>
      <c r="U30" s="72"/>
      <c r="V30" s="72"/>
      <c r="W30" s="72"/>
      <c r="X30" s="72"/>
      <c r="Y30" s="72"/>
      <c r="Z30" s="83"/>
      <c r="AA30" s="84"/>
      <c r="AB30" s="78" t="s">
        <v>245</v>
      </c>
      <c r="AC30" s="72"/>
      <c r="AD30" s="82" t="s">
        <v>72</v>
      </c>
      <c r="AE30" s="72"/>
      <c r="AF30" s="74">
        <f t="shared" si="1"/>
        <v>0</v>
      </c>
      <c r="AG30" s="72"/>
    </row>
    <row r="31" spans="2:33" ht="11.45" customHeight="1" x14ac:dyDescent="0.25">
      <c r="B31" s="78">
        <v>5</v>
      </c>
      <c r="C31" s="72"/>
      <c r="D31" s="82" t="s">
        <v>133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82" t="s">
        <v>134</v>
      </c>
      <c r="R31" s="72"/>
      <c r="S31" s="72"/>
      <c r="T31" s="72"/>
      <c r="U31" s="72"/>
      <c r="V31" s="72"/>
      <c r="W31" s="72"/>
      <c r="X31" s="72"/>
      <c r="Y31" s="72"/>
      <c r="Z31" s="83"/>
      <c r="AA31" s="84"/>
      <c r="AB31" s="78" t="s">
        <v>246</v>
      </c>
      <c r="AC31" s="72"/>
      <c r="AD31" s="82" t="s">
        <v>136</v>
      </c>
      <c r="AE31" s="72"/>
      <c r="AF31" s="74">
        <f t="shared" si="1"/>
        <v>0</v>
      </c>
      <c r="AG31" s="72"/>
    </row>
    <row r="32" spans="2:33" ht="11.25" customHeight="1" x14ac:dyDescent="0.25">
      <c r="B32" s="78">
        <v>6</v>
      </c>
      <c r="C32" s="72"/>
      <c r="D32" s="82" t="s">
        <v>137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82" t="s">
        <v>138</v>
      </c>
      <c r="R32" s="72"/>
      <c r="S32" s="72"/>
      <c r="T32" s="72"/>
      <c r="U32" s="72"/>
      <c r="V32" s="72"/>
      <c r="W32" s="72"/>
      <c r="X32" s="72"/>
      <c r="Y32" s="72"/>
      <c r="Z32" s="83"/>
      <c r="AA32" s="84"/>
      <c r="AB32" s="78" t="s">
        <v>247</v>
      </c>
      <c r="AC32" s="72"/>
      <c r="AD32" s="82" t="s">
        <v>140</v>
      </c>
      <c r="AE32" s="72"/>
      <c r="AF32" s="74">
        <f t="shared" si="1"/>
        <v>0</v>
      </c>
      <c r="AG32" s="72"/>
    </row>
    <row r="33" spans="2:33" ht="11.45" customHeight="1" x14ac:dyDescent="0.25">
      <c r="B33" s="78">
        <v>7</v>
      </c>
      <c r="C33" s="72"/>
      <c r="D33" s="82" t="s">
        <v>189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82" t="s">
        <v>190</v>
      </c>
      <c r="R33" s="72"/>
      <c r="S33" s="72"/>
      <c r="T33" s="72"/>
      <c r="U33" s="72"/>
      <c r="V33" s="72"/>
      <c r="W33" s="72"/>
      <c r="X33" s="72"/>
      <c r="Y33" s="72"/>
      <c r="Z33" s="83"/>
      <c r="AA33" s="84"/>
      <c r="AB33" s="78" t="s">
        <v>248</v>
      </c>
      <c r="AC33" s="72"/>
      <c r="AD33" s="82" t="s">
        <v>140</v>
      </c>
      <c r="AE33" s="72"/>
      <c r="AF33" s="74">
        <f t="shared" si="1"/>
        <v>0</v>
      </c>
      <c r="AG33" s="72"/>
    </row>
    <row r="34" spans="2:33" ht="11.45" customHeight="1" x14ac:dyDescent="0.25">
      <c r="B34" s="78">
        <v>8</v>
      </c>
      <c r="C34" s="72"/>
      <c r="D34" s="82" t="s">
        <v>192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82" t="s">
        <v>193</v>
      </c>
      <c r="R34" s="72"/>
      <c r="S34" s="72"/>
      <c r="T34" s="72"/>
      <c r="U34" s="72"/>
      <c r="V34" s="72"/>
      <c r="W34" s="72"/>
      <c r="X34" s="72"/>
      <c r="Y34" s="72"/>
      <c r="Z34" s="83"/>
      <c r="AA34" s="84"/>
      <c r="AB34" s="78" t="s">
        <v>248</v>
      </c>
      <c r="AC34" s="72"/>
      <c r="AD34" s="82" t="s">
        <v>140</v>
      </c>
      <c r="AE34" s="72"/>
      <c r="AF34" s="74">
        <f t="shared" si="1"/>
        <v>0</v>
      </c>
      <c r="AG34" s="72"/>
    </row>
    <row r="35" spans="2:33" ht="11.45" customHeight="1" x14ac:dyDescent="0.25">
      <c r="B35" s="78">
        <v>9</v>
      </c>
      <c r="C35" s="72"/>
      <c r="D35" s="82" t="s">
        <v>249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82" t="s">
        <v>250</v>
      </c>
      <c r="R35" s="72"/>
      <c r="S35" s="72"/>
      <c r="T35" s="72"/>
      <c r="U35" s="72"/>
      <c r="V35" s="72"/>
      <c r="W35" s="72"/>
      <c r="X35" s="72"/>
      <c r="Y35" s="72"/>
      <c r="Z35" s="83"/>
      <c r="AA35" s="84"/>
      <c r="AB35" s="78" t="s">
        <v>251</v>
      </c>
      <c r="AC35" s="72"/>
      <c r="AD35" s="82" t="s">
        <v>72</v>
      </c>
      <c r="AE35" s="72"/>
      <c r="AF35" s="74">
        <f t="shared" si="1"/>
        <v>0</v>
      </c>
      <c r="AG35" s="72"/>
    </row>
    <row r="36" spans="2:33" ht="11.25" customHeight="1" x14ac:dyDescent="0.25">
      <c r="B36" s="78">
        <v>10</v>
      </c>
      <c r="C36" s="72"/>
      <c r="D36" s="82" t="s">
        <v>133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82" t="s">
        <v>134</v>
      </c>
      <c r="R36" s="72"/>
      <c r="S36" s="72"/>
      <c r="T36" s="72"/>
      <c r="U36" s="72"/>
      <c r="V36" s="72"/>
      <c r="W36" s="72"/>
      <c r="X36" s="72"/>
      <c r="Y36" s="72"/>
      <c r="Z36" s="83"/>
      <c r="AA36" s="84"/>
      <c r="AB36" s="78" t="s">
        <v>252</v>
      </c>
      <c r="AC36" s="72"/>
      <c r="AD36" s="82" t="s">
        <v>136</v>
      </c>
      <c r="AE36" s="72"/>
      <c r="AF36" s="74">
        <f t="shared" si="1"/>
        <v>0</v>
      </c>
      <c r="AG36" s="72"/>
    </row>
    <row r="37" spans="2:33" ht="11.45" customHeight="1" x14ac:dyDescent="0.25">
      <c r="B37" s="94" t="s">
        <v>0</v>
      </c>
      <c r="C37" s="72"/>
      <c r="D37" s="94" t="s">
        <v>0</v>
      </c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95" t="s">
        <v>253</v>
      </c>
      <c r="R37" s="72"/>
      <c r="S37" s="72"/>
      <c r="T37" s="72"/>
      <c r="U37" s="72"/>
      <c r="V37" s="72"/>
      <c r="W37" s="72"/>
      <c r="X37" s="72"/>
      <c r="Y37" s="72"/>
      <c r="Z37" s="96"/>
      <c r="AA37" s="84"/>
      <c r="AB37" s="94" t="s">
        <v>0</v>
      </c>
      <c r="AC37" s="72"/>
      <c r="AD37" s="94" t="s">
        <v>0</v>
      </c>
      <c r="AE37" s="72"/>
      <c r="AF37" s="94" t="s">
        <v>0</v>
      </c>
      <c r="AG37" s="72"/>
    </row>
    <row r="38" spans="2:33" ht="11.45" customHeight="1" x14ac:dyDescent="0.25">
      <c r="B38" s="78">
        <v>11</v>
      </c>
      <c r="C38" s="72"/>
      <c r="D38" s="82" t="s">
        <v>254</v>
      </c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82" t="s">
        <v>255</v>
      </c>
      <c r="R38" s="72"/>
      <c r="S38" s="72"/>
      <c r="T38" s="72"/>
      <c r="U38" s="72"/>
      <c r="V38" s="72"/>
      <c r="W38" s="72"/>
      <c r="X38" s="72"/>
      <c r="Y38" s="72"/>
      <c r="Z38" s="83"/>
      <c r="AA38" s="84"/>
      <c r="AB38" s="78" t="s">
        <v>252</v>
      </c>
      <c r="AC38" s="72"/>
      <c r="AD38" s="82" t="s">
        <v>136</v>
      </c>
      <c r="AE38" s="72"/>
      <c r="AF38" s="74">
        <f t="shared" ref="AF38:AF49" si="2">Z38*AB38</f>
        <v>0</v>
      </c>
      <c r="AG38" s="72"/>
    </row>
    <row r="39" spans="2:33" ht="11.45" customHeight="1" x14ac:dyDescent="0.25">
      <c r="B39" s="78">
        <v>12</v>
      </c>
      <c r="C39" s="72"/>
      <c r="D39" s="82" t="s">
        <v>189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82" t="s">
        <v>190</v>
      </c>
      <c r="R39" s="72"/>
      <c r="S39" s="72"/>
      <c r="T39" s="72"/>
      <c r="U39" s="72"/>
      <c r="V39" s="72"/>
      <c r="W39" s="72"/>
      <c r="X39" s="72"/>
      <c r="Y39" s="72"/>
      <c r="Z39" s="83"/>
      <c r="AA39" s="84"/>
      <c r="AB39" s="78" t="s">
        <v>75</v>
      </c>
      <c r="AC39" s="72"/>
      <c r="AD39" s="82" t="s">
        <v>140</v>
      </c>
      <c r="AE39" s="72"/>
      <c r="AF39" s="74">
        <f t="shared" si="2"/>
        <v>0</v>
      </c>
      <c r="AG39" s="72"/>
    </row>
    <row r="40" spans="2:33" ht="11.45" customHeight="1" x14ac:dyDescent="0.25">
      <c r="B40" s="78">
        <v>13</v>
      </c>
      <c r="C40" s="72"/>
      <c r="D40" s="82" t="s">
        <v>192</v>
      </c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82" t="s">
        <v>193</v>
      </c>
      <c r="R40" s="72"/>
      <c r="S40" s="72"/>
      <c r="T40" s="72"/>
      <c r="U40" s="72"/>
      <c r="V40" s="72"/>
      <c r="W40" s="72"/>
      <c r="X40" s="72"/>
      <c r="Y40" s="72"/>
      <c r="Z40" s="83"/>
      <c r="AA40" s="84"/>
      <c r="AB40" s="78" t="s">
        <v>75</v>
      </c>
      <c r="AC40" s="72"/>
      <c r="AD40" s="82" t="s">
        <v>140</v>
      </c>
      <c r="AE40" s="72"/>
      <c r="AF40" s="74">
        <f t="shared" si="2"/>
        <v>0</v>
      </c>
      <c r="AG40" s="72"/>
    </row>
    <row r="41" spans="2:33" ht="11.25" customHeight="1" x14ac:dyDescent="0.25">
      <c r="B41" s="78">
        <v>14</v>
      </c>
      <c r="C41" s="72"/>
      <c r="D41" s="82" t="s">
        <v>180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82" t="s">
        <v>181</v>
      </c>
      <c r="R41" s="72"/>
      <c r="S41" s="72"/>
      <c r="T41" s="72"/>
      <c r="U41" s="72"/>
      <c r="V41" s="72"/>
      <c r="W41" s="72"/>
      <c r="X41" s="72"/>
      <c r="Y41" s="72"/>
      <c r="Z41" s="83"/>
      <c r="AA41" s="84"/>
      <c r="AB41" s="78" t="s">
        <v>135</v>
      </c>
      <c r="AC41" s="72"/>
      <c r="AD41" s="82" t="s">
        <v>72</v>
      </c>
      <c r="AE41" s="72"/>
      <c r="AF41" s="74">
        <f t="shared" si="2"/>
        <v>0</v>
      </c>
      <c r="AG41" s="72"/>
    </row>
    <row r="42" spans="2:33" ht="11.45" customHeight="1" x14ac:dyDescent="0.25">
      <c r="B42" s="78">
        <v>15</v>
      </c>
      <c r="C42" s="72"/>
      <c r="D42" s="82" t="s">
        <v>168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82" t="s">
        <v>169</v>
      </c>
      <c r="R42" s="72"/>
      <c r="S42" s="72"/>
      <c r="T42" s="72"/>
      <c r="U42" s="72"/>
      <c r="V42" s="72"/>
      <c r="W42" s="72"/>
      <c r="X42" s="72"/>
      <c r="Y42" s="72"/>
      <c r="Z42" s="83"/>
      <c r="AA42" s="84"/>
      <c r="AB42" s="78" t="s">
        <v>135</v>
      </c>
      <c r="AC42" s="72"/>
      <c r="AD42" s="82" t="s">
        <v>72</v>
      </c>
      <c r="AE42" s="72"/>
      <c r="AF42" s="74">
        <f t="shared" si="2"/>
        <v>0</v>
      </c>
      <c r="AG42" s="72"/>
    </row>
    <row r="43" spans="2:33" ht="11.45" customHeight="1" x14ac:dyDescent="0.25">
      <c r="B43" s="78">
        <v>16</v>
      </c>
      <c r="C43" s="72"/>
      <c r="D43" s="82" t="s">
        <v>166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82" t="s">
        <v>167</v>
      </c>
      <c r="R43" s="72"/>
      <c r="S43" s="72"/>
      <c r="T43" s="72"/>
      <c r="U43" s="72"/>
      <c r="V43" s="72"/>
      <c r="W43" s="72"/>
      <c r="X43" s="72"/>
      <c r="Y43" s="72"/>
      <c r="Z43" s="83"/>
      <c r="AA43" s="84"/>
      <c r="AB43" s="78" t="s">
        <v>256</v>
      </c>
      <c r="AC43" s="72"/>
      <c r="AD43" s="82" t="s">
        <v>72</v>
      </c>
      <c r="AE43" s="72"/>
      <c r="AF43" s="74">
        <f t="shared" si="2"/>
        <v>0</v>
      </c>
      <c r="AG43" s="72"/>
    </row>
    <row r="44" spans="2:33" ht="11.45" customHeight="1" x14ac:dyDescent="0.25">
      <c r="B44" s="78">
        <v>17</v>
      </c>
      <c r="C44" s="72"/>
      <c r="D44" s="82" t="s">
        <v>137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82" t="s">
        <v>138</v>
      </c>
      <c r="R44" s="72"/>
      <c r="S44" s="72"/>
      <c r="T44" s="72"/>
      <c r="U44" s="72"/>
      <c r="V44" s="72"/>
      <c r="W44" s="72"/>
      <c r="X44" s="72"/>
      <c r="Y44" s="72"/>
      <c r="Z44" s="83"/>
      <c r="AA44" s="84"/>
      <c r="AB44" s="78" t="s">
        <v>256</v>
      </c>
      <c r="AC44" s="72"/>
      <c r="AD44" s="82" t="s">
        <v>140</v>
      </c>
      <c r="AE44" s="72"/>
      <c r="AF44" s="74">
        <f t="shared" si="2"/>
        <v>0</v>
      </c>
      <c r="AG44" s="72"/>
    </row>
    <row r="45" spans="2:33" ht="11.25" customHeight="1" x14ac:dyDescent="0.25">
      <c r="B45" s="78">
        <v>18</v>
      </c>
      <c r="C45" s="72"/>
      <c r="D45" s="82" t="s">
        <v>141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82" t="s">
        <v>142</v>
      </c>
      <c r="R45" s="72"/>
      <c r="S45" s="72"/>
      <c r="T45" s="72"/>
      <c r="U45" s="72"/>
      <c r="V45" s="72"/>
      <c r="W45" s="72"/>
      <c r="X45" s="72"/>
      <c r="Y45" s="72"/>
      <c r="Z45" s="83"/>
      <c r="AA45" s="84"/>
      <c r="AB45" s="78" t="s">
        <v>256</v>
      </c>
      <c r="AC45" s="72"/>
      <c r="AD45" s="82" t="s">
        <v>140</v>
      </c>
      <c r="AE45" s="72"/>
      <c r="AF45" s="74">
        <f t="shared" si="2"/>
        <v>0</v>
      </c>
      <c r="AG45" s="72"/>
    </row>
    <row r="46" spans="2:33" ht="11.45" customHeight="1" x14ac:dyDescent="0.25">
      <c r="B46" s="78">
        <v>19</v>
      </c>
      <c r="C46" s="72"/>
      <c r="D46" s="82" t="s">
        <v>143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82" t="s">
        <v>144</v>
      </c>
      <c r="R46" s="72"/>
      <c r="S46" s="72"/>
      <c r="T46" s="72"/>
      <c r="U46" s="72"/>
      <c r="V46" s="72"/>
      <c r="W46" s="72"/>
      <c r="X46" s="72"/>
      <c r="Y46" s="72"/>
      <c r="Z46" s="83"/>
      <c r="AA46" s="84"/>
      <c r="AB46" s="78" t="s">
        <v>256</v>
      </c>
      <c r="AC46" s="72"/>
      <c r="AD46" s="82" t="s">
        <v>140</v>
      </c>
      <c r="AE46" s="72"/>
      <c r="AF46" s="74">
        <f t="shared" si="2"/>
        <v>0</v>
      </c>
      <c r="AG46" s="72"/>
    </row>
    <row r="47" spans="2:33" ht="11.45" customHeight="1" x14ac:dyDescent="0.25">
      <c r="B47" s="78">
        <v>20</v>
      </c>
      <c r="C47" s="72"/>
      <c r="D47" s="82" t="s">
        <v>145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82" t="s">
        <v>146</v>
      </c>
      <c r="R47" s="72"/>
      <c r="S47" s="72"/>
      <c r="T47" s="72"/>
      <c r="U47" s="72"/>
      <c r="V47" s="72"/>
      <c r="W47" s="72"/>
      <c r="X47" s="72"/>
      <c r="Y47" s="72"/>
      <c r="Z47" s="83"/>
      <c r="AA47" s="84"/>
      <c r="AB47" s="78" t="s">
        <v>256</v>
      </c>
      <c r="AC47" s="72"/>
      <c r="AD47" s="82" t="s">
        <v>140</v>
      </c>
      <c r="AE47" s="72"/>
      <c r="AF47" s="74">
        <f t="shared" si="2"/>
        <v>0</v>
      </c>
      <c r="AG47" s="72"/>
    </row>
    <row r="48" spans="2:33" ht="11.45" customHeight="1" x14ac:dyDescent="0.25">
      <c r="B48" s="78">
        <v>21</v>
      </c>
      <c r="C48" s="72"/>
      <c r="D48" s="82" t="s">
        <v>185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82" t="s">
        <v>186</v>
      </c>
      <c r="R48" s="72"/>
      <c r="S48" s="72"/>
      <c r="T48" s="72"/>
      <c r="U48" s="72"/>
      <c r="V48" s="72"/>
      <c r="W48" s="72"/>
      <c r="X48" s="72"/>
      <c r="Y48" s="72"/>
      <c r="Z48" s="83"/>
      <c r="AA48" s="84"/>
      <c r="AB48" s="78" t="s">
        <v>257</v>
      </c>
      <c r="AC48" s="72"/>
      <c r="AD48" s="82" t="s">
        <v>188</v>
      </c>
      <c r="AE48" s="72"/>
      <c r="AF48" s="74">
        <f t="shared" si="2"/>
        <v>0</v>
      </c>
      <c r="AG48" s="72"/>
    </row>
    <row r="49" spans="2:33" ht="11.45" customHeight="1" x14ac:dyDescent="0.25">
      <c r="B49" s="78">
        <v>22</v>
      </c>
      <c r="C49" s="72"/>
      <c r="D49" s="82" t="s">
        <v>258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82" t="s">
        <v>259</v>
      </c>
      <c r="R49" s="72"/>
      <c r="S49" s="72"/>
      <c r="T49" s="72"/>
      <c r="U49" s="72"/>
      <c r="V49" s="72"/>
      <c r="W49" s="72"/>
      <c r="X49" s="72"/>
      <c r="Y49" s="72"/>
      <c r="Z49" s="83"/>
      <c r="AA49" s="84"/>
      <c r="AB49" s="78" t="s">
        <v>260</v>
      </c>
      <c r="AC49" s="72"/>
      <c r="AD49" s="82" t="s">
        <v>66</v>
      </c>
      <c r="AE49" s="72"/>
      <c r="AF49" s="74">
        <f t="shared" si="2"/>
        <v>0</v>
      </c>
      <c r="AG49" s="72"/>
    </row>
    <row r="50" spans="2:33" ht="11.25" customHeight="1" x14ac:dyDescent="0.25">
      <c r="B50" s="75" t="s">
        <v>237</v>
      </c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6">
        <f>SUM(AF27:AG49)</f>
        <v>0</v>
      </c>
      <c r="AF50" s="76"/>
      <c r="AG50" s="76"/>
    </row>
    <row r="51" spans="2:33" ht="2.85" customHeight="1" x14ac:dyDescent="0.25"/>
    <row r="52" spans="2:33" ht="11.25" customHeight="1" x14ac:dyDescent="0.25">
      <c r="B52" s="77" t="s">
        <v>114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</row>
    <row r="53" spans="2:33" ht="1.5" customHeight="1" x14ac:dyDescent="0.25"/>
    <row r="54" spans="2:33" ht="11.25" customHeight="1" x14ac:dyDescent="0.25">
      <c r="C54" s="78" t="s">
        <v>115</v>
      </c>
      <c r="D54" s="72"/>
      <c r="F54" s="19"/>
      <c r="G54" s="93">
        <f>AE50</f>
        <v>0</v>
      </c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21"/>
    </row>
    <row r="55" spans="2:33" ht="9.9499999999999993" customHeight="1" x14ac:dyDescent="0.25"/>
    <row r="56" spans="2:33" ht="11.45" customHeight="1" x14ac:dyDescent="0.25">
      <c r="B56" s="67" t="s">
        <v>0</v>
      </c>
      <c r="C56" s="68"/>
      <c r="D56" s="68"/>
      <c r="E56" s="68"/>
      <c r="F56" s="68"/>
      <c r="G56" s="68"/>
      <c r="H56" s="68"/>
      <c r="I56" s="68"/>
      <c r="K56" s="69" t="s">
        <v>9</v>
      </c>
      <c r="L56" s="68"/>
      <c r="M56" s="68"/>
      <c r="N56" s="68"/>
      <c r="O56" s="68"/>
      <c r="P56" s="68"/>
      <c r="Q56" s="68"/>
      <c r="R56" s="68"/>
    </row>
    <row r="57" spans="2:33" ht="11.25" customHeight="1" x14ac:dyDescent="0.25">
      <c r="B57" s="69" t="s">
        <v>10</v>
      </c>
      <c r="C57" s="68"/>
      <c r="D57" s="68"/>
      <c r="E57" s="68"/>
      <c r="F57" s="68"/>
      <c r="G57" s="68"/>
      <c r="H57" s="68"/>
      <c r="I57" s="68"/>
      <c r="J57" s="20"/>
      <c r="K57" s="70">
        <f>G54</f>
        <v>0</v>
      </c>
      <c r="L57" s="68"/>
      <c r="M57" s="68"/>
      <c r="N57" s="68"/>
      <c r="O57" s="68"/>
      <c r="P57" s="68"/>
      <c r="Q57" s="68"/>
      <c r="R57" s="68"/>
    </row>
    <row r="58" spans="2:33" ht="0" hidden="1" customHeight="1" x14ac:dyDescent="0.25"/>
    <row r="59" spans="2:33" ht="3" customHeight="1" x14ac:dyDescent="0.25"/>
    <row r="60" spans="2:33" ht="11.25" customHeight="1" x14ac:dyDescent="0.25">
      <c r="B60" s="71" t="s">
        <v>55</v>
      </c>
      <c r="C60" s="72"/>
      <c r="D60" s="72"/>
      <c r="E60" s="72"/>
      <c r="F60" s="72"/>
      <c r="G60" s="72"/>
      <c r="H60" s="72"/>
      <c r="I60" s="72"/>
      <c r="K60" s="73">
        <f>K57</f>
        <v>0</v>
      </c>
      <c r="L60" s="72"/>
      <c r="M60" s="72"/>
      <c r="N60" s="72"/>
      <c r="O60" s="72"/>
      <c r="P60" s="72"/>
      <c r="Q60" s="72"/>
      <c r="R60" s="72"/>
    </row>
    <row r="61" spans="2:33" ht="11.45" customHeight="1" x14ac:dyDescent="0.25"/>
    <row r="62" spans="2:33" ht="2.85" customHeight="1" x14ac:dyDescent="0.25"/>
    <row r="63" spans="2:33" ht="0" hidden="1" customHeight="1" x14ac:dyDescent="0.25"/>
    <row r="64" spans="2:33" ht="17.100000000000001" customHeight="1" x14ac:dyDescent="0.25">
      <c r="B64" s="85" t="s">
        <v>194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</row>
    <row r="65" spans="2:33" ht="2.85" customHeight="1" x14ac:dyDescent="0.25"/>
    <row r="66" spans="2:33" ht="11.45" customHeight="1" x14ac:dyDescent="0.25">
      <c r="B66" s="75" t="s">
        <v>57</v>
      </c>
      <c r="C66" s="87"/>
      <c r="D66" s="92" t="s">
        <v>58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92" t="s">
        <v>8</v>
      </c>
      <c r="R66" s="87"/>
      <c r="S66" s="87"/>
      <c r="T66" s="87"/>
      <c r="U66" s="87"/>
      <c r="V66" s="87"/>
      <c r="W66" s="87"/>
      <c r="X66" s="87"/>
      <c r="Y66" s="87"/>
      <c r="Z66" s="75" t="s">
        <v>59</v>
      </c>
      <c r="AA66" s="87"/>
      <c r="AB66" s="75" t="s">
        <v>60</v>
      </c>
      <c r="AC66" s="87"/>
      <c r="AD66" s="92" t="s">
        <v>61</v>
      </c>
      <c r="AE66" s="87"/>
      <c r="AF66" s="75" t="s">
        <v>62</v>
      </c>
      <c r="AG66" s="87"/>
    </row>
    <row r="67" spans="2:33" ht="11.45" customHeight="1" x14ac:dyDescent="0.25">
      <c r="B67" s="78">
        <v>1</v>
      </c>
      <c r="C67" s="72"/>
      <c r="D67" s="82" t="s">
        <v>0</v>
      </c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82" t="s">
        <v>195</v>
      </c>
      <c r="R67" s="72"/>
      <c r="S67" s="72"/>
      <c r="T67" s="72"/>
      <c r="U67" s="72"/>
      <c r="V67" s="72"/>
      <c r="W67" s="72"/>
      <c r="X67" s="72"/>
      <c r="Y67" s="72"/>
      <c r="Z67" s="83"/>
      <c r="AA67" s="84"/>
      <c r="AB67" s="74">
        <v>28.5</v>
      </c>
      <c r="AC67" s="72"/>
      <c r="AD67" s="82" t="s">
        <v>72</v>
      </c>
      <c r="AE67" s="72"/>
      <c r="AF67" s="74">
        <f t="shared" ref="AF67:AF73" si="3">Z67*AB67</f>
        <v>0</v>
      </c>
      <c r="AG67" s="72"/>
    </row>
    <row r="68" spans="2:33" ht="11.25" customHeight="1" x14ac:dyDescent="0.25">
      <c r="B68" s="78">
        <v>2</v>
      </c>
      <c r="C68" s="72"/>
      <c r="D68" s="82" t="s">
        <v>218</v>
      </c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82" t="s">
        <v>219</v>
      </c>
      <c r="R68" s="72"/>
      <c r="S68" s="72"/>
      <c r="T68" s="72"/>
      <c r="U68" s="72"/>
      <c r="V68" s="72"/>
      <c r="W68" s="72"/>
      <c r="X68" s="72"/>
      <c r="Y68" s="72"/>
      <c r="Z68" s="83"/>
      <c r="AA68" s="84"/>
      <c r="AB68" s="74">
        <v>8</v>
      </c>
      <c r="AC68" s="72"/>
      <c r="AD68" s="82" t="s">
        <v>66</v>
      </c>
      <c r="AE68" s="72"/>
      <c r="AF68" s="74">
        <f t="shared" si="3"/>
        <v>0</v>
      </c>
      <c r="AG68" s="72"/>
    </row>
    <row r="69" spans="2:33" ht="11.45" customHeight="1" x14ac:dyDescent="0.25">
      <c r="B69" s="78">
        <v>3</v>
      </c>
      <c r="C69" s="72"/>
      <c r="D69" s="82" t="s">
        <v>222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82" t="s">
        <v>223</v>
      </c>
      <c r="R69" s="72"/>
      <c r="S69" s="72"/>
      <c r="T69" s="72"/>
      <c r="U69" s="72"/>
      <c r="V69" s="72"/>
      <c r="W69" s="72"/>
      <c r="X69" s="72"/>
      <c r="Y69" s="72"/>
      <c r="Z69" s="83"/>
      <c r="AA69" s="84"/>
      <c r="AB69" s="74">
        <v>45.3</v>
      </c>
      <c r="AC69" s="72"/>
      <c r="AD69" s="82" t="s">
        <v>72</v>
      </c>
      <c r="AE69" s="72"/>
      <c r="AF69" s="74">
        <f t="shared" si="3"/>
        <v>0</v>
      </c>
      <c r="AG69" s="72"/>
    </row>
    <row r="70" spans="2:33" ht="11.45" customHeight="1" x14ac:dyDescent="0.25">
      <c r="B70" s="78">
        <v>4</v>
      </c>
      <c r="C70" s="72"/>
      <c r="D70" s="82" t="s">
        <v>0</v>
      </c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82" t="s">
        <v>200</v>
      </c>
      <c r="R70" s="72"/>
      <c r="S70" s="72"/>
      <c r="T70" s="72"/>
      <c r="U70" s="72"/>
      <c r="V70" s="72"/>
      <c r="W70" s="72"/>
      <c r="X70" s="72"/>
      <c r="Y70" s="72"/>
      <c r="Z70" s="83"/>
      <c r="AA70" s="84"/>
      <c r="AB70" s="74">
        <v>25</v>
      </c>
      <c r="AC70" s="72"/>
      <c r="AD70" s="82" t="s">
        <v>72</v>
      </c>
      <c r="AE70" s="72"/>
      <c r="AF70" s="74">
        <f t="shared" si="3"/>
        <v>0</v>
      </c>
      <c r="AG70" s="72"/>
    </row>
    <row r="71" spans="2:33" ht="11.45" customHeight="1" x14ac:dyDescent="0.25">
      <c r="B71" s="78">
        <v>5</v>
      </c>
      <c r="C71" s="72"/>
      <c r="D71" s="82" t="s">
        <v>0</v>
      </c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82" t="s">
        <v>196</v>
      </c>
      <c r="R71" s="72"/>
      <c r="S71" s="72"/>
      <c r="T71" s="72"/>
      <c r="U71" s="72"/>
      <c r="V71" s="72"/>
      <c r="W71" s="72"/>
      <c r="X71" s="72"/>
      <c r="Y71" s="72"/>
      <c r="Z71" s="83"/>
      <c r="AA71" s="84"/>
      <c r="AB71" s="74">
        <v>25</v>
      </c>
      <c r="AC71" s="72"/>
      <c r="AD71" s="82" t="s">
        <v>140</v>
      </c>
      <c r="AE71" s="72"/>
      <c r="AF71" s="74">
        <f t="shared" si="3"/>
        <v>0</v>
      </c>
      <c r="AG71" s="72"/>
    </row>
    <row r="72" spans="2:33" ht="11.25" customHeight="1" x14ac:dyDescent="0.25">
      <c r="B72" s="78">
        <v>6</v>
      </c>
      <c r="C72" s="72"/>
      <c r="D72" s="82" t="s">
        <v>226</v>
      </c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82" t="s">
        <v>227</v>
      </c>
      <c r="R72" s="72"/>
      <c r="S72" s="72"/>
      <c r="T72" s="72"/>
      <c r="U72" s="72"/>
      <c r="V72" s="72"/>
      <c r="W72" s="72"/>
      <c r="X72" s="72"/>
      <c r="Y72" s="72"/>
      <c r="Z72" s="83"/>
      <c r="AA72" s="84"/>
      <c r="AB72" s="74">
        <v>2</v>
      </c>
      <c r="AC72" s="72"/>
      <c r="AD72" s="82" t="s">
        <v>66</v>
      </c>
      <c r="AE72" s="72"/>
      <c r="AF72" s="74">
        <f t="shared" si="3"/>
        <v>0</v>
      </c>
      <c r="AG72" s="72"/>
    </row>
    <row r="73" spans="2:33" ht="11.45" customHeight="1" x14ac:dyDescent="0.25">
      <c r="B73" s="78">
        <v>7</v>
      </c>
      <c r="C73" s="72"/>
      <c r="D73" s="82" t="s">
        <v>0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82" t="s">
        <v>261</v>
      </c>
      <c r="R73" s="72"/>
      <c r="S73" s="72"/>
      <c r="T73" s="72"/>
      <c r="U73" s="72"/>
      <c r="V73" s="72"/>
      <c r="W73" s="72"/>
      <c r="X73" s="72"/>
      <c r="Y73" s="72"/>
      <c r="Z73" s="83"/>
      <c r="AA73" s="84"/>
      <c r="AB73" s="74">
        <v>9</v>
      </c>
      <c r="AC73" s="72"/>
      <c r="AD73" s="82" t="s">
        <v>72</v>
      </c>
      <c r="AE73" s="72"/>
      <c r="AF73" s="74">
        <f t="shared" si="3"/>
        <v>0</v>
      </c>
      <c r="AG73" s="72"/>
    </row>
    <row r="74" spans="2:33" ht="11.25" customHeight="1" x14ac:dyDescent="0.25">
      <c r="B74" s="75" t="s">
        <v>262</v>
      </c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6">
        <f>SUM(AF67:AG73)</f>
        <v>0</v>
      </c>
      <c r="AF74" s="76"/>
      <c r="AG74" s="76"/>
    </row>
    <row r="75" spans="2:33" ht="0" hidden="1" customHeight="1" x14ac:dyDescent="0.25"/>
    <row r="76" spans="2:33" ht="2.85" customHeight="1" x14ac:dyDescent="0.25"/>
    <row r="77" spans="2:33" ht="11.25" customHeight="1" x14ac:dyDescent="0.25">
      <c r="B77" s="77" t="s">
        <v>230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</row>
    <row r="78" spans="2:33" ht="1.5" customHeight="1" x14ac:dyDescent="0.25"/>
    <row r="79" spans="2:33" ht="11.25" customHeight="1" x14ac:dyDescent="0.25">
      <c r="C79" s="78" t="s">
        <v>115</v>
      </c>
      <c r="D79" s="72"/>
      <c r="F79" s="19"/>
      <c r="G79" s="79">
        <f>AE74</f>
        <v>0</v>
      </c>
      <c r="H79" s="80"/>
      <c r="I79" s="80"/>
      <c r="J79" s="80"/>
      <c r="K79" s="80"/>
      <c r="L79" s="80"/>
      <c r="M79" s="80"/>
      <c r="N79" s="80"/>
      <c r="O79" s="80"/>
      <c r="P79" s="80"/>
      <c r="Q79" s="80"/>
    </row>
    <row r="80" spans="2:33" ht="12.75" customHeight="1" x14ac:dyDescent="0.25"/>
    <row r="81" spans="2:33" ht="11.45" customHeight="1" x14ac:dyDescent="0.25">
      <c r="B81" s="82" t="s">
        <v>0</v>
      </c>
      <c r="C81" s="72"/>
      <c r="D81" s="72"/>
      <c r="E81" s="72"/>
      <c r="F81" s="72"/>
      <c r="G81" s="72"/>
      <c r="H81" s="91" t="s">
        <v>10</v>
      </c>
      <c r="I81" s="72"/>
      <c r="J81" s="72"/>
      <c r="K81" s="72"/>
      <c r="L81" s="72"/>
      <c r="M81" s="72"/>
      <c r="N81" s="72"/>
      <c r="O81" s="72"/>
      <c r="P81" s="72"/>
      <c r="Q81" s="72"/>
    </row>
    <row r="82" spans="2:33" ht="11.25" customHeight="1" x14ac:dyDescent="0.25">
      <c r="B82" s="82" t="s">
        <v>231</v>
      </c>
      <c r="C82" s="72"/>
      <c r="D82" s="72"/>
      <c r="E82" s="72"/>
      <c r="F82" s="72"/>
      <c r="G82" s="72"/>
      <c r="H82" s="89">
        <f>ROUND(SUM(AF67,AF69:AG70,AF73)*0.05,2)</f>
        <v>0</v>
      </c>
      <c r="I82" s="90"/>
      <c r="J82" s="90"/>
      <c r="K82" s="90"/>
      <c r="L82" s="90"/>
      <c r="M82" s="90"/>
      <c r="N82" s="90"/>
      <c r="O82" s="90"/>
      <c r="P82" s="90"/>
      <c r="Q82" s="90"/>
    </row>
    <row r="83" spans="2:33" ht="0" hidden="1" customHeight="1" x14ac:dyDescent="0.25"/>
    <row r="84" spans="2:33" ht="14.1" customHeight="1" x14ac:dyDescent="0.25"/>
    <row r="85" spans="2:33" ht="11.45" customHeight="1" x14ac:dyDescent="0.25">
      <c r="B85" s="67" t="s">
        <v>0</v>
      </c>
      <c r="C85" s="68"/>
      <c r="D85" s="68"/>
      <c r="E85" s="68"/>
      <c r="F85" s="68"/>
      <c r="G85" s="68"/>
      <c r="H85" s="68"/>
      <c r="I85" s="68"/>
      <c r="K85" s="69" t="s">
        <v>9</v>
      </c>
      <c r="L85" s="68"/>
      <c r="M85" s="68"/>
      <c r="N85" s="68"/>
      <c r="O85" s="68"/>
      <c r="P85" s="68"/>
      <c r="Q85" s="68"/>
      <c r="R85" s="68"/>
    </row>
    <row r="86" spans="2:33" ht="11.25" customHeight="1" x14ac:dyDescent="0.25">
      <c r="B86" s="69" t="s">
        <v>10</v>
      </c>
      <c r="C86" s="68"/>
      <c r="D86" s="68"/>
      <c r="E86" s="68"/>
      <c r="F86" s="68"/>
      <c r="G86" s="68"/>
      <c r="H86" s="68"/>
      <c r="I86" s="68"/>
      <c r="J86" s="20"/>
      <c r="K86" s="70">
        <f>SUM(G79,H82)</f>
        <v>0</v>
      </c>
      <c r="L86" s="68"/>
      <c r="M86" s="68"/>
      <c r="N86" s="68"/>
      <c r="O86" s="68"/>
      <c r="P86" s="68"/>
      <c r="Q86" s="68"/>
      <c r="R86" s="68"/>
    </row>
    <row r="87" spans="2:33" ht="0" hidden="1" customHeight="1" x14ac:dyDescent="0.25"/>
    <row r="88" spans="2:33" ht="3" customHeight="1" x14ac:dyDescent="0.25"/>
    <row r="89" spans="2:33" ht="11.25" customHeight="1" x14ac:dyDescent="0.25">
      <c r="B89" s="71" t="s">
        <v>55</v>
      </c>
      <c r="C89" s="72"/>
      <c r="D89" s="72"/>
      <c r="E89" s="72"/>
      <c r="F89" s="72"/>
      <c r="G89" s="72"/>
      <c r="H89" s="72"/>
      <c r="I89" s="72"/>
      <c r="K89" s="73">
        <f>K86</f>
        <v>0</v>
      </c>
      <c r="L89" s="72"/>
      <c r="M89" s="72"/>
      <c r="N89" s="72"/>
      <c r="O89" s="72"/>
      <c r="P89" s="72"/>
      <c r="Q89" s="72"/>
      <c r="R89" s="72"/>
    </row>
    <row r="90" spans="2:33" ht="25.5" customHeight="1" x14ac:dyDescent="0.25"/>
    <row r="91" spans="2:33" ht="2.85" customHeight="1" x14ac:dyDescent="0.25"/>
    <row r="92" spans="2:33" ht="0" hidden="1" customHeight="1" x14ac:dyDescent="0.25"/>
    <row r="93" spans="2:33" ht="17.100000000000001" customHeight="1" x14ac:dyDescent="0.25">
      <c r="B93" s="85" t="s">
        <v>232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</row>
    <row r="94" spans="2:33" ht="2.85" customHeight="1" x14ac:dyDescent="0.25"/>
    <row r="95" spans="2:33" ht="11.45" customHeight="1" x14ac:dyDescent="0.25">
      <c r="B95" s="86" t="s">
        <v>57</v>
      </c>
      <c r="C95" s="87"/>
      <c r="D95" s="88" t="s">
        <v>58</v>
      </c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8" t="s">
        <v>8</v>
      </c>
      <c r="R95" s="87"/>
      <c r="S95" s="87"/>
      <c r="T95" s="87"/>
      <c r="U95" s="87"/>
      <c r="V95" s="87"/>
      <c r="W95" s="87"/>
      <c r="X95" s="87"/>
      <c r="Y95" s="87"/>
      <c r="Z95" s="86" t="s">
        <v>59</v>
      </c>
      <c r="AA95" s="87"/>
      <c r="AB95" s="86" t="s">
        <v>60</v>
      </c>
      <c r="AC95" s="87"/>
      <c r="AD95" s="88" t="s">
        <v>61</v>
      </c>
      <c r="AE95" s="87"/>
      <c r="AF95" s="86" t="s">
        <v>62</v>
      </c>
      <c r="AG95" s="87"/>
    </row>
    <row r="96" spans="2:33" ht="11.45" customHeight="1" x14ac:dyDescent="0.25">
      <c r="B96" s="81">
        <v>1</v>
      </c>
      <c r="C96" s="72"/>
      <c r="D96" s="82" t="s">
        <v>0</v>
      </c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82" t="s">
        <v>235</v>
      </c>
      <c r="R96" s="72"/>
      <c r="S96" s="72"/>
      <c r="T96" s="72"/>
      <c r="U96" s="72"/>
      <c r="V96" s="72"/>
      <c r="W96" s="72"/>
      <c r="X96" s="72"/>
      <c r="Y96" s="72"/>
      <c r="Z96" s="83"/>
      <c r="AA96" s="84"/>
      <c r="AB96" s="74">
        <v>4</v>
      </c>
      <c r="AC96" s="72"/>
      <c r="AD96" s="82" t="s">
        <v>234</v>
      </c>
      <c r="AE96" s="72"/>
      <c r="AF96" s="74">
        <f>Z96*AB96</f>
        <v>0</v>
      </c>
      <c r="AG96" s="72"/>
    </row>
    <row r="97" spans="2:33" ht="11.25" customHeight="1" x14ac:dyDescent="0.25">
      <c r="B97" s="75" t="s">
        <v>262</v>
      </c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6">
        <f>SUM(AF96)</f>
        <v>0</v>
      </c>
      <c r="AF97" s="76"/>
      <c r="AG97" s="76"/>
    </row>
    <row r="98" spans="2:33" ht="2.85" customHeight="1" x14ac:dyDescent="0.25"/>
    <row r="99" spans="2:33" ht="11.25" customHeight="1" x14ac:dyDescent="0.25">
      <c r="B99" s="77" t="s">
        <v>236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</row>
    <row r="100" spans="2:33" ht="1.5" customHeight="1" x14ac:dyDescent="0.25"/>
    <row r="101" spans="2:33" ht="11.25" customHeight="1" x14ac:dyDescent="0.25">
      <c r="C101" s="78" t="s">
        <v>115</v>
      </c>
      <c r="D101" s="72"/>
      <c r="F101" s="19"/>
      <c r="G101" s="79">
        <f>AE97</f>
        <v>0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</row>
    <row r="102" spans="2:33" ht="12.75" customHeight="1" x14ac:dyDescent="0.25"/>
    <row r="103" spans="2:33" ht="11.45" customHeight="1" x14ac:dyDescent="0.25">
      <c r="B103" s="67" t="s">
        <v>0</v>
      </c>
      <c r="C103" s="68"/>
      <c r="D103" s="68"/>
      <c r="E103" s="68"/>
      <c r="F103" s="68"/>
      <c r="G103" s="68"/>
      <c r="H103" s="68"/>
      <c r="I103" s="68"/>
      <c r="K103" s="69" t="s">
        <v>9</v>
      </c>
      <c r="L103" s="68"/>
      <c r="M103" s="68"/>
      <c r="N103" s="68"/>
      <c r="O103" s="68"/>
      <c r="P103" s="68"/>
      <c r="Q103" s="68"/>
      <c r="R103" s="68"/>
    </row>
    <row r="104" spans="2:33" ht="11.25" customHeight="1" x14ac:dyDescent="0.25">
      <c r="B104" s="69" t="s">
        <v>10</v>
      </c>
      <c r="C104" s="68"/>
      <c r="D104" s="68"/>
      <c r="E104" s="68"/>
      <c r="F104" s="68"/>
      <c r="G104" s="68"/>
      <c r="H104" s="68"/>
      <c r="I104" s="68"/>
      <c r="J104" s="20"/>
      <c r="K104" s="70">
        <f>G101</f>
        <v>0</v>
      </c>
      <c r="L104" s="68"/>
      <c r="M104" s="68"/>
      <c r="N104" s="68"/>
      <c r="O104" s="68"/>
      <c r="P104" s="68"/>
      <c r="Q104" s="68"/>
      <c r="R104" s="68"/>
    </row>
    <row r="105" spans="2:33" ht="0" hidden="1" customHeight="1" x14ac:dyDescent="0.25"/>
    <row r="106" spans="2:33" ht="3" customHeight="1" x14ac:dyDescent="0.25"/>
    <row r="107" spans="2:33" ht="11.25" customHeight="1" x14ac:dyDescent="0.25">
      <c r="B107" s="71" t="s">
        <v>55</v>
      </c>
      <c r="C107" s="72"/>
      <c r="D107" s="72"/>
      <c r="E107" s="72"/>
      <c r="F107" s="72"/>
      <c r="G107" s="72"/>
      <c r="H107" s="72"/>
      <c r="I107" s="72"/>
      <c r="K107" s="73">
        <f>K104</f>
        <v>0</v>
      </c>
      <c r="L107" s="72"/>
      <c r="M107" s="72"/>
      <c r="N107" s="72"/>
      <c r="O107" s="72"/>
      <c r="P107" s="72"/>
      <c r="Q107" s="72"/>
      <c r="R107" s="72"/>
    </row>
    <row r="108" spans="2:33" ht="0" hidden="1" customHeight="1" x14ac:dyDescent="0.25"/>
  </sheetData>
  <mergeCells count="325">
    <mergeCell ref="B3:AG3"/>
    <mergeCell ref="B5:C5"/>
    <mergeCell ref="D5:P5"/>
    <mergeCell ref="Q5:Y5"/>
    <mergeCell ref="Z5:AA5"/>
    <mergeCell ref="AB5:AC5"/>
    <mergeCell ref="AD5:AE5"/>
    <mergeCell ref="AF5:AG5"/>
    <mergeCell ref="AF6:AG6"/>
    <mergeCell ref="B7:C7"/>
    <mergeCell ref="D7:P7"/>
    <mergeCell ref="Q7:Y7"/>
    <mergeCell ref="Z7:AA7"/>
    <mergeCell ref="AB7:AC7"/>
    <mergeCell ref="AD7:AE7"/>
    <mergeCell ref="AF7:AG7"/>
    <mergeCell ref="B6:C6"/>
    <mergeCell ref="D6:P6"/>
    <mergeCell ref="Q6:Y6"/>
    <mergeCell ref="Z6:AA6"/>
    <mergeCell ref="AB6:AC6"/>
    <mergeCell ref="AD6:AE6"/>
    <mergeCell ref="B10:AD10"/>
    <mergeCell ref="AE10:AG10"/>
    <mergeCell ref="B13:AG13"/>
    <mergeCell ref="C15:D15"/>
    <mergeCell ref="F15:Q15"/>
    <mergeCell ref="B17:I17"/>
    <mergeCell ref="K17:R17"/>
    <mergeCell ref="AF8:AG8"/>
    <mergeCell ref="B9:C9"/>
    <mergeCell ref="D9:P9"/>
    <mergeCell ref="Q9:Y9"/>
    <mergeCell ref="Z9:AA9"/>
    <mergeCell ref="AB9:AC9"/>
    <mergeCell ref="AD9:AE9"/>
    <mergeCell ref="AF9:AG9"/>
    <mergeCell ref="B8:C8"/>
    <mergeCell ref="D8:P8"/>
    <mergeCell ref="Q8:Y8"/>
    <mergeCell ref="Z8:AA8"/>
    <mergeCell ref="AB8:AC8"/>
    <mergeCell ref="AD8:AE8"/>
    <mergeCell ref="B18:I18"/>
    <mergeCell ref="K18:R18"/>
    <mergeCell ref="B21:I21"/>
    <mergeCell ref="K21:R21"/>
    <mergeCell ref="B24:AG24"/>
    <mergeCell ref="B26:C26"/>
    <mergeCell ref="D26:P26"/>
    <mergeCell ref="Q26:Y26"/>
    <mergeCell ref="Z26:AA26"/>
    <mergeCell ref="AB26:AC26"/>
    <mergeCell ref="AD26:AE26"/>
    <mergeCell ref="AF26:AG26"/>
    <mergeCell ref="B27:C27"/>
    <mergeCell ref="D27:P27"/>
    <mergeCell ref="Q27:Y27"/>
    <mergeCell ref="Z27:AA27"/>
    <mergeCell ref="AB27:AC27"/>
    <mergeCell ref="AD27:AE27"/>
    <mergeCell ref="AF27:AG27"/>
    <mergeCell ref="AF28:AG28"/>
    <mergeCell ref="B29:C29"/>
    <mergeCell ref="D29:P29"/>
    <mergeCell ref="Q29:Y29"/>
    <mergeCell ref="Z29:AA29"/>
    <mergeCell ref="AB29:AC29"/>
    <mergeCell ref="AD29:AE29"/>
    <mergeCell ref="AF29:AG29"/>
    <mergeCell ref="B28:C28"/>
    <mergeCell ref="D28:P28"/>
    <mergeCell ref="Q28:Y28"/>
    <mergeCell ref="Z28:AA28"/>
    <mergeCell ref="AB28:AC28"/>
    <mergeCell ref="AD28:AE28"/>
    <mergeCell ref="AF30:AG30"/>
    <mergeCell ref="B31:C31"/>
    <mergeCell ref="D31:P31"/>
    <mergeCell ref="Q31:Y31"/>
    <mergeCell ref="Z31:AA31"/>
    <mergeCell ref="AB31:AC31"/>
    <mergeCell ref="AD31:AE31"/>
    <mergeCell ref="AF31:AG31"/>
    <mergeCell ref="B30:C30"/>
    <mergeCell ref="D30:P30"/>
    <mergeCell ref="Q30:Y30"/>
    <mergeCell ref="Z30:AA30"/>
    <mergeCell ref="AB30:AC30"/>
    <mergeCell ref="AD30:AE30"/>
    <mergeCell ref="AF32:AG32"/>
    <mergeCell ref="B33:C33"/>
    <mergeCell ref="D33:P33"/>
    <mergeCell ref="Q33:Y33"/>
    <mergeCell ref="Z33:AA33"/>
    <mergeCell ref="AB33:AC33"/>
    <mergeCell ref="AD33:AE33"/>
    <mergeCell ref="AF33:AG33"/>
    <mergeCell ref="B32:C32"/>
    <mergeCell ref="D32:P32"/>
    <mergeCell ref="Q32:Y32"/>
    <mergeCell ref="Z32:AA32"/>
    <mergeCell ref="AB32:AC32"/>
    <mergeCell ref="AD32:AE32"/>
    <mergeCell ref="AF34:AG34"/>
    <mergeCell ref="B35:C35"/>
    <mergeCell ref="D35:P35"/>
    <mergeCell ref="Q35:Y35"/>
    <mergeCell ref="Z35:AA35"/>
    <mergeCell ref="AB35:AC35"/>
    <mergeCell ref="AD35:AE35"/>
    <mergeCell ref="AF35:AG35"/>
    <mergeCell ref="B34:C34"/>
    <mergeCell ref="D34:P34"/>
    <mergeCell ref="Q34:Y34"/>
    <mergeCell ref="Z34:AA34"/>
    <mergeCell ref="AB34:AC34"/>
    <mergeCell ref="AD34:AE34"/>
    <mergeCell ref="AF36:AG36"/>
    <mergeCell ref="B37:C37"/>
    <mergeCell ref="D37:P37"/>
    <mergeCell ref="Q37:Y37"/>
    <mergeCell ref="Z37:AA37"/>
    <mergeCell ref="AB37:AC37"/>
    <mergeCell ref="AD37:AE37"/>
    <mergeCell ref="AF37:AG37"/>
    <mergeCell ref="B36:C36"/>
    <mergeCell ref="D36:P36"/>
    <mergeCell ref="Q36:Y36"/>
    <mergeCell ref="Z36:AA36"/>
    <mergeCell ref="AB36:AC36"/>
    <mergeCell ref="AD36:AE36"/>
    <mergeCell ref="AF38:AG38"/>
    <mergeCell ref="B39:C39"/>
    <mergeCell ref="D39:P39"/>
    <mergeCell ref="Q39:Y39"/>
    <mergeCell ref="Z39:AA39"/>
    <mergeCell ref="AB39:AC39"/>
    <mergeCell ref="AD39:AE39"/>
    <mergeCell ref="AF39:AG39"/>
    <mergeCell ref="B38:C38"/>
    <mergeCell ref="D38:P38"/>
    <mergeCell ref="Q38:Y38"/>
    <mergeCell ref="Z38:AA38"/>
    <mergeCell ref="AB38:AC38"/>
    <mergeCell ref="AD38:AE38"/>
    <mergeCell ref="AF40:AG40"/>
    <mergeCell ref="B41:C41"/>
    <mergeCell ref="D41:P41"/>
    <mergeCell ref="Q41:Y41"/>
    <mergeCell ref="Z41:AA41"/>
    <mergeCell ref="AB41:AC41"/>
    <mergeCell ref="AD41:AE41"/>
    <mergeCell ref="AF41:AG41"/>
    <mergeCell ref="B40:C40"/>
    <mergeCell ref="D40:P40"/>
    <mergeCell ref="Q40:Y40"/>
    <mergeCell ref="Z40:AA40"/>
    <mergeCell ref="AB40:AC40"/>
    <mergeCell ref="AD40:AE40"/>
    <mergeCell ref="AF42:AG42"/>
    <mergeCell ref="B43:C43"/>
    <mergeCell ref="D43:P43"/>
    <mergeCell ref="Q43:Y43"/>
    <mergeCell ref="Z43:AA43"/>
    <mergeCell ref="AB43:AC43"/>
    <mergeCell ref="AD43:AE43"/>
    <mergeCell ref="AF43:AG43"/>
    <mergeCell ref="B42:C42"/>
    <mergeCell ref="D42:P42"/>
    <mergeCell ref="Q42:Y42"/>
    <mergeCell ref="Z42:AA42"/>
    <mergeCell ref="AB42:AC42"/>
    <mergeCell ref="AD42:AE42"/>
    <mergeCell ref="AF44:AG44"/>
    <mergeCell ref="B45:C45"/>
    <mergeCell ref="D45:P45"/>
    <mergeCell ref="Q45:Y45"/>
    <mergeCell ref="Z45:AA45"/>
    <mergeCell ref="AB45:AC45"/>
    <mergeCell ref="AD45:AE45"/>
    <mergeCell ref="AF45:AG45"/>
    <mergeCell ref="B44:C44"/>
    <mergeCell ref="D44:P44"/>
    <mergeCell ref="Q44:Y44"/>
    <mergeCell ref="Z44:AA44"/>
    <mergeCell ref="AB44:AC44"/>
    <mergeCell ref="AD44:AE44"/>
    <mergeCell ref="AF46:AG46"/>
    <mergeCell ref="B47:C47"/>
    <mergeCell ref="D47:P47"/>
    <mergeCell ref="Q47:Y47"/>
    <mergeCell ref="Z47:AA47"/>
    <mergeCell ref="AB47:AC47"/>
    <mergeCell ref="AD47:AE47"/>
    <mergeCell ref="AF47:AG47"/>
    <mergeCell ref="B46:C46"/>
    <mergeCell ref="D46:P46"/>
    <mergeCell ref="Q46:Y46"/>
    <mergeCell ref="Z46:AA46"/>
    <mergeCell ref="AB46:AC46"/>
    <mergeCell ref="AD46:AE46"/>
    <mergeCell ref="B50:AD50"/>
    <mergeCell ref="AE50:AG50"/>
    <mergeCell ref="B52:AG52"/>
    <mergeCell ref="C54:D54"/>
    <mergeCell ref="G54:Q54"/>
    <mergeCell ref="B56:I56"/>
    <mergeCell ref="K56:R56"/>
    <mergeCell ref="AF48:AG48"/>
    <mergeCell ref="B49:C49"/>
    <mergeCell ref="D49:P49"/>
    <mergeCell ref="Q49:Y49"/>
    <mergeCell ref="Z49:AA49"/>
    <mergeCell ref="AB49:AC49"/>
    <mergeCell ref="AD49:AE49"/>
    <mergeCell ref="AF49:AG49"/>
    <mergeCell ref="B48:C48"/>
    <mergeCell ref="D48:P48"/>
    <mergeCell ref="Q48:Y48"/>
    <mergeCell ref="Z48:AA48"/>
    <mergeCell ref="AB48:AC48"/>
    <mergeCell ref="AD48:AE48"/>
    <mergeCell ref="B57:I57"/>
    <mergeCell ref="K57:R57"/>
    <mergeCell ref="B60:I60"/>
    <mergeCell ref="K60:R60"/>
    <mergeCell ref="B64:AG64"/>
    <mergeCell ref="B66:C66"/>
    <mergeCell ref="D66:P66"/>
    <mergeCell ref="Q66:Y66"/>
    <mergeCell ref="Z66:AA66"/>
    <mergeCell ref="AB66:AC66"/>
    <mergeCell ref="AD66:AE66"/>
    <mergeCell ref="AF66:AG66"/>
    <mergeCell ref="B67:C67"/>
    <mergeCell ref="D67:P67"/>
    <mergeCell ref="Q67:Y67"/>
    <mergeCell ref="Z67:AA67"/>
    <mergeCell ref="AB67:AC67"/>
    <mergeCell ref="AD67:AE67"/>
    <mergeCell ref="AF67:AG67"/>
    <mergeCell ref="AF68:AG68"/>
    <mergeCell ref="B69:C69"/>
    <mergeCell ref="D69:P69"/>
    <mergeCell ref="Q69:Y69"/>
    <mergeCell ref="Z69:AA69"/>
    <mergeCell ref="AB69:AC69"/>
    <mergeCell ref="AD69:AE69"/>
    <mergeCell ref="AF69:AG69"/>
    <mergeCell ref="B68:C68"/>
    <mergeCell ref="D68:P68"/>
    <mergeCell ref="Q68:Y68"/>
    <mergeCell ref="Z68:AA68"/>
    <mergeCell ref="AB68:AC68"/>
    <mergeCell ref="AD68:AE68"/>
    <mergeCell ref="AF70:AG70"/>
    <mergeCell ref="B71:C71"/>
    <mergeCell ref="D71:P71"/>
    <mergeCell ref="Q71:Y71"/>
    <mergeCell ref="Z71:AA71"/>
    <mergeCell ref="AB71:AC71"/>
    <mergeCell ref="AD71:AE71"/>
    <mergeCell ref="AF71:AG71"/>
    <mergeCell ref="B70:C70"/>
    <mergeCell ref="D70:P70"/>
    <mergeCell ref="Q70:Y70"/>
    <mergeCell ref="Z70:AA70"/>
    <mergeCell ref="AB70:AC70"/>
    <mergeCell ref="AD70:AE70"/>
    <mergeCell ref="AF72:AG72"/>
    <mergeCell ref="B73:C73"/>
    <mergeCell ref="D73:P73"/>
    <mergeCell ref="Q73:Y73"/>
    <mergeCell ref="Z73:AA73"/>
    <mergeCell ref="AB73:AC73"/>
    <mergeCell ref="AD73:AE73"/>
    <mergeCell ref="AF73:AG73"/>
    <mergeCell ref="B72:C72"/>
    <mergeCell ref="D72:P72"/>
    <mergeCell ref="Q72:Y72"/>
    <mergeCell ref="Z72:AA72"/>
    <mergeCell ref="AB72:AC72"/>
    <mergeCell ref="AD72:AE72"/>
    <mergeCell ref="B82:G82"/>
    <mergeCell ref="H82:Q82"/>
    <mergeCell ref="B85:I85"/>
    <mergeCell ref="K85:R85"/>
    <mergeCell ref="B86:I86"/>
    <mergeCell ref="K86:R86"/>
    <mergeCell ref="B74:AD74"/>
    <mergeCell ref="AE74:AG74"/>
    <mergeCell ref="B77:AG77"/>
    <mergeCell ref="C79:D79"/>
    <mergeCell ref="G79:Q79"/>
    <mergeCell ref="B81:G81"/>
    <mergeCell ref="H81:Q81"/>
    <mergeCell ref="B89:I89"/>
    <mergeCell ref="K89:R89"/>
    <mergeCell ref="B93:AG93"/>
    <mergeCell ref="B95:C95"/>
    <mergeCell ref="D95:P95"/>
    <mergeCell ref="Q95:Y95"/>
    <mergeCell ref="Z95:AA95"/>
    <mergeCell ref="AB95:AC95"/>
    <mergeCell ref="AD95:AE95"/>
    <mergeCell ref="AF95:AG95"/>
    <mergeCell ref="B103:I103"/>
    <mergeCell ref="K103:R103"/>
    <mergeCell ref="B104:I104"/>
    <mergeCell ref="K104:R104"/>
    <mergeCell ref="B107:I107"/>
    <mergeCell ref="K107:R107"/>
    <mergeCell ref="AF96:AG96"/>
    <mergeCell ref="B97:AD97"/>
    <mergeCell ref="AE97:AG97"/>
    <mergeCell ref="B99:AG99"/>
    <mergeCell ref="C101:D101"/>
    <mergeCell ref="G101:Q101"/>
    <mergeCell ref="B96:C96"/>
    <mergeCell ref="D96:P96"/>
    <mergeCell ref="Q96:Y96"/>
    <mergeCell ref="Z96:AA96"/>
    <mergeCell ref="AB96:AC96"/>
    <mergeCell ref="AD96:AE96"/>
  </mergeCells>
  <pageMargins left="0" right="0" top="0" bottom="0" header="0" footer="0"/>
  <pageSetup paperSize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Rekapitulace</vt:lpstr>
      <vt:lpstr>Etapa I</vt:lpstr>
      <vt:lpstr>Etapa II</vt:lpstr>
      <vt:lpstr>'Etapa I'!Názvy_tisku</vt:lpstr>
      <vt:lpstr>'Etapa II'!Názvy_tisku</vt:lpstr>
      <vt:lpstr>Rekapitulace!Názvy_tisku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office2</cp:lastModifiedBy>
  <dcterms:created xsi:type="dcterms:W3CDTF">2025-01-17T08:43:55Z</dcterms:created>
  <dcterms:modified xsi:type="dcterms:W3CDTF">2025-02-03T13:09:32Z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