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.............2025\1ZS STRECHA\"/>
    </mc:Choice>
  </mc:AlternateContent>
  <xr:revisionPtr revIDLastSave="0" documentId="8_{F3AA9893-F7EB-418A-8F6E-AD2526DCAD22}" xr6:coauthVersionLast="47" xr6:coauthVersionMax="47" xr10:uidLastSave="{00000000-0000-0000-0000-000000000000}"/>
  <bookViews>
    <workbookView xWindow="39210" yWindow="-120" windowWidth="37710" windowHeight="21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-01 Pol" sheetId="12" r:id="rId4"/>
    <sheet name="01 01-02 Pol" sheetId="13" r:id="rId5"/>
    <sheet name="01 01-03 Pol" sheetId="14" r:id="rId6"/>
    <sheet name="01 01-04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01-01 Pol'!$1:$7</definedName>
    <definedName name="_xlnm.Print_Titles" localSheetId="4">'01 01-02 Pol'!$1:$7</definedName>
    <definedName name="_xlnm.Print_Titles" localSheetId="5">'01 01-03 Pol'!$1:$7</definedName>
    <definedName name="_xlnm.Print_Titles" localSheetId="6">'01 01-04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01-01 Pol'!$A$1:$Y$48</definedName>
    <definedName name="_xlnm.Print_Area" localSheetId="4">'01 01-02 Pol'!$A$1:$Y$36</definedName>
    <definedName name="_xlnm.Print_Area" localSheetId="5">'01 01-03 Pol'!$A$1:$Y$328</definedName>
    <definedName name="_xlnm.Print_Area" localSheetId="6">'01 01-04 Pol'!$A$1:$Y$100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G45" i="1"/>
  <c r="F45" i="1"/>
  <c r="G44" i="1"/>
  <c r="F44" i="1"/>
  <c r="G43" i="1"/>
  <c r="F43" i="1"/>
  <c r="G42" i="1"/>
  <c r="F42" i="1"/>
  <c r="G41" i="1"/>
  <c r="F41" i="1"/>
  <c r="G39" i="1"/>
  <c r="G46" i="1" s="1"/>
  <c r="G25" i="1" s="1"/>
  <c r="A25" i="1" s="1"/>
  <c r="F39" i="1"/>
  <c r="G99" i="15"/>
  <c r="BA77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G15" i="15"/>
  <c r="I15" i="15"/>
  <c r="K15" i="15"/>
  <c r="M15" i="15"/>
  <c r="O15" i="15"/>
  <c r="Q15" i="15"/>
  <c r="V15" i="15"/>
  <c r="G18" i="15"/>
  <c r="I18" i="15"/>
  <c r="K18" i="15"/>
  <c r="M18" i="15"/>
  <c r="O18" i="15"/>
  <c r="Q18" i="15"/>
  <c r="V18" i="15"/>
  <c r="G20" i="15"/>
  <c r="I20" i="15"/>
  <c r="K20" i="15"/>
  <c r="M20" i="15"/>
  <c r="O20" i="15"/>
  <c r="Q20" i="15"/>
  <c r="V20" i="15"/>
  <c r="G22" i="15"/>
  <c r="G8" i="15" s="1"/>
  <c r="I22" i="15"/>
  <c r="K22" i="15"/>
  <c r="O22" i="15"/>
  <c r="Q22" i="15"/>
  <c r="V22" i="15"/>
  <c r="V8" i="15" s="1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7" i="15"/>
  <c r="I27" i="15"/>
  <c r="K27" i="15"/>
  <c r="M27" i="15"/>
  <c r="O27" i="15"/>
  <c r="Q27" i="15"/>
  <c r="V27" i="15"/>
  <c r="G29" i="15"/>
  <c r="I29" i="15"/>
  <c r="K29" i="15"/>
  <c r="M29" i="15"/>
  <c r="O29" i="15"/>
  <c r="Q29" i="15"/>
  <c r="V29" i="15"/>
  <c r="G34" i="15"/>
  <c r="I34" i="15"/>
  <c r="K34" i="15"/>
  <c r="M34" i="15"/>
  <c r="O34" i="15"/>
  <c r="Q34" i="15"/>
  <c r="V34" i="15"/>
  <c r="G38" i="15"/>
  <c r="M38" i="15" s="1"/>
  <c r="I38" i="15"/>
  <c r="K38" i="15"/>
  <c r="O38" i="15"/>
  <c r="Q38" i="15"/>
  <c r="V38" i="15"/>
  <c r="G42" i="15"/>
  <c r="M42" i="15" s="1"/>
  <c r="I42" i="15"/>
  <c r="K42" i="15"/>
  <c r="O42" i="15"/>
  <c r="Q42" i="15"/>
  <c r="V42" i="15"/>
  <c r="G44" i="15"/>
  <c r="M44" i="15" s="1"/>
  <c r="I44" i="15"/>
  <c r="K44" i="15"/>
  <c r="O44" i="15"/>
  <c r="Q44" i="15"/>
  <c r="V44" i="15"/>
  <c r="G47" i="15"/>
  <c r="I47" i="15"/>
  <c r="K47" i="15"/>
  <c r="M47" i="15"/>
  <c r="O47" i="15"/>
  <c r="Q47" i="15"/>
  <c r="V47" i="15"/>
  <c r="G49" i="15"/>
  <c r="I49" i="15"/>
  <c r="K49" i="15"/>
  <c r="M49" i="15"/>
  <c r="O49" i="15"/>
  <c r="Q49" i="15"/>
  <c r="V49" i="15"/>
  <c r="G53" i="15"/>
  <c r="G52" i="15" s="1"/>
  <c r="I53" i="15"/>
  <c r="K53" i="15"/>
  <c r="K52" i="15" s="1"/>
  <c r="O53" i="15"/>
  <c r="Q53" i="15"/>
  <c r="Q52" i="15" s="1"/>
  <c r="V53" i="15"/>
  <c r="V52" i="15" s="1"/>
  <c r="G54" i="15"/>
  <c r="M54" i="15" s="1"/>
  <c r="I54" i="15"/>
  <c r="K54" i="15"/>
  <c r="O54" i="15"/>
  <c r="O52" i="15" s="1"/>
  <c r="Q54" i="15"/>
  <c r="V54" i="15"/>
  <c r="G55" i="15"/>
  <c r="M55" i="15" s="1"/>
  <c r="I55" i="15"/>
  <c r="K55" i="15"/>
  <c r="O55" i="15"/>
  <c r="Q55" i="15"/>
  <c r="V55" i="15"/>
  <c r="G56" i="15"/>
  <c r="I56" i="15"/>
  <c r="K56" i="15"/>
  <c r="M56" i="15"/>
  <c r="O56" i="15"/>
  <c r="Q56" i="15"/>
  <c r="V56" i="15"/>
  <c r="G57" i="15"/>
  <c r="I57" i="15"/>
  <c r="K57" i="15"/>
  <c r="M57" i="15"/>
  <c r="O57" i="15"/>
  <c r="Q57" i="15"/>
  <c r="V57" i="15"/>
  <c r="G58" i="15"/>
  <c r="I58" i="15"/>
  <c r="I52" i="15" s="1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O61" i="15"/>
  <c r="G62" i="15"/>
  <c r="I62" i="15"/>
  <c r="K62" i="15"/>
  <c r="K61" i="15" s="1"/>
  <c r="M62" i="15"/>
  <c r="O62" i="15"/>
  <c r="Q62" i="15"/>
  <c r="Q61" i="15" s="1"/>
  <c r="V62" i="15"/>
  <c r="G65" i="15"/>
  <c r="I65" i="15"/>
  <c r="I61" i="15" s="1"/>
  <c r="K65" i="15"/>
  <c r="M65" i="15"/>
  <c r="O65" i="15"/>
  <c r="Q65" i="15"/>
  <c r="V65" i="15"/>
  <c r="G67" i="15"/>
  <c r="I67" i="15"/>
  <c r="K67" i="15"/>
  <c r="M67" i="15"/>
  <c r="O67" i="15"/>
  <c r="Q67" i="15"/>
  <c r="V67" i="15"/>
  <c r="G69" i="15"/>
  <c r="G61" i="15" s="1"/>
  <c r="I69" i="15"/>
  <c r="K69" i="15"/>
  <c r="O69" i="15"/>
  <c r="Q69" i="15"/>
  <c r="V69" i="15"/>
  <c r="V61" i="15" s="1"/>
  <c r="I71" i="15"/>
  <c r="K71" i="15"/>
  <c r="Q71" i="15"/>
  <c r="G72" i="15"/>
  <c r="M72" i="15" s="1"/>
  <c r="M71" i="15" s="1"/>
  <c r="I72" i="15"/>
  <c r="K72" i="15"/>
  <c r="O72" i="15"/>
  <c r="O71" i="15" s="1"/>
  <c r="Q72" i="15"/>
  <c r="V72" i="15"/>
  <c r="V71" i="15" s="1"/>
  <c r="G75" i="15"/>
  <c r="Q75" i="15"/>
  <c r="V75" i="15"/>
  <c r="G76" i="15"/>
  <c r="I76" i="15"/>
  <c r="I75" i="15" s="1"/>
  <c r="K76" i="15"/>
  <c r="K75" i="15" s="1"/>
  <c r="M76" i="15"/>
  <c r="O76" i="15"/>
  <c r="O75" i="15" s="1"/>
  <c r="Q76" i="15"/>
  <c r="V76" i="15"/>
  <c r="G78" i="15"/>
  <c r="I78" i="15"/>
  <c r="K78" i="15"/>
  <c r="M78" i="15"/>
  <c r="M75" i="15" s="1"/>
  <c r="O78" i="15"/>
  <c r="Q78" i="15"/>
  <c r="V78" i="15"/>
  <c r="G80" i="15"/>
  <c r="K80" i="15"/>
  <c r="V80" i="15"/>
  <c r="G81" i="15"/>
  <c r="M81" i="15" s="1"/>
  <c r="M80" i="15" s="1"/>
  <c r="I81" i="15"/>
  <c r="I80" i="15" s="1"/>
  <c r="K81" i="15"/>
  <c r="O81" i="15"/>
  <c r="O80" i="15" s="1"/>
  <c r="Q81" i="15"/>
  <c r="Q80" i="15" s="1"/>
  <c r="V81" i="15"/>
  <c r="G83" i="15"/>
  <c r="V83" i="15"/>
  <c r="G84" i="15"/>
  <c r="I84" i="15"/>
  <c r="K84" i="15"/>
  <c r="K83" i="15" s="1"/>
  <c r="M84" i="15"/>
  <c r="O84" i="15"/>
  <c r="Q84" i="15"/>
  <c r="Q83" i="15" s="1"/>
  <c r="V84" i="15"/>
  <c r="G87" i="15"/>
  <c r="I87" i="15"/>
  <c r="K87" i="15"/>
  <c r="M87" i="15"/>
  <c r="O87" i="15"/>
  <c r="O83" i="15" s="1"/>
  <c r="Q87" i="15"/>
  <c r="V87" i="15"/>
  <c r="G90" i="15"/>
  <c r="I90" i="15"/>
  <c r="I83" i="15" s="1"/>
  <c r="K90" i="15"/>
  <c r="M90" i="15"/>
  <c r="O90" i="15"/>
  <c r="Q90" i="15"/>
  <c r="V90" i="15"/>
  <c r="G92" i="15"/>
  <c r="M92" i="15" s="1"/>
  <c r="I92" i="15"/>
  <c r="K92" i="15"/>
  <c r="O92" i="15"/>
  <c r="Q92" i="15"/>
  <c r="V92" i="15"/>
  <c r="I94" i="15"/>
  <c r="K94" i="15"/>
  <c r="Q94" i="15"/>
  <c r="G95" i="15"/>
  <c r="G94" i="15" s="1"/>
  <c r="I95" i="15"/>
  <c r="K95" i="15"/>
  <c r="O95" i="15"/>
  <c r="O94" i="15" s="1"/>
  <c r="Q95" i="15"/>
  <c r="V95" i="15"/>
  <c r="V94" i="15" s="1"/>
  <c r="AE99" i="15"/>
  <c r="G327" i="14"/>
  <c r="BA272" i="14"/>
  <c r="BA270" i="14"/>
  <c r="BA226" i="14"/>
  <c r="BA207" i="14"/>
  <c r="BA165" i="14"/>
  <c r="BA116" i="14"/>
  <c r="G8" i="14"/>
  <c r="O8" i="14"/>
  <c r="V8" i="14"/>
  <c r="G9" i="14"/>
  <c r="I9" i="14"/>
  <c r="I8" i="14" s="1"/>
  <c r="K9" i="14"/>
  <c r="K8" i="14" s="1"/>
  <c r="M9" i="14"/>
  <c r="M8" i="14" s="1"/>
  <c r="O9" i="14"/>
  <c r="Q9" i="14"/>
  <c r="Q8" i="14" s="1"/>
  <c r="V9" i="14"/>
  <c r="G12" i="14"/>
  <c r="V12" i="14"/>
  <c r="G13" i="14"/>
  <c r="M13" i="14" s="1"/>
  <c r="I13" i="14"/>
  <c r="I12" i="14" s="1"/>
  <c r="K13" i="14"/>
  <c r="O13" i="14"/>
  <c r="Q13" i="14"/>
  <c r="Q12" i="14" s="1"/>
  <c r="V13" i="14"/>
  <c r="G16" i="14"/>
  <c r="M16" i="14" s="1"/>
  <c r="I16" i="14"/>
  <c r="K16" i="14"/>
  <c r="K12" i="14" s="1"/>
  <c r="O16" i="14"/>
  <c r="O12" i="14" s="1"/>
  <c r="Q16" i="14"/>
  <c r="V16" i="14"/>
  <c r="G18" i="14"/>
  <c r="I18" i="14"/>
  <c r="K18" i="14"/>
  <c r="M18" i="14"/>
  <c r="O18" i="14"/>
  <c r="Q18" i="14"/>
  <c r="V18" i="14"/>
  <c r="G20" i="14"/>
  <c r="I20" i="14"/>
  <c r="K20" i="14"/>
  <c r="M20" i="14"/>
  <c r="O20" i="14"/>
  <c r="Q20" i="14"/>
  <c r="V20" i="14"/>
  <c r="G27" i="14"/>
  <c r="G26" i="14" s="1"/>
  <c r="I27" i="14"/>
  <c r="K27" i="14"/>
  <c r="K26" i="14" s="1"/>
  <c r="O27" i="14"/>
  <c r="O26" i="14" s="1"/>
  <c r="Q27" i="14"/>
  <c r="V27" i="14"/>
  <c r="V26" i="14" s="1"/>
  <c r="G30" i="14"/>
  <c r="M30" i="14" s="1"/>
  <c r="I30" i="14"/>
  <c r="K30" i="14"/>
  <c r="O30" i="14"/>
  <c r="Q30" i="14"/>
  <c r="Q26" i="14" s="1"/>
  <c r="V30" i="14"/>
  <c r="G33" i="14"/>
  <c r="M33" i="14" s="1"/>
  <c r="I33" i="14"/>
  <c r="K33" i="14"/>
  <c r="O33" i="14"/>
  <c r="Q33" i="14"/>
  <c r="V33" i="14"/>
  <c r="G35" i="14"/>
  <c r="I35" i="14"/>
  <c r="K35" i="14"/>
  <c r="M35" i="14"/>
  <c r="O35" i="14"/>
  <c r="Q35" i="14"/>
  <c r="V35" i="14"/>
  <c r="G38" i="14"/>
  <c r="I38" i="14"/>
  <c r="K38" i="14"/>
  <c r="M38" i="14"/>
  <c r="O38" i="14"/>
  <c r="Q38" i="14"/>
  <c r="V38" i="14"/>
  <c r="G40" i="14"/>
  <c r="I40" i="14"/>
  <c r="I26" i="14" s="1"/>
  <c r="K40" i="14"/>
  <c r="M40" i="14"/>
  <c r="O40" i="14"/>
  <c r="Q40" i="14"/>
  <c r="V40" i="14"/>
  <c r="G43" i="14"/>
  <c r="M43" i="14" s="1"/>
  <c r="I43" i="14"/>
  <c r="K43" i="14"/>
  <c r="O43" i="14"/>
  <c r="Q43" i="14"/>
  <c r="V43" i="14"/>
  <c r="G47" i="14"/>
  <c r="M47" i="14" s="1"/>
  <c r="I47" i="14"/>
  <c r="K47" i="14"/>
  <c r="K46" i="14" s="1"/>
  <c r="O47" i="14"/>
  <c r="O46" i="14" s="1"/>
  <c r="Q47" i="14"/>
  <c r="Q46" i="14" s="1"/>
  <c r="V47" i="14"/>
  <c r="G50" i="14"/>
  <c r="I50" i="14"/>
  <c r="K50" i="14"/>
  <c r="M50" i="14"/>
  <c r="O50" i="14"/>
  <c r="Q50" i="14"/>
  <c r="V50" i="14"/>
  <c r="G53" i="14"/>
  <c r="I53" i="14"/>
  <c r="K53" i="14"/>
  <c r="M53" i="14"/>
  <c r="O53" i="14"/>
  <c r="Q53" i="14"/>
  <c r="V53" i="14"/>
  <c r="G56" i="14"/>
  <c r="I56" i="14"/>
  <c r="I46" i="14" s="1"/>
  <c r="K56" i="14"/>
  <c r="M56" i="14"/>
  <c r="O56" i="14"/>
  <c r="Q56" i="14"/>
  <c r="V56" i="14"/>
  <c r="G59" i="14"/>
  <c r="G46" i="14" s="1"/>
  <c r="I59" i="14"/>
  <c r="K59" i="14"/>
  <c r="O59" i="14"/>
  <c r="Q59" i="14"/>
  <c r="V59" i="14"/>
  <c r="V46" i="14" s="1"/>
  <c r="G61" i="14"/>
  <c r="M61" i="14" s="1"/>
  <c r="I61" i="14"/>
  <c r="K61" i="14"/>
  <c r="O61" i="14"/>
  <c r="Q61" i="14"/>
  <c r="V61" i="14"/>
  <c r="G63" i="14"/>
  <c r="M63" i="14" s="1"/>
  <c r="I63" i="14"/>
  <c r="K63" i="14"/>
  <c r="O63" i="14"/>
  <c r="Q63" i="14"/>
  <c r="V63" i="14"/>
  <c r="G65" i="14"/>
  <c r="I65" i="14"/>
  <c r="K65" i="14"/>
  <c r="M65" i="14"/>
  <c r="O65" i="14"/>
  <c r="Q65" i="14"/>
  <c r="V65" i="14"/>
  <c r="G67" i="14"/>
  <c r="I67" i="14"/>
  <c r="K67" i="14"/>
  <c r="M67" i="14"/>
  <c r="O67" i="14"/>
  <c r="Q67" i="14"/>
  <c r="V67" i="14"/>
  <c r="G69" i="14"/>
  <c r="I69" i="14"/>
  <c r="K69" i="14"/>
  <c r="M69" i="14"/>
  <c r="O69" i="14"/>
  <c r="Q69" i="14"/>
  <c r="V69" i="14"/>
  <c r="G71" i="14"/>
  <c r="M71" i="14" s="1"/>
  <c r="I71" i="14"/>
  <c r="K71" i="14"/>
  <c r="O71" i="14"/>
  <c r="Q71" i="14"/>
  <c r="V71" i="14"/>
  <c r="G74" i="14"/>
  <c r="M74" i="14" s="1"/>
  <c r="I74" i="14"/>
  <c r="K74" i="14"/>
  <c r="O74" i="14"/>
  <c r="Q74" i="14"/>
  <c r="V74" i="14"/>
  <c r="G76" i="14"/>
  <c r="M76" i="14" s="1"/>
  <c r="I76" i="14"/>
  <c r="K76" i="14"/>
  <c r="O76" i="14"/>
  <c r="Q76" i="14"/>
  <c r="V76" i="14"/>
  <c r="G78" i="14"/>
  <c r="I78" i="14"/>
  <c r="K78" i="14"/>
  <c r="M78" i="14"/>
  <c r="O78" i="14"/>
  <c r="Q78" i="14"/>
  <c r="V78" i="14"/>
  <c r="G82" i="14"/>
  <c r="I82" i="14"/>
  <c r="I81" i="14" s="1"/>
  <c r="K82" i="14"/>
  <c r="K81" i="14" s="1"/>
  <c r="M82" i="14"/>
  <c r="O82" i="14"/>
  <c r="Q82" i="14"/>
  <c r="Q81" i="14" s="1"/>
  <c r="V82" i="14"/>
  <c r="G84" i="14"/>
  <c r="G81" i="14" s="1"/>
  <c r="I84" i="14"/>
  <c r="K84" i="14"/>
  <c r="O84" i="14"/>
  <c r="O81" i="14" s="1"/>
  <c r="Q84" i="14"/>
  <c r="V84" i="14"/>
  <c r="V81" i="14" s="1"/>
  <c r="G86" i="14"/>
  <c r="V86" i="14"/>
  <c r="G87" i="14"/>
  <c r="M87" i="14" s="1"/>
  <c r="M86" i="14" s="1"/>
  <c r="I87" i="14"/>
  <c r="K87" i="14"/>
  <c r="K86" i="14" s="1"/>
  <c r="O87" i="14"/>
  <c r="O86" i="14" s="1"/>
  <c r="Q87" i="14"/>
  <c r="Q86" i="14" s="1"/>
  <c r="V87" i="14"/>
  <c r="G90" i="14"/>
  <c r="I90" i="14"/>
  <c r="I86" i="14" s="1"/>
  <c r="K90" i="14"/>
  <c r="M90" i="14"/>
  <c r="O90" i="14"/>
  <c r="Q90" i="14"/>
  <c r="V90" i="14"/>
  <c r="G92" i="14"/>
  <c r="I92" i="14"/>
  <c r="K92" i="14"/>
  <c r="M92" i="14"/>
  <c r="O92" i="14"/>
  <c r="Q92" i="14"/>
  <c r="V92" i="14"/>
  <c r="K95" i="14"/>
  <c r="Q95" i="14"/>
  <c r="G96" i="14"/>
  <c r="G95" i="14" s="1"/>
  <c r="I96" i="14"/>
  <c r="I95" i="14" s="1"/>
  <c r="K96" i="14"/>
  <c r="O96" i="14"/>
  <c r="O95" i="14" s="1"/>
  <c r="Q96" i="14"/>
  <c r="V96" i="14"/>
  <c r="V95" i="14" s="1"/>
  <c r="G97" i="14"/>
  <c r="V97" i="14"/>
  <c r="G98" i="14"/>
  <c r="M98" i="14" s="1"/>
  <c r="M97" i="14" s="1"/>
  <c r="I98" i="14"/>
  <c r="K98" i="14"/>
  <c r="K97" i="14" s="1"/>
  <c r="O98" i="14"/>
  <c r="O97" i="14" s="1"/>
  <c r="Q98" i="14"/>
  <c r="Q97" i="14" s="1"/>
  <c r="V98" i="14"/>
  <c r="G100" i="14"/>
  <c r="I100" i="14"/>
  <c r="I97" i="14" s="1"/>
  <c r="K100" i="14"/>
  <c r="M100" i="14"/>
  <c r="O100" i="14"/>
  <c r="Q100" i="14"/>
  <c r="V100" i="14"/>
  <c r="G108" i="14"/>
  <c r="I108" i="14"/>
  <c r="K108" i="14"/>
  <c r="M108" i="14"/>
  <c r="O108" i="14"/>
  <c r="Q108" i="14"/>
  <c r="V108" i="14"/>
  <c r="G115" i="14"/>
  <c r="I115" i="14"/>
  <c r="K115" i="14"/>
  <c r="M115" i="14"/>
  <c r="O115" i="14"/>
  <c r="Q115" i="14"/>
  <c r="V115" i="14"/>
  <c r="G120" i="14"/>
  <c r="M120" i="14" s="1"/>
  <c r="I120" i="14"/>
  <c r="K120" i="14"/>
  <c r="O120" i="14"/>
  <c r="Q120" i="14"/>
  <c r="V120" i="14"/>
  <c r="G122" i="14"/>
  <c r="M122" i="14" s="1"/>
  <c r="I122" i="14"/>
  <c r="K122" i="14"/>
  <c r="K121" i="14" s="1"/>
  <c r="O122" i="14"/>
  <c r="O121" i="14" s="1"/>
  <c r="Q122" i="14"/>
  <c r="Q121" i="14" s="1"/>
  <c r="V122" i="14"/>
  <c r="G124" i="14"/>
  <c r="I124" i="14"/>
  <c r="I121" i="14" s="1"/>
  <c r="K124" i="14"/>
  <c r="M124" i="14"/>
  <c r="O124" i="14"/>
  <c r="Q124" i="14"/>
  <c r="V124" i="14"/>
  <c r="G126" i="14"/>
  <c r="I126" i="14"/>
  <c r="K126" i="14"/>
  <c r="M126" i="14"/>
  <c r="O126" i="14"/>
  <c r="Q126" i="14"/>
  <c r="V126" i="14"/>
  <c r="G129" i="14"/>
  <c r="I129" i="14"/>
  <c r="K129" i="14"/>
  <c r="M129" i="14"/>
  <c r="O129" i="14"/>
  <c r="Q129" i="14"/>
  <c r="V129" i="14"/>
  <c r="G133" i="14"/>
  <c r="M133" i="14" s="1"/>
  <c r="I133" i="14"/>
  <c r="K133" i="14"/>
  <c r="O133" i="14"/>
  <c r="Q133" i="14"/>
  <c r="V133" i="14"/>
  <c r="G136" i="14"/>
  <c r="M136" i="14" s="1"/>
  <c r="I136" i="14"/>
  <c r="K136" i="14"/>
  <c r="O136" i="14"/>
  <c r="Q136" i="14"/>
  <c r="V136" i="14"/>
  <c r="V121" i="14" s="1"/>
  <c r="G140" i="14"/>
  <c r="M140" i="14" s="1"/>
  <c r="I140" i="14"/>
  <c r="K140" i="14"/>
  <c r="O140" i="14"/>
  <c r="Q140" i="14"/>
  <c r="V140" i="14"/>
  <c r="G143" i="14"/>
  <c r="I143" i="14"/>
  <c r="K143" i="14"/>
  <c r="M143" i="14"/>
  <c r="O143" i="14"/>
  <c r="Q143" i="14"/>
  <c r="V143" i="14"/>
  <c r="G148" i="14"/>
  <c r="I148" i="14"/>
  <c r="K148" i="14"/>
  <c r="M148" i="14"/>
  <c r="O148" i="14"/>
  <c r="Q148" i="14"/>
  <c r="V148" i="14"/>
  <c r="G151" i="14"/>
  <c r="I151" i="14"/>
  <c r="K151" i="14"/>
  <c r="M151" i="14"/>
  <c r="O151" i="14"/>
  <c r="Q151" i="14"/>
  <c r="V151" i="14"/>
  <c r="G153" i="14"/>
  <c r="M153" i="14" s="1"/>
  <c r="I153" i="14"/>
  <c r="K153" i="14"/>
  <c r="O153" i="14"/>
  <c r="Q153" i="14"/>
  <c r="Q152" i="14" s="1"/>
  <c r="V153" i="14"/>
  <c r="V152" i="14" s="1"/>
  <c r="G155" i="14"/>
  <c r="M155" i="14" s="1"/>
  <c r="I155" i="14"/>
  <c r="K155" i="14"/>
  <c r="K152" i="14" s="1"/>
  <c r="O155" i="14"/>
  <c r="O152" i="14" s="1"/>
  <c r="Q155" i="14"/>
  <c r="V155" i="14"/>
  <c r="G157" i="14"/>
  <c r="I157" i="14"/>
  <c r="K157" i="14"/>
  <c r="M157" i="14"/>
  <c r="O157" i="14"/>
  <c r="Q157" i="14"/>
  <c r="V157" i="14"/>
  <c r="G159" i="14"/>
  <c r="I159" i="14"/>
  <c r="K159" i="14"/>
  <c r="M159" i="14"/>
  <c r="O159" i="14"/>
  <c r="Q159" i="14"/>
  <c r="V159" i="14"/>
  <c r="G161" i="14"/>
  <c r="I161" i="14"/>
  <c r="K161" i="14"/>
  <c r="M161" i="14"/>
  <c r="O161" i="14"/>
  <c r="Q161" i="14"/>
  <c r="V161" i="14"/>
  <c r="G164" i="14"/>
  <c r="M164" i="14" s="1"/>
  <c r="I164" i="14"/>
  <c r="I152" i="14" s="1"/>
  <c r="K164" i="14"/>
  <c r="O164" i="14"/>
  <c r="Q164" i="14"/>
  <c r="V164" i="14"/>
  <c r="G167" i="14"/>
  <c r="M167" i="14" s="1"/>
  <c r="I167" i="14"/>
  <c r="K167" i="14"/>
  <c r="O167" i="14"/>
  <c r="Q167" i="14"/>
  <c r="V167" i="14"/>
  <c r="G170" i="14"/>
  <c r="M170" i="14" s="1"/>
  <c r="I170" i="14"/>
  <c r="K170" i="14"/>
  <c r="O170" i="14"/>
  <c r="Q170" i="14"/>
  <c r="V170" i="14"/>
  <c r="G172" i="14"/>
  <c r="I172" i="14"/>
  <c r="K172" i="14"/>
  <c r="M172" i="14"/>
  <c r="O172" i="14"/>
  <c r="Q172" i="14"/>
  <c r="V172" i="14"/>
  <c r="G175" i="14"/>
  <c r="I175" i="14"/>
  <c r="K175" i="14"/>
  <c r="M175" i="14"/>
  <c r="O175" i="14"/>
  <c r="Q175" i="14"/>
  <c r="V175" i="14"/>
  <c r="G177" i="14"/>
  <c r="I177" i="14"/>
  <c r="K177" i="14"/>
  <c r="M177" i="14"/>
  <c r="O177" i="14"/>
  <c r="Q177" i="14"/>
  <c r="V177" i="14"/>
  <c r="G179" i="14"/>
  <c r="M179" i="14" s="1"/>
  <c r="I179" i="14"/>
  <c r="K179" i="14"/>
  <c r="O179" i="14"/>
  <c r="Q179" i="14"/>
  <c r="V179" i="14"/>
  <c r="G181" i="14"/>
  <c r="M181" i="14" s="1"/>
  <c r="I181" i="14"/>
  <c r="K181" i="14"/>
  <c r="O181" i="14"/>
  <c r="Q181" i="14"/>
  <c r="V181" i="14"/>
  <c r="G183" i="14"/>
  <c r="M183" i="14" s="1"/>
  <c r="I183" i="14"/>
  <c r="K183" i="14"/>
  <c r="O183" i="14"/>
  <c r="Q183" i="14"/>
  <c r="V183" i="14"/>
  <c r="G185" i="14"/>
  <c r="I185" i="14"/>
  <c r="K185" i="14"/>
  <c r="M185" i="14"/>
  <c r="O185" i="14"/>
  <c r="Q185" i="14"/>
  <c r="V185" i="14"/>
  <c r="G188" i="14"/>
  <c r="I188" i="14"/>
  <c r="K188" i="14"/>
  <c r="M188" i="14"/>
  <c r="O188" i="14"/>
  <c r="Q188" i="14"/>
  <c r="V188" i="14"/>
  <c r="G191" i="14"/>
  <c r="I191" i="14"/>
  <c r="K191" i="14"/>
  <c r="M191" i="14"/>
  <c r="O191" i="14"/>
  <c r="Q191" i="14"/>
  <c r="V191" i="14"/>
  <c r="G194" i="14"/>
  <c r="M194" i="14" s="1"/>
  <c r="I194" i="14"/>
  <c r="K194" i="14"/>
  <c r="O194" i="14"/>
  <c r="Q194" i="14"/>
  <c r="V194" i="14"/>
  <c r="G196" i="14"/>
  <c r="M196" i="14" s="1"/>
  <c r="I196" i="14"/>
  <c r="K196" i="14"/>
  <c r="O196" i="14"/>
  <c r="Q196" i="14"/>
  <c r="V196" i="14"/>
  <c r="G198" i="14"/>
  <c r="M198" i="14" s="1"/>
  <c r="I198" i="14"/>
  <c r="K198" i="14"/>
  <c r="O198" i="14"/>
  <c r="Q198" i="14"/>
  <c r="V198" i="14"/>
  <c r="G200" i="14"/>
  <c r="I200" i="14"/>
  <c r="K200" i="14"/>
  <c r="M200" i="14"/>
  <c r="O200" i="14"/>
  <c r="Q200" i="14"/>
  <c r="V200" i="14"/>
  <c r="G202" i="14"/>
  <c r="I202" i="14"/>
  <c r="K202" i="14"/>
  <c r="M202" i="14"/>
  <c r="O202" i="14"/>
  <c r="Q202" i="14"/>
  <c r="V202" i="14"/>
  <c r="G205" i="14"/>
  <c r="I205" i="14"/>
  <c r="K205" i="14"/>
  <c r="M205" i="14"/>
  <c r="O205" i="14"/>
  <c r="Q205" i="14"/>
  <c r="V205" i="14"/>
  <c r="G211" i="14"/>
  <c r="M211" i="14" s="1"/>
  <c r="I211" i="14"/>
  <c r="K211" i="14"/>
  <c r="O211" i="14"/>
  <c r="Q211" i="14"/>
  <c r="V211" i="14"/>
  <c r="G213" i="14"/>
  <c r="M213" i="14" s="1"/>
  <c r="I213" i="14"/>
  <c r="K213" i="14"/>
  <c r="O213" i="14"/>
  <c r="Q213" i="14"/>
  <c r="V213" i="14"/>
  <c r="G215" i="14"/>
  <c r="M215" i="14" s="1"/>
  <c r="I215" i="14"/>
  <c r="K215" i="14"/>
  <c r="O215" i="14"/>
  <c r="Q215" i="14"/>
  <c r="V215" i="14"/>
  <c r="G217" i="14"/>
  <c r="I217" i="14"/>
  <c r="K217" i="14"/>
  <c r="M217" i="14"/>
  <c r="O217" i="14"/>
  <c r="Q217" i="14"/>
  <c r="V217" i="14"/>
  <c r="G221" i="14"/>
  <c r="I221" i="14"/>
  <c r="K221" i="14"/>
  <c r="M221" i="14"/>
  <c r="O221" i="14"/>
  <c r="Q221" i="14"/>
  <c r="V221" i="14"/>
  <c r="K222" i="14"/>
  <c r="G223" i="14"/>
  <c r="G222" i="14" s="1"/>
  <c r="I223" i="14"/>
  <c r="I222" i="14" s="1"/>
  <c r="K223" i="14"/>
  <c r="O223" i="14"/>
  <c r="O222" i="14" s="1"/>
  <c r="Q223" i="14"/>
  <c r="V223" i="14"/>
  <c r="V222" i="14" s="1"/>
  <c r="G225" i="14"/>
  <c r="M225" i="14" s="1"/>
  <c r="I225" i="14"/>
  <c r="K225" i="14"/>
  <c r="O225" i="14"/>
  <c r="Q225" i="14"/>
  <c r="Q222" i="14" s="1"/>
  <c r="V225" i="14"/>
  <c r="G233" i="14"/>
  <c r="M233" i="14" s="1"/>
  <c r="I233" i="14"/>
  <c r="K233" i="14"/>
  <c r="O233" i="14"/>
  <c r="Q233" i="14"/>
  <c r="V233" i="14"/>
  <c r="G238" i="14"/>
  <c r="I238" i="14"/>
  <c r="K238" i="14"/>
  <c r="M238" i="14"/>
  <c r="O238" i="14"/>
  <c r="Q238" i="14"/>
  <c r="V238" i="14"/>
  <c r="G240" i="14"/>
  <c r="I240" i="14"/>
  <c r="I239" i="14" s="1"/>
  <c r="K240" i="14"/>
  <c r="K239" i="14" s="1"/>
  <c r="M240" i="14"/>
  <c r="O240" i="14"/>
  <c r="Q240" i="14"/>
  <c r="Q239" i="14" s="1"/>
  <c r="V240" i="14"/>
  <c r="G245" i="14"/>
  <c r="G239" i="14" s="1"/>
  <c r="I245" i="14"/>
  <c r="K245" i="14"/>
  <c r="O245" i="14"/>
  <c r="O239" i="14" s="1"/>
  <c r="Q245" i="14"/>
  <c r="V245" i="14"/>
  <c r="V239" i="14" s="1"/>
  <c r="G252" i="14"/>
  <c r="M252" i="14" s="1"/>
  <c r="I252" i="14"/>
  <c r="K252" i="14"/>
  <c r="O252" i="14"/>
  <c r="Q252" i="14"/>
  <c r="V252" i="14"/>
  <c r="G257" i="14"/>
  <c r="M257" i="14" s="1"/>
  <c r="I257" i="14"/>
  <c r="K257" i="14"/>
  <c r="O257" i="14"/>
  <c r="Q257" i="14"/>
  <c r="V257" i="14"/>
  <c r="G259" i="14"/>
  <c r="G258" i="14" s="1"/>
  <c r="I259" i="14"/>
  <c r="K259" i="14"/>
  <c r="K258" i="14" s="1"/>
  <c r="M259" i="14"/>
  <c r="M258" i="14" s="1"/>
  <c r="O259" i="14"/>
  <c r="Q259" i="14"/>
  <c r="V259" i="14"/>
  <c r="V258" i="14" s="1"/>
  <c r="G261" i="14"/>
  <c r="I261" i="14"/>
  <c r="I258" i="14" s="1"/>
  <c r="K261" i="14"/>
  <c r="M261" i="14"/>
  <c r="O261" i="14"/>
  <c r="Q261" i="14"/>
  <c r="Q258" i="14" s="1"/>
  <c r="V261" i="14"/>
  <c r="G263" i="14"/>
  <c r="M263" i="14" s="1"/>
  <c r="I263" i="14"/>
  <c r="K263" i="14"/>
  <c r="O263" i="14"/>
  <c r="Q263" i="14"/>
  <c r="V263" i="14"/>
  <c r="G266" i="14"/>
  <c r="M266" i="14" s="1"/>
  <c r="I266" i="14"/>
  <c r="K266" i="14"/>
  <c r="O266" i="14"/>
  <c r="Q266" i="14"/>
  <c r="V266" i="14"/>
  <c r="G269" i="14"/>
  <c r="M269" i="14" s="1"/>
  <c r="I269" i="14"/>
  <c r="K269" i="14"/>
  <c r="O269" i="14"/>
  <c r="Q269" i="14"/>
  <c r="V269" i="14"/>
  <c r="G274" i="14"/>
  <c r="I274" i="14"/>
  <c r="K274" i="14"/>
  <c r="M274" i="14"/>
  <c r="O274" i="14"/>
  <c r="O258" i="14" s="1"/>
  <c r="Q274" i="14"/>
  <c r="V274" i="14"/>
  <c r="G276" i="14"/>
  <c r="I276" i="14"/>
  <c r="I275" i="14" s="1"/>
  <c r="K276" i="14"/>
  <c r="K275" i="14" s="1"/>
  <c r="M276" i="14"/>
  <c r="O276" i="14"/>
  <c r="Q276" i="14"/>
  <c r="Q275" i="14" s="1"/>
  <c r="V276" i="14"/>
  <c r="G278" i="14"/>
  <c r="G275" i="14" s="1"/>
  <c r="I278" i="14"/>
  <c r="K278" i="14"/>
  <c r="O278" i="14"/>
  <c r="O275" i="14" s="1"/>
  <c r="Q278" i="14"/>
  <c r="V278" i="14"/>
  <c r="V275" i="14" s="1"/>
  <c r="G281" i="14"/>
  <c r="M281" i="14" s="1"/>
  <c r="I281" i="14"/>
  <c r="K281" i="14"/>
  <c r="O281" i="14"/>
  <c r="Q281" i="14"/>
  <c r="V281" i="14"/>
  <c r="G287" i="14"/>
  <c r="M287" i="14" s="1"/>
  <c r="I287" i="14"/>
  <c r="K287" i="14"/>
  <c r="O287" i="14"/>
  <c r="Q287" i="14"/>
  <c r="V287" i="14"/>
  <c r="G292" i="14"/>
  <c r="I292" i="14"/>
  <c r="K292" i="14"/>
  <c r="M292" i="14"/>
  <c r="O292" i="14"/>
  <c r="Q292" i="14"/>
  <c r="V292" i="14"/>
  <c r="G300" i="14"/>
  <c r="I300" i="14"/>
  <c r="I299" i="14" s="1"/>
  <c r="K300" i="14"/>
  <c r="K299" i="14" s="1"/>
  <c r="M300" i="14"/>
  <c r="O300" i="14"/>
  <c r="Q300" i="14"/>
  <c r="Q299" i="14" s="1"/>
  <c r="V300" i="14"/>
  <c r="G303" i="14"/>
  <c r="G299" i="14" s="1"/>
  <c r="I303" i="14"/>
  <c r="K303" i="14"/>
  <c r="O303" i="14"/>
  <c r="O299" i="14" s="1"/>
  <c r="Q303" i="14"/>
  <c r="V303" i="14"/>
  <c r="V299" i="14" s="1"/>
  <c r="G306" i="14"/>
  <c r="M306" i="14" s="1"/>
  <c r="I306" i="14"/>
  <c r="K306" i="14"/>
  <c r="O306" i="14"/>
  <c r="Q306" i="14"/>
  <c r="V306" i="14"/>
  <c r="G308" i="14"/>
  <c r="K308" i="14"/>
  <c r="Q308" i="14"/>
  <c r="V308" i="14"/>
  <c r="G309" i="14"/>
  <c r="I309" i="14"/>
  <c r="I308" i="14" s="1"/>
  <c r="K309" i="14"/>
  <c r="M309" i="14"/>
  <c r="M308" i="14" s="1"/>
  <c r="O309" i="14"/>
  <c r="O308" i="14" s="1"/>
  <c r="Q309" i="14"/>
  <c r="V309" i="14"/>
  <c r="G316" i="14"/>
  <c r="I316" i="14"/>
  <c r="I315" i="14" s="1"/>
  <c r="K316" i="14"/>
  <c r="K315" i="14" s="1"/>
  <c r="M316" i="14"/>
  <c r="O316" i="14"/>
  <c r="Q316" i="14"/>
  <c r="Q315" i="14" s="1"/>
  <c r="V316" i="14"/>
  <c r="G318" i="14"/>
  <c r="M318" i="14" s="1"/>
  <c r="I318" i="14"/>
  <c r="K318" i="14"/>
  <c r="O318" i="14"/>
  <c r="Q318" i="14"/>
  <c r="V318" i="14"/>
  <c r="V315" i="14" s="1"/>
  <c r="G319" i="14"/>
  <c r="M319" i="14" s="1"/>
  <c r="I319" i="14"/>
  <c r="K319" i="14"/>
  <c r="O319" i="14"/>
  <c r="Q319" i="14"/>
  <c r="V319" i="14"/>
  <c r="G320" i="14"/>
  <c r="M320" i="14" s="1"/>
  <c r="I320" i="14"/>
  <c r="K320" i="14"/>
  <c r="O320" i="14"/>
  <c r="O315" i="14" s="1"/>
  <c r="Q320" i="14"/>
  <c r="V320" i="14"/>
  <c r="G321" i="14"/>
  <c r="I321" i="14"/>
  <c r="K321" i="14"/>
  <c r="M321" i="14"/>
  <c r="O321" i="14"/>
  <c r="Q321" i="14"/>
  <c r="V321" i="14"/>
  <c r="G322" i="14"/>
  <c r="I322" i="14"/>
  <c r="K322" i="14"/>
  <c r="M322" i="14"/>
  <c r="O322" i="14"/>
  <c r="Q322" i="14"/>
  <c r="V322" i="14"/>
  <c r="G323" i="14"/>
  <c r="I323" i="14"/>
  <c r="K323" i="14"/>
  <c r="M323" i="14"/>
  <c r="O323" i="14"/>
  <c r="Q323" i="14"/>
  <c r="V323" i="14"/>
  <c r="G324" i="14"/>
  <c r="M324" i="14" s="1"/>
  <c r="I324" i="14"/>
  <c r="K324" i="14"/>
  <c r="O324" i="14"/>
  <c r="Q324" i="14"/>
  <c r="V324" i="14"/>
  <c r="G325" i="14"/>
  <c r="M325" i="14" s="1"/>
  <c r="I325" i="14"/>
  <c r="K325" i="14"/>
  <c r="O325" i="14"/>
  <c r="Q325" i="14"/>
  <c r="V325" i="14"/>
  <c r="AE327" i="14"/>
  <c r="G35" i="13"/>
  <c r="BA27" i="13"/>
  <c r="BA18" i="13"/>
  <c r="BA16" i="13"/>
  <c r="BA15" i="13"/>
  <c r="BA14" i="13"/>
  <c r="G9" i="13"/>
  <c r="AF35" i="13" s="1"/>
  <c r="I9" i="13"/>
  <c r="K9" i="13"/>
  <c r="K8" i="13" s="1"/>
  <c r="O9" i="13"/>
  <c r="O8" i="13" s="1"/>
  <c r="Q9" i="13"/>
  <c r="V9" i="13"/>
  <c r="V8" i="13" s="1"/>
  <c r="G13" i="13"/>
  <c r="I13" i="13"/>
  <c r="K13" i="13"/>
  <c r="M13" i="13"/>
  <c r="O13" i="13"/>
  <c r="Q13" i="13"/>
  <c r="Q8" i="13" s="1"/>
  <c r="V13" i="13"/>
  <c r="G20" i="13"/>
  <c r="M20" i="13" s="1"/>
  <c r="I20" i="13"/>
  <c r="K20" i="13"/>
  <c r="O20" i="13"/>
  <c r="Q20" i="13"/>
  <c r="V20" i="13"/>
  <c r="G23" i="13"/>
  <c r="I23" i="13"/>
  <c r="I8" i="13" s="1"/>
  <c r="K23" i="13"/>
  <c r="M23" i="13"/>
  <c r="O23" i="13"/>
  <c r="Q23" i="13"/>
  <c r="V23" i="13"/>
  <c r="G26" i="13"/>
  <c r="M26" i="13" s="1"/>
  <c r="I26" i="13"/>
  <c r="K26" i="13"/>
  <c r="O26" i="13"/>
  <c r="Q26" i="13"/>
  <c r="V26" i="13"/>
  <c r="G31" i="13"/>
  <c r="I31" i="13"/>
  <c r="K31" i="13"/>
  <c r="M31" i="13"/>
  <c r="O31" i="13"/>
  <c r="Q31" i="13"/>
  <c r="V31" i="13"/>
  <c r="AE35" i="13"/>
  <c r="G47" i="12"/>
  <c r="BA42" i="12"/>
  <c r="BA38" i="12"/>
  <c r="BA21" i="12"/>
  <c r="BA13" i="12"/>
  <c r="BA10" i="12"/>
  <c r="G9" i="12"/>
  <c r="G8" i="12" s="1"/>
  <c r="I9" i="12"/>
  <c r="I8" i="12" s="1"/>
  <c r="K9" i="12"/>
  <c r="K8" i="12" s="1"/>
  <c r="M9" i="12"/>
  <c r="M8" i="12" s="1"/>
  <c r="O9" i="12"/>
  <c r="O8" i="12" s="1"/>
  <c r="Q9" i="12"/>
  <c r="V9" i="12"/>
  <c r="V8" i="12" s="1"/>
  <c r="G17" i="12"/>
  <c r="I17" i="12"/>
  <c r="K17" i="12"/>
  <c r="M17" i="12"/>
  <c r="O17" i="12"/>
  <c r="Q17" i="12"/>
  <c r="V17" i="12"/>
  <c r="G23" i="12"/>
  <c r="M23" i="12" s="1"/>
  <c r="I23" i="12"/>
  <c r="K23" i="12"/>
  <c r="O23" i="12"/>
  <c r="Q23" i="12"/>
  <c r="V23" i="12"/>
  <c r="G27" i="12"/>
  <c r="M27" i="12" s="1"/>
  <c r="I27" i="12"/>
  <c r="K27" i="12"/>
  <c r="O27" i="12"/>
  <c r="Q27" i="12"/>
  <c r="V27" i="12"/>
  <c r="G30" i="12"/>
  <c r="M30" i="12" s="1"/>
  <c r="I30" i="12"/>
  <c r="K30" i="12"/>
  <c r="O30" i="12"/>
  <c r="Q30" i="12"/>
  <c r="Q8" i="12" s="1"/>
  <c r="V30" i="12"/>
  <c r="G37" i="12"/>
  <c r="I37" i="12"/>
  <c r="K37" i="12"/>
  <c r="M37" i="12"/>
  <c r="O37" i="12"/>
  <c r="Q37" i="12"/>
  <c r="V37" i="12"/>
  <c r="G40" i="12"/>
  <c r="I40" i="12"/>
  <c r="K40" i="12"/>
  <c r="M40" i="12"/>
  <c r="O40" i="12"/>
  <c r="Q40" i="12"/>
  <c r="V40" i="12"/>
  <c r="AE47" i="12"/>
  <c r="I20" i="1"/>
  <c r="I19" i="1"/>
  <c r="I18" i="1"/>
  <c r="I17" i="1"/>
  <c r="I16" i="1"/>
  <c r="F46" i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46" i="1" s="1"/>
  <c r="J28" i="1"/>
  <c r="J26" i="1"/>
  <c r="G38" i="1"/>
  <c r="F38" i="1"/>
  <c r="J23" i="1"/>
  <c r="J24" i="1"/>
  <c r="J25" i="1"/>
  <c r="J27" i="1"/>
  <c r="E24" i="1"/>
  <c r="E26" i="1"/>
  <c r="I82" i="1" l="1"/>
  <c r="J79" i="1"/>
  <c r="J75" i="1"/>
  <c r="J66" i="1"/>
  <c r="J63" i="1"/>
  <c r="J60" i="1"/>
  <c r="J72" i="1"/>
  <c r="J69" i="1"/>
  <c r="J78" i="1"/>
  <c r="J81" i="1"/>
  <c r="J64" i="1"/>
  <c r="J67" i="1"/>
  <c r="J70" i="1"/>
  <c r="J73" i="1"/>
  <c r="J76" i="1"/>
  <c r="J59" i="1"/>
  <c r="J62" i="1"/>
  <c r="J65" i="1"/>
  <c r="J68" i="1"/>
  <c r="J71" i="1"/>
  <c r="J74" i="1"/>
  <c r="J77" i="1"/>
  <c r="J80" i="1"/>
  <c r="J61" i="1"/>
  <c r="G26" i="1"/>
  <c r="A26" i="1"/>
  <c r="G28" i="1"/>
  <c r="G23" i="1"/>
  <c r="M61" i="15"/>
  <c r="M83" i="15"/>
  <c r="M95" i="15"/>
  <c r="M94" i="15" s="1"/>
  <c r="AF99" i="15"/>
  <c r="M69" i="15"/>
  <c r="M53" i="15"/>
  <c r="M52" i="15" s="1"/>
  <c r="M22" i="15"/>
  <c r="M8" i="15" s="1"/>
  <c r="G71" i="15"/>
  <c r="M315" i="14"/>
  <c r="M152" i="14"/>
  <c r="M121" i="14"/>
  <c r="M12" i="14"/>
  <c r="G315" i="14"/>
  <c r="AF327" i="14"/>
  <c r="M303" i="14"/>
  <c r="M299" i="14" s="1"/>
  <c r="M278" i="14"/>
  <c r="M275" i="14" s="1"/>
  <c r="M245" i="14"/>
  <c r="M239" i="14" s="1"/>
  <c r="M223" i="14"/>
  <c r="M222" i="14" s="1"/>
  <c r="M96" i="14"/>
  <c r="M95" i="14" s="1"/>
  <c r="M84" i="14"/>
  <c r="M81" i="14" s="1"/>
  <c r="M59" i="14"/>
  <c r="M46" i="14" s="1"/>
  <c r="M27" i="14"/>
  <c r="M26" i="14" s="1"/>
  <c r="G121" i="14"/>
  <c r="G152" i="14"/>
  <c r="G8" i="13"/>
  <c r="M9" i="13"/>
  <c r="M8" i="13" s="1"/>
  <c r="AF47" i="12"/>
  <c r="I21" i="1"/>
  <c r="I39" i="1"/>
  <c r="I46" i="1" s="1"/>
  <c r="J82" i="1" l="1"/>
  <c r="A23" i="1"/>
  <c r="J44" i="1"/>
  <c r="J42" i="1"/>
  <c r="J39" i="1"/>
  <c r="J46" i="1" s="1"/>
  <c r="J45" i="1"/>
  <c r="J43" i="1"/>
  <c r="J41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71F75A4D-0A06-4DFC-B8A6-F70DDC968B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3B1BA64-B0B3-4BEA-894F-54CE6ACEF43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2BEFAB05-96B5-417D-9006-D23F7177ECD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B215C87-5B5E-44DF-9B5C-76DFC8D688F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FED29B2C-8963-4E1E-A861-21CF75C1EC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2CE517B-7816-4370-A29A-C8EB00693E6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358EC9E8-A424-40FA-BD93-2A2496FD905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6096762-AA78-4F2C-8B2D-A78DD28413E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<sst xmlns="http://schemas.openxmlformats.org/spreadsheetml/2006/main" count="2285" uniqueCount="706">
  <si>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</si>
  <si>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</si>
  <si>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</si>
  <si>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</si>
  <si>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</si>
  <si>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</si>
  <si>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</si>
  <si>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</si>
  <si>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</si>
  <si>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</si>
  <si>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</si>
  <si>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</si>
  <si>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</si>
  <si>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</si>
  <si>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</si>
  <si>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</si>
  <si>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</si>
  <si>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</si>
  <si>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</si>
  <si>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</si>
  <si>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</si>
  <si>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</si>
  <si>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</si>
  <si>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</si>
  <si>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</si>
  <si>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</si>
  <si>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</si>
  <si>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</si>
  <si>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</si>
  <si>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</si>
  <si>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</si>
  <si>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</si>
  <si>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</si>
  <si>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</si>
  <si>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</si>
  <si>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</si>
  <si>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</si>
  <si>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</si>
  <si>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</si>
  <si>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</si>
  <si>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</si>
  <si>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</si>
  <si>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</si>
  <si>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20250403</t>
  </si>
  <si>
    <t>ZŠ Dvořákův okruh - oprava střechy tělocvičny</t>
  </si>
  <si>
    <t>Stavba</t>
  </si>
  <si>
    <t>Stavební objekt</t>
  </si>
  <si>
    <t>01</t>
  </si>
  <si>
    <t>Oprava střechy -  Etapa 1 -  skladba S2</t>
  </si>
  <si>
    <t>01-01</t>
  </si>
  <si>
    <t>01-02</t>
  </si>
  <si>
    <t>01-03</t>
  </si>
  <si>
    <t>Stavební práce - ETAPA 1</t>
  </si>
  <si>
    <t>01-04</t>
  </si>
  <si>
    <t>Bleskosvod</t>
  </si>
  <si>
    <t>Celkem za stavbu</t>
  </si>
  <si>
    <t>CZK</t>
  </si>
  <si>
    <t>#POPS</t>
  </si>
  <si>
    <t>Popis stavby: 20250403 - ZŠ Dvořákův okruh - oprava střechy tělocvičny</t>
  </si>
  <si>
    <t>#POPO</t>
  </si>
  <si>
    <t>Popis objektu: 01 - Oprava střechy -  Etapa 1 -  skladba S2</t>
  </si>
  <si>
    <t>#POPR</t>
  </si>
  <si>
    <t>Popis rozpočtu: 01-01 - Vedlejší náklady</t>
  </si>
  <si>
    <t>Popis rozpočtu: 01-02 - Ostatní náklady</t>
  </si>
  <si>
    <t>Popis rozpočtu: 01-03 - Stavební práce - ETAPA 1</t>
  </si>
  <si>
    <t>Popis rozpočtu: 01-04 - Bleskosvod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</si>
  <si>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</si>
  <si>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</si>
  <si>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</si>
  <si>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</si>
  <si>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</si>
  <si>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</si>
  <si>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</si>
  <si>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</si>
  <si>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61</t>
  </si>
  <si>
    <t>Upravy povrchů vnitřní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</si>
  <si>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</si>
  <si>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</si>
  <si>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</si>
  <si>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</si>
  <si>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</si>
  <si>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</si>
  <si>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97</t>
  </si>
  <si>
    <t>Prorážení otvorů</t>
  </si>
  <si>
    <t>99</t>
  </si>
  <si>
    <t>Staveništní přesun hmot</t>
  </si>
  <si>
    <t>991</t>
  </si>
  <si>
    <t>712</t>
  </si>
  <si>
    <t>Povlakové krytiny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</si>
  <si>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</si>
  <si>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</si>
  <si>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</si>
  <si>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</si>
  <si>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</si>
  <si>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</si>
  <si>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</si>
  <si>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truhlářské, okna a dveře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</si>
  <si>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</si>
  <si>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</si>
  <si>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</si>
  <si>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</si>
  <si>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</si>
  <si>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</si>
  <si>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</si>
  <si>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</si>
  <si>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</si>
  <si>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zařízení</t>
  </si>
  <si>
    <t>M46</t>
  </si>
  <si>
    <t>Zemní práce při montážích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</si>
  <si>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</si>
  <si>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</si>
  <si>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</si>
  <si>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</si>
  <si>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</si>
  <si>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</si>
  <si>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</si>
  <si>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</si>
  <si>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</si>
  <si>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</si>
  <si>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</si>
  <si>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</si>
  <si>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</si>
  <si>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</si>
  <si>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</si>
  <si>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</si>
  <si>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</si>
  <si>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</si>
  <si>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</si>
  <si>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</si>
  <si>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</si>
  <si>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</si>
  <si>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</si>
  <si>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</si>
  <si>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</si>
  <si>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</si>
  <si>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</si>
  <si>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</si>
  <si>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</si>
  <si>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</si>
  <si>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</si>
  <si>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</si>
  <si>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</si>
  <si>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</si>
  <si>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</si>
  <si>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</si>
  <si>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991000001RZ1</t>
  </si>
  <si>
    <t>Vybudování zařízení staveniště</t>
  </si>
  <si>
    <t>kpl</t>
  </si>
  <si>
    <t>Vlastní</t>
  </si>
  <si>
    <t>Indiv</t>
  </si>
  <si>
    <t>Práce</t>
  </si>
  <si>
    <t>Běžná</t>
  </si>
  <si>
    <t>POL1_1</t>
  </si>
  <si>
    <t>Zajištění bezpečného příjezdu a přístupu na staveniště včetně dopravního značení a potřebných souhlasů a rozhodnutí s vybudováním zařízení staveniště.</t>
  </si>
  <si>
    <t>POP</t>
  </si>
  <si>
    <t>Náklady s připojením staveniště na energie + zajištění měření odběru energií.</t>
  </si>
  <si>
    <t>Náklady na úklid v prostoru staveniště a příjezdových komunikací ke staveništi.</t>
  </si>
  <si>
    <t>Opatření k zabránění nadměrného zatěžování staveniště a jeho okolí prachem (např. používání krycích plachet, kropení sutě a odtěžované zeminy vodou)</t>
  </si>
  <si>
    <t/>
  </si>
  <si>
    <t>oplocení staveniště + zařízení staveniště - výška 1,8 m - délka 40 m</t>
  </si>
  <si>
    <t>VV</t>
  </si>
  <si>
    <t>991000002RZ2</t>
  </si>
  <si>
    <t>Provoz zařízení staveniště</t>
  </si>
  <si>
    <t>Náklady na vybavení zařízení staveniště.</t>
  </si>
  <si>
    <t>Náklady na spotřebované energie provozem zařízení staveniště.</t>
  </si>
  <si>
    <t>Opatření k zabránění nadměrného zatěžování staveniště a jeho okolí prachem (např. používání krycích plachet, kropení sutě a odtěžované zeminy vodou).</t>
  </si>
  <si>
    <t>991000003RZ1</t>
  </si>
  <si>
    <t>Odstranění zařízení staveniště</t>
  </si>
  <si>
    <t>Náklady na odstranění a odvoz zařízení staveniště.</t>
  </si>
  <si>
    <t>Uvedení stavbou dotčených ploch a ploch zařízení staveniště do původního stavu</t>
  </si>
  <si>
    <t>991000004RZ1</t>
  </si>
  <si>
    <t>Opatření z hlediska BOZP na staveništi</t>
  </si>
  <si>
    <t>POL1_0</t>
  </si>
  <si>
    <t>- dle požadavků a podmínek plánu BOZP na staveništi</t>
  </si>
  <si>
    <t>991000005RZ1</t>
  </si>
  <si>
    <t>Opatření z hlediska používání OOPP na staveništi</t>
  </si>
  <si>
    <t>- ochranné přilby a reflexní vesty</t>
  </si>
  <si>
    <t>- ochranné brýle</t>
  </si>
  <si>
    <t>- pracovní rukavice</t>
  </si>
  <si>
    <t>- polohovací postroje, úvazy</t>
  </si>
  <si>
    <t>991000006RZ1</t>
  </si>
  <si>
    <t>Užívání veřejných ploch a prostranství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</si>
  <si>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</t>
  </si>
  <si>
    <t>991000008RZ1</t>
  </si>
  <si>
    <t>Ochrana stávajících inženýrských sítí</t>
  </si>
  <si>
    <t>Ochrana stávajících inženýrských sítí na staveništi.</t>
  </si>
  <si>
    <t>Náklady na přezkoumání podkladů objednatele o stavu inženýrských sítí probíhajících staveništěm nebo dotčenými stavbou i mimo území staveniště.</t>
  </si>
  <si>
    <t>Vytýčení jejich skutečné trasy dle podmínek správců sítí v dokladové části.</t>
  </si>
  <si>
    <t>Zajištění aktualizace vyjádření správců sítí v případě ukončení platnosti vyjádření.</t>
  </si>
  <si>
    <t>SUM</t>
  </si>
  <si>
    <t>- pracovní obuv</t>
  </si>
  <si>
    <t>END</t>
  </si>
  <si>
    <t>999000002RZ1</t>
  </si>
  <si>
    <t>Dokumentace skutečného provedení stavby dle obchodních podmínek</t>
  </si>
  <si>
    <t>kompl</t>
  </si>
  <si>
    <t>tištěna + digitální podoba ( .dwg, .dxf ) v počtu a formátech dle SoD.</t>
  </si>
  <si>
    <t>Vypracování DOKUMENTACE SKUTEČNÉHO PROVEDENÍ STAVBY</t>
  </si>
  <si>
    <t>999000002RZ3</t>
  </si>
  <si>
    <t>Kompletační činnost</t>
  </si>
  <si>
    <t>kompletní dokladová část dle SoD (revize, atesty, certifikáty, prohlášení o shodě) pro předání a převzetí dokončeného díla</t>
  </si>
  <si>
    <t>náklady zhotovitele, související s prováděním zkoušek a REVIZÍ předepsaných technickými normami a vyjádřeními dotčených orgánů pro řádné provedení a předání díla.</t>
  </si>
  <si>
    <t>náklady na individuální zkoušky dodaných a smontovaných technologických zařízení včetně komplexního vyzkoušení.</t>
  </si>
  <si>
    <t>náklady zhotovitele na vypracování provozních řádů pro trvalý provoz.</t>
  </si>
  <si>
    <t>náklady na předání všech návodů k obsluze a údržbě pro technologická zařízení a  náklady na zaškolení obsluhy objednatele</t>
  </si>
  <si>
    <t>999000002RZ5</t>
  </si>
  <si>
    <t>Koordinace stavebních a technologických dodávek</t>
  </si>
  <si>
    <t>dle požadavků PD a SOD</t>
  </si>
  <si>
    <t>999000002RZ8</t>
  </si>
  <si>
    <t>Náklady na podrobnou fotodokumentaci</t>
  </si>
  <si>
    <t>průběhu stavby a pasport současného stavu</t>
  </si>
  <si>
    <t>999000002RZ9</t>
  </si>
  <si>
    <t>Vypracování zhotovitelské REALIZAČNÍ a VÝROBNÍ proj. dokumentace dle obch. podmínek - průzkumy</t>
  </si>
  <si>
    <t>dle požadavků PD pro DPS a SOD - OBCHODNÍCH PODMÍNEK -  včetně provedení aktualizace průzkumů a dodatečných stavebních průzkumů se zapracováním do dílenské a výrobní dokumentace:</t>
  </si>
  <si>
    <t>- výtažné zkoušky na střechách</t>
  </si>
  <si>
    <t>- aktualizace - doplňující statický průzkum - při provádění stavby a odkrývání konstrukcí stavby</t>
  </si>
  <si>
    <t>999000008RZ1</t>
  </si>
  <si>
    <t>TIČR</t>
  </si>
  <si>
    <t>vydání stanoviska ke stavbě</t>
  </si>
  <si>
    <t>311231136R00</t>
  </si>
  <si>
    <t>Zdivo nosné cihelné z CP 25 P15 na MC 10</t>
  </si>
  <si>
    <t>m3</t>
  </si>
  <si>
    <t>RTS 25/ I</t>
  </si>
  <si>
    <t>lokální opravy</t>
  </si>
  <si>
    <t>0,25</t>
  </si>
  <si>
    <t>611323042RZ1</t>
  </si>
  <si>
    <t>Penetrace podkladu</t>
  </si>
  <si>
    <t>m2</t>
  </si>
  <si>
    <t>pod omítky</t>
  </si>
  <si>
    <t>2*(2,5*2+2*2)*0,3</t>
  </si>
  <si>
    <t>612421331R00</t>
  </si>
  <si>
    <t>Oprava vápen.omítek stěn do 30 % pl. - štukových</t>
  </si>
  <si>
    <t>2*(2,5*2+2*2)</t>
  </si>
  <si>
    <t>612481211RT2</t>
  </si>
  <si>
    <t>Montáž výztužné sítě(perlinky)do stěrky-vnit.stěny včetně výztužné sítě a stěrkového tmelu Baumit</t>
  </si>
  <si>
    <t>619991004RZ1</t>
  </si>
  <si>
    <t>Zakrytí  konstrukce</t>
  </si>
  <si>
    <t>geotextílií před stavbou lešení + roznášecí fošny</t>
  </si>
  <si>
    <t>odstranění po demontáži lešení</t>
  </si>
  <si>
    <t>atrium dlažba : 30*2</t>
  </si>
  <si>
    <t>podlaha pod světlíkem : 2,5*5</t>
  </si>
  <si>
    <t>střecha garáž : 2*(6,5+6,5)</t>
  </si>
  <si>
    <t>622131141RX1</t>
  </si>
  <si>
    <t>Penetrace vně stěna</t>
  </si>
  <si>
    <t>pod omítku</t>
  </si>
  <si>
    <t>fasáda škola : 1*(0,6+3,45+7,65+5,05)</t>
  </si>
  <si>
    <t>622421121RT2</t>
  </si>
  <si>
    <t>Omítka vnější stěn, MVC, hrubá zatřená s použitím suché maltové směsi</t>
  </si>
  <si>
    <t>oprava zdiva světlíku pod izolaci a oplechování</t>
  </si>
  <si>
    <t>0,5*(2,65+2,2)</t>
  </si>
  <si>
    <t>622422321R00</t>
  </si>
  <si>
    <t>Oprava vnějších omítek vápen. štuk. II, do 30 %</t>
  </si>
  <si>
    <t>622903110RZ1</t>
  </si>
  <si>
    <t>Mytí vně omítek slož 1-2 tlak.vodou</t>
  </si>
  <si>
    <t>očištění fasády od prachu a biologických nečistot</t>
  </si>
  <si>
    <t>622903111R00</t>
  </si>
  <si>
    <t>Očištění omítek kartáči ručně</t>
  </si>
  <si>
    <t>629451112R00</t>
  </si>
  <si>
    <t>Vyrovnávací vrstva MC šířky do 50 cm do tl. 30 mm</t>
  </si>
  <si>
    <t>m</t>
  </si>
  <si>
    <t>srovnání horní hrany světlíku</t>
  </si>
  <si>
    <t>2,65*2+2,5</t>
  </si>
  <si>
    <t>784125402RZ1</t>
  </si>
  <si>
    <t>Nátěr silikonový, barva bílá, penetrace, 2 x</t>
  </si>
  <si>
    <t>opravy fasády</t>
  </si>
  <si>
    <t>941941031R00</t>
  </si>
  <si>
    <t>Montáž lešení leh.řad.s podlahami,š.do 1 m, H 10 m</t>
  </si>
  <si>
    <t>I. etapa</t>
  </si>
  <si>
    <t>atrium par. č. 117/1 : 30*7</t>
  </si>
  <si>
    <t>941941191R00</t>
  </si>
  <si>
    <t>Příplatek za každý měsíc použití lešení k pol.1031</t>
  </si>
  <si>
    <t>2 měsíce</t>
  </si>
  <si>
    <t>30*7*2</t>
  </si>
  <si>
    <t>941941831R00</t>
  </si>
  <si>
    <t>Demontáž lešení leh.řad.s podlahami,š.1 m, H 10 m</t>
  </si>
  <si>
    <t>včetně zapravení fasády po kotvách lešení</t>
  </si>
  <si>
    <t>30*7</t>
  </si>
  <si>
    <t>943943221R00</t>
  </si>
  <si>
    <t>Montáž lešení prostorové lehké, do 200kg, H 10 m</t>
  </si>
  <si>
    <t>oprava světlíku</t>
  </si>
  <si>
    <t>2,5*2*8</t>
  </si>
  <si>
    <t>943943291R00</t>
  </si>
  <si>
    <t>Příplatek za půdorysnou plochu do 6 m2</t>
  </si>
  <si>
    <t>40</t>
  </si>
  <si>
    <t>943943293R00</t>
  </si>
  <si>
    <t>Příplatek za každý měsíc použití k pol. 3223</t>
  </si>
  <si>
    <t>943944121R00</t>
  </si>
  <si>
    <t>Montáž lešení prostorového těžkého, H 20 m, 300 kg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</si>
  <si>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</si>
  <si>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</si>
  <si>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</si>
  <si>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</si>
  <si>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</si>
  <si>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</si>
  <si>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944945012R00</t>
  </si>
  <si>
    <t>Montáž záchytné stříšky H 4,5 m, šířky do 2 m</t>
  </si>
  <si>
    <t>záchytná stříšky nad vstupy do objektu ze dvora</t>
  </si>
  <si>
    <t>944945192R00</t>
  </si>
  <si>
    <t>Příplatek za každý měsíc použ.stříšky, k pol. 5012</t>
  </si>
  <si>
    <t>3*2</t>
  </si>
  <si>
    <t>944945812R00</t>
  </si>
  <si>
    <t>Demontáž záchytné stříšky H 4,5 m, šířky do 2 m</t>
  </si>
  <si>
    <t>949942101R00</t>
  </si>
  <si>
    <t>Nájem za hydraulickou zvedací plošinu, H do 27 m</t>
  </si>
  <si>
    <t>h</t>
  </si>
  <si>
    <t>2 dny - nad střechou garáže HZS - par. č. 122</t>
  </si>
  <si>
    <t>8*2</t>
  </si>
  <si>
    <t>952901111R00</t>
  </si>
  <si>
    <t>Vyčištění budov o výšce podlaží do 4 m</t>
  </si>
  <si>
    <t>prostor pod světlíkem : 25</t>
  </si>
  <si>
    <t>952902110R00</t>
  </si>
  <si>
    <t>Čištění zametáním v místnostech a chodbách</t>
  </si>
  <si>
    <t>chodby : 100</t>
  </si>
  <si>
    <t>978013141R00</t>
  </si>
  <si>
    <t>Otlučení omítek vnitřních stěn v rozsahu do 30 %</t>
  </si>
  <si>
    <t>prostor pod světlíkem</t>
  </si>
  <si>
    <t>978015241R00</t>
  </si>
  <si>
    <t>Otlučení omítek vnějších MVC v složit.1-4 do 30 %</t>
  </si>
  <si>
    <t>978015291R00</t>
  </si>
  <si>
    <t>Otlučení omítek vnějších MVC v složit.1-4 do 100 %</t>
  </si>
  <si>
    <t>vnější stěna světlíku</t>
  </si>
  <si>
    <t>999281108R00</t>
  </si>
  <si>
    <t>Přesun hmot pro opravy a údržbu do výšky 12 m</t>
  </si>
  <si>
    <t>t</t>
  </si>
  <si>
    <t>Přesun hmot</t>
  </si>
  <si>
    <t>POL7_1</t>
  </si>
  <si>
    <t>712351111RT1</t>
  </si>
  <si>
    <t>Povlaková krytina střech do 10°,samolepicím pásem 1 vrstva - materiál ve specifikaci</t>
  </si>
  <si>
    <t>POL1_7</t>
  </si>
  <si>
    <t>233,0813</t>
  </si>
  <si>
    <t>712400831R00</t>
  </si>
  <si>
    <t>Odstranění živičné krytiny střech do 30° 1vrstvé</t>
  </si>
  <si>
    <t>podkladní izolace pod krytinou</t>
  </si>
  <si>
    <t>10,05*8,4</t>
  </si>
  <si>
    <t>10,05*8,65*0,5</t>
  </si>
  <si>
    <t>7,8*2,65</t>
  </si>
  <si>
    <t>7,65*5,25</t>
  </si>
  <si>
    <t>1,8*0,6</t>
  </si>
  <si>
    <t>8,7*9,95*0,5</t>
  </si>
  <si>
    <t>712400835RZ1</t>
  </si>
  <si>
    <t>Příplat.za zatlučení hřebíků v ploše do bednění po odstranění živičné krytiny</t>
  </si>
  <si>
    <t>6284203001</t>
  </si>
  <si>
    <t>DHV - asfaltový pás podkladní</t>
  </si>
  <si>
    <t>Specifikace</t>
  </si>
  <si>
    <t>POL3_7</t>
  </si>
  <si>
    <t>např. Bauder TOP UDS 3</t>
  </si>
  <si>
    <t>233,0813*1,2</t>
  </si>
  <si>
    <t>998712202R00</t>
  </si>
  <si>
    <t>Přesun hmot pro povlakové krytiny, výšky do 12 m</t>
  </si>
  <si>
    <t>POL7_1002</t>
  </si>
  <si>
    <t>762088116R00</t>
  </si>
  <si>
    <t>Zakrývání provizorní plachtou 15x20m,vč.odstranění</t>
  </si>
  <si>
    <t>kus</t>
  </si>
  <si>
    <t>2</t>
  </si>
  <si>
    <t>762331911R00</t>
  </si>
  <si>
    <t>Vyřezání části střešní vazby do 120 cm2,do dl.3 m</t>
  </si>
  <si>
    <t>50</t>
  </si>
  <si>
    <t>762332931RT4</t>
  </si>
  <si>
    <t>Doplnění střešní vazby z hranolů do 120 cm2 vč.dod fošen 60 x 140 mm</t>
  </si>
  <si>
    <t>lokální opravy vazníků</t>
  </si>
  <si>
    <t>762341210RT2</t>
  </si>
  <si>
    <t>Montáž bednění střech rovných, prkna hrubá na sraz včetně dodávky řeziva, prkna tl. 24 mm</t>
  </si>
  <si>
    <t>15% výměry střechy</t>
  </si>
  <si>
    <t>bednění : 233,0813*0,15</t>
  </si>
  <si>
    <t>podlaha u výlezu na střechu : 5</t>
  </si>
  <si>
    <t>762341811R00</t>
  </si>
  <si>
    <t>Demontáž bednění střech rovných z prken hrubých</t>
  </si>
  <si>
    <t>15 % plochy střechy</t>
  </si>
  <si>
    <t>233,0813*0,15</t>
  </si>
  <si>
    <t>762341921R00</t>
  </si>
  <si>
    <t>Vyřezání otvorů střech, v bednění pl. do 1 m2</t>
  </si>
  <si>
    <t>při opravě bednění kolem střešních výlez</t>
  </si>
  <si>
    <t>výlez : 0,7*0,7</t>
  </si>
  <si>
    <t>lomanco : 0,5*0,5</t>
  </si>
  <si>
    <t>762342814R00</t>
  </si>
  <si>
    <t>Demontáž dřevěných kontralatí</t>
  </si>
  <si>
    <t>provizorní oprava střechy</t>
  </si>
  <si>
    <t>5,5*10</t>
  </si>
  <si>
    <t>762395000R00</t>
  </si>
  <si>
    <t>Spojovací a ochranné prostředky pro střechy</t>
  </si>
  <si>
    <t>hřebíky, svorníky, tesařské skoby, vruty</t>
  </si>
  <si>
    <t>bednění : 233,0813*0,15*0,024</t>
  </si>
  <si>
    <t>podlaha : 5*0,024</t>
  </si>
  <si>
    <t>6/14 : 0,06*0,14*50</t>
  </si>
  <si>
    <t>762395016RZ1</t>
  </si>
  <si>
    <t>Odstranění kůry ze stávajícího bednění</t>
  </si>
  <si>
    <t>5% plochy</t>
  </si>
  <si>
    <t>233,0813*0,05</t>
  </si>
  <si>
    <t>998762202R00</t>
  </si>
  <si>
    <t>Přesun hmot pro tesařské konstrukce, výšky do 12 m</t>
  </si>
  <si>
    <t>764352391R00</t>
  </si>
  <si>
    <t>Montáž žlabů Al podokapních půlkruhových</t>
  </si>
  <si>
    <t>28,1+10,4</t>
  </si>
  <si>
    <t>764352392R00</t>
  </si>
  <si>
    <t>Montáž háků pro Al žlaby půlkruhové</t>
  </si>
  <si>
    <t>30+12</t>
  </si>
  <si>
    <t>764454391R00</t>
  </si>
  <si>
    <t>Montáž trub Al odpadních kruhových</t>
  </si>
  <si>
    <t>2*8</t>
  </si>
  <si>
    <t>764362810R00</t>
  </si>
  <si>
    <t>Demontáž střešního okna, hladká krytina, do 30°</t>
  </si>
  <si>
    <t>764294409RZ1</t>
  </si>
  <si>
    <t>Vyztužovací plech z žárovězinkovaného ocel. plechu rš 300 mm, K4</t>
  </si>
  <si>
    <t>z žárově pozinkovaného ocelového plechu tl. 0,6 mm</t>
  </si>
  <si>
    <t>764294410RZ1</t>
  </si>
  <si>
    <t>Okapnička z Al plechu tl. 0,8 mm rš 400 mm K5</t>
  </si>
  <si>
    <t>v barvě dle střešní krytiny okapní plech pro uchycení krytiny s dvojitou stojatou drážkou - uchycení na výztužný plech</t>
  </si>
  <si>
    <t>38,5</t>
  </si>
  <si>
    <t>764311841RT1</t>
  </si>
  <si>
    <t>Demont. krytiny, tabule 2 x 1 m, do 25 m2, nad 45° z Pz plechu</t>
  </si>
  <si>
    <t>již odstraněno : -9*5</t>
  </si>
  <si>
    <t>764331320R00</t>
  </si>
  <si>
    <t>Lemování z Al plechu zdí, tvrdá krytina, rš 250 mm K13</t>
  </si>
  <si>
    <t>1,65*2</t>
  </si>
  <si>
    <t>764331830R00</t>
  </si>
  <si>
    <t>Demontáž lemování zdí, rš 250 a 330 mm, do 30°</t>
  </si>
  <si>
    <t>přechod střecha - stěna</t>
  </si>
  <si>
    <t>0,6+3,45+7,65+2,55+2,65+2,2+17,2</t>
  </si>
  <si>
    <t>764351836R00</t>
  </si>
  <si>
    <t>Demontáž háků, sklon do 30°</t>
  </si>
  <si>
    <t>764352810R00</t>
  </si>
  <si>
    <t>Demontáž žlabů půlkruh. rovných, rš 330 mm, do 30°</t>
  </si>
  <si>
    <t>764391300RZ1</t>
  </si>
  <si>
    <t>Krycí lišta z Al plechu, rš 150 mm K8</t>
  </si>
  <si>
    <t>0,6+3,45+7,65+2,55+2,65+2,2</t>
  </si>
  <si>
    <t>764391330R00</t>
  </si>
  <si>
    <t>Závětrná lišta z Al plechu, rš 400 mm K6</t>
  </si>
  <si>
    <t>1,8</t>
  </si>
  <si>
    <t>764391820R00</t>
  </si>
  <si>
    <t>Demontáž závětrné lišty, rš 250 a 330 mm, do 30°</t>
  </si>
  <si>
    <t>764392842RZ1</t>
  </si>
  <si>
    <t>Demontáž okapničky rš 150 mm, sklon do 45°</t>
  </si>
  <si>
    <t>podkladní</t>
  </si>
  <si>
    <t>27,95+9,95</t>
  </si>
  <si>
    <t>764393830R00</t>
  </si>
  <si>
    <t>Demontáž hřebene střechy, rš do 400 mm, do 30°</t>
  </si>
  <si>
    <t>systémový hřeben</t>
  </si>
  <si>
    <t>n : 13,3</t>
  </si>
  <si>
    <t>764394320RZ1</t>
  </si>
  <si>
    <t>Větrací okapní pás šířky 80 mm, plast K3</t>
  </si>
  <si>
    <t>pod žlabem</t>
  </si>
  <si>
    <t>764430330R00</t>
  </si>
  <si>
    <t>Oplechování zdí včetně rohů z Al, rš 400 mm K7</t>
  </si>
  <si>
    <t>764430340RT2</t>
  </si>
  <si>
    <t>Oplechování zdí včetně rohů z Al, rš 500 mm nalepení Enkolitem, K12</t>
  </si>
  <si>
    <t>4,85</t>
  </si>
  <si>
    <t>764430350RT2</t>
  </si>
  <si>
    <t>Oplechování zdí včetně rohů z Al, rš 600 mm nalepení Enkolitem, K9</t>
  </si>
  <si>
    <t>17,2</t>
  </si>
  <si>
    <t>764430840R00</t>
  </si>
  <si>
    <t>Demontáž oplechování zdí,rš od 330 do 500 mm</t>
  </si>
  <si>
    <t>764454801R00</t>
  </si>
  <si>
    <t>Demontáž odpadních trub kruhových,D 75 a 100 mm</t>
  </si>
  <si>
    <t>lokálně - dle potřeby při demontáži okapových žlabů - 8 svodů</t>
  </si>
  <si>
    <t>764774521R00</t>
  </si>
  <si>
    <t>Falc.krytina PREFALZ,v.20 m,svitky š.650 mm,do 30°</t>
  </si>
  <si>
    <t>- krytina s dvojitou stojatou drážkou</t>
  </si>
  <si>
    <t>- včetně dodávky všech spojovacích prostředků, těsnících pásků a systémových doplňku dle technologického postupu montáže vybrané střešní krytiny</t>
  </si>
  <si>
    <t>- včetně lokálních oprav barvy při montáži</t>
  </si>
  <si>
    <t>- barva P.10 antracit - 7016</t>
  </si>
  <si>
    <t>764775311R00</t>
  </si>
  <si>
    <t>PREFA, těsnicí páska š. 10 mm, tl. 1 mm</t>
  </si>
  <si>
    <t>500</t>
  </si>
  <si>
    <t>553448025</t>
  </si>
  <si>
    <t>Žlab Al tl. 0,8 mm rš 500 mm  průměr žlabu 150 mm, K1</t>
  </si>
  <si>
    <t>SPCM</t>
  </si>
  <si>
    <t>(28,1+10,4)*1,05</t>
  </si>
  <si>
    <t>553448121</t>
  </si>
  <si>
    <t>Svodová roura d 120 mm Al tl. 0,8 mm K2</t>
  </si>
  <si>
    <t>16*1,05</t>
  </si>
  <si>
    <t>55351266.RZ1</t>
  </si>
  <si>
    <t>Hák žlabový pro okap D160</t>
  </si>
  <si>
    <t>s příchytným jazýčkem, délka 240 mm.</t>
  </si>
  <si>
    <t>barva antracit</t>
  </si>
  <si>
    <t>998764202R00</t>
  </si>
  <si>
    <t>Přesun hmot pro klempířské konstr., výšky do 12 m</t>
  </si>
  <si>
    <t>765311760RZ1</t>
  </si>
  <si>
    <t>Sněhový zachytávač dvoutrubkový vč. úchytů D+M, Z1</t>
  </si>
  <si>
    <t>9+26,5</t>
  </si>
  <si>
    <t>765322715RZZ</t>
  </si>
  <si>
    <t>Výlez na střechu 65x65 cm, s povrchovou úpravou Z3</t>
  </si>
  <si>
    <t>SYSTÉMOVÉ STŘEŠNÍ VÝLEZOVÉ OKNO Z ŽÁROVĚZINKOVANÉHO PLECHU TLOUŠŤKY 0,6 mm S POVRCHOVOU ÚPRAVOU KOMAXIT A VNĚJŠÍ ROZMĚR 650x650 mm, VNITŘNÍ ROZMĚR 600x600 mm, OTEVÍRÁNÍ VPRAVO, OVLÁDACÍ MADLO SE 2 VENTILAČNÍMI POZICEMI</t>
  </si>
  <si>
    <t>VČETNĚ DVOU POLOH OTEVŘENÍ. VÝPLŇ JE PROVEDENA Z BEZPEČNOSTNÍHO SKLA,.</t>
  </si>
  <si>
    <t>PROVEDENÍ V BARVĚ STŘEŠNÍ KRYTINY. LEMOVÁNÍ JE INTEGROVANOU SOUČÁSTÍ STŘEŠNÍHO VÝLEZU</t>
  </si>
  <si>
    <t>765322780RZ1</t>
  </si>
  <si>
    <t>Kotvíci bod pro šikmou střechu včetně montáže, Z2</t>
  </si>
  <si>
    <t>střešní hák plochý</t>
  </si>
  <si>
    <t>certifikováno dle EN 795 a EN 517</t>
  </si>
  <si>
    <t>998765202R00</t>
  </si>
  <si>
    <t>Přesun hmot pro krytiny tvrdé, výšky do 12 m</t>
  </si>
  <si>
    <t>766421213R00</t>
  </si>
  <si>
    <t>Obložení podhledů jednod. palubkami SM š. do 10 cm</t>
  </si>
  <si>
    <t>0,75*28*0,25</t>
  </si>
  <si>
    <t>0,35*10,25*0,25</t>
  </si>
  <si>
    <t>0,3*28*0,5</t>
  </si>
  <si>
    <t>0,3*10,25*0,5</t>
  </si>
  <si>
    <t>766421821R00</t>
  </si>
  <si>
    <t>Demontáž obložení stropů palubkami</t>
  </si>
  <si>
    <t>podbití střechy - poškozené - 25%</t>
  </si>
  <si>
    <t>boční stěny - poškozené - 50%</t>
  </si>
  <si>
    <t>61191687</t>
  </si>
  <si>
    <t>Palubka obkladová SM tloušťka 15 šíře 121 mm A/B</t>
  </si>
  <si>
    <t>0,75*28*0,25*1,15</t>
  </si>
  <si>
    <t>0,35*10,25*0,25*1,15</t>
  </si>
  <si>
    <t>0,3*28*0,5*1,15</t>
  </si>
  <si>
    <t>0,3*10,25*0,5*1,15</t>
  </si>
  <si>
    <t>998766202R00</t>
  </si>
  <si>
    <t>Přesun hmot pro truhlářské konstr., výšky do 12 m</t>
  </si>
  <si>
    <t>767311330R00</t>
  </si>
  <si>
    <t>Montáž světlíků sedlových se zasklením, 300 cm</t>
  </si>
  <si>
    <t>2,7</t>
  </si>
  <si>
    <t>767311810R00</t>
  </si>
  <si>
    <t>Demontáž světlíků všech typů včetně zasklení</t>
  </si>
  <si>
    <t>(2,75+1,4+1,35)*1,6</t>
  </si>
  <si>
    <t>767896920R00</t>
  </si>
  <si>
    <t>Těsnění spár styků tmelením</t>
  </si>
  <si>
    <t xml:space="preserve"> vč. dodávky</t>
  </si>
  <si>
    <t>obvod světlíku : 2,65*2+2,5*2+1,55*2</t>
  </si>
  <si>
    <t>767996801R00</t>
  </si>
  <si>
    <t>Demontáž atypických ocelových konstr. do 50 kg</t>
  </si>
  <si>
    <t>kg</t>
  </si>
  <si>
    <t>- drobné prvky na střeše</t>
  </si>
  <si>
    <t>20</t>
  </si>
  <si>
    <t>767000001RZ1</t>
  </si>
  <si>
    <t>Sedlový střešní světlík 2,7x2,7 m, výška 0,85 m skon střech 30°</t>
  </si>
  <si>
    <t>Zasklení bude provedeno izolačním trojsklem s výsledným součinitelem prostupu tepla celého světlíku U=1,1 W/m2K. Z horní strany bude bezpečnostní zasklení, pro případ padajícího sněhu a ledu z horní střechy budovy školy. Zasklení dle normy EN 356 třída P3A - 33.4.</t>
  </si>
  <si>
    <t>998767202R00</t>
  </si>
  <si>
    <t>Přesun hmot pro zámečnické konstr., výšky do 12 m</t>
  </si>
  <si>
    <t>783201811R00</t>
  </si>
  <si>
    <t>Odstranění nátěrů z kovových konstrukcí oškrábáním</t>
  </si>
  <si>
    <t>2,5</t>
  </si>
  <si>
    <t>783222110RT1</t>
  </si>
  <si>
    <t>Nátěr syntetický kovových konstrukcí 2 x, antikoroz. email 2 x, ředidlo</t>
  </si>
  <si>
    <t>barva střešní krytiny</t>
  </si>
  <si>
    <t>rám původního světlíku : 2,5</t>
  </si>
  <si>
    <t>783601815R00</t>
  </si>
  <si>
    <t>Odstranění nátěrů, stěny truhlářské, oškrábáním</t>
  </si>
  <si>
    <t>dřevěný přesah střechy</t>
  </si>
  <si>
    <t>0,75*28</t>
  </si>
  <si>
    <t>0,35*10,25</t>
  </si>
  <si>
    <t>0,3*28</t>
  </si>
  <si>
    <t>0,3*10,25</t>
  </si>
  <si>
    <t>783631000R00</t>
  </si>
  <si>
    <t>Nátěr Balakryl truhlářských výrobků 2x + 1x tmel</t>
  </si>
  <si>
    <t>783782209R00</t>
  </si>
  <si>
    <t>Nátěr tesařských konstrukcí Bochemitem Plus 2x</t>
  </si>
  <si>
    <t>proti dřevokazným houbám a hmyzu</t>
  </si>
  <si>
    <t>nové a měněné prvky, bednění z exteriéru</t>
  </si>
  <si>
    <t>bednění shora : 233,0813</t>
  </si>
  <si>
    <t>bednění nové : 34,9622*2</t>
  </si>
  <si>
    <t>podlaha : 2*5</t>
  </si>
  <si>
    <t>6/14 : (0,06*2+2*0,14)*50</t>
  </si>
  <si>
    <t>784111701R00</t>
  </si>
  <si>
    <t>Penetrace podkladu nátěrem sádrokarton, omítka 1x</t>
  </si>
  <si>
    <t>784115722R00</t>
  </si>
  <si>
    <t>Malba Remal sádrokarton, barva, bez penetrace, 2x</t>
  </si>
  <si>
    <t>barevna dle výběru objednatele</t>
  </si>
  <si>
    <t>784401803R00</t>
  </si>
  <si>
    <t>Odstranění malby obroušením v místnosti H do 8 m</t>
  </si>
  <si>
    <t>728618211RZZ</t>
  </si>
  <si>
    <t>Ventilační turbína, Al hlavice dodávka a montáž, Z4</t>
  </si>
  <si>
    <t>barva dle střešní krytiny - antracit,  materiál hliník</t>
  </si>
  <si>
    <t>průměr potrubí cca 305 mm</t>
  </si>
  <si>
    <t>průměr ventilační hlavice cca 440 mm</t>
  </si>
  <si>
    <t>minimální množství odvětraného vzduch při rychlosti větru 8km/hod - 550 m3/hod</t>
  </si>
  <si>
    <t>979951161R00</t>
  </si>
  <si>
    <t>Výkup kovů - zinek, plechy</t>
  </si>
  <si>
    <t>POL1_10</t>
  </si>
  <si>
    <t>188,0813*0,00732</t>
  </si>
  <si>
    <t>979012212R00</t>
  </si>
  <si>
    <t>Svislá doprava suti a vybour. hmot na H do 4 m</t>
  </si>
  <si>
    <t>Přesun suti</t>
  </si>
  <si>
    <t>POL8_0</t>
  </si>
  <si>
    <t>979012219R00</t>
  </si>
  <si>
    <t>Příplatek k suti za každých dalších 4 m výšky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</si>
  <si>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</si>
  <si>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</si>
  <si>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</si>
  <si>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</si>
  <si>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</si>
  <si>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</si>
  <si>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</si>
  <si>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</si>
  <si>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979087112R00</t>
  </si>
  <si>
    <t>Nakládání suti na dopravní prostředky - mosty</t>
  </si>
  <si>
    <t>979999999R00</t>
  </si>
  <si>
    <t>Poplatek za recyklaci, suti s 10 % příměsi dřeva, plastu apod.,  , skupina 17 01 07 z Katalogu odpadů</t>
  </si>
  <si>
    <t>801-3</t>
  </si>
  <si>
    <t>Kalkul</t>
  </si>
  <si>
    <t>Pojistná hydroizolace DHV na bednění bude difuzně uzavřená dělící vrstva pod hliníkovou krytinu dle požadavku dodavatele střešní krytiny. Nosná vložka z umělohmotného rouna. Plošná hmotnost min. cca 3000 g/m2. Spoje hydroizolace budou lepené, samolepící.</t>
  </si>
  <si>
    <t>DŘEVĚNÉHO RÁMU S OCHRANNÝM</t>
  </si>
  <si>
    <t>NÁTĚREM. JE OPATŘENO BEZPEČNOSTNÍM ZAVÍRACÍM DRŽÁKEM Z PLECHU</t>
  </si>
  <si>
    <t>Únosnost jednotlivých prvků záchytného systému bude min. 12 kN.</t>
  </si>
  <si>
    <t>Bude tvořen nosnými hliníkovými příčlemi, které jsou šroubované do obrubníku popř. do vlastního kotvícího nadobrubníkového přechodu. Na takto vytvořenou podkonstrukci (celohliníkovou) přes těsnění a dřík se pokládá vlastní zasklívací materiál který je přichycen klempířskými výrobky (AL lišta s gumovým těsněním). Povrchová úprava v barvě střešní krytiny. Světlík bude pevný, bez odvětrání.</t>
  </si>
  <si>
    <t>210010011RT1</t>
  </si>
  <si>
    <t>Trubka tuhá z PVC na omítku + kolena 16 mm včetně dodávky trubky 1516</t>
  </si>
  <si>
    <t>POL1_9</t>
  </si>
  <si>
    <t>210220457RZ1</t>
  </si>
  <si>
    <t>Demontáž stávajícího H</t>
  </si>
  <si>
    <t>Celková demontáž stávajícího H včetně odvozu a likvidace komponentů na skládku atp..</t>
  </si>
  <si>
    <t xml:space="preserve"> </t>
  </si>
  <si>
    <t>cca 60 m</t>
  </si>
  <si>
    <t>210100002R00</t>
  </si>
  <si>
    <t>Ukončení vodičů v rozvaděči + zapojení do 6 mm2</t>
  </si>
  <si>
    <t>1xPA</t>
  </si>
  <si>
    <t>1xvodič</t>
  </si>
  <si>
    <t>210220002R00</t>
  </si>
  <si>
    <t>Vedení uzemňovací na povrchu FeZn D 10 mm Demontáž</t>
  </si>
  <si>
    <t>210220201R00</t>
  </si>
  <si>
    <t>Tyč jímací s upev. na střechu do 3 m dl.tyče</t>
  </si>
  <si>
    <t>J1 Veškeré uchycení a sestavení jímače, komplet sestavy, včetně úchytného materiálu</t>
  </si>
  <si>
    <t>210220401RT1</t>
  </si>
  <si>
    <t>Označení svodu štítky, AL s číslem včetně dodávky štítku</t>
  </si>
  <si>
    <t>210220463R00</t>
  </si>
  <si>
    <t>Montáž vysouvacího žebříku-budova do 10 m</t>
  </si>
  <si>
    <t>Ke každému jímači J1 + stávající svod (podle RZH č.8)</t>
  </si>
  <si>
    <t>210220801R00</t>
  </si>
  <si>
    <t>Změření zemního odporu, vč. měřicího protokolu</t>
  </si>
  <si>
    <t>měření</t>
  </si>
  <si>
    <t>21023000RZ1</t>
  </si>
  <si>
    <t>Sada připojovacích prvků pro HVI light plus</t>
  </si>
  <si>
    <t>sada</t>
  </si>
  <si>
    <t>č.819645</t>
  </si>
  <si>
    <t>210290002R00</t>
  </si>
  <si>
    <t>Revize hromosvodu</t>
  </si>
  <si>
    <t>hod</t>
  </si>
  <si>
    <t>revize hromosvodu včetně předání díla</t>
  </si>
  <si>
    <t>měření, kontrola : 4</t>
  </si>
  <si>
    <t>zpracování : 4</t>
  </si>
  <si>
    <t>předání : 2</t>
  </si>
  <si>
    <t>210860023R00</t>
  </si>
  <si>
    <t>Kabel speciální HVI light plus</t>
  </si>
  <si>
    <t>Přesné míry nutno proměřit dle skutečnosti</t>
  </si>
  <si>
    <t>J1 : 30</t>
  </si>
  <si>
    <t>stávající svod výměna : 14</t>
  </si>
  <si>
    <t>3090001700RZ1</t>
  </si>
  <si>
    <t>příchytka, držák vedení pro plechovou střechu</t>
  </si>
  <si>
    <t>POL3_9</t>
  </si>
  <si>
    <t>č. 202851</t>
  </si>
  <si>
    <t>J1 : 28</t>
  </si>
  <si>
    <t>výměna svodu : 5</t>
  </si>
  <si>
    <t>309000350RZ1</t>
  </si>
  <si>
    <t>Příchytky pro vedení po zdi</t>
  </si>
  <si>
    <t>č. 275259 příchytka s plastovou základnou pro uchycení svodů po zdi, včetně úchytného materiálu</t>
  </si>
  <si>
    <t>343111203RZ1</t>
  </si>
  <si>
    <t>Držák na kovové střechy</t>
  </si>
  <si>
    <t>č. 105241</t>
  </si>
  <si>
    <t>pro jimač(podpůrnou trubku)</t>
  </si>
  <si>
    <t>34562691RZ1</t>
  </si>
  <si>
    <t>Svorkovnice připojovací pro uzemňovací bod</t>
  </si>
  <si>
    <t>č. 478129(459219)</t>
  </si>
  <si>
    <t>34562692RZ1</t>
  </si>
  <si>
    <t>popisný štítek</t>
  </si>
  <si>
    <t>č.490001</t>
  </si>
  <si>
    <t>49000x</t>
  </si>
  <si>
    <t>979086213R00</t>
  </si>
  <si>
    <t>Nakládání vybouraných hmot na dopravní prostředek</t>
  </si>
  <si>
    <t>34571106RZ1</t>
  </si>
  <si>
    <t>Podpůrná trubka + jímač 1,0m</t>
  </si>
  <si>
    <t>ks</t>
  </si>
  <si>
    <t>č. 819688</t>
  </si>
  <si>
    <t>J1</t>
  </si>
  <si>
    <t>34571152</t>
  </si>
  <si>
    <t>Trubka elektroinst. ohebná Monoflex 1416/1 1516E KA</t>
  </si>
  <si>
    <t>pro rozvod</t>
  </si>
  <si>
    <t>3457120003RZ1</t>
  </si>
  <si>
    <t>Příchytka instalační pro hrdlované trubky 5316E KB</t>
  </si>
  <si>
    <t>Včetně úchytného materiálu</t>
  </si>
  <si>
    <t>354341RZ1</t>
  </si>
  <si>
    <t>sada připojovacích prvků pro HVI light plus</t>
  </si>
  <si>
    <t>č. 819645</t>
  </si>
  <si>
    <t>113106121R00</t>
  </si>
  <si>
    <t>Rozebrání komunikací pro pěší s jakýmkoliv ložem a výplní spár  z betonových nebo kameninových dlaždic nebo tvarovek</t>
  </si>
  <si>
    <t>822-1</t>
  </si>
  <si>
    <t>POL1_</t>
  </si>
  <si>
    <t>s přemístěním hmot na skládku na vzdálenost do 3 m nebo s naložením na dopravní prostředek</t>
  </si>
  <si>
    <t>SPI</t>
  </si>
  <si>
    <t>8*0,5</t>
  </si>
  <si>
    <t>596811111R00</t>
  </si>
  <si>
    <t>Kladení dlažby do lože z kameniva těženého tloušťky do 30 mm</t>
  </si>
  <si>
    <t>komunikací pro pěší, z dlaždic betonových a teracových, do velikosti dlaždic 0,25 m2, s provedením lože do tl. 30 mm, s vyplněním spár a se smetením přebytečného materiálu na vzdálenost do 3 m</t>
  </si>
  <si>
    <t>592453331R</t>
  </si>
  <si>
    <t>Dlažba betonová typ: čtvercový; dl = 500 mm; š = 500 mm; tl = 50,0 mm; povrchová úprava: impregnace; barva: šedá</t>
  </si>
  <si>
    <t>POL3_</t>
  </si>
  <si>
    <t>Odkaz na mn. položky pořadí 30 : 4,00000</t>
  </si>
  <si>
    <t>999281105R00</t>
  </si>
  <si>
    <t xml:space="preserve">Přesun hmot pro opravy a údržbu objektů pro opravy a údržbu dosavadních objektů včetně vnějších plášťů  výšky do 6 m,  </t>
  </si>
  <si>
    <t>801-4</t>
  </si>
  <si>
    <t>oborů 801, 803, 811 a 812</t>
  </si>
  <si>
    <t>37501201RZ1</t>
  </si>
  <si>
    <t>Upevňovací držák pro držák na kovové střechy</t>
  </si>
  <si>
    <t>č. 123043</t>
  </si>
  <si>
    <t>4ks pro 1 držák</t>
  </si>
  <si>
    <t>37501204RZ1</t>
  </si>
  <si>
    <t>Svorka pro FeZn 10 na zeď</t>
  </si>
  <si>
    <t>274150</t>
  </si>
  <si>
    <t>včetně úchytného materiálu</t>
  </si>
  <si>
    <t>37501208RZ1</t>
  </si>
  <si>
    <t>Svorka PA na plášť vodiče u koncovky</t>
  </si>
  <si>
    <t>410222</t>
  </si>
  <si>
    <t>37501303RZ1</t>
  </si>
  <si>
    <t>Koncovka k vodiči poro napojení na 8 AlMgSi</t>
  </si>
  <si>
    <t>819640</t>
  </si>
  <si>
    <t>341901RZ1</t>
  </si>
  <si>
    <t>Vysokonapěťový kabel HVI light plus</t>
  </si>
  <si>
    <t>č. 819600</t>
  </si>
  <si>
    <t>míry nutno proměřit a upřesnit dle skutečnosti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</si>
</sst>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Nv5aORR0CuDnT4r72/bHNUAaeTT+EejBN/+PpRQHsd7c/r87zCMZU/HaiKnh+H1eJ/FosF9XYLsHN0WWwq5SvA==" saltValue="pg/xB5e6F8/V0dNXnkbwV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5"/>
  <sheetViews>
    <sheetView showGridLines="0" tabSelected="1" topLeftCell="B26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SUMIF(F59:F81,A16,I59:I81)+SUMIF(F59:F81,"PSU",I59:I81)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SUMIF(F59:F81,A17,I59:I81)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SUMIF(F59:F81,A18,I59:I81)</f>
        <v>0</v>
      </c>
      <c r="J18" s="85"/>
    </row>
    <row r="19" spans="1:10" ht="23.25" customHeight="1" x14ac:dyDescent="0.2">
      <c r="A19" s="194" t="s">
        <v>114</v>
      </c>
      <c r="B19" s="38" t="s">
        <v>27</v>
      </c>
      <c r="C19" s="62"/>
      <c r="D19" s="63"/>
      <c r="E19" s="83"/>
      <c r="F19" s="84"/>
      <c r="G19" s="83"/>
      <c r="H19" s="84"/>
      <c r="I19" s="83">
        <f>SUMIF(F59:F81,A19,I59:I81)</f>
        <v>0</v>
      </c>
      <c r="J19" s="85"/>
    </row>
    <row r="20" spans="1:10" ht="23.25" customHeight="1" x14ac:dyDescent="0.2">
      <c r="A20" s="194" t="s">
        <v>115</v>
      </c>
      <c r="B20" s="38" t="s">
        <v>28</v>
      </c>
      <c r="C20" s="62"/>
      <c r="D20" s="63"/>
      <c r="E20" s="83"/>
      <c r="F20" s="84"/>
      <c r="G20" s="83"/>
      <c r="H20" s="84"/>
      <c r="I20" s="83">
        <f>SUMIF(F59:F81,A20,I59:I81)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'01 01-01 Pol'!AE47+'01 01-02 Pol'!AE35+'01 01-03 Pol'!AE327+'01 01-04 Pol'!AE99</f>
        <v>0</v>
      </c>
      <c r="G39" s="147">
        <f>'01 01-01 Pol'!AF47+'01 01-02 Pol'!AF35+'01 01-03 Pol'!AF327+'01 01-04 Pol'!AF99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47</v>
      </c>
      <c r="C41" s="151" t="s">
        <v>48</v>
      </c>
      <c r="D41" s="151"/>
      <c r="E41" s="151"/>
      <c r="F41" s="152">
        <f>'01 01-01 Pol'!AE47+'01 01-02 Pol'!AE35+'01 01-03 Pol'!AE327+'01 01-04 Pol'!AE99</f>
        <v>0</v>
      </c>
      <c r="G41" s="153">
        <f>'01 01-01 Pol'!AF47+'01 01-02 Pol'!AF35+'01 01-03 Pol'!AF327+'01 01-04 Pol'!AF99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49</v>
      </c>
      <c r="C42" s="145" t="s">
        <v>27</v>
      </c>
      <c r="D42" s="145"/>
      <c r="E42" s="145"/>
      <c r="F42" s="156">
        <f>'01 01-01 Pol'!AE47</f>
        <v>0</v>
      </c>
      <c r="G42" s="148">
        <f>'01 01-01 Pol'!AF47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50</v>
      </c>
      <c r="C43" s="145" t="s">
        <v>28</v>
      </c>
      <c r="D43" s="145"/>
      <c r="E43" s="145"/>
      <c r="F43" s="156">
        <f>'01 01-02 Pol'!AE35</f>
        <v>0</v>
      </c>
      <c r="G43" s="148">
        <f>'01 01-02 Pol'!AF35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51</v>
      </c>
      <c r="C44" s="145" t="s">
        <v>52</v>
      </c>
      <c r="D44" s="145"/>
      <c r="E44" s="145"/>
      <c r="F44" s="156">
        <f>'01 01-03 Pol'!AE327</f>
        <v>0</v>
      </c>
      <c r="G44" s="148">
        <f>'01 01-03 Pol'!AF327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53</v>
      </c>
      <c r="C45" s="145" t="s">
        <v>54</v>
      </c>
      <c r="D45" s="145"/>
      <c r="E45" s="145"/>
      <c r="F45" s="156">
        <f>'01 01-04 Pol'!AE99</f>
        <v>0</v>
      </c>
      <c r="G45" s="148">
        <f>'01 01-04 Pol'!AF99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/>
      <c r="B46" s="157" t="s">
        <v>55</v>
      </c>
      <c r="C46" s="158"/>
      <c r="D46" s="158"/>
      <c r="E46" s="159"/>
      <c r="F46" s="160">
        <f>SUMIF(A39:A45,"=1",F39:F45)</f>
        <v>0</v>
      </c>
      <c r="G46" s="161">
        <f>SUMIF(A39:A45,"=1",G39:G45)</f>
        <v>0</v>
      </c>
      <c r="H46" s="161">
        <f>SUMIF(A39:A45,"=1",H39:H45)</f>
        <v>0</v>
      </c>
      <c r="I46" s="161">
        <f>SUMIF(A39:A45,"=1",I39:I45)</f>
        <v>0</v>
      </c>
      <c r="J46" s="162">
        <f>SUMIF(A39:A45,"=1",J39:J45)</f>
        <v>0</v>
      </c>
    </row>
    <row r="48" spans="1:10" x14ac:dyDescent="0.2">
      <c r="A48" t="s">
        <v>57</v>
      </c>
      <c r="B48" t="s">
        <v>58</v>
      </c>
    </row>
    <row r="49" spans="1:10" x14ac:dyDescent="0.2">
      <c r="A49" t="s">
        <v>59</v>
      </c>
      <c r="B49" t="s">
        <v>60</v>
      </c>
    </row>
    <row r="50" spans="1:10" x14ac:dyDescent="0.2">
      <c r="A50" t="s">
        <v>61</v>
      </c>
      <c r="B50" t="s">
        <v>62</v>
      </c>
    </row>
    <row r="51" spans="1:10" x14ac:dyDescent="0.2">
      <c r="A51" t="s">
        <v>61</v>
      </c>
      <c r="B51" t="s">
        <v>63</v>
      </c>
    </row>
    <row r="52" spans="1:10" x14ac:dyDescent="0.2">
      <c r="A52" t="s">
        <v>61</v>
      </c>
      <c r="B52" t="s">
        <v>64</v>
      </c>
    </row>
    <row r="53" spans="1:10" x14ac:dyDescent="0.2">
      <c r="A53" t="s">
        <v>61</v>
      </c>
      <c r="B53" t="s">
        <v>65</v>
      </c>
    </row>
    <row r="56" spans="1:10" ht="15.75" x14ac:dyDescent="0.25">
      <c r="B56" s="173" t="s">
        <v>66</v>
      </c>
    </row>
    <row r="58" spans="1:10" ht="25.5" customHeight="1" x14ac:dyDescent="0.2">
      <c r="A58" s="175"/>
      <c r="B58" s="178" t="s">
        <v>17</v>
      </c>
      <c r="C58" s="178" t="s">
        <v>5</v>
      </c>
      <c r="D58" s="179"/>
      <c r="E58" s="179"/>
      <c r="F58" s="180" t="s">
        <v>67</v>
      </c>
      <c r="G58" s="180"/>
      <c r="H58" s="180"/>
      <c r="I58" s="180" t="s">
        <v>29</v>
      </c>
      <c r="J58" s="180" t="s">
        <v>0</v>
      </c>
    </row>
    <row r="59" spans="1:10" ht="36.75" customHeight="1" x14ac:dyDescent="0.2">
      <c r="A59" s="176"/>
      <c r="B59" s="181" t="s">
        <v>68</v>
      </c>
      <c r="C59" s="182" t="s">
        <v>69</v>
      </c>
      <c r="D59" s="183"/>
      <c r="E59" s="183"/>
      <c r="F59" s="190" t="s">
        <v>24</v>
      </c>
      <c r="G59" s="191"/>
      <c r="H59" s="191"/>
      <c r="I59" s="191">
        <f>'01 01-04 Pol'!G71</f>
        <v>0</v>
      </c>
      <c r="J59" s="187" t="str">
        <f>IF(I82=0,"",I59/I82*100)</f>
        <v/>
      </c>
    </row>
    <row r="60" spans="1:10" ht="36.75" customHeight="1" x14ac:dyDescent="0.2">
      <c r="A60" s="176"/>
      <c r="B60" s="181" t="s">
        <v>70</v>
      </c>
      <c r="C60" s="182" t="s">
        <v>71</v>
      </c>
      <c r="D60" s="183"/>
      <c r="E60" s="183"/>
      <c r="F60" s="190" t="s">
        <v>24</v>
      </c>
      <c r="G60" s="191"/>
      <c r="H60" s="191"/>
      <c r="I60" s="191">
        <f>'01 01-03 Pol'!G8</f>
        <v>0</v>
      </c>
      <c r="J60" s="187" t="str">
        <f>IF(I82=0,"",I60/I82*100)</f>
        <v/>
      </c>
    </row>
    <row r="61" spans="1:10" ht="36.75" customHeight="1" x14ac:dyDescent="0.2">
      <c r="A61" s="176"/>
      <c r="B61" s="181" t="s">
        <v>72</v>
      </c>
      <c r="C61" s="182" t="s">
        <v>73</v>
      </c>
      <c r="D61" s="183"/>
      <c r="E61" s="183"/>
      <c r="F61" s="190" t="s">
        <v>24</v>
      </c>
      <c r="G61" s="191"/>
      <c r="H61" s="191"/>
      <c r="I61" s="191">
        <f>'01 01-04 Pol'!G75</f>
        <v>0</v>
      </c>
      <c r="J61" s="187" t="str">
        <f>IF(I82=0,"",I61/I82*100)</f>
        <v/>
      </c>
    </row>
    <row r="62" spans="1:10" ht="36.75" customHeight="1" x14ac:dyDescent="0.2">
      <c r="A62" s="176"/>
      <c r="B62" s="181" t="s">
        <v>74</v>
      </c>
      <c r="C62" s="182" t="s">
        <v>75</v>
      </c>
      <c r="D62" s="183"/>
      <c r="E62" s="183"/>
      <c r="F62" s="190" t="s">
        <v>24</v>
      </c>
      <c r="G62" s="191"/>
      <c r="H62" s="191"/>
      <c r="I62" s="191">
        <f>'01 01-03 Pol'!G12</f>
        <v>0</v>
      </c>
      <c r="J62" s="187" t="str">
        <f>IF(I82=0,"",I62/I82*100)</f>
        <v/>
      </c>
    </row>
    <row r="63" spans="1:10" ht="36.75" customHeight="1" x14ac:dyDescent="0.2">
      <c r="A63" s="176"/>
      <c r="B63" s="181" t="s">
        <v>76</v>
      </c>
      <c r="C63" s="182" t="s">
        <v>77</v>
      </c>
      <c r="D63" s="183"/>
      <c r="E63" s="183"/>
      <c r="F63" s="190" t="s">
        <v>24</v>
      </c>
      <c r="G63" s="191"/>
      <c r="H63" s="191"/>
      <c r="I63" s="191">
        <f>'01 01-03 Pol'!G26</f>
        <v>0</v>
      </c>
      <c r="J63" s="187" t="str">
        <f>IF(I82=0,"",I63/I82*100)</f>
        <v/>
      </c>
    </row>
    <row r="64" spans="1:10" ht="36.75" customHeight="1" x14ac:dyDescent="0.2">
      <c r="A64" s="176"/>
      <c r="B64" s="181" t="s">
        <v>78</v>
      </c>
      <c r="C64" s="182" t="s">
        <v>79</v>
      </c>
      <c r="D64" s="183"/>
      <c r="E64" s="183"/>
      <c r="F64" s="190" t="s">
        <v>24</v>
      </c>
      <c r="G64" s="191"/>
      <c r="H64" s="191"/>
      <c r="I64" s="191">
        <f>'01 01-03 Pol'!G46</f>
        <v>0</v>
      </c>
      <c r="J64" s="187" t="str">
        <f>IF(I82=0,"",I64/I82*100)</f>
        <v/>
      </c>
    </row>
    <row r="65" spans="1:10" ht="36.75" customHeight="1" x14ac:dyDescent="0.2">
      <c r="A65" s="176"/>
      <c r="B65" s="181" t="s">
        <v>80</v>
      </c>
      <c r="C65" s="182" t="s">
        <v>81</v>
      </c>
      <c r="D65" s="183"/>
      <c r="E65" s="183"/>
      <c r="F65" s="190" t="s">
        <v>24</v>
      </c>
      <c r="G65" s="191"/>
      <c r="H65" s="191"/>
      <c r="I65" s="191">
        <f>'01 01-03 Pol'!G81</f>
        <v>0</v>
      </c>
      <c r="J65" s="187" t="str">
        <f>IF(I82=0,"",I65/I82*100)</f>
        <v/>
      </c>
    </row>
    <row r="66" spans="1:10" ht="36.75" customHeight="1" x14ac:dyDescent="0.2">
      <c r="A66" s="176"/>
      <c r="B66" s="181" t="s">
        <v>82</v>
      </c>
      <c r="C66" s="182" t="s">
        <v>83</v>
      </c>
      <c r="D66" s="183"/>
      <c r="E66" s="183"/>
      <c r="F66" s="190" t="s">
        <v>24</v>
      </c>
      <c r="G66" s="191"/>
      <c r="H66" s="191"/>
      <c r="I66" s="191">
        <f>'01 01-03 Pol'!G86</f>
        <v>0</v>
      </c>
      <c r="J66" s="187" t="str">
        <f>IF(I82=0,"",I66/I82*100)</f>
        <v/>
      </c>
    </row>
    <row r="67" spans="1:10" ht="36.75" customHeight="1" x14ac:dyDescent="0.2">
      <c r="A67" s="176"/>
      <c r="B67" s="181" t="s">
        <v>84</v>
      </c>
      <c r="C67" s="182" t="s">
        <v>85</v>
      </c>
      <c r="D67" s="183"/>
      <c r="E67" s="183"/>
      <c r="F67" s="190" t="s">
        <v>24</v>
      </c>
      <c r="G67" s="191"/>
      <c r="H67" s="191"/>
      <c r="I67" s="191">
        <f>'01 01-03 Pol'!G95+'01 01-04 Pol'!G80</f>
        <v>0</v>
      </c>
      <c r="J67" s="187" t="str">
        <f>IF(I82=0,"",I67/I82*100)</f>
        <v/>
      </c>
    </row>
    <row r="68" spans="1:10" ht="36.75" customHeight="1" x14ac:dyDescent="0.2">
      <c r="A68" s="176"/>
      <c r="B68" s="181" t="s">
        <v>86</v>
      </c>
      <c r="C68" s="182" t="s">
        <v>69</v>
      </c>
      <c r="D68" s="183"/>
      <c r="E68" s="183"/>
      <c r="F68" s="190" t="s">
        <v>24</v>
      </c>
      <c r="G68" s="191"/>
      <c r="H68" s="191"/>
      <c r="I68" s="191">
        <f>'01 01-01 Pol'!G8</f>
        <v>0</v>
      </c>
      <c r="J68" s="187" t="str">
        <f>IF(I82=0,"",I68/I82*100)</f>
        <v/>
      </c>
    </row>
    <row r="69" spans="1:10" ht="36.75" customHeight="1" x14ac:dyDescent="0.2">
      <c r="A69" s="176"/>
      <c r="B69" s="181" t="s">
        <v>87</v>
      </c>
      <c r="C69" s="182" t="s">
        <v>88</v>
      </c>
      <c r="D69" s="183"/>
      <c r="E69" s="183"/>
      <c r="F69" s="190" t="s">
        <v>25</v>
      </c>
      <c r="G69" s="191"/>
      <c r="H69" s="191"/>
      <c r="I69" s="191">
        <f>'01 01-03 Pol'!G97</f>
        <v>0</v>
      </c>
      <c r="J69" s="187" t="str">
        <f>IF(I82=0,"",I69/I82*100)</f>
        <v/>
      </c>
    </row>
    <row r="70" spans="1:10" ht="36.75" customHeight="1" x14ac:dyDescent="0.2">
      <c r="A70" s="176"/>
      <c r="B70" s="181" t="s">
        <v>89</v>
      </c>
      <c r="C70" s="182" t="s">
        <v>90</v>
      </c>
      <c r="D70" s="183"/>
      <c r="E70" s="183"/>
      <c r="F70" s="190" t="s">
        <v>25</v>
      </c>
      <c r="G70" s="191"/>
      <c r="H70" s="191"/>
      <c r="I70" s="191">
        <f>'01 01-03 Pol'!G121</f>
        <v>0</v>
      </c>
      <c r="J70" s="187" t="str">
        <f>IF(I82=0,"",I70/I82*100)</f>
        <v/>
      </c>
    </row>
    <row r="71" spans="1:10" ht="36.75" customHeight="1" x14ac:dyDescent="0.2">
      <c r="A71" s="176"/>
      <c r="B71" s="181" t="s">
        <v>91</v>
      </c>
      <c r="C71" s="182" t="s">
        <v>92</v>
      </c>
      <c r="D71" s="183"/>
      <c r="E71" s="183"/>
      <c r="F71" s="190" t="s">
        <v>25</v>
      </c>
      <c r="G71" s="191"/>
      <c r="H71" s="191"/>
      <c r="I71" s="191">
        <f>'01 01-03 Pol'!G152</f>
        <v>0</v>
      </c>
      <c r="J71" s="187" t="str">
        <f>IF(I82=0,"",I71/I82*100)</f>
        <v/>
      </c>
    </row>
    <row r="72" spans="1:10" ht="36.75" customHeight="1" x14ac:dyDescent="0.2">
      <c r="A72" s="176"/>
      <c r="B72" s="181" t="s">
        <v>93</v>
      </c>
      <c r="C72" s="182" t="s">
        <v>94</v>
      </c>
      <c r="D72" s="183"/>
      <c r="E72" s="183"/>
      <c r="F72" s="190" t="s">
        <v>25</v>
      </c>
      <c r="G72" s="191"/>
      <c r="H72" s="191"/>
      <c r="I72" s="191">
        <f>'01 01-03 Pol'!G222</f>
        <v>0</v>
      </c>
      <c r="J72" s="187" t="str">
        <f>IF(I82=0,"",I72/I82*100)</f>
        <v/>
      </c>
    </row>
    <row r="73" spans="1:10" ht="36.75" customHeight="1" x14ac:dyDescent="0.2">
      <c r="A73" s="176"/>
      <c r="B73" s="181" t="s">
        <v>95</v>
      </c>
      <c r="C73" s="182" t="s">
        <v>96</v>
      </c>
      <c r="D73" s="183"/>
      <c r="E73" s="183"/>
      <c r="F73" s="190" t="s">
        <v>25</v>
      </c>
      <c r="G73" s="191"/>
      <c r="H73" s="191"/>
      <c r="I73" s="191">
        <f>'01 01-03 Pol'!G239</f>
        <v>0</v>
      </c>
      <c r="J73" s="187" t="str">
        <f>IF(I82=0,"",I73/I82*100)</f>
        <v/>
      </c>
    </row>
    <row r="74" spans="1:10" ht="36.75" customHeight="1" x14ac:dyDescent="0.2">
      <c r="A74" s="176"/>
      <c r="B74" s="181" t="s">
        <v>97</v>
      </c>
      <c r="C74" s="182" t="s">
        <v>98</v>
      </c>
      <c r="D74" s="183"/>
      <c r="E74" s="183"/>
      <c r="F74" s="190" t="s">
        <v>25</v>
      </c>
      <c r="G74" s="191"/>
      <c r="H74" s="191"/>
      <c r="I74" s="191">
        <f>'01 01-03 Pol'!G258</f>
        <v>0</v>
      </c>
      <c r="J74" s="187" t="str">
        <f>IF(I82=0,"",I74/I82*100)</f>
        <v/>
      </c>
    </row>
    <row r="75" spans="1:10" ht="36.75" customHeight="1" x14ac:dyDescent="0.2">
      <c r="A75" s="176"/>
      <c r="B75" s="181" t="s">
        <v>99</v>
      </c>
      <c r="C75" s="182" t="s">
        <v>100</v>
      </c>
      <c r="D75" s="183"/>
      <c r="E75" s="183"/>
      <c r="F75" s="190" t="s">
        <v>25</v>
      </c>
      <c r="G75" s="191"/>
      <c r="H75" s="191"/>
      <c r="I75" s="191">
        <f>'01 01-03 Pol'!G275</f>
        <v>0</v>
      </c>
      <c r="J75" s="187" t="str">
        <f>IF(I82=0,"",I75/I82*100)</f>
        <v/>
      </c>
    </row>
    <row r="76" spans="1:10" ht="36.75" customHeight="1" x14ac:dyDescent="0.2">
      <c r="A76" s="176"/>
      <c r="B76" s="181" t="s">
        <v>101</v>
      </c>
      <c r="C76" s="182" t="s">
        <v>102</v>
      </c>
      <c r="D76" s="183"/>
      <c r="E76" s="183"/>
      <c r="F76" s="190" t="s">
        <v>25</v>
      </c>
      <c r="G76" s="191"/>
      <c r="H76" s="191"/>
      <c r="I76" s="191">
        <f>'01 01-03 Pol'!G299</f>
        <v>0</v>
      </c>
      <c r="J76" s="187" t="str">
        <f>IF(I82=0,"",I76/I82*100)</f>
        <v/>
      </c>
    </row>
    <row r="77" spans="1:10" ht="36.75" customHeight="1" x14ac:dyDescent="0.2">
      <c r="A77" s="176"/>
      <c r="B77" s="181" t="s">
        <v>103</v>
      </c>
      <c r="C77" s="182" t="s">
        <v>104</v>
      </c>
      <c r="D77" s="183"/>
      <c r="E77" s="183"/>
      <c r="F77" s="190" t="s">
        <v>26</v>
      </c>
      <c r="G77" s="191"/>
      <c r="H77" s="191"/>
      <c r="I77" s="191">
        <f>'01 01-04 Pol'!G8+'01 01-04 Pol'!G61+'01 01-04 Pol'!G83</f>
        <v>0</v>
      </c>
      <c r="J77" s="187" t="str">
        <f>IF(I82=0,"",I77/I82*100)</f>
        <v/>
      </c>
    </row>
    <row r="78" spans="1:10" ht="36.75" customHeight="1" x14ac:dyDescent="0.2">
      <c r="A78" s="176"/>
      <c r="B78" s="181" t="s">
        <v>105</v>
      </c>
      <c r="C78" s="182" t="s">
        <v>106</v>
      </c>
      <c r="D78" s="183"/>
      <c r="E78" s="183"/>
      <c r="F78" s="190" t="s">
        <v>26</v>
      </c>
      <c r="G78" s="191"/>
      <c r="H78" s="191"/>
      <c r="I78" s="191">
        <f>'01 01-03 Pol'!G308</f>
        <v>0</v>
      </c>
      <c r="J78" s="187" t="str">
        <f>IF(I82=0,"",I78/I82*100)</f>
        <v/>
      </c>
    </row>
    <row r="79" spans="1:10" ht="36.75" customHeight="1" x14ac:dyDescent="0.2">
      <c r="A79" s="176"/>
      <c r="B79" s="181" t="s">
        <v>107</v>
      </c>
      <c r="C79" s="182" t="s">
        <v>108</v>
      </c>
      <c r="D79" s="183"/>
      <c r="E79" s="183"/>
      <c r="F79" s="190" t="s">
        <v>26</v>
      </c>
      <c r="G79" s="191"/>
      <c r="H79" s="191"/>
      <c r="I79" s="191">
        <f>'01 01-04 Pol'!G94</f>
        <v>0</v>
      </c>
      <c r="J79" s="187" t="str">
        <f>IF(I82=0,"",I79/I82*100)</f>
        <v/>
      </c>
    </row>
    <row r="80" spans="1:10" ht="36.75" customHeight="1" x14ac:dyDescent="0.2">
      <c r="A80" s="176"/>
      <c r="B80" s="181" t="s">
        <v>109</v>
      </c>
      <c r="C80" s="182" t="s">
        <v>110</v>
      </c>
      <c r="D80" s="183"/>
      <c r="E80" s="183"/>
      <c r="F80" s="190" t="s">
        <v>26</v>
      </c>
      <c r="G80" s="191"/>
      <c r="H80" s="191"/>
      <c r="I80" s="191">
        <f>'01 01-02 Pol'!G8</f>
        <v>0</v>
      </c>
      <c r="J80" s="187" t="str">
        <f>IF(I82=0,"",I80/I82*100)</f>
        <v/>
      </c>
    </row>
    <row r="81" spans="1:10" ht="36.75" customHeight="1" x14ac:dyDescent="0.2">
      <c r="A81" s="176"/>
      <c r="B81" s="181" t="s">
        <v>111</v>
      </c>
      <c r="C81" s="182" t="s">
        <v>112</v>
      </c>
      <c r="D81" s="183"/>
      <c r="E81" s="183"/>
      <c r="F81" s="190" t="s">
        <v>113</v>
      </c>
      <c r="G81" s="191"/>
      <c r="H81" s="191"/>
      <c r="I81" s="191">
        <f>'01 01-03 Pol'!G315+'01 01-04 Pol'!G52</f>
        <v>0</v>
      </c>
      <c r="J81" s="187" t="str">
        <f>IF(I82=0,"",I81/I82*100)</f>
        <v/>
      </c>
    </row>
    <row r="82" spans="1:10" ht="25.5" customHeight="1" x14ac:dyDescent="0.2">
      <c r="A82" s="177"/>
      <c r="B82" s="184" t="s">
        <v>1</v>
      </c>
      <c r="C82" s="185"/>
      <c r="D82" s="186"/>
      <c r="E82" s="186"/>
      <c r="F82" s="192"/>
      <c r="G82" s="193"/>
      <c r="H82" s="193"/>
      <c r="I82" s="193">
        <f>SUM(I59:I81)</f>
        <v>0</v>
      </c>
      <c r="J82" s="188">
        <f>SUM(J59:J81)</f>
        <v>0</v>
      </c>
    </row>
    <row r="83" spans="1:10" x14ac:dyDescent="0.2">
      <c r="F83" s="133"/>
      <c r="G83" s="133"/>
      <c r="H83" s="133"/>
      <c r="I83" s="133"/>
      <c r="J83" s="189"/>
    </row>
    <row r="84" spans="1:10" x14ac:dyDescent="0.2">
      <c r="F84" s="133"/>
      <c r="G84" s="133"/>
      <c r="H84" s="133"/>
      <c r="I84" s="133"/>
      <c r="J84" s="189"/>
    </row>
    <row r="85" spans="1:10" x14ac:dyDescent="0.2">
      <c r="F85" s="133"/>
      <c r="G85" s="133"/>
      <c r="H85" s="133"/>
      <c r="I85" s="133"/>
      <c r="J85" s="189"/>
    </row>
  </sheetData>
  <sheetProtection algorithmName="SHA-512" hashValue="1LzddLhVgEKlRVKiP02lO1QwQmlohWiKJ7xOfZKbIk864CHM7nAQ9nfFPWbAhVTzicThf9+fKPJMYMB+cy802A==" saltValue="R6SdCYqgh9Qb4YoSgk0It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81:E81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nhkQ+7BAKsmLIop+ao/P7J4OHSRiYAzCD4srC/r7PxN1sKzsPhil+3tVI0uCmxfWZ1F4eByGKJDCzqMxrdgo0Q==" saltValue="yr1ZqVN3DAmpKAmp9/DQC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AD30-0AF4-473A-AB86-66DD17F2B6D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116</v>
      </c>
      <c r="B1" s="195"/>
      <c r="C1" s="195"/>
      <c r="D1" s="195"/>
      <c r="E1" s="195"/>
      <c r="F1" s="195"/>
      <c r="G1" s="195"/>
      <c r="AG1" t="s">
        <v>117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118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118</v>
      </c>
      <c r="AG3" t="s">
        <v>119</v>
      </c>
    </row>
    <row r="4" spans="1:60" ht="24.95" customHeight="1" x14ac:dyDescent="0.2">
      <c r="A4" s="200" t="s">
        <v>9</v>
      </c>
      <c r="B4" s="201" t="s">
        <v>49</v>
      </c>
      <c r="C4" s="202" t="s">
        <v>27</v>
      </c>
      <c r="D4" s="203"/>
      <c r="E4" s="203"/>
      <c r="F4" s="203"/>
      <c r="G4" s="204"/>
      <c r="AG4" t="s">
        <v>120</v>
      </c>
    </row>
    <row r="5" spans="1:60" x14ac:dyDescent="0.2">
      <c r="D5" s="10"/>
    </row>
    <row r="6" spans="1:60" ht="38.25" x14ac:dyDescent="0.2">
      <c r="A6" s="206" t="s">
        <v>121</v>
      </c>
      <c r="B6" s="208" t="s">
        <v>122</v>
      </c>
      <c r="C6" s="208" t="s">
        <v>123</v>
      </c>
      <c r="D6" s="207" t="s">
        <v>124</v>
      </c>
      <c r="E6" s="206" t="s">
        <v>125</v>
      </c>
      <c r="F6" s="205" t="s">
        <v>126</v>
      </c>
      <c r="G6" s="206" t="s">
        <v>29</v>
      </c>
      <c r="H6" s="209" t="s">
        <v>30</v>
      </c>
      <c r="I6" s="209" t="s">
        <v>127</v>
      </c>
      <c r="J6" s="209" t="s">
        <v>31</v>
      </c>
      <c r="K6" s="209" t="s">
        <v>128</v>
      </c>
      <c r="L6" s="209" t="s">
        <v>129</v>
      </c>
      <c r="M6" s="209" t="s">
        <v>130</v>
      </c>
      <c r="N6" s="209" t="s">
        <v>131</v>
      </c>
      <c r="O6" s="209" t="s">
        <v>132</v>
      </c>
      <c r="P6" s="209" t="s">
        <v>133</v>
      </c>
      <c r="Q6" s="209" t="s">
        <v>134</v>
      </c>
      <c r="R6" s="209" t="s">
        <v>135</v>
      </c>
      <c r="S6" s="209" t="s">
        <v>136</v>
      </c>
      <c r="T6" s="209" t="s">
        <v>137</v>
      </c>
      <c r="U6" s="209" t="s">
        <v>138</v>
      </c>
      <c r="V6" s="209" t="s">
        <v>139</v>
      </c>
      <c r="W6" s="209" t="s">
        <v>140</v>
      </c>
      <c r="X6" s="209" t="s">
        <v>141</v>
      </c>
      <c r="Y6" s="209" t="s">
        <v>142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143</v>
      </c>
      <c r="B8" s="230" t="s">
        <v>86</v>
      </c>
      <c r="C8" s="246" t="s">
        <v>69</v>
      </c>
      <c r="D8" s="231"/>
      <c r="E8" s="232"/>
      <c r="F8" s="233"/>
      <c r="G8" s="233">
        <f>SUMIF(AG9:AG45,"&lt;&gt;NOR",G9:G45)</f>
        <v>0</v>
      </c>
      <c r="H8" s="233"/>
      <c r="I8" s="233">
        <f>SUM(I9:I45)</f>
        <v>0</v>
      </c>
      <c r="J8" s="233"/>
      <c r="K8" s="233">
        <f>SUM(K9:K45)</f>
        <v>0</v>
      </c>
      <c r="L8" s="233"/>
      <c r="M8" s="233">
        <f>SUM(M9:M45)</f>
        <v>0</v>
      </c>
      <c r="N8" s="232"/>
      <c r="O8" s="232">
        <f>SUM(O9:O45)</f>
        <v>0</v>
      </c>
      <c r="P8" s="232"/>
      <c r="Q8" s="232">
        <f>SUM(Q9:Q45)</f>
        <v>0</v>
      </c>
      <c r="R8" s="233"/>
      <c r="S8" s="233"/>
      <c r="T8" s="234"/>
      <c r="U8" s="228"/>
      <c r="V8" s="228">
        <f>SUM(V9:V45)</f>
        <v>0</v>
      </c>
      <c r="W8" s="228"/>
      <c r="X8" s="228"/>
      <c r="Y8" s="228"/>
      <c r="AG8" t="s">
        <v>144</v>
      </c>
    </row>
    <row r="9" spans="1:60" outlineLevel="1" x14ac:dyDescent="0.2">
      <c r="A9" s="236">
        <v>1</v>
      </c>
      <c r="B9" s="237" t="s">
        <v>145</v>
      </c>
      <c r="C9" s="247" t="s">
        <v>146</v>
      </c>
      <c r="D9" s="238" t="s">
        <v>147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148</v>
      </c>
      <c r="T9" s="242" t="s">
        <v>149</v>
      </c>
      <c r="U9" s="221">
        <v>0</v>
      </c>
      <c r="V9" s="221">
        <f>ROUND(E9*U9,2)</f>
        <v>0</v>
      </c>
      <c r="W9" s="221"/>
      <c r="X9" s="221" t="s">
        <v>150</v>
      </c>
      <c r="Y9" s="221" t="s">
        <v>151</v>
      </c>
      <c r="Z9" s="210"/>
      <c r="AA9" s="210"/>
      <c r="AB9" s="210"/>
      <c r="AC9" s="210"/>
      <c r="AD9" s="210"/>
      <c r="AE9" s="210"/>
      <c r="AF9" s="210"/>
      <c r="AG9" s="210" t="s">
        <v>152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48" t="s">
        <v>153</v>
      </c>
      <c r="D10" s="244"/>
      <c r="E10" s="244"/>
      <c r="F10" s="244"/>
      <c r="G10" s="244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154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3" t="str">
        <f>C10</f>
        <v>Zajištění bezpečného příjezdu a přístupu na staveniště včetně dopravního značení a potřebných souhlasů a rozhodnutí s vybudováním zařízení staveniště.</v>
      </c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49" t="s">
        <v>155</v>
      </c>
      <c r="D11" s="245"/>
      <c r="E11" s="245"/>
      <c r="F11" s="245"/>
      <c r="G11" s="245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154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49" t="s">
        <v>156</v>
      </c>
      <c r="D12" s="245"/>
      <c r="E12" s="245"/>
      <c r="F12" s="245"/>
      <c r="G12" s="245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154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3" x14ac:dyDescent="0.2">
      <c r="A13" s="217"/>
      <c r="B13" s="218"/>
      <c r="C13" s="249" t="s">
        <v>157</v>
      </c>
      <c r="D13" s="245"/>
      <c r="E13" s="245"/>
      <c r="F13" s="245"/>
      <c r="G13" s="245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154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3" t="str">
        <f>C13</f>
        <v>Opatření k zabránění nadměrného zatěžování staveniště a jeho okolí prachem (např. používání krycích plachet, kropení sutě a odtěžované zeminy vodou)</v>
      </c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0" t="s">
        <v>158</v>
      </c>
      <c r="D14" s="223"/>
      <c r="E14" s="224"/>
      <c r="F14" s="225"/>
      <c r="G14" s="225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154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49" t="s">
        <v>159</v>
      </c>
      <c r="D15" s="245"/>
      <c r="E15" s="245"/>
      <c r="F15" s="245"/>
      <c r="G15" s="245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154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1" t="s">
        <v>68</v>
      </c>
      <c r="D16" s="226"/>
      <c r="E16" s="227">
        <v>1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160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6">
        <v>2</v>
      </c>
      <c r="B17" s="237" t="s">
        <v>161</v>
      </c>
      <c r="C17" s="247" t="s">
        <v>162</v>
      </c>
      <c r="D17" s="238" t="s">
        <v>147</v>
      </c>
      <c r="E17" s="239">
        <v>1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/>
      <c r="S17" s="241" t="s">
        <v>148</v>
      </c>
      <c r="T17" s="242" t="s">
        <v>149</v>
      </c>
      <c r="U17" s="221">
        <v>0</v>
      </c>
      <c r="V17" s="221">
        <f>ROUND(E17*U17,2)</f>
        <v>0</v>
      </c>
      <c r="W17" s="221"/>
      <c r="X17" s="221" t="s">
        <v>150</v>
      </c>
      <c r="Y17" s="221" t="s">
        <v>151</v>
      </c>
      <c r="Z17" s="210"/>
      <c r="AA17" s="210"/>
      <c r="AB17" s="210"/>
      <c r="AC17" s="210"/>
      <c r="AD17" s="210"/>
      <c r="AE17" s="210"/>
      <c r="AF17" s="210"/>
      <c r="AG17" s="210" t="s">
        <v>152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48" t="s">
        <v>163</v>
      </c>
      <c r="D18" s="244"/>
      <c r="E18" s="244"/>
      <c r="F18" s="244"/>
      <c r="G18" s="244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154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49" t="s">
        <v>164</v>
      </c>
      <c r="D19" s="245"/>
      <c r="E19" s="245"/>
      <c r="F19" s="245"/>
      <c r="G19" s="245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154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49" t="s">
        <v>156</v>
      </c>
      <c r="D20" s="245"/>
      <c r="E20" s="245"/>
      <c r="F20" s="245"/>
      <c r="G20" s="245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154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3" x14ac:dyDescent="0.2">
      <c r="A21" s="217"/>
      <c r="B21" s="218"/>
      <c r="C21" s="249" t="s">
        <v>165</v>
      </c>
      <c r="D21" s="245"/>
      <c r="E21" s="245"/>
      <c r="F21" s="245"/>
      <c r="G21" s="245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154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43" t="str">
        <f>C21</f>
        <v>Opatření k zabránění nadměrného zatěžování staveniště a jeho okolí prachem (např. používání krycích plachet, kropení sutě a odtěžované zeminy vodou).</v>
      </c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1" t="s">
        <v>68</v>
      </c>
      <c r="D22" s="226"/>
      <c r="E22" s="227">
        <v>1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160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6">
        <v>3</v>
      </c>
      <c r="B23" s="237" t="s">
        <v>166</v>
      </c>
      <c r="C23" s="247" t="s">
        <v>167</v>
      </c>
      <c r="D23" s="238" t="s">
        <v>147</v>
      </c>
      <c r="E23" s="239">
        <v>1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/>
      <c r="S23" s="241" t="s">
        <v>148</v>
      </c>
      <c r="T23" s="242" t="s">
        <v>149</v>
      </c>
      <c r="U23" s="221">
        <v>0</v>
      </c>
      <c r="V23" s="221">
        <f>ROUND(E23*U23,2)</f>
        <v>0</v>
      </c>
      <c r="W23" s="221"/>
      <c r="X23" s="221" t="s">
        <v>150</v>
      </c>
      <c r="Y23" s="221" t="s">
        <v>151</v>
      </c>
      <c r="Z23" s="210"/>
      <c r="AA23" s="210"/>
      <c r="AB23" s="210"/>
      <c r="AC23" s="210"/>
      <c r="AD23" s="210"/>
      <c r="AE23" s="210"/>
      <c r="AF23" s="210"/>
      <c r="AG23" s="210" t="s">
        <v>152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48" t="s">
        <v>168</v>
      </c>
      <c r="D24" s="244"/>
      <c r="E24" s="244"/>
      <c r="F24" s="244"/>
      <c r="G24" s="244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154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49" t="s">
        <v>169</v>
      </c>
      <c r="D25" s="245"/>
      <c r="E25" s="245"/>
      <c r="F25" s="245"/>
      <c r="G25" s="245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154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1" t="s">
        <v>68</v>
      </c>
      <c r="D26" s="226"/>
      <c r="E26" s="227">
        <v>1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160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6">
        <v>4</v>
      </c>
      <c r="B27" s="237" t="s">
        <v>170</v>
      </c>
      <c r="C27" s="247" t="s">
        <v>171</v>
      </c>
      <c r="D27" s="238" t="s">
        <v>147</v>
      </c>
      <c r="E27" s="239">
        <v>1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41"/>
      <c r="S27" s="241" t="s">
        <v>148</v>
      </c>
      <c r="T27" s="242" t="s">
        <v>149</v>
      </c>
      <c r="U27" s="221">
        <v>0</v>
      </c>
      <c r="V27" s="221">
        <f>ROUND(E27*U27,2)</f>
        <v>0</v>
      </c>
      <c r="W27" s="221"/>
      <c r="X27" s="221" t="s">
        <v>150</v>
      </c>
      <c r="Y27" s="221" t="s">
        <v>151</v>
      </c>
      <c r="Z27" s="210"/>
      <c r="AA27" s="210"/>
      <c r="AB27" s="210"/>
      <c r="AC27" s="210"/>
      <c r="AD27" s="210"/>
      <c r="AE27" s="210"/>
      <c r="AF27" s="210"/>
      <c r="AG27" s="210" t="s">
        <v>172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48" t="s">
        <v>173</v>
      </c>
      <c r="D28" s="244"/>
      <c r="E28" s="244"/>
      <c r="F28" s="244"/>
      <c r="G28" s="244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154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1" t="s">
        <v>68</v>
      </c>
      <c r="D29" s="226"/>
      <c r="E29" s="227">
        <v>1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160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6">
        <v>5</v>
      </c>
      <c r="B30" s="237" t="s">
        <v>174</v>
      </c>
      <c r="C30" s="247" t="s">
        <v>175</v>
      </c>
      <c r="D30" s="238" t="s">
        <v>147</v>
      </c>
      <c r="E30" s="239">
        <v>1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/>
      <c r="S30" s="241" t="s">
        <v>148</v>
      </c>
      <c r="T30" s="242" t="s">
        <v>149</v>
      </c>
      <c r="U30" s="221">
        <v>0</v>
      </c>
      <c r="V30" s="221">
        <f>ROUND(E30*U30,2)</f>
        <v>0</v>
      </c>
      <c r="W30" s="221"/>
      <c r="X30" s="221" t="s">
        <v>150</v>
      </c>
      <c r="Y30" s="221" t="s">
        <v>151</v>
      </c>
      <c r="Z30" s="210"/>
      <c r="AA30" s="210"/>
      <c r="AB30" s="210"/>
      <c r="AC30" s="210"/>
      <c r="AD30" s="210"/>
      <c r="AE30" s="210"/>
      <c r="AF30" s="210"/>
      <c r="AG30" s="210" t="s">
        <v>172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48" t="s">
        <v>176</v>
      </c>
      <c r="D31" s="244"/>
      <c r="E31" s="244"/>
      <c r="F31" s="244"/>
      <c r="G31" s="244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154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49" t="s">
        <v>190</v>
      </c>
      <c r="D32" s="245"/>
      <c r="E32" s="245"/>
      <c r="F32" s="245"/>
      <c r="G32" s="245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154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49" t="s">
        <v>177</v>
      </c>
      <c r="D33" s="245"/>
      <c r="E33" s="245"/>
      <c r="F33" s="245"/>
      <c r="G33" s="245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154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49" t="s">
        <v>178</v>
      </c>
      <c r="D34" s="245"/>
      <c r="E34" s="245"/>
      <c r="F34" s="245"/>
      <c r="G34" s="245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154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49" t="s">
        <v>179</v>
      </c>
      <c r="D35" s="245"/>
      <c r="E35" s="245"/>
      <c r="F35" s="245"/>
      <c r="G35" s="245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154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1" t="s">
        <v>68</v>
      </c>
      <c r="D36" s="226"/>
      <c r="E36" s="227">
        <v>1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160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6">
        <v>6</v>
      </c>
      <c r="B37" s="237" t="s">
        <v>180</v>
      </c>
      <c r="C37" s="247" t="s">
        <v>181</v>
      </c>
      <c r="D37" s="238" t="s">
        <v>147</v>
      </c>
      <c r="E37" s="239">
        <v>1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41"/>
      <c r="S37" s="241" t="s">
        <v>148</v>
      </c>
      <c r="T37" s="242" t="s">
        <v>149</v>
      </c>
      <c r="U37" s="221">
        <v>0</v>
      </c>
      <c r="V37" s="221">
        <f>ROUND(E37*U37,2)</f>
        <v>0</v>
      </c>
      <c r="W37" s="221"/>
      <c r="X37" s="221" t="s">
        <v>150</v>
      </c>
      <c r="Y37" s="221" t="s">
        <v>151</v>
      </c>
      <c r="Z37" s="210"/>
      <c r="AA37" s="210"/>
      <c r="AB37" s="210"/>
      <c r="AC37" s="210"/>
      <c r="AD37" s="210"/>
      <c r="AE37" s="210"/>
      <c r="AF37" s="210"/>
      <c r="AG37" s="210" t="s">
        <v>172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2" x14ac:dyDescent="0.2">
      <c r="A38" s="217"/>
      <c r="B38" s="218"/>
      <c r="C38" s="248" t="s">
        <v>182</v>
      </c>
      <c r="D38" s="244"/>
      <c r="E38" s="244"/>
      <c r="F38" s="244"/>
      <c r="G38" s="244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154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43" t="str">
        <f>C38</f>
        <v>Náklady a poplatky spojené s užíváním veřejných ploch a prostranství, pokud jsou stavebními pracemi nebo souvisejícími činnostmi dotčeny, a to včetně užívání ploch v souvislosti s uložením stavebního materiálu nebo stavebního odpadu</v>
      </c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1" t="s">
        <v>68</v>
      </c>
      <c r="D39" s="226"/>
      <c r="E39" s="227">
        <v>1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160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6">
        <v>7</v>
      </c>
      <c r="B40" s="237" t="s">
        <v>183</v>
      </c>
      <c r="C40" s="247" t="s">
        <v>184</v>
      </c>
      <c r="D40" s="238" t="s">
        <v>147</v>
      </c>
      <c r="E40" s="239">
        <v>1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41"/>
      <c r="S40" s="241" t="s">
        <v>148</v>
      </c>
      <c r="T40" s="242" t="s">
        <v>149</v>
      </c>
      <c r="U40" s="221">
        <v>0</v>
      </c>
      <c r="V40" s="221">
        <f>ROUND(E40*U40,2)</f>
        <v>0</v>
      </c>
      <c r="W40" s="221"/>
      <c r="X40" s="221" t="s">
        <v>150</v>
      </c>
      <c r="Y40" s="221" t="s">
        <v>151</v>
      </c>
      <c r="Z40" s="210"/>
      <c r="AA40" s="210"/>
      <c r="AB40" s="210"/>
      <c r="AC40" s="210"/>
      <c r="AD40" s="210"/>
      <c r="AE40" s="210"/>
      <c r="AF40" s="210"/>
      <c r="AG40" s="210" t="s">
        <v>152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48" t="s">
        <v>185</v>
      </c>
      <c r="D41" s="244"/>
      <c r="E41" s="244"/>
      <c r="F41" s="244"/>
      <c r="G41" s="244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154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3" x14ac:dyDescent="0.2">
      <c r="A42" s="217"/>
      <c r="B42" s="218"/>
      <c r="C42" s="249" t="s">
        <v>186</v>
      </c>
      <c r="D42" s="245"/>
      <c r="E42" s="245"/>
      <c r="F42" s="245"/>
      <c r="G42" s="245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154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43" t="str">
        <f>C42</f>
        <v>Náklady na přezkoumání podkladů objednatele o stavu inženýrských sítí probíhajících staveništěm nebo dotčenými stavbou i mimo území staveniště.</v>
      </c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49" t="s">
        <v>187</v>
      </c>
      <c r="D43" s="245"/>
      <c r="E43" s="245"/>
      <c r="F43" s="245"/>
      <c r="G43" s="245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154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49" t="s">
        <v>188</v>
      </c>
      <c r="D44" s="245"/>
      <c r="E44" s="245"/>
      <c r="F44" s="245"/>
      <c r="G44" s="245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154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1" t="s">
        <v>68</v>
      </c>
      <c r="D45" s="226"/>
      <c r="E45" s="227">
        <v>1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160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3"/>
      <c r="B46" s="4"/>
      <c r="C46" s="252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v>12</v>
      </c>
      <c r="AF46">
        <v>21</v>
      </c>
      <c r="AG46" t="s">
        <v>129</v>
      </c>
    </row>
    <row r="47" spans="1:60" x14ac:dyDescent="0.2">
      <c r="A47" s="213"/>
      <c r="B47" s="214" t="s">
        <v>29</v>
      </c>
      <c r="C47" s="253"/>
      <c r="D47" s="215"/>
      <c r="E47" s="216"/>
      <c r="F47" s="216"/>
      <c r="G47" s="235">
        <f>G8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f>SUMIF(L7:L45,AE46,G7:G45)</f>
        <v>0</v>
      </c>
      <c r="AF47">
        <f>SUMIF(L7:L45,AF46,G7:G45)</f>
        <v>0</v>
      </c>
      <c r="AG47" t="s">
        <v>189</v>
      </c>
    </row>
    <row r="48" spans="1:60" x14ac:dyDescent="0.2">
      <c r="C48" s="254"/>
      <c r="D48" s="10"/>
      <c r="AG48" t="s">
        <v>191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ZEw+PfTFqUzrZgiC4TUDzUQNuVRFvaI3+YfvHFblfsj7C77Ah8nUE/adQTxIDj8zQeDAixLIFo+E9hhQavbaw==" saltValue="M2KFL68+kPmHLVKQcTUQ7g==" spinCount="100000" sheet="1" formatRows="0"/>
  <mergeCells count="26">
    <mergeCell ref="C43:G43"/>
    <mergeCell ref="C44:G44"/>
    <mergeCell ref="C33:G33"/>
    <mergeCell ref="C34:G34"/>
    <mergeCell ref="C35:G35"/>
    <mergeCell ref="C38:G38"/>
    <mergeCell ref="C41:G41"/>
    <mergeCell ref="C42:G42"/>
    <mergeCell ref="C21:G21"/>
    <mergeCell ref="C24:G24"/>
    <mergeCell ref="C25:G25"/>
    <mergeCell ref="C28:G28"/>
    <mergeCell ref="C31:G31"/>
    <mergeCell ref="C32:G32"/>
    <mergeCell ref="C12:G12"/>
    <mergeCell ref="C13:G13"/>
    <mergeCell ref="C15:G15"/>
    <mergeCell ref="C18:G18"/>
    <mergeCell ref="C19:G19"/>
    <mergeCell ref="C20:G20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792D1-0173-47D1-840B-9399169A28D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116</v>
      </c>
      <c r="B1" s="195"/>
      <c r="C1" s="195"/>
      <c r="D1" s="195"/>
      <c r="E1" s="195"/>
      <c r="F1" s="195"/>
      <c r="G1" s="195"/>
      <c r="AG1" t="s">
        <v>117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118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118</v>
      </c>
      <c r="AG3" t="s">
        <v>119</v>
      </c>
    </row>
    <row r="4" spans="1:60" ht="24.95" customHeight="1" x14ac:dyDescent="0.2">
      <c r="A4" s="200" t="s">
        <v>9</v>
      </c>
      <c r="B4" s="201" t="s">
        <v>50</v>
      </c>
      <c r="C4" s="202" t="s">
        <v>28</v>
      </c>
      <c r="D4" s="203"/>
      <c r="E4" s="203"/>
      <c r="F4" s="203"/>
      <c r="G4" s="204"/>
      <c r="AG4" t="s">
        <v>120</v>
      </c>
    </row>
    <row r="5" spans="1:60" x14ac:dyDescent="0.2">
      <c r="D5" s="10"/>
    </row>
    <row r="6" spans="1:60" ht="38.25" x14ac:dyDescent="0.2">
      <c r="A6" s="206" t="s">
        <v>121</v>
      </c>
      <c r="B6" s="208" t="s">
        <v>122</v>
      </c>
      <c r="C6" s="208" t="s">
        <v>123</v>
      </c>
      <c r="D6" s="207" t="s">
        <v>124</v>
      </c>
      <c r="E6" s="206" t="s">
        <v>125</v>
      </c>
      <c r="F6" s="205" t="s">
        <v>126</v>
      </c>
      <c r="G6" s="206" t="s">
        <v>29</v>
      </c>
      <c r="H6" s="209" t="s">
        <v>30</v>
      </c>
      <c r="I6" s="209" t="s">
        <v>127</v>
      </c>
      <c r="J6" s="209" t="s">
        <v>31</v>
      </c>
      <c r="K6" s="209" t="s">
        <v>128</v>
      </c>
      <c r="L6" s="209" t="s">
        <v>129</v>
      </c>
      <c r="M6" s="209" t="s">
        <v>130</v>
      </c>
      <c r="N6" s="209" t="s">
        <v>131</v>
      </c>
      <c r="O6" s="209" t="s">
        <v>132</v>
      </c>
      <c r="P6" s="209" t="s">
        <v>133</v>
      </c>
      <c r="Q6" s="209" t="s">
        <v>134</v>
      </c>
      <c r="R6" s="209" t="s">
        <v>135</v>
      </c>
      <c r="S6" s="209" t="s">
        <v>136</v>
      </c>
      <c r="T6" s="209" t="s">
        <v>137</v>
      </c>
      <c r="U6" s="209" t="s">
        <v>138</v>
      </c>
      <c r="V6" s="209" t="s">
        <v>139</v>
      </c>
      <c r="W6" s="209" t="s">
        <v>140</v>
      </c>
      <c r="X6" s="209" t="s">
        <v>141</v>
      </c>
      <c r="Y6" s="209" t="s">
        <v>142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143</v>
      </c>
      <c r="B8" s="230" t="s">
        <v>109</v>
      </c>
      <c r="C8" s="246" t="s">
        <v>110</v>
      </c>
      <c r="D8" s="231"/>
      <c r="E8" s="232"/>
      <c r="F8" s="233"/>
      <c r="G8" s="233">
        <f>SUMIF(AG9:AG33,"&lt;&gt;NOR",G9:G33)</f>
        <v>0</v>
      </c>
      <c r="H8" s="233"/>
      <c r="I8" s="233">
        <f>SUM(I9:I33)</f>
        <v>0</v>
      </c>
      <c r="J8" s="233"/>
      <c r="K8" s="233">
        <f>SUM(K9:K33)</f>
        <v>0</v>
      </c>
      <c r="L8" s="233"/>
      <c r="M8" s="233">
        <f>SUM(M9:M33)</f>
        <v>0</v>
      </c>
      <c r="N8" s="232"/>
      <c r="O8" s="232">
        <f>SUM(O9:O33)</f>
        <v>0</v>
      </c>
      <c r="P8" s="232"/>
      <c r="Q8" s="232">
        <f>SUM(Q9:Q33)</f>
        <v>0</v>
      </c>
      <c r="R8" s="233"/>
      <c r="S8" s="233"/>
      <c r="T8" s="234"/>
      <c r="U8" s="228"/>
      <c r="V8" s="228">
        <f>SUM(V9:V33)</f>
        <v>0</v>
      </c>
      <c r="W8" s="228"/>
      <c r="X8" s="228"/>
      <c r="Y8" s="228"/>
      <c r="AG8" t="s">
        <v>144</v>
      </c>
    </row>
    <row r="9" spans="1:60" outlineLevel="1" x14ac:dyDescent="0.2">
      <c r="A9" s="236">
        <v>1</v>
      </c>
      <c r="B9" s="237" t="s">
        <v>192</v>
      </c>
      <c r="C9" s="247" t="s">
        <v>193</v>
      </c>
      <c r="D9" s="238" t="s">
        <v>194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148</v>
      </c>
      <c r="T9" s="242" t="s">
        <v>149</v>
      </c>
      <c r="U9" s="221">
        <v>0</v>
      </c>
      <c r="V9" s="221">
        <f>ROUND(E9*U9,2)</f>
        <v>0</v>
      </c>
      <c r="W9" s="221"/>
      <c r="X9" s="221" t="s">
        <v>150</v>
      </c>
      <c r="Y9" s="221" t="s">
        <v>151</v>
      </c>
      <c r="Z9" s="210"/>
      <c r="AA9" s="210"/>
      <c r="AB9" s="210"/>
      <c r="AC9" s="210"/>
      <c r="AD9" s="210"/>
      <c r="AE9" s="210"/>
      <c r="AF9" s="210"/>
      <c r="AG9" s="210" t="s">
        <v>152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8" t="s">
        <v>195</v>
      </c>
      <c r="D10" s="244"/>
      <c r="E10" s="244"/>
      <c r="F10" s="244"/>
      <c r="G10" s="244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154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49" t="s">
        <v>196</v>
      </c>
      <c r="D11" s="245"/>
      <c r="E11" s="245"/>
      <c r="F11" s="245"/>
      <c r="G11" s="245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154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51" t="s">
        <v>68</v>
      </c>
      <c r="D12" s="226"/>
      <c r="E12" s="227">
        <v>1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160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6">
        <v>2</v>
      </c>
      <c r="B13" s="237" t="s">
        <v>197</v>
      </c>
      <c r="C13" s="247" t="s">
        <v>198</v>
      </c>
      <c r="D13" s="238" t="s">
        <v>194</v>
      </c>
      <c r="E13" s="239">
        <v>1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41"/>
      <c r="S13" s="241" t="s">
        <v>148</v>
      </c>
      <c r="T13" s="242" t="s">
        <v>149</v>
      </c>
      <c r="U13" s="221">
        <v>0</v>
      </c>
      <c r="V13" s="221">
        <f>ROUND(E13*U13,2)</f>
        <v>0</v>
      </c>
      <c r="W13" s="221"/>
      <c r="X13" s="221" t="s">
        <v>150</v>
      </c>
      <c r="Y13" s="221" t="s">
        <v>151</v>
      </c>
      <c r="Z13" s="210"/>
      <c r="AA13" s="210"/>
      <c r="AB13" s="210"/>
      <c r="AC13" s="210"/>
      <c r="AD13" s="210"/>
      <c r="AE13" s="210"/>
      <c r="AF13" s="210"/>
      <c r="AG13" s="210" t="s">
        <v>152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48" t="s">
        <v>199</v>
      </c>
      <c r="D14" s="244"/>
      <c r="E14" s="244"/>
      <c r="F14" s="244"/>
      <c r="G14" s="244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154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3" t="str">
        <f>C14</f>
        <v>kompletní dokladová část dle SoD (revize, atesty, certifikáty, prohlášení o shodě) pro předání a převzetí dokončeného díla</v>
      </c>
      <c r="BB14" s="210"/>
      <c r="BC14" s="210"/>
      <c r="BD14" s="210"/>
      <c r="BE14" s="210"/>
      <c r="BF14" s="210"/>
      <c r="BG14" s="210"/>
      <c r="BH14" s="210"/>
    </row>
    <row r="15" spans="1:60" ht="22.5" outlineLevel="3" x14ac:dyDescent="0.2">
      <c r="A15" s="217"/>
      <c r="B15" s="218"/>
      <c r="C15" s="249" t="s">
        <v>200</v>
      </c>
      <c r="D15" s="245"/>
      <c r="E15" s="245"/>
      <c r="F15" s="245"/>
      <c r="G15" s="245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154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3" t="str">
        <f>C15</f>
        <v>náklady zhotovitele, související s prováděním zkoušek a REVIZÍ předepsaných technickými normami a vyjádřeními dotčených orgánů pro řádné provedení a předání díla.</v>
      </c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49" t="s">
        <v>201</v>
      </c>
      <c r="D16" s="245"/>
      <c r="E16" s="245"/>
      <c r="F16" s="245"/>
      <c r="G16" s="245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154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3" t="str">
        <f>C16</f>
        <v>náklady na individuální zkoušky dodaných a smontovaných technologických zařízení včetně komplexního vyzkoušení.</v>
      </c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49" t="s">
        <v>202</v>
      </c>
      <c r="D17" s="245"/>
      <c r="E17" s="245"/>
      <c r="F17" s="245"/>
      <c r="G17" s="245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154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49" t="s">
        <v>203</v>
      </c>
      <c r="D18" s="245"/>
      <c r="E18" s="245"/>
      <c r="F18" s="245"/>
      <c r="G18" s="245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154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3" t="str">
        <f>C18</f>
        <v>náklady na předání všech návodů k obsluze a údržbě pro technologická zařízení a  náklady na zaškolení obsluhy objednatele</v>
      </c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1" t="s">
        <v>68</v>
      </c>
      <c r="D19" s="226"/>
      <c r="E19" s="227">
        <v>1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160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6">
        <v>3</v>
      </c>
      <c r="B20" s="237" t="s">
        <v>204</v>
      </c>
      <c r="C20" s="247" t="s">
        <v>205</v>
      </c>
      <c r="D20" s="238" t="s">
        <v>194</v>
      </c>
      <c r="E20" s="239">
        <v>1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/>
      <c r="S20" s="241" t="s">
        <v>148</v>
      </c>
      <c r="T20" s="242" t="s">
        <v>149</v>
      </c>
      <c r="U20" s="221">
        <v>0</v>
      </c>
      <c r="V20" s="221">
        <f>ROUND(E20*U20,2)</f>
        <v>0</v>
      </c>
      <c r="W20" s="221"/>
      <c r="X20" s="221" t="s">
        <v>150</v>
      </c>
      <c r="Y20" s="221" t="s">
        <v>151</v>
      </c>
      <c r="Z20" s="210"/>
      <c r="AA20" s="210"/>
      <c r="AB20" s="210"/>
      <c r="AC20" s="210"/>
      <c r="AD20" s="210"/>
      <c r="AE20" s="210"/>
      <c r="AF20" s="210"/>
      <c r="AG20" s="210" t="s">
        <v>152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48" t="s">
        <v>206</v>
      </c>
      <c r="D21" s="244"/>
      <c r="E21" s="244"/>
      <c r="F21" s="244"/>
      <c r="G21" s="244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154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1" t="s">
        <v>68</v>
      </c>
      <c r="D22" s="226"/>
      <c r="E22" s="227">
        <v>1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160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6">
        <v>4</v>
      </c>
      <c r="B23" s="237" t="s">
        <v>207</v>
      </c>
      <c r="C23" s="247" t="s">
        <v>208</v>
      </c>
      <c r="D23" s="238" t="s">
        <v>194</v>
      </c>
      <c r="E23" s="239">
        <v>1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/>
      <c r="S23" s="241" t="s">
        <v>148</v>
      </c>
      <c r="T23" s="242" t="s">
        <v>149</v>
      </c>
      <c r="U23" s="221">
        <v>0</v>
      </c>
      <c r="V23" s="221">
        <f>ROUND(E23*U23,2)</f>
        <v>0</v>
      </c>
      <c r="W23" s="221"/>
      <c r="X23" s="221" t="s">
        <v>150</v>
      </c>
      <c r="Y23" s="221" t="s">
        <v>151</v>
      </c>
      <c r="Z23" s="210"/>
      <c r="AA23" s="210"/>
      <c r="AB23" s="210"/>
      <c r="AC23" s="210"/>
      <c r="AD23" s="210"/>
      <c r="AE23" s="210"/>
      <c r="AF23" s="210"/>
      <c r="AG23" s="210" t="s">
        <v>152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48" t="s">
        <v>209</v>
      </c>
      <c r="D24" s="244"/>
      <c r="E24" s="244"/>
      <c r="F24" s="244"/>
      <c r="G24" s="244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154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1" t="s">
        <v>68</v>
      </c>
      <c r="D25" s="226"/>
      <c r="E25" s="227">
        <v>1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160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6">
        <v>5</v>
      </c>
      <c r="B26" s="237" t="s">
        <v>210</v>
      </c>
      <c r="C26" s="247" t="s">
        <v>211</v>
      </c>
      <c r="D26" s="238" t="s">
        <v>194</v>
      </c>
      <c r="E26" s="239">
        <v>1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/>
      <c r="S26" s="241" t="s">
        <v>148</v>
      </c>
      <c r="T26" s="242" t="s">
        <v>149</v>
      </c>
      <c r="U26" s="221">
        <v>0</v>
      </c>
      <c r="V26" s="221">
        <f>ROUND(E26*U26,2)</f>
        <v>0</v>
      </c>
      <c r="W26" s="221"/>
      <c r="X26" s="221" t="s">
        <v>150</v>
      </c>
      <c r="Y26" s="221" t="s">
        <v>151</v>
      </c>
      <c r="Z26" s="210"/>
      <c r="AA26" s="210"/>
      <c r="AB26" s="210"/>
      <c r="AC26" s="210"/>
      <c r="AD26" s="210"/>
      <c r="AE26" s="210"/>
      <c r="AF26" s="210"/>
      <c r="AG26" s="210" t="s">
        <v>152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2" x14ac:dyDescent="0.2">
      <c r="A27" s="217"/>
      <c r="B27" s="218"/>
      <c r="C27" s="248" t="s">
        <v>212</v>
      </c>
      <c r="D27" s="244"/>
      <c r="E27" s="244"/>
      <c r="F27" s="244"/>
      <c r="G27" s="244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154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43" t="str">
        <f>C27</f>
        <v>dle požadavků PD pro DPS a SOD - OBCHODNÍCH PODMÍNEK -  včetně provedení aktualizace průzkumů a dodatečných stavebních průzkumů se zapracováním do dílenské a výrobní dokumentace:</v>
      </c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49" t="s">
        <v>213</v>
      </c>
      <c r="D28" s="245"/>
      <c r="E28" s="245"/>
      <c r="F28" s="245"/>
      <c r="G28" s="245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154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49" t="s">
        <v>214</v>
      </c>
      <c r="D29" s="245"/>
      <c r="E29" s="245"/>
      <c r="F29" s="245"/>
      <c r="G29" s="245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154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1" t="s">
        <v>68</v>
      </c>
      <c r="D30" s="226"/>
      <c r="E30" s="227">
        <v>1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160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6">
        <v>6</v>
      </c>
      <c r="B31" s="237" t="s">
        <v>215</v>
      </c>
      <c r="C31" s="247" t="s">
        <v>216</v>
      </c>
      <c r="D31" s="238" t="s">
        <v>147</v>
      </c>
      <c r="E31" s="239">
        <v>1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41"/>
      <c r="S31" s="241" t="s">
        <v>148</v>
      </c>
      <c r="T31" s="242" t="s">
        <v>149</v>
      </c>
      <c r="U31" s="221">
        <v>0</v>
      </c>
      <c r="V31" s="221">
        <f>ROUND(E31*U31,2)</f>
        <v>0</v>
      </c>
      <c r="W31" s="221"/>
      <c r="X31" s="221" t="s">
        <v>150</v>
      </c>
      <c r="Y31" s="221" t="s">
        <v>151</v>
      </c>
      <c r="Z31" s="210"/>
      <c r="AA31" s="210"/>
      <c r="AB31" s="210"/>
      <c r="AC31" s="210"/>
      <c r="AD31" s="210"/>
      <c r="AE31" s="210"/>
      <c r="AF31" s="210"/>
      <c r="AG31" s="210" t="s">
        <v>152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48" t="s">
        <v>217</v>
      </c>
      <c r="D32" s="244"/>
      <c r="E32" s="244"/>
      <c r="F32" s="244"/>
      <c r="G32" s="244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154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1" t="s">
        <v>68</v>
      </c>
      <c r="D33" s="226"/>
      <c r="E33" s="227">
        <v>1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160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3"/>
      <c r="B34" s="4"/>
      <c r="C34" s="252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v>12</v>
      </c>
      <c r="AF34">
        <v>21</v>
      </c>
      <c r="AG34" t="s">
        <v>129</v>
      </c>
    </row>
    <row r="35" spans="1:60" x14ac:dyDescent="0.2">
      <c r="A35" s="213"/>
      <c r="B35" s="214" t="s">
        <v>29</v>
      </c>
      <c r="C35" s="253"/>
      <c r="D35" s="215"/>
      <c r="E35" s="216"/>
      <c r="F35" s="216"/>
      <c r="G35" s="235">
        <f>G8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f>SUMIF(L7:L33,AE34,G7:G33)</f>
        <v>0</v>
      </c>
      <c r="AF35">
        <f>SUMIF(L7:L33,AF34,G7:G33)</f>
        <v>0</v>
      </c>
      <c r="AG35" t="s">
        <v>189</v>
      </c>
    </row>
    <row r="36" spans="1:60" x14ac:dyDescent="0.2">
      <c r="C36" s="254"/>
      <c r="D36" s="10"/>
      <c r="AG36" t="s">
        <v>191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EbYcwY/RZSuqs13b2BMw1xfiljxZ+bsRb9X3Tlv2DH8gyPoAMCj6Se9z7I3CoCXgHyKpWINoHwAfXuXklT0Pw==" saltValue="NiGVMqJTngaIM61qjpMR3Q==" spinCount="100000" sheet="1" formatRows="0"/>
  <mergeCells count="17">
    <mergeCell ref="C24:G24"/>
    <mergeCell ref="C27:G27"/>
    <mergeCell ref="C28:G28"/>
    <mergeCell ref="C29:G29"/>
    <mergeCell ref="C32:G32"/>
    <mergeCell ref="C14:G14"/>
    <mergeCell ref="C15:G15"/>
    <mergeCell ref="C16:G16"/>
    <mergeCell ref="C17:G17"/>
    <mergeCell ref="C18:G18"/>
    <mergeCell ref="C21:G2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6B8D-61B5-4AF1-AD82-DE0C71C55C2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116</v>
      </c>
      <c r="B1" s="195"/>
      <c r="C1" s="195"/>
      <c r="D1" s="195"/>
      <c r="E1" s="195"/>
      <c r="F1" s="195"/>
      <c r="G1" s="195"/>
      <c r="AG1" t="s">
        <v>117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118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118</v>
      </c>
      <c r="AG3" t="s">
        <v>119</v>
      </c>
    </row>
    <row r="4" spans="1:60" ht="24.95" customHeight="1" x14ac:dyDescent="0.2">
      <c r="A4" s="200" t="s">
        <v>9</v>
      </c>
      <c r="B4" s="201" t="s">
        <v>51</v>
      </c>
      <c r="C4" s="202" t="s">
        <v>52</v>
      </c>
      <c r="D4" s="203"/>
      <c r="E4" s="203"/>
      <c r="F4" s="203"/>
      <c r="G4" s="204"/>
      <c r="AG4" t="s">
        <v>120</v>
      </c>
    </row>
    <row r="5" spans="1:60" x14ac:dyDescent="0.2">
      <c r="D5" s="10"/>
    </row>
    <row r="6" spans="1:60" ht="38.25" x14ac:dyDescent="0.2">
      <c r="A6" s="206" t="s">
        <v>121</v>
      </c>
      <c r="B6" s="208" t="s">
        <v>122</v>
      </c>
      <c r="C6" s="208" t="s">
        <v>123</v>
      </c>
      <c r="D6" s="207" t="s">
        <v>124</v>
      </c>
      <c r="E6" s="206" t="s">
        <v>125</v>
      </c>
      <c r="F6" s="205" t="s">
        <v>126</v>
      </c>
      <c r="G6" s="206" t="s">
        <v>29</v>
      </c>
      <c r="H6" s="209" t="s">
        <v>30</v>
      </c>
      <c r="I6" s="209" t="s">
        <v>127</v>
      </c>
      <c r="J6" s="209" t="s">
        <v>31</v>
      </c>
      <c r="K6" s="209" t="s">
        <v>128</v>
      </c>
      <c r="L6" s="209" t="s">
        <v>129</v>
      </c>
      <c r="M6" s="209" t="s">
        <v>130</v>
      </c>
      <c r="N6" s="209" t="s">
        <v>131</v>
      </c>
      <c r="O6" s="209" t="s">
        <v>132</v>
      </c>
      <c r="P6" s="209" t="s">
        <v>133</v>
      </c>
      <c r="Q6" s="209" t="s">
        <v>134</v>
      </c>
      <c r="R6" s="209" t="s">
        <v>135</v>
      </c>
      <c r="S6" s="209" t="s">
        <v>136</v>
      </c>
      <c r="T6" s="209" t="s">
        <v>137</v>
      </c>
      <c r="U6" s="209" t="s">
        <v>138</v>
      </c>
      <c r="V6" s="209" t="s">
        <v>139</v>
      </c>
      <c r="W6" s="209" t="s">
        <v>140</v>
      </c>
      <c r="X6" s="209" t="s">
        <v>141</v>
      </c>
      <c r="Y6" s="209" t="s">
        <v>142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143</v>
      </c>
      <c r="B8" s="230" t="s">
        <v>70</v>
      </c>
      <c r="C8" s="246" t="s">
        <v>71</v>
      </c>
      <c r="D8" s="231"/>
      <c r="E8" s="232"/>
      <c r="F8" s="233"/>
      <c r="G8" s="233">
        <f>SUMIF(AG9:AG11,"&lt;&gt;NOR",G9:G11)</f>
        <v>0</v>
      </c>
      <c r="H8" s="233"/>
      <c r="I8" s="233">
        <f>SUM(I9:I11)</f>
        <v>0</v>
      </c>
      <c r="J8" s="233"/>
      <c r="K8" s="233">
        <f>SUM(K9:K11)</f>
        <v>0</v>
      </c>
      <c r="L8" s="233"/>
      <c r="M8" s="233">
        <f>SUM(M9:M11)</f>
        <v>0</v>
      </c>
      <c r="N8" s="232"/>
      <c r="O8" s="232">
        <f>SUM(O9:O11)</f>
        <v>0.49</v>
      </c>
      <c r="P8" s="232"/>
      <c r="Q8" s="232">
        <f>SUM(Q9:Q11)</f>
        <v>0</v>
      </c>
      <c r="R8" s="233"/>
      <c r="S8" s="233"/>
      <c r="T8" s="234"/>
      <c r="U8" s="228"/>
      <c r="V8" s="228">
        <f>SUM(V9:V11)</f>
        <v>0</v>
      </c>
      <c r="W8" s="228"/>
      <c r="X8" s="228"/>
      <c r="Y8" s="228"/>
      <c r="AG8" t="s">
        <v>144</v>
      </c>
    </row>
    <row r="9" spans="1:60" outlineLevel="1" x14ac:dyDescent="0.2">
      <c r="A9" s="236">
        <v>1</v>
      </c>
      <c r="B9" s="237" t="s">
        <v>218</v>
      </c>
      <c r="C9" s="247" t="s">
        <v>219</v>
      </c>
      <c r="D9" s="238" t="s">
        <v>220</v>
      </c>
      <c r="E9" s="239">
        <v>0.25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1.97244</v>
      </c>
      <c r="O9" s="239">
        <f>ROUND(E9*N9,2)</f>
        <v>0.49</v>
      </c>
      <c r="P9" s="239">
        <v>0</v>
      </c>
      <c r="Q9" s="239">
        <f>ROUND(E9*P9,2)</f>
        <v>0</v>
      </c>
      <c r="R9" s="241"/>
      <c r="S9" s="241" t="s">
        <v>221</v>
      </c>
      <c r="T9" s="242" t="s">
        <v>149</v>
      </c>
      <c r="U9" s="221">
        <v>0</v>
      </c>
      <c r="V9" s="221">
        <f>ROUND(E9*U9,2)</f>
        <v>0</v>
      </c>
      <c r="W9" s="221"/>
      <c r="X9" s="221" t="s">
        <v>150</v>
      </c>
      <c r="Y9" s="221" t="s">
        <v>151</v>
      </c>
      <c r="Z9" s="210"/>
      <c r="AA9" s="210"/>
      <c r="AB9" s="210"/>
      <c r="AC9" s="210"/>
      <c r="AD9" s="210"/>
      <c r="AE9" s="210"/>
      <c r="AF9" s="210"/>
      <c r="AG9" s="210" t="s">
        <v>152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8" t="s">
        <v>222</v>
      </c>
      <c r="D10" s="244"/>
      <c r="E10" s="244"/>
      <c r="F10" s="244"/>
      <c r="G10" s="244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154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1" t="s">
        <v>223</v>
      </c>
      <c r="D11" s="226"/>
      <c r="E11" s="227">
        <v>0.25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160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9" t="s">
        <v>143</v>
      </c>
      <c r="B12" s="230" t="s">
        <v>74</v>
      </c>
      <c r="C12" s="246" t="s">
        <v>75</v>
      </c>
      <c r="D12" s="231"/>
      <c r="E12" s="232"/>
      <c r="F12" s="233"/>
      <c r="G12" s="233">
        <f>SUMIF(AG13:AG25,"&lt;&gt;NOR",G13:G25)</f>
        <v>0</v>
      </c>
      <c r="H12" s="233"/>
      <c r="I12" s="233">
        <f>SUM(I13:I25)</f>
        <v>0</v>
      </c>
      <c r="J12" s="233"/>
      <c r="K12" s="233">
        <f>SUM(K13:K25)</f>
        <v>0</v>
      </c>
      <c r="L12" s="233"/>
      <c r="M12" s="233">
        <f>SUM(M13:M25)</f>
        <v>0</v>
      </c>
      <c r="N12" s="232"/>
      <c r="O12" s="232">
        <f>SUM(O13:O25)</f>
        <v>0.31000000000000005</v>
      </c>
      <c r="P12" s="232"/>
      <c r="Q12" s="232">
        <f>SUM(Q13:Q25)</f>
        <v>0.01</v>
      </c>
      <c r="R12" s="233"/>
      <c r="S12" s="233"/>
      <c r="T12" s="234"/>
      <c r="U12" s="228"/>
      <c r="V12" s="228">
        <f>SUM(V13:V25)</f>
        <v>0</v>
      </c>
      <c r="W12" s="228"/>
      <c r="X12" s="228"/>
      <c r="Y12" s="228"/>
      <c r="AG12" t="s">
        <v>144</v>
      </c>
    </row>
    <row r="13" spans="1:60" outlineLevel="1" x14ac:dyDescent="0.2">
      <c r="A13" s="236">
        <v>2</v>
      </c>
      <c r="B13" s="237" t="s">
        <v>224</v>
      </c>
      <c r="C13" s="247" t="s">
        <v>225</v>
      </c>
      <c r="D13" s="238" t="s">
        <v>226</v>
      </c>
      <c r="E13" s="239">
        <v>5.4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3.5E-4</v>
      </c>
      <c r="O13" s="239">
        <f>ROUND(E13*N13,2)</f>
        <v>0</v>
      </c>
      <c r="P13" s="239">
        <v>0</v>
      </c>
      <c r="Q13" s="239">
        <f>ROUND(E13*P13,2)</f>
        <v>0</v>
      </c>
      <c r="R13" s="241"/>
      <c r="S13" s="241" t="s">
        <v>148</v>
      </c>
      <c r="T13" s="242" t="s">
        <v>149</v>
      </c>
      <c r="U13" s="221">
        <v>0</v>
      </c>
      <c r="V13" s="221">
        <f>ROUND(E13*U13,2)</f>
        <v>0</v>
      </c>
      <c r="W13" s="221"/>
      <c r="X13" s="221" t="s">
        <v>150</v>
      </c>
      <c r="Y13" s="221" t="s">
        <v>151</v>
      </c>
      <c r="Z13" s="210"/>
      <c r="AA13" s="210"/>
      <c r="AB13" s="210"/>
      <c r="AC13" s="210"/>
      <c r="AD13" s="210"/>
      <c r="AE13" s="210"/>
      <c r="AF13" s="210"/>
      <c r="AG13" s="210" t="s">
        <v>172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48" t="s">
        <v>227</v>
      </c>
      <c r="D14" s="244"/>
      <c r="E14" s="244"/>
      <c r="F14" s="244"/>
      <c r="G14" s="244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154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1" t="s">
        <v>228</v>
      </c>
      <c r="D15" s="226"/>
      <c r="E15" s="227">
        <v>5.4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160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6">
        <v>3</v>
      </c>
      <c r="B16" s="237" t="s">
        <v>229</v>
      </c>
      <c r="C16" s="247" t="s">
        <v>230</v>
      </c>
      <c r="D16" s="238" t="s">
        <v>226</v>
      </c>
      <c r="E16" s="239">
        <v>18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1.5740000000000001E-2</v>
      </c>
      <c r="O16" s="239">
        <f>ROUND(E16*N16,2)</f>
        <v>0.28000000000000003</v>
      </c>
      <c r="P16" s="239">
        <v>0</v>
      </c>
      <c r="Q16" s="239">
        <f>ROUND(E16*P16,2)</f>
        <v>0</v>
      </c>
      <c r="R16" s="241"/>
      <c r="S16" s="241" t="s">
        <v>221</v>
      </c>
      <c r="T16" s="242" t="s">
        <v>149</v>
      </c>
      <c r="U16" s="221">
        <v>0</v>
      </c>
      <c r="V16" s="221">
        <f>ROUND(E16*U16,2)</f>
        <v>0</v>
      </c>
      <c r="W16" s="221"/>
      <c r="X16" s="221" t="s">
        <v>150</v>
      </c>
      <c r="Y16" s="221" t="s">
        <v>151</v>
      </c>
      <c r="Z16" s="210"/>
      <c r="AA16" s="210"/>
      <c r="AB16" s="210"/>
      <c r="AC16" s="210"/>
      <c r="AD16" s="210"/>
      <c r="AE16" s="210"/>
      <c r="AF16" s="210"/>
      <c r="AG16" s="210" t="s">
        <v>152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1" t="s">
        <v>231</v>
      </c>
      <c r="D17" s="226"/>
      <c r="E17" s="227">
        <v>18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160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36">
        <v>4</v>
      </c>
      <c r="B18" s="237" t="s">
        <v>232</v>
      </c>
      <c r="C18" s="247" t="s">
        <v>233</v>
      </c>
      <c r="D18" s="238" t="s">
        <v>226</v>
      </c>
      <c r="E18" s="239">
        <v>5.4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3.6700000000000001E-3</v>
      </c>
      <c r="O18" s="239">
        <f>ROUND(E18*N18,2)</f>
        <v>0.02</v>
      </c>
      <c r="P18" s="239">
        <v>0</v>
      </c>
      <c r="Q18" s="239">
        <f>ROUND(E18*P18,2)</f>
        <v>0</v>
      </c>
      <c r="R18" s="241"/>
      <c r="S18" s="241" t="s">
        <v>221</v>
      </c>
      <c r="T18" s="242" t="s">
        <v>149</v>
      </c>
      <c r="U18" s="221">
        <v>0</v>
      </c>
      <c r="V18" s="221">
        <f>ROUND(E18*U18,2)</f>
        <v>0</v>
      </c>
      <c r="W18" s="221"/>
      <c r="X18" s="221" t="s">
        <v>150</v>
      </c>
      <c r="Y18" s="221" t="s">
        <v>151</v>
      </c>
      <c r="Z18" s="210"/>
      <c r="AA18" s="210"/>
      <c r="AB18" s="210"/>
      <c r="AC18" s="210"/>
      <c r="AD18" s="210"/>
      <c r="AE18" s="210"/>
      <c r="AF18" s="210"/>
      <c r="AG18" s="210" t="s">
        <v>152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1" t="s">
        <v>228</v>
      </c>
      <c r="D19" s="226"/>
      <c r="E19" s="227">
        <v>5.4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160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6">
        <v>5</v>
      </c>
      <c r="B20" s="237" t="s">
        <v>234</v>
      </c>
      <c r="C20" s="247" t="s">
        <v>235</v>
      </c>
      <c r="D20" s="238" t="s">
        <v>226</v>
      </c>
      <c r="E20" s="239">
        <v>98.5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1.2E-4</v>
      </c>
      <c r="O20" s="239">
        <f>ROUND(E20*N20,2)</f>
        <v>0.01</v>
      </c>
      <c r="P20" s="239">
        <v>1.2E-4</v>
      </c>
      <c r="Q20" s="239">
        <f>ROUND(E20*P20,2)</f>
        <v>0.01</v>
      </c>
      <c r="R20" s="241"/>
      <c r="S20" s="241" t="s">
        <v>148</v>
      </c>
      <c r="T20" s="242" t="s">
        <v>149</v>
      </c>
      <c r="U20" s="221">
        <v>0</v>
      </c>
      <c r="V20" s="221">
        <f>ROUND(E20*U20,2)</f>
        <v>0</v>
      </c>
      <c r="W20" s="221"/>
      <c r="X20" s="221" t="s">
        <v>150</v>
      </c>
      <c r="Y20" s="221" t="s">
        <v>151</v>
      </c>
      <c r="Z20" s="210"/>
      <c r="AA20" s="210"/>
      <c r="AB20" s="210"/>
      <c r="AC20" s="210"/>
      <c r="AD20" s="210"/>
      <c r="AE20" s="210"/>
      <c r="AF20" s="210"/>
      <c r="AG20" s="210" t="s">
        <v>172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48" t="s">
        <v>236</v>
      </c>
      <c r="D21" s="244"/>
      <c r="E21" s="244"/>
      <c r="F21" s="244"/>
      <c r="G21" s="244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154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49" t="s">
        <v>237</v>
      </c>
      <c r="D22" s="245"/>
      <c r="E22" s="245"/>
      <c r="F22" s="245"/>
      <c r="G22" s="245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154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1" t="s">
        <v>238</v>
      </c>
      <c r="D23" s="226"/>
      <c r="E23" s="227">
        <v>60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160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1" t="s">
        <v>239</v>
      </c>
      <c r="D24" s="226"/>
      <c r="E24" s="227">
        <v>12.5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160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1" t="s">
        <v>240</v>
      </c>
      <c r="D25" s="226"/>
      <c r="E25" s="227">
        <v>26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160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29" t="s">
        <v>143</v>
      </c>
      <c r="B26" s="230" t="s">
        <v>76</v>
      </c>
      <c r="C26" s="246" t="s">
        <v>77</v>
      </c>
      <c r="D26" s="231"/>
      <c r="E26" s="232"/>
      <c r="F26" s="233"/>
      <c r="G26" s="233">
        <f>SUMIF(AG27:AG45,"&lt;&gt;NOR",G27:G45)</f>
        <v>0</v>
      </c>
      <c r="H26" s="233"/>
      <c r="I26" s="233">
        <f>SUM(I27:I45)</f>
        <v>0</v>
      </c>
      <c r="J26" s="233"/>
      <c r="K26" s="233">
        <f>SUM(K27:K45)</f>
        <v>0</v>
      </c>
      <c r="L26" s="233"/>
      <c r="M26" s="233">
        <f>SUM(M27:M45)</f>
        <v>0</v>
      </c>
      <c r="N26" s="232"/>
      <c r="O26" s="232">
        <f>SUM(O27:O45)</f>
        <v>0.7400000000000001</v>
      </c>
      <c r="P26" s="232"/>
      <c r="Q26" s="232">
        <f>SUM(Q27:Q45)</f>
        <v>0</v>
      </c>
      <c r="R26" s="233"/>
      <c r="S26" s="233"/>
      <c r="T26" s="234"/>
      <c r="U26" s="228"/>
      <c r="V26" s="228">
        <f>SUM(V27:V45)</f>
        <v>0</v>
      </c>
      <c r="W26" s="228"/>
      <c r="X26" s="228"/>
      <c r="Y26" s="228"/>
      <c r="AG26" t="s">
        <v>144</v>
      </c>
    </row>
    <row r="27" spans="1:60" outlineLevel="1" x14ac:dyDescent="0.2">
      <c r="A27" s="236">
        <v>6</v>
      </c>
      <c r="B27" s="237" t="s">
        <v>241</v>
      </c>
      <c r="C27" s="247" t="s">
        <v>242</v>
      </c>
      <c r="D27" s="238" t="s">
        <v>226</v>
      </c>
      <c r="E27" s="239">
        <v>16.75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4.6999999999999999E-4</v>
      </c>
      <c r="O27" s="239">
        <f>ROUND(E27*N27,2)</f>
        <v>0.01</v>
      </c>
      <c r="P27" s="239">
        <v>0</v>
      </c>
      <c r="Q27" s="239">
        <f>ROUND(E27*P27,2)</f>
        <v>0</v>
      </c>
      <c r="R27" s="241"/>
      <c r="S27" s="241" t="s">
        <v>148</v>
      </c>
      <c r="T27" s="242" t="s">
        <v>149</v>
      </c>
      <c r="U27" s="221">
        <v>0</v>
      </c>
      <c r="V27" s="221">
        <f>ROUND(E27*U27,2)</f>
        <v>0</v>
      </c>
      <c r="W27" s="221"/>
      <c r="X27" s="221" t="s">
        <v>150</v>
      </c>
      <c r="Y27" s="221" t="s">
        <v>151</v>
      </c>
      <c r="Z27" s="210"/>
      <c r="AA27" s="210"/>
      <c r="AB27" s="210"/>
      <c r="AC27" s="210"/>
      <c r="AD27" s="210"/>
      <c r="AE27" s="210"/>
      <c r="AF27" s="210"/>
      <c r="AG27" s="210" t="s">
        <v>172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48" t="s">
        <v>243</v>
      </c>
      <c r="D28" s="244"/>
      <c r="E28" s="244"/>
      <c r="F28" s="244"/>
      <c r="G28" s="244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154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1" t="s">
        <v>244</v>
      </c>
      <c r="D29" s="226"/>
      <c r="E29" s="227">
        <v>16.75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160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6">
        <v>7</v>
      </c>
      <c r="B30" s="237" t="s">
        <v>245</v>
      </c>
      <c r="C30" s="247" t="s">
        <v>246</v>
      </c>
      <c r="D30" s="238" t="s">
        <v>226</v>
      </c>
      <c r="E30" s="239">
        <v>2.4249999999999998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3.6150000000000002E-2</v>
      </c>
      <c r="O30" s="239">
        <f>ROUND(E30*N30,2)</f>
        <v>0.09</v>
      </c>
      <c r="P30" s="239">
        <v>0</v>
      </c>
      <c r="Q30" s="239">
        <f>ROUND(E30*P30,2)</f>
        <v>0</v>
      </c>
      <c r="R30" s="241"/>
      <c r="S30" s="241" t="s">
        <v>221</v>
      </c>
      <c r="T30" s="242" t="s">
        <v>149</v>
      </c>
      <c r="U30" s="221">
        <v>0</v>
      </c>
      <c r="V30" s="221">
        <f>ROUND(E30*U30,2)</f>
        <v>0</v>
      </c>
      <c r="W30" s="221"/>
      <c r="X30" s="221" t="s">
        <v>150</v>
      </c>
      <c r="Y30" s="221" t="s">
        <v>151</v>
      </c>
      <c r="Z30" s="210"/>
      <c r="AA30" s="210"/>
      <c r="AB30" s="210"/>
      <c r="AC30" s="210"/>
      <c r="AD30" s="210"/>
      <c r="AE30" s="210"/>
      <c r="AF30" s="210"/>
      <c r="AG30" s="210" t="s">
        <v>152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48" t="s">
        <v>247</v>
      </c>
      <c r="D31" s="244"/>
      <c r="E31" s="244"/>
      <c r="F31" s="244"/>
      <c r="G31" s="244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154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1" t="s">
        <v>248</v>
      </c>
      <c r="D32" s="226"/>
      <c r="E32" s="227">
        <v>2.42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160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6">
        <v>8</v>
      </c>
      <c r="B33" s="237" t="s">
        <v>249</v>
      </c>
      <c r="C33" s="247" t="s">
        <v>250</v>
      </c>
      <c r="D33" s="238" t="s">
        <v>226</v>
      </c>
      <c r="E33" s="239">
        <v>16.75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2.7709999999999999E-2</v>
      </c>
      <c r="O33" s="239">
        <f>ROUND(E33*N33,2)</f>
        <v>0.46</v>
      </c>
      <c r="P33" s="239">
        <v>0</v>
      </c>
      <c r="Q33" s="239">
        <f>ROUND(E33*P33,2)</f>
        <v>0</v>
      </c>
      <c r="R33" s="241"/>
      <c r="S33" s="241" t="s">
        <v>221</v>
      </c>
      <c r="T33" s="242" t="s">
        <v>149</v>
      </c>
      <c r="U33" s="221">
        <v>0</v>
      </c>
      <c r="V33" s="221">
        <f>ROUND(E33*U33,2)</f>
        <v>0</v>
      </c>
      <c r="W33" s="221"/>
      <c r="X33" s="221" t="s">
        <v>150</v>
      </c>
      <c r="Y33" s="221" t="s">
        <v>151</v>
      </c>
      <c r="Z33" s="210"/>
      <c r="AA33" s="210"/>
      <c r="AB33" s="210"/>
      <c r="AC33" s="210"/>
      <c r="AD33" s="210"/>
      <c r="AE33" s="210"/>
      <c r="AF33" s="210"/>
      <c r="AG33" s="210" t="s">
        <v>152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1" t="s">
        <v>244</v>
      </c>
      <c r="D34" s="226"/>
      <c r="E34" s="227">
        <v>16.75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160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6">
        <v>9</v>
      </c>
      <c r="B35" s="237" t="s">
        <v>251</v>
      </c>
      <c r="C35" s="247" t="s">
        <v>252</v>
      </c>
      <c r="D35" s="238" t="s">
        <v>226</v>
      </c>
      <c r="E35" s="239">
        <v>16.75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1E-4</v>
      </c>
      <c r="O35" s="239">
        <f>ROUND(E35*N35,2)</f>
        <v>0</v>
      </c>
      <c r="P35" s="239">
        <v>0</v>
      </c>
      <c r="Q35" s="239">
        <f>ROUND(E35*P35,2)</f>
        <v>0</v>
      </c>
      <c r="R35" s="241"/>
      <c r="S35" s="241" t="s">
        <v>148</v>
      </c>
      <c r="T35" s="242" t="s">
        <v>149</v>
      </c>
      <c r="U35" s="221">
        <v>0</v>
      </c>
      <c r="V35" s="221">
        <f>ROUND(E35*U35,2)</f>
        <v>0</v>
      </c>
      <c r="W35" s="221"/>
      <c r="X35" s="221" t="s">
        <v>150</v>
      </c>
      <c r="Y35" s="221" t="s">
        <v>151</v>
      </c>
      <c r="Z35" s="210"/>
      <c r="AA35" s="210"/>
      <c r="AB35" s="210"/>
      <c r="AC35" s="210"/>
      <c r="AD35" s="210"/>
      <c r="AE35" s="210"/>
      <c r="AF35" s="210"/>
      <c r="AG35" s="210" t="s">
        <v>152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48" t="s">
        <v>253</v>
      </c>
      <c r="D36" s="244"/>
      <c r="E36" s="244"/>
      <c r="F36" s="244"/>
      <c r="G36" s="244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154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1" t="s">
        <v>244</v>
      </c>
      <c r="D37" s="226"/>
      <c r="E37" s="227">
        <v>16.75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160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6">
        <v>10</v>
      </c>
      <c r="B38" s="237" t="s">
        <v>254</v>
      </c>
      <c r="C38" s="247" t="s">
        <v>255</v>
      </c>
      <c r="D38" s="238" t="s">
        <v>226</v>
      </c>
      <c r="E38" s="239">
        <v>16.75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/>
      <c r="S38" s="241" t="s">
        <v>221</v>
      </c>
      <c r="T38" s="242" t="s">
        <v>149</v>
      </c>
      <c r="U38" s="221">
        <v>0</v>
      </c>
      <c r="V38" s="221">
        <f>ROUND(E38*U38,2)</f>
        <v>0</v>
      </c>
      <c r="W38" s="221"/>
      <c r="X38" s="221" t="s">
        <v>150</v>
      </c>
      <c r="Y38" s="221" t="s">
        <v>151</v>
      </c>
      <c r="Z38" s="210"/>
      <c r="AA38" s="210"/>
      <c r="AB38" s="210"/>
      <c r="AC38" s="210"/>
      <c r="AD38" s="210"/>
      <c r="AE38" s="210"/>
      <c r="AF38" s="210"/>
      <c r="AG38" s="210" t="s">
        <v>152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1" t="s">
        <v>244</v>
      </c>
      <c r="D39" s="226"/>
      <c r="E39" s="227">
        <v>16.75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160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6">
        <v>11</v>
      </c>
      <c r="B40" s="237" t="s">
        <v>256</v>
      </c>
      <c r="C40" s="247" t="s">
        <v>257</v>
      </c>
      <c r="D40" s="238" t="s">
        <v>258</v>
      </c>
      <c r="E40" s="239">
        <v>7.8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39">
        <v>2.12E-2</v>
      </c>
      <c r="O40" s="239">
        <f>ROUND(E40*N40,2)</f>
        <v>0.17</v>
      </c>
      <c r="P40" s="239">
        <v>0</v>
      </c>
      <c r="Q40" s="239">
        <f>ROUND(E40*P40,2)</f>
        <v>0</v>
      </c>
      <c r="R40" s="241"/>
      <c r="S40" s="241" t="s">
        <v>221</v>
      </c>
      <c r="T40" s="242" t="s">
        <v>149</v>
      </c>
      <c r="U40" s="221">
        <v>0</v>
      </c>
      <c r="V40" s="221">
        <f>ROUND(E40*U40,2)</f>
        <v>0</v>
      </c>
      <c r="W40" s="221"/>
      <c r="X40" s="221" t="s">
        <v>150</v>
      </c>
      <c r="Y40" s="221" t="s">
        <v>151</v>
      </c>
      <c r="Z40" s="210"/>
      <c r="AA40" s="210"/>
      <c r="AB40" s="210"/>
      <c r="AC40" s="210"/>
      <c r="AD40" s="210"/>
      <c r="AE40" s="210"/>
      <c r="AF40" s="210"/>
      <c r="AG40" s="210" t="s">
        <v>152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48" t="s">
        <v>259</v>
      </c>
      <c r="D41" s="244"/>
      <c r="E41" s="244"/>
      <c r="F41" s="244"/>
      <c r="G41" s="244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154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1" t="s">
        <v>260</v>
      </c>
      <c r="D42" s="226"/>
      <c r="E42" s="227">
        <v>7.8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160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6">
        <v>12</v>
      </c>
      <c r="B43" s="237" t="s">
        <v>261</v>
      </c>
      <c r="C43" s="247" t="s">
        <v>262</v>
      </c>
      <c r="D43" s="238" t="s">
        <v>226</v>
      </c>
      <c r="E43" s="239">
        <v>16.75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3.1E-4</v>
      </c>
      <c r="O43" s="239">
        <f>ROUND(E43*N43,2)</f>
        <v>0.01</v>
      </c>
      <c r="P43" s="239">
        <v>0</v>
      </c>
      <c r="Q43" s="239">
        <f>ROUND(E43*P43,2)</f>
        <v>0</v>
      </c>
      <c r="R43" s="241"/>
      <c r="S43" s="241" t="s">
        <v>148</v>
      </c>
      <c r="T43" s="242" t="s">
        <v>149</v>
      </c>
      <c r="U43" s="221">
        <v>0</v>
      </c>
      <c r="V43" s="221">
        <f>ROUND(E43*U43,2)</f>
        <v>0</v>
      </c>
      <c r="W43" s="221"/>
      <c r="X43" s="221" t="s">
        <v>150</v>
      </c>
      <c r="Y43" s="221" t="s">
        <v>151</v>
      </c>
      <c r="Z43" s="210"/>
      <c r="AA43" s="210"/>
      <c r="AB43" s="210"/>
      <c r="AC43" s="210"/>
      <c r="AD43" s="210"/>
      <c r="AE43" s="210"/>
      <c r="AF43" s="210"/>
      <c r="AG43" s="210" t="s">
        <v>172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48" t="s">
        <v>263</v>
      </c>
      <c r="D44" s="244"/>
      <c r="E44" s="244"/>
      <c r="F44" s="244"/>
      <c r="G44" s="244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154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1" t="s">
        <v>244</v>
      </c>
      <c r="D45" s="226"/>
      <c r="E45" s="227">
        <v>16.75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160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29" t="s">
        <v>143</v>
      </c>
      <c r="B46" s="230" t="s">
        <v>78</v>
      </c>
      <c r="C46" s="246" t="s">
        <v>79</v>
      </c>
      <c r="D46" s="231"/>
      <c r="E46" s="232"/>
      <c r="F46" s="233"/>
      <c r="G46" s="233">
        <f>SUMIF(AG47:AG80,"&lt;&gt;NOR",G47:G80)</f>
        <v>0</v>
      </c>
      <c r="H46" s="233"/>
      <c r="I46" s="233">
        <f>SUM(I47:I80)</f>
        <v>0</v>
      </c>
      <c r="J46" s="233"/>
      <c r="K46" s="233">
        <f>SUM(K47:K80)</f>
        <v>0</v>
      </c>
      <c r="L46" s="233"/>
      <c r="M46" s="233">
        <f>SUM(M47:M80)</f>
        <v>0</v>
      </c>
      <c r="N46" s="232"/>
      <c r="O46" s="232">
        <f>SUM(O47:O80)</f>
        <v>4.97</v>
      </c>
      <c r="P46" s="232"/>
      <c r="Q46" s="232">
        <f>SUM(Q47:Q80)</f>
        <v>0</v>
      </c>
      <c r="R46" s="233"/>
      <c r="S46" s="233"/>
      <c r="T46" s="234"/>
      <c r="U46" s="228"/>
      <c r="V46" s="228">
        <f>SUM(V47:V80)</f>
        <v>0</v>
      </c>
      <c r="W46" s="228"/>
      <c r="X46" s="228"/>
      <c r="Y46" s="228"/>
      <c r="AG46" t="s">
        <v>144</v>
      </c>
    </row>
    <row r="47" spans="1:60" outlineLevel="1" x14ac:dyDescent="0.2">
      <c r="A47" s="236">
        <v>13</v>
      </c>
      <c r="B47" s="237" t="s">
        <v>264</v>
      </c>
      <c r="C47" s="247" t="s">
        <v>265</v>
      </c>
      <c r="D47" s="238" t="s">
        <v>226</v>
      </c>
      <c r="E47" s="239">
        <v>210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1.8380000000000001E-2</v>
      </c>
      <c r="O47" s="239">
        <f>ROUND(E47*N47,2)</f>
        <v>3.86</v>
      </c>
      <c r="P47" s="239">
        <v>0</v>
      </c>
      <c r="Q47" s="239">
        <f>ROUND(E47*P47,2)</f>
        <v>0</v>
      </c>
      <c r="R47" s="241"/>
      <c r="S47" s="241" t="s">
        <v>221</v>
      </c>
      <c r="T47" s="242" t="s">
        <v>149</v>
      </c>
      <c r="U47" s="221">
        <v>0</v>
      </c>
      <c r="V47" s="221">
        <f>ROUND(E47*U47,2)</f>
        <v>0</v>
      </c>
      <c r="W47" s="221"/>
      <c r="X47" s="221" t="s">
        <v>150</v>
      </c>
      <c r="Y47" s="221" t="s">
        <v>151</v>
      </c>
      <c r="Z47" s="210"/>
      <c r="AA47" s="210"/>
      <c r="AB47" s="210"/>
      <c r="AC47" s="210"/>
      <c r="AD47" s="210"/>
      <c r="AE47" s="210"/>
      <c r="AF47" s="210"/>
      <c r="AG47" s="210" t="s">
        <v>152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48" t="s">
        <v>266</v>
      </c>
      <c r="D48" s="244"/>
      <c r="E48" s="244"/>
      <c r="F48" s="244"/>
      <c r="G48" s="244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154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1" t="s">
        <v>267</v>
      </c>
      <c r="D49" s="226"/>
      <c r="E49" s="227">
        <v>210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160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6">
        <v>14</v>
      </c>
      <c r="B50" s="237" t="s">
        <v>268</v>
      </c>
      <c r="C50" s="247" t="s">
        <v>269</v>
      </c>
      <c r="D50" s="238" t="s">
        <v>226</v>
      </c>
      <c r="E50" s="239">
        <v>420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39">
        <v>8.4999999999999995E-4</v>
      </c>
      <c r="O50" s="239">
        <f>ROUND(E50*N50,2)</f>
        <v>0.36</v>
      </c>
      <c r="P50" s="239">
        <v>0</v>
      </c>
      <c r="Q50" s="239">
        <f>ROUND(E50*P50,2)</f>
        <v>0</v>
      </c>
      <c r="R50" s="241"/>
      <c r="S50" s="241" t="s">
        <v>221</v>
      </c>
      <c r="T50" s="242" t="s">
        <v>149</v>
      </c>
      <c r="U50" s="221">
        <v>0</v>
      </c>
      <c r="V50" s="221">
        <f>ROUND(E50*U50,2)</f>
        <v>0</v>
      </c>
      <c r="W50" s="221"/>
      <c r="X50" s="221" t="s">
        <v>150</v>
      </c>
      <c r="Y50" s="221" t="s">
        <v>151</v>
      </c>
      <c r="Z50" s="210"/>
      <c r="AA50" s="210"/>
      <c r="AB50" s="210"/>
      <c r="AC50" s="210"/>
      <c r="AD50" s="210"/>
      <c r="AE50" s="210"/>
      <c r="AF50" s="210"/>
      <c r="AG50" s="210" t="s">
        <v>152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48" t="s">
        <v>270</v>
      </c>
      <c r="D51" s="244"/>
      <c r="E51" s="244"/>
      <c r="F51" s="244"/>
      <c r="G51" s="244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154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1" t="s">
        <v>271</v>
      </c>
      <c r="D52" s="226"/>
      <c r="E52" s="227">
        <v>420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160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6">
        <v>15</v>
      </c>
      <c r="B53" s="237" t="s">
        <v>272</v>
      </c>
      <c r="C53" s="247" t="s">
        <v>273</v>
      </c>
      <c r="D53" s="238" t="s">
        <v>226</v>
      </c>
      <c r="E53" s="239">
        <v>210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41"/>
      <c r="S53" s="241" t="s">
        <v>221</v>
      </c>
      <c r="T53" s="242" t="s">
        <v>149</v>
      </c>
      <c r="U53" s="221">
        <v>0</v>
      </c>
      <c r="V53" s="221">
        <f>ROUND(E53*U53,2)</f>
        <v>0</v>
      </c>
      <c r="W53" s="221"/>
      <c r="X53" s="221" t="s">
        <v>150</v>
      </c>
      <c r="Y53" s="221" t="s">
        <v>151</v>
      </c>
      <c r="Z53" s="210"/>
      <c r="AA53" s="210"/>
      <c r="AB53" s="210"/>
      <c r="AC53" s="210"/>
      <c r="AD53" s="210"/>
      <c r="AE53" s="210"/>
      <c r="AF53" s="210"/>
      <c r="AG53" s="210" t="s">
        <v>152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48" t="s">
        <v>274</v>
      </c>
      <c r="D54" s="244"/>
      <c r="E54" s="244"/>
      <c r="F54" s="244"/>
      <c r="G54" s="244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154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1" t="s">
        <v>275</v>
      </c>
      <c r="D55" s="226"/>
      <c r="E55" s="227">
        <v>210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160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6">
        <v>16</v>
      </c>
      <c r="B56" s="237" t="s">
        <v>276</v>
      </c>
      <c r="C56" s="247" t="s">
        <v>277</v>
      </c>
      <c r="D56" s="238" t="s">
        <v>220</v>
      </c>
      <c r="E56" s="239">
        <v>40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39">
        <v>7.3499999999999998E-3</v>
      </c>
      <c r="O56" s="239">
        <f>ROUND(E56*N56,2)</f>
        <v>0.28999999999999998</v>
      </c>
      <c r="P56" s="239">
        <v>0</v>
      </c>
      <c r="Q56" s="239">
        <f>ROUND(E56*P56,2)</f>
        <v>0</v>
      </c>
      <c r="R56" s="241"/>
      <c r="S56" s="241" t="s">
        <v>221</v>
      </c>
      <c r="T56" s="242" t="s">
        <v>149</v>
      </c>
      <c r="U56" s="221">
        <v>0</v>
      </c>
      <c r="V56" s="221">
        <f>ROUND(E56*U56,2)</f>
        <v>0</v>
      </c>
      <c r="W56" s="221"/>
      <c r="X56" s="221" t="s">
        <v>150</v>
      </c>
      <c r="Y56" s="221" t="s">
        <v>151</v>
      </c>
      <c r="Z56" s="210"/>
      <c r="AA56" s="210"/>
      <c r="AB56" s="210"/>
      <c r="AC56" s="210"/>
      <c r="AD56" s="210"/>
      <c r="AE56" s="210"/>
      <c r="AF56" s="210"/>
      <c r="AG56" s="210" t="s">
        <v>152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48" t="s">
        <v>278</v>
      </c>
      <c r="D57" s="244"/>
      <c r="E57" s="244"/>
      <c r="F57" s="244"/>
      <c r="G57" s="244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154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1" t="s">
        <v>279</v>
      </c>
      <c r="D58" s="226"/>
      <c r="E58" s="227">
        <v>40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160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6">
        <v>17</v>
      </c>
      <c r="B59" s="237" t="s">
        <v>280</v>
      </c>
      <c r="C59" s="247" t="s">
        <v>281</v>
      </c>
      <c r="D59" s="238" t="s">
        <v>220</v>
      </c>
      <c r="E59" s="239">
        <v>40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41"/>
      <c r="S59" s="241" t="s">
        <v>221</v>
      </c>
      <c r="T59" s="242" t="s">
        <v>149</v>
      </c>
      <c r="U59" s="221">
        <v>0</v>
      </c>
      <c r="V59" s="221">
        <f>ROUND(E59*U59,2)</f>
        <v>0</v>
      </c>
      <c r="W59" s="221"/>
      <c r="X59" s="221" t="s">
        <v>150</v>
      </c>
      <c r="Y59" s="221" t="s">
        <v>151</v>
      </c>
      <c r="Z59" s="210"/>
      <c r="AA59" s="210"/>
      <c r="AB59" s="210"/>
      <c r="AC59" s="210"/>
      <c r="AD59" s="210"/>
      <c r="AE59" s="210"/>
      <c r="AF59" s="210"/>
      <c r="AG59" s="210" t="s">
        <v>152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1" t="s">
        <v>282</v>
      </c>
      <c r="D60" s="226"/>
      <c r="E60" s="227">
        <v>40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160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6">
        <v>18</v>
      </c>
      <c r="B61" s="237" t="s">
        <v>283</v>
      </c>
      <c r="C61" s="247" t="s">
        <v>284</v>
      </c>
      <c r="D61" s="238" t="s">
        <v>220</v>
      </c>
      <c r="E61" s="239">
        <v>40</v>
      </c>
      <c r="F61" s="240"/>
      <c r="G61" s="241">
        <f>ROUND(E61*F61,2)</f>
        <v>0</v>
      </c>
      <c r="H61" s="240"/>
      <c r="I61" s="241">
        <f>ROUND(E61*H61,2)</f>
        <v>0</v>
      </c>
      <c r="J61" s="240"/>
      <c r="K61" s="241">
        <f>ROUND(E61*J61,2)</f>
        <v>0</v>
      </c>
      <c r="L61" s="241">
        <v>21</v>
      </c>
      <c r="M61" s="241">
        <f>G61*(1+L61/100)</f>
        <v>0</v>
      </c>
      <c r="N61" s="239">
        <v>1.2E-4</v>
      </c>
      <c r="O61" s="239">
        <f>ROUND(E61*N61,2)</f>
        <v>0</v>
      </c>
      <c r="P61" s="239">
        <v>0</v>
      </c>
      <c r="Q61" s="239">
        <f>ROUND(E61*P61,2)</f>
        <v>0</v>
      </c>
      <c r="R61" s="241"/>
      <c r="S61" s="241" t="s">
        <v>221</v>
      </c>
      <c r="T61" s="242" t="s">
        <v>149</v>
      </c>
      <c r="U61" s="221">
        <v>0</v>
      </c>
      <c r="V61" s="221">
        <f>ROUND(E61*U61,2)</f>
        <v>0</v>
      </c>
      <c r="W61" s="221"/>
      <c r="X61" s="221" t="s">
        <v>150</v>
      </c>
      <c r="Y61" s="221" t="s">
        <v>151</v>
      </c>
      <c r="Z61" s="210"/>
      <c r="AA61" s="210"/>
      <c r="AB61" s="210"/>
      <c r="AC61" s="210"/>
      <c r="AD61" s="210"/>
      <c r="AE61" s="210"/>
      <c r="AF61" s="210"/>
      <c r="AG61" s="210" t="s">
        <v>152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1" t="s">
        <v>282</v>
      </c>
      <c r="D62" s="226"/>
      <c r="E62" s="227">
        <v>40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160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6">
        <v>19</v>
      </c>
      <c r="B63" s="237" t="s">
        <v>285</v>
      </c>
      <c r="C63" s="247" t="s">
        <v>286</v>
      </c>
      <c r="D63" s="238" t="s">
        <v>220</v>
      </c>
      <c r="E63" s="239">
        <v>40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9.5600000000000008E-3</v>
      </c>
      <c r="O63" s="239">
        <f>ROUND(E63*N63,2)</f>
        <v>0.38</v>
      </c>
      <c r="P63" s="239">
        <v>0</v>
      </c>
      <c r="Q63" s="239">
        <f>ROUND(E63*P63,2)</f>
        <v>0</v>
      </c>
      <c r="R63" s="241"/>
      <c r="S63" s="241" t="s">
        <v>221</v>
      </c>
      <c r="T63" s="242" t="s">
        <v>149</v>
      </c>
      <c r="U63" s="221">
        <v>0</v>
      </c>
      <c r="V63" s="221">
        <f>ROUND(E63*U63,2)</f>
        <v>0</v>
      </c>
      <c r="W63" s="221"/>
      <c r="X63" s="221" t="s">
        <v>150</v>
      </c>
      <c r="Y63" s="221" t="s">
        <v>151</v>
      </c>
      <c r="Z63" s="210"/>
      <c r="AA63" s="210"/>
      <c r="AB63" s="210"/>
      <c r="AC63" s="210"/>
      <c r="AD63" s="210"/>
      <c r="AE63" s="210"/>
      <c r="AF63" s="210"/>
      <c r="AG63" s="210" t="s">
        <v>152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1" t="s">
        <v>282</v>
      </c>
      <c r="D64" s="226"/>
      <c r="E64" s="227">
        <v>40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160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6">
        <v>20</v>
      </c>
      <c r="B65" s="237" t="s">
        <v>287</v>
      </c>
      <c r="C65" s="247" t="s">
        <v>288</v>
      </c>
      <c r="D65" s="238" t="s">
        <v>226</v>
      </c>
      <c r="E65" s="239">
        <v>210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41"/>
      <c r="S65" s="241" t="s">
        <v>221</v>
      </c>
      <c r="T65" s="242" t="s">
        <v>149</v>
      </c>
      <c r="U65" s="221">
        <v>0</v>
      </c>
      <c r="V65" s="221">
        <f>ROUND(E65*U65,2)</f>
        <v>0</v>
      </c>
      <c r="W65" s="221"/>
      <c r="X65" s="221" t="s">
        <v>150</v>
      </c>
      <c r="Y65" s="221" t="s">
        <v>151</v>
      </c>
      <c r="Z65" s="210"/>
      <c r="AA65" s="210"/>
      <c r="AB65" s="210"/>
      <c r="AC65" s="210"/>
      <c r="AD65" s="210"/>
      <c r="AE65" s="210"/>
      <c r="AF65" s="210"/>
      <c r="AG65" s="210" t="s">
        <v>152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1" t="s">
        <v>275</v>
      </c>
      <c r="D66" s="226"/>
      <c r="E66" s="227">
        <v>210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160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6">
        <v>21</v>
      </c>
      <c r="B67" s="237" t="s">
        <v>289</v>
      </c>
      <c r="C67" s="247" t="s">
        <v>290</v>
      </c>
      <c r="D67" s="238" t="s">
        <v>226</v>
      </c>
      <c r="E67" s="239">
        <v>420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41"/>
      <c r="S67" s="241" t="s">
        <v>221</v>
      </c>
      <c r="T67" s="242" t="s">
        <v>149</v>
      </c>
      <c r="U67" s="221">
        <v>0</v>
      </c>
      <c r="V67" s="221">
        <f>ROUND(E67*U67,2)</f>
        <v>0</v>
      </c>
      <c r="W67" s="221"/>
      <c r="X67" s="221" t="s">
        <v>150</v>
      </c>
      <c r="Y67" s="221" t="s">
        <v>151</v>
      </c>
      <c r="Z67" s="210"/>
      <c r="AA67" s="210"/>
      <c r="AB67" s="210"/>
      <c r="AC67" s="210"/>
      <c r="AD67" s="210"/>
      <c r="AE67" s="210"/>
      <c r="AF67" s="210"/>
      <c r="AG67" s="210" t="s">
        <v>152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1" t="s">
        <v>271</v>
      </c>
      <c r="D68" s="226"/>
      <c r="E68" s="227">
        <v>420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160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6">
        <v>22</v>
      </c>
      <c r="B69" s="237" t="s">
        <v>291</v>
      </c>
      <c r="C69" s="247" t="s">
        <v>292</v>
      </c>
      <c r="D69" s="238" t="s">
        <v>226</v>
      </c>
      <c r="E69" s="239">
        <v>210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41"/>
      <c r="S69" s="241" t="s">
        <v>221</v>
      </c>
      <c r="T69" s="242" t="s">
        <v>149</v>
      </c>
      <c r="U69" s="221">
        <v>0</v>
      </c>
      <c r="V69" s="221">
        <f>ROUND(E69*U69,2)</f>
        <v>0</v>
      </c>
      <c r="W69" s="221"/>
      <c r="X69" s="221" t="s">
        <v>150</v>
      </c>
      <c r="Y69" s="221" t="s">
        <v>151</v>
      </c>
      <c r="Z69" s="210"/>
      <c r="AA69" s="210"/>
      <c r="AB69" s="210"/>
      <c r="AC69" s="210"/>
      <c r="AD69" s="210"/>
      <c r="AE69" s="210"/>
      <c r="AF69" s="210"/>
      <c r="AG69" s="210" t="s">
        <v>152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1" t="s">
        <v>275</v>
      </c>
      <c r="D70" s="226"/>
      <c r="E70" s="227">
        <v>210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160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6">
        <v>23</v>
      </c>
      <c r="B71" s="237" t="s">
        <v>293</v>
      </c>
      <c r="C71" s="247" t="s">
        <v>294</v>
      </c>
      <c r="D71" s="238" t="s">
        <v>258</v>
      </c>
      <c r="E71" s="239">
        <v>3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2.1909999999999999E-2</v>
      </c>
      <c r="O71" s="239">
        <f>ROUND(E71*N71,2)</f>
        <v>7.0000000000000007E-2</v>
      </c>
      <c r="P71" s="239">
        <v>0</v>
      </c>
      <c r="Q71" s="239">
        <f>ROUND(E71*P71,2)</f>
        <v>0</v>
      </c>
      <c r="R71" s="241"/>
      <c r="S71" s="241" t="s">
        <v>221</v>
      </c>
      <c r="T71" s="242" t="s">
        <v>149</v>
      </c>
      <c r="U71" s="221">
        <v>0</v>
      </c>
      <c r="V71" s="221">
        <f>ROUND(E71*U71,2)</f>
        <v>0</v>
      </c>
      <c r="W71" s="221"/>
      <c r="X71" s="221" t="s">
        <v>150</v>
      </c>
      <c r="Y71" s="221" t="s">
        <v>151</v>
      </c>
      <c r="Z71" s="210"/>
      <c r="AA71" s="210"/>
      <c r="AB71" s="210"/>
      <c r="AC71" s="210"/>
      <c r="AD71" s="210"/>
      <c r="AE71" s="210"/>
      <c r="AF71" s="210"/>
      <c r="AG71" s="210" t="s">
        <v>152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48" t="s">
        <v>295</v>
      </c>
      <c r="D72" s="244"/>
      <c r="E72" s="244"/>
      <c r="F72" s="244"/>
      <c r="G72" s="244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154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1" t="s">
        <v>70</v>
      </c>
      <c r="D73" s="226"/>
      <c r="E73" s="227">
        <v>3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160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6">
        <v>24</v>
      </c>
      <c r="B74" s="237" t="s">
        <v>296</v>
      </c>
      <c r="C74" s="247" t="s">
        <v>297</v>
      </c>
      <c r="D74" s="238" t="s">
        <v>258</v>
      </c>
      <c r="E74" s="239">
        <v>6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39">
        <v>1.7600000000000001E-3</v>
      </c>
      <c r="O74" s="239">
        <f>ROUND(E74*N74,2)</f>
        <v>0.01</v>
      </c>
      <c r="P74" s="239">
        <v>0</v>
      </c>
      <c r="Q74" s="239">
        <f>ROUND(E74*P74,2)</f>
        <v>0</v>
      </c>
      <c r="R74" s="241"/>
      <c r="S74" s="241" t="s">
        <v>221</v>
      </c>
      <c r="T74" s="242" t="s">
        <v>149</v>
      </c>
      <c r="U74" s="221">
        <v>0</v>
      </c>
      <c r="V74" s="221">
        <f>ROUND(E74*U74,2)</f>
        <v>0</v>
      </c>
      <c r="W74" s="221"/>
      <c r="X74" s="221" t="s">
        <v>150</v>
      </c>
      <c r="Y74" s="221" t="s">
        <v>151</v>
      </c>
      <c r="Z74" s="210"/>
      <c r="AA74" s="210"/>
      <c r="AB74" s="210"/>
      <c r="AC74" s="210"/>
      <c r="AD74" s="210"/>
      <c r="AE74" s="210"/>
      <c r="AF74" s="210"/>
      <c r="AG74" s="210" t="s">
        <v>152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1" t="s">
        <v>298</v>
      </c>
      <c r="D75" s="226"/>
      <c r="E75" s="227">
        <v>6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160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6">
        <v>25</v>
      </c>
      <c r="B76" s="237" t="s">
        <v>299</v>
      </c>
      <c r="C76" s="247" t="s">
        <v>300</v>
      </c>
      <c r="D76" s="238" t="s">
        <v>258</v>
      </c>
      <c r="E76" s="239">
        <v>6</v>
      </c>
      <c r="F76" s="240"/>
      <c r="G76" s="241">
        <f>ROUND(E76*F76,2)</f>
        <v>0</v>
      </c>
      <c r="H76" s="240"/>
      <c r="I76" s="241">
        <f>ROUND(E76*H76,2)</f>
        <v>0</v>
      </c>
      <c r="J76" s="240"/>
      <c r="K76" s="241">
        <f>ROUND(E76*J76,2)</f>
        <v>0</v>
      </c>
      <c r="L76" s="241">
        <v>21</v>
      </c>
      <c r="M76" s="241">
        <f>G76*(1+L76/100)</f>
        <v>0</v>
      </c>
      <c r="N76" s="239">
        <v>0</v>
      </c>
      <c r="O76" s="239">
        <f>ROUND(E76*N76,2)</f>
        <v>0</v>
      </c>
      <c r="P76" s="239">
        <v>0</v>
      </c>
      <c r="Q76" s="239">
        <f>ROUND(E76*P76,2)</f>
        <v>0</v>
      </c>
      <c r="R76" s="241"/>
      <c r="S76" s="241" t="s">
        <v>221</v>
      </c>
      <c r="T76" s="242" t="s">
        <v>149</v>
      </c>
      <c r="U76" s="221">
        <v>0</v>
      </c>
      <c r="V76" s="221">
        <f>ROUND(E76*U76,2)</f>
        <v>0</v>
      </c>
      <c r="W76" s="221"/>
      <c r="X76" s="221" t="s">
        <v>150</v>
      </c>
      <c r="Y76" s="221" t="s">
        <v>151</v>
      </c>
      <c r="Z76" s="210"/>
      <c r="AA76" s="210"/>
      <c r="AB76" s="210"/>
      <c r="AC76" s="210"/>
      <c r="AD76" s="210"/>
      <c r="AE76" s="210"/>
      <c r="AF76" s="210"/>
      <c r="AG76" s="210" t="s">
        <v>152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1" t="s">
        <v>298</v>
      </c>
      <c r="D77" s="226"/>
      <c r="E77" s="227">
        <v>6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160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6">
        <v>26</v>
      </c>
      <c r="B78" s="237" t="s">
        <v>301</v>
      </c>
      <c r="C78" s="247" t="s">
        <v>302</v>
      </c>
      <c r="D78" s="238" t="s">
        <v>303</v>
      </c>
      <c r="E78" s="239">
        <v>16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0</v>
      </c>
      <c r="O78" s="239">
        <f>ROUND(E78*N78,2)</f>
        <v>0</v>
      </c>
      <c r="P78" s="239">
        <v>0</v>
      </c>
      <c r="Q78" s="239">
        <f>ROUND(E78*P78,2)</f>
        <v>0</v>
      </c>
      <c r="R78" s="241"/>
      <c r="S78" s="241" t="s">
        <v>221</v>
      </c>
      <c r="T78" s="242" t="s">
        <v>149</v>
      </c>
      <c r="U78" s="221">
        <v>0</v>
      </c>
      <c r="V78" s="221">
        <f>ROUND(E78*U78,2)</f>
        <v>0</v>
      </c>
      <c r="W78" s="221"/>
      <c r="X78" s="221" t="s">
        <v>150</v>
      </c>
      <c r="Y78" s="221" t="s">
        <v>151</v>
      </c>
      <c r="Z78" s="210"/>
      <c r="AA78" s="210"/>
      <c r="AB78" s="210"/>
      <c r="AC78" s="210"/>
      <c r="AD78" s="210"/>
      <c r="AE78" s="210"/>
      <c r="AF78" s="210"/>
      <c r="AG78" s="210" t="s">
        <v>172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48" t="s">
        <v>304</v>
      </c>
      <c r="D79" s="244"/>
      <c r="E79" s="244"/>
      <c r="F79" s="244"/>
      <c r="G79" s="244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154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1" t="s">
        <v>305</v>
      </c>
      <c r="D80" s="226"/>
      <c r="E80" s="227">
        <v>16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160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">
      <c r="A81" s="229" t="s">
        <v>143</v>
      </c>
      <c r="B81" s="230" t="s">
        <v>80</v>
      </c>
      <c r="C81" s="246" t="s">
        <v>81</v>
      </c>
      <c r="D81" s="231"/>
      <c r="E81" s="232"/>
      <c r="F81" s="233"/>
      <c r="G81" s="233">
        <f>SUMIF(AG82:AG85,"&lt;&gt;NOR",G82:G85)</f>
        <v>0</v>
      </c>
      <c r="H81" s="233"/>
      <c r="I81" s="233">
        <f>SUM(I82:I85)</f>
        <v>0</v>
      </c>
      <c r="J81" s="233"/>
      <c r="K81" s="233">
        <f>SUM(K82:K85)</f>
        <v>0</v>
      </c>
      <c r="L81" s="233"/>
      <c r="M81" s="233">
        <f>SUM(M82:M85)</f>
        <v>0</v>
      </c>
      <c r="N81" s="232"/>
      <c r="O81" s="232">
        <f>SUM(O82:O85)</f>
        <v>0.05</v>
      </c>
      <c r="P81" s="232"/>
      <c r="Q81" s="232">
        <f>SUM(Q82:Q85)</f>
        <v>0</v>
      </c>
      <c r="R81" s="233"/>
      <c r="S81" s="233"/>
      <c r="T81" s="234"/>
      <c r="U81" s="228"/>
      <c r="V81" s="228">
        <f>SUM(V82:V85)</f>
        <v>0</v>
      </c>
      <c r="W81" s="228"/>
      <c r="X81" s="228"/>
      <c r="Y81" s="228"/>
      <c r="AG81" t="s">
        <v>144</v>
      </c>
    </row>
    <row r="82" spans="1:60" outlineLevel="1" x14ac:dyDescent="0.2">
      <c r="A82" s="236">
        <v>27</v>
      </c>
      <c r="B82" s="237" t="s">
        <v>306</v>
      </c>
      <c r="C82" s="247" t="s">
        <v>307</v>
      </c>
      <c r="D82" s="238" t="s">
        <v>226</v>
      </c>
      <c r="E82" s="239">
        <v>25</v>
      </c>
      <c r="F82" s="240"/>
      <c r="G82" s="241">
        <f>ROUND(E82*F82,2)</f>
        <v>0</v>
      </c>
      <c r="H82" s="240"/>
      <c r="I82" s="241">
        <f>ROUND(E82*H82,2)</f>
        <v>0</v>
      </c>
      <c r="J82" s="240"/>
      <c r="K82" s="241">
        <f>ROUND(E82*J82,2)</f>
        <v>0</v>
      </c>
      <c r="L82" s="241">
        <v>21</v>
      </c>
      <c r="M82" s="241">
        <f>G82*(1+L82/100)</f>
        <v>0</v>
      </c>
      <c r="N82" s="239">
        <v>2.0500000000000002E-3</v>
      </c>
      <c r="O82" s="239">
        <f>ROUND(E82*N82,2)</f>
        <v>0.05</v>
      </c>
      <c r="P82" s="239">
        <v>0</v>
      </c>
      <c r="Q82" s="239">
        <f>ROUND(E82*P82,2)</f>
        <v>0</v>
      </c>
      <c r="R82" s="241"/>
      <c r="S82" s="241" t="s">
        <v>221</v>
      </c>
      <c r="T82" s="242" t="s">
        <v>149</v>
      </c>
      <c r="U82" s="221">
        <v>0</v>
      </c>
      <c r="V82" s="221">
        <f>ROUND(E82*U82,2)</f>
        <v>0</v>
      </c>
      <c r="W82" s="221"/>
      <c r="X82" s="221" t="s">
        <v>150</v>
      </c>
      <c r="Y82" s="221" t="s">
        <v>151</v>
      </c>
      <c r="Z82" s="210"/>
      <c r="AA82" s="210"/>
      <c r="AB82" s="210"/>
      <c r="AC82" s="210"/>
      <c r="AD82" s="210"/>
      <c r="AE82" s="210"/>
      <c r="AF82" s="210"/>
      <c r="AG82" s="210" t="s">
        <v>152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1" t="s">
        <v>308</v>
      </c>
      <c r="D83" s="226"/>
      <c r="E83" s="227">
        <v>25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160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6">
        <v>28</v>
      </c>
      <c r="B84" s="237" t="s">
        <v>309</v>
      </c>
      <c r="C84" s="247" t="s">
        <v>310</v>
      </c>
      <c r="D84" s="238" t="s">
        <v>226</v>
      </c>
      <c r="E84" s="239">
        <v>100</v>
      </c>
      <c r="F84" s="240"/>
      <c r="G84" s="241">
        <f>ROUND(E84*F84,2)</f>
        <v>0</v>
      </c>
      <c r="H84" s="240"/>
      <c r="I84" s="241">
        <f>ROUND(E84*H84,2)</f>
        <v>0</v>
      </c>
      <c r="J84" s="240"/>
      <c r="K84" s="241">
        <f>ROUND(E84*J84,2)</f>
        <v>0</v>
      </c>
      <c r="L84" s="241">
        <v>21</v>
      </c>
      <c r="M84" s="241">
        <f>G84*(1+L84/100)</f>
        <v>0</v>
      </c>
      <c r="N84" s="239">
        <v>0</v>
      </c>
      <c r="O84" s="239">
        <f>ROUND(E84*N84,2)</f>
        <v>0</v>
      </c>
      <c r="P84" s="239">
        <v>0</v>
      </c>
      <c r="Q84" s="239">
        <f>ROUND(E84*P84,2)</f>
        <v>0</v>
      </c>
      <c r="R84" s="241"/>
      <c r="S84" s="241" t="s">
        <v>221</v>
      </c>
      <c r="T84" s="242" t="s">
        <v>149</v>
      </c>
      <c r="U84" s="221">
        <v>0</v>
      </c>
      <c r="V84" s="221">
        <f>ROUND(E84*U84,2)</f>
        <v>0</v>
      </c>
      <c r="W84" s="221"/>
      <c r="X84" s="221" t="s">
        <v>150</v>
      </c>
      <c r="Y84" s="221" t="s">
        <v>151</v>
      </c>
      <c r="Z84" s="210"/>
      <c r="AA84" s="210"/>
      <c r="AB84" s="210"/>
      <c r="AC84" s="210"/>
      <c r="AD84" s="210"/>
      <c r="AE84" s="210"/>
      <c r="AF84" s="210"/>
      <c r="AG84" s="210" t="s">
        <v>152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1" t="s">
        <v>311</v>
      </c>
      <c r="D85" s="226"/>
      <c r="E85" s="227">
        <v>100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160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x14ac:dyDescent="0.2">
      <c r="A86" s="229" t="s">
        <v>143</v>
      </c>
      <c r="B86" s="230" t="s">
        <v>82</v>
      </c>
      <c r="C86" s="246" t="s">
        <v>83</v>
      </c>
      <c r="D86" s="231"/>
      <c r="E86" s="232"/>
      <c r="F86" s="233"/>
      <c r="G86" s="233">
        <f>SUMIF(AG87:AG94,"&lt;&gt;NOR",G87:G94)</f>
        <v>0</v>
      </c>
      <c r="H86" s="233"/>
      <c r="I86" s="233">
        <f>SUM(I87:I94)</f>
        <v>0</v>
      </c>
      <c r="J86" s="233"/>
      <c r="K86" s="233">
        <f>SUM(K87:K94)</f>
        <v>0</v>
      </c>
      <c r="L86" s="233"/>
      <c r="M86" s="233">
        <f>SUM(M87:M94)</f>
        <v>0</v>
      </c>
      <c r="N86" s="232"/>
      <c r="O86" s="232">
        <f>SUM(O87:O94)</f>
        <v>0</v>
      </c>
      <c r="P86" s="232"/>
      <c r="Q86" s="232">
        <f>SUM(Q87:Q94)</f>
        <v>0.59000000000000008</v>
      </c>
      <c r="R86" s="233"/>
      <c r="S86" s="233"/>
      <c r="T86" s="234"/>
      <c r="U86" s="228"/>
      <c r="V86" s="228">
        <f>SUM(V87:V94)</f>
        <v>0</v>
      </c>
      <c r="W86" s="228"/>
      <c r="X86" s="228"/>
      <c r="Y86" s="228"/>
      <c r="AG86" t="s">
        <v>144</v>
      </c>
    </row>
    <row r="87" spans="1:60" outlineLevel="1" x14ac:dyDescent="0.2">
      <c r="A87" s="236">
        <v>29</v>
      </c>
      <c r="B87" s="237" t="s">
        <v>312</v>
      </c>
      <c r="C87" s="247" t="s">
        <v>313</v>
      </c>
      <c r="D87" s="238" t="s">
        <v>226</v>
      </c>
      <c r="E87" s="239">
        <v>18</v>
      </c>
      <c r="F87" s="240"/>
      <c r="G87" s="241">
        <f>ROUND(E87*F87,2)</f>
        <v>0</v>
      </c>
      <c r="H87" s="240"/>
      <c r="I87" s="241">
        <f>ROUND(E87*H87,2)</f>
        <v>0</v>
      </c>
      <c r="J87" s="240"/>
      <c r="K87" s="241">
        <f>ROUND(E87*J87,2)</f>
        <v>0</v>
      </c>
      <c r="L87" s="241">
        <v>21</v>
      </c>
      <c r="M87" s="241">
        <f>G87*(1+L87/100)</f>
        <v>0</v>
      </c>
      <c r="N87" s="239">
        <v>0</v>
      </c>
      <c r="O87" s="239">
        <f>ROUND(E87*N87,2)</f>
        <v>0</v>
      </c>
      <c r="P87" s="239">
        <v>0.01</v>
      </c>
      <c r="Q87" s="239">
        <f>ROUND(E87*P87,2)</f>
        <v>0.18</v>
      </c>
      <c r="R87" s="241"/>
      <c r="S87" s="241" t="s">
        <v>221</v>
      </c>
      <c r="T87" s="242" t="s">
        <v>149</v>
      </c>
      <c r="U87" s="221">
        <v>0</v>
      </c>
      <c r="V87" s="221">
        <f>ROUND(E87*U87,2)</f>
        <v>0</v>
      </c>
      <c r="W87" s="221"/>
      <c r="X87" s="221" t="s">
        <v>150</v>
      </c>
      <c r="Y87" s="221" t="s">
        <v>151</v>
      </c>
      <c r="Z87" s="210"/>
      <c r="AA87" s="210"/>
      <c r="AB87" s="210"/>
      <c r="AC87" s="210"/>
      <c r="AD87" s="210"/>
      <c r="AE87" s="210"/>
      <c r="AF87" s="210"/>
      <c r="AG87" s="210" t="s">
        <v>152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48" t="s">
        <v>314</v>
      </c>
      <c r="D88" s="244"/>
      <c r="E88" s="244"/>
      <c r="F88" s="244"/>
      <c r="G88" s="244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154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1" t="s">
        <v>231</v>
      </c>
      <c r="D89" s="226"/>
      <c r="E89" s="227">
        <v>18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160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6">
        <v>30</v>
      </c>
      <c r="B90" s="237" t="s">
        <v>315</v>
      </c>
      <c r="C90" s="247" t="s">
        <v>316</v>
      </c>
      <c r="D90" s="238" t="s">
        <v>226</v>
      </c>
      <c r="E90" s="239">
        <v>16.75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39">
        <v>0</v>
      </c>
      <c r="O90" s="239">
        <f>ROUND(E90*N90,2)</f>
        <v>0</v>
      </c>
      <c r="P90" s="239">
        <v>1.6E-2</v>
      </c>
      <c r="Q90" s="239">
        <f>ROUND(E90*P90,2)</f>
        <v>0.27</v>
      </c>
      <c r="R90" s="241"/>
      <c r="S90" s="241" t="s">
        <v>221</v>
      </c>
      <c r="T90" s="242" t="s">
        <v>149</v>
      </c>
      <c r="U90" s="221">
        <v>0</v>
      </c>
      <c r="V90" s="221">
        <f>ROUND(E90*U90,2)</f>
        <v>0</v>
      </c>
      <c r="W90" s="221"/>
      <c r="X90" s="221" t="s">
        <v>150</v>
      </c>
      <c r="Y90" s="221" t="s">
        <v>151</v>
      </c>
      <c r="Z90" s="210"/>
      <c r="AA90" s="210"/>
      <c r="AB90" s="210"/>
      <c r="AC90" s="210"/>
      <c r="AD90" s="210"/>
      <c r="AE90" s="210"/>
      <c r="AF90" s="210"/>
      <c r="AG90" s="210" t="s">
        <v>152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1" t="s">
        <v>244</v>
      </c>
      <c r="D91" s="226"/>
      <c r="E91" s="227">
        <v>16.75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160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6">
        <v>31</v>
      </c>
      <c r="B92" s="237" t="s">
        <v>317</v>
      </c>
      <c r="C92" s="247" t="s">
        <v>318</v>
      </c>
      <c r="D92" s="238" t="s">
        <v>226</v>
      </c>
      <c r="E92" s="239">
        <v>2.4249999999999998</v>
      </c>
      <c r="F92" s="240"/>
      <c r="G92" s="241">
        <f>ROUND(E92*F92,2)</f>
        <v>0</v>
      </c>
      <c r="H92" s="240"/>
      <c r="I92" s="241">
        <f>ROUND(E92*H92,2)</f>
        <v>0</v>
      </c>
      <c r="J92" s="240"/>
      <c r="K92" s="241">
        <f>ROUND(E92*J92,2)</f>
        <v>0</v>
      </c>
      <c r="L92" s="241">
        <v>21</v>
      </c>
      <c r="M92" s="241">
        <f>G92*(1+L92/100)</f>
        <v>0</v>
      </c>
      <c r="N92" s="239">
        <v>0</v>
      </c>
      <c r="O92" s="239">
        <f>ROUND(E92*N92,2)</f>
        <v>0</v>
      </c>
      <c r="P92" s="239">
        <v>5.8999999999999997E-2</v>
      </c>
      <c r="Q92" s="239">
        <f>ROUND(E92*P92,2)</f>
        <v>0.14000000000000001</v>
      </c>
      <c r="R92" s="241"/>
      <c r="S92" s="241" t="s">
        <v>221</v>
      </c>
      <c r="T92" s="242" t="s">
        <v>149</v>
      </c>
      <c r="U92" s="221">
        <v>0</v>
      </c>
      <c r="V92" s="221">
        <f>ROUND(E92*U92,2)</f>
        <v>0</v>
      </c>
      <c r="W92" s="221"/>
      <c r="X92" s="221" t="s">
        <v>150</v>
      </c>
      <c r="Y92" s="221" t="s">
        <v>151</v>
      </c>
      <c r="Z92" s="210"/>
      <c r="AA92" s="210"/>
      <c r="AB92" s="210"/>
      <c r="AC92" s="210"/>
      <c r="AD92" s="210"/>
      <c r="AE92" s="210"/>
      <c r="AF92" s="210"/>
      <c r="AG92" s="210" t="s">
        <v>152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48" t="s">
        <v>319</v>
      </c>
      <c r="D93" s="244"/>
      <c r="E93" s="244"/>
      <c r="F93" s="244"/>
      <c r="G93" s="244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154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51" t="s">
        <v>248</v>
      </c>
      <c r="D94" s="226"/>
      <c r="E94" s="227">
        <v>2.42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160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x14ac:dyDescent="0.2">
      <c r="A95" s="229" t="s">
        <v>143</v>
      </c>
      <c r="B95" s="230" t="s">
        <v>84</v>
      </c>
      <c r="C95" s="246" t="s">
        <v>85</v>
      </c>
      <c r="D95" s="231"/>
      <c r="E95" s="232"/>
      <c r="F95" s="233"/>
      <c r="G95" s="233">
        <f>SUMIF(AG96:AG96,"&lt;&gt;NOR",G96:G96)</f>
        <v>0</v>
      </c>
      <c r="H95" s="233"/>
      <c r="I95" s="233">
        <f>SUM(I96:I96)</f>
        <v>0</v>
      </c>
      <c r="J95" s="233"/>
      <c r="K95" s="233">
        <f>SUM(K96:K96)</f>
        <v>0</v>
      </c>
      <c r="L95" s="233"/>
      <c r="M95" s="233">
        <f>SUM(M96:M96)</f>
        <v>0</v>
      </c>
      <c r="N95" s="232"/>
      <c r="O95" s="232">
        <f>SUM(O96:O96)</f>
        <v>0</v>
      </c>
      <c r="P95" s="232"/>
      <c r="Q95" s="232">
        <f>SUM(Q96:Q96)</f>
        <v>0</v>
      </c>
      <c r="R95" s="233"/>
      <c r="S95" s="233"/>
      <c r="T95" s="234"/>
      <c r="U95" s="228"/>
      <c r="V95" s="228">
        <f>SUM(V96:V96)</f>
        <v>0</v>
      </c>
      <c r="W95" s="228"/>
      <c r="X95" s="228"/>
      <c r="Y95" s="228"/>
      <c r="AG95" t="s">
        <v>144</v>
      </c>
    </row>
    <row r="96" spans="1:60" outlineLevel="1" x14ac:dyDescent="0.2">
      <c r="A96" s="255">
        <v>32</v>
      </c>
      <c r="B96" s="256" t="s">
        <v>320</v>
      </c>
      <c r="C96" s="263" t="s">
        <v>321</v>
      </c>
      <c r="D96" s="257" t="s">
        <v>322</v>
      </c>
      <c r="E96" s="258">
        <v>6.5674000000000001</v>
      </c>
      <c r="F96" s="259"/>
      <c r="G96" s="260">
        <f>ROUND(E96*F96,2)</f>
        <v>0</v>
      </c>
      <c r="H96" s="259"/>
      <c r="I96" s="260">
        <f>ROUND(E96*H96,2)</f>
        <v>0</v>
      </c>
      <c r="J96" s="259"/>
      <c r="K96" s="260">
        <f>ROUND(E96*J96,2)</f>
        <v>0</v>
      </c>
      <c r="L96" s="260">
        <v>21</v>
      </c>
      <c r="M96" s="260">
        <f>G96*(1+L96/100)</f>
        <v>0</v>
      </c>
      <c r="N96" s="258">
        <v>0</v>
      </c>
      <c r="O96" s="258">
        <f>ROUND(E96*N96,2)</f>
        <v>0</v>
      </c>
      <c r="P96" s="258">
        <v>0</v>
      </c>
      <c r="Q96" s="258">
        <f>ROUND(E96*P96,2)</f>
        <v>0</v>
      </c>
      <c r="R96" s="260"/>
      <c r="S96" s="260" t="s">
        <v>221</v>
      </c>
      <c r="T96" s="261" t="s">
        <v>149</v>
      </c>
      <c r="U96" s="221">
        <v>0</v>
      </c>
      <c r="V96" s="221">
        <f>ROUND(E96*U96,2)</f>
        <v>0</v>
      </c>
      <c r="W96" s="221"/>
      <c r="X96" s="221" t="s">
        <v>323</v>
      </c>
      <c r="Y96" s="221" t="s">
        <v>151</v>
      </c>
      <c r="Z96" s="210"/>
      <c r="AA96" s="210"/>
      <c r="AB96" s="210"/>
      <c r="AC96" s="210"/>
      <c r="AD96" s="210"/>
      <c r="AE96" s="210"/>
      <c r="AF96" s="210"/>
      <c r="AG96" s="210" t="s">
        <v>324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x14ac:dyDescent="0.2">
      <c r="A97" s="229" t="s">
        <v>143</v>
      </c>
      <c r="B97" s="230" t="s">
        <v>87</v>
      </c>
      <c r="C97" s="246" t="s">
        <v>88</v>
      </c>
      <c r="D97" s="231"/>
      <c r="E97" s="232"/>
      <c r="F97" s="233"/>
      <c r="G97" s="233">
        <f>SUMIF(AG98:AG120,"&lt;&gt;NOR",G98:G120)</f>
        <v>0</v>
      </c>
      <c r="H97" s="233"/>
      <c r="I97" s="233">
        <f>SUM(I98:I120)</f>
        <v>0</v>
      </c>
      <c r="J97" s="233"/>
      <c r="K97" s="233">
        <f>SUM(K98:K120)</f>
        <v>0</v>
      </c>
      <c r="L97" s="233"/>
      <c r="M97" s="233">
        <f>SUM(M98:M120)</f>
        <v>0</v>
      </c>
      <c r="N97" s="232"/>
      <c r="O97" s="232">
        <f>SUM(O98:O120)</f>
        <v>0.97</v>
      </c>
      <c r="P97" s="232"/>
      <c r="Q97" s="232">
        <f>SUM(Q98:Q120)</f>
        <v>2.0999999999999996</v>
      </c>
      <c r="R97" s="233"/>
      <c r="S97" s="233"/>
      <c r="T97" s="234"/>
      <c r="U97" s="228"/>
      <c r="V97" s="228">
        <f>SUM(V98:V120)</f>
        <v>0</v>
      </c>
      <c r="W97" s="228"/>
      <c r="X97" s="228"/>
      <c r="Y97" s="228"/>
      <c r="AG97" t="s">
        <v>144</v>
      </c>
    </row>
    <row r="98" spans="1:60" outlineLevel="1" x14ac:dyDescent="0.2">
      <c r="A98" s="236">
        <v>33</v>
      </c>
      <c r="B98" s="237" t="s">
        <v>325</v>
      </c>
      <c r="C98" s="247" t="s">
        <v>326</v>
      </c>
      <c r="D98" s="238" t="s">
        <v>226</v>
      </c>
      <c r="E98" s="239">
        <v>233.0813</v>
      </c>
      <c r="F98" s="240"/>
      <c r="G98" s="241">
        <f>ROUND(E98*F98,2)</f>
        <v>0</v>
      </c>
      <c r="H98" s="240"/>
      <c r="I98" s="241">
        <f>ROUND(E98*H98,2)</f>
        <v>0</v>
      </c>
      <c r="J98" s="240"/>
      <c r="K98" s="241">
        <f>ROUND(E98*J98,2)</f>
        <v>0</v>
      </c>
      <c r="L98" s="241">
        <v>21</v>
      </c>
      <c r="M98" s="241">
        <f>G98*(1+L98/100)</f>
        <v>0</v>
      </c>
      <c r="N98" s="239">
        <v>0</v>
      </c>
      <c r="O98" s="239">
        <f>ROUND(E98*N98,2)</f>
        <v>0</v>
      </c>
      <c r="P98" s="239">
        <v>0</v>
      </c>
      <c r="Q98" s="239">
        <f>ROUND(E98*P98,2)</f>
        <v>0</v>
      </c>
      <c r="R98" s="241"/>
      <c r="S98" s="241" t="s">
        <v>221</v>
      </c>
      <c r="T98" s="242" t="s">
        <v>149</v>
      </c>
      <c r="U98" s="221">
        <v>0</v>
      </c>
      <c r="V98" s="221">
        <f>ROUND(E98*U98,2)</f>
        <v>0</v>
      </c>
      <c r="W98" s="221"/>
      <c r="X98" s="221" t="s">
        <v>150</v>
      </c>
      <c r="Y98" s="221" t="s">
        <v>151</v>
      </c>
      <c r="Z98" s="210"/>
      <c r="AA98" s="210"/>
      <c r="AB98" s="210"/>
      <c r="AC98" s="210"/>
      <c r="AD98" s="210"/>
      <c r="AE98" s="210"/>
      <c r="AF98" s="210"/>
      <c r="AG98" s="210" t="s">
        <v>327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1" t="s">
        <v>328</v>
      </c>
      <c r="D99" s="226"/>
      <c r="E99" s="227">
        <v>233.08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160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6">
        <v>34</v>
      </c>
      <c r="B100" s="237" t="s">
        <v>329</v>
      </c>
      <c r="C100" s="247" t="s">
        <v>330</v>
      </c>
      <c r="D100" s="238" t="s">
        <v>226</v>
      </c>
      <c r="E100" s="239">
        <v>233.0813</v>
      </c>
      <c r="F100" s="240"/>
      <c r="G100" s="241">
        <f>ROUND(E100*F100,2)</f>
        <v>0</v>
      </c>
      <c r="H100" s="240"/>
      <c r="I100" s="241">
        <f>ROUND(E100*H100,2)</f>
        <v>0</v>
      </c>
      <c r="J100" s="240"/>
      <c r="K100" s="241">
        <f>ROUND(E100*J100,2)</f>
        <v>0</v>
      </c>
      <c r="L100" s="241">
        <v>21</v>
      </c>
      <c r="M100" s="241">
        <f>G100*(1+L100/100)</f>
        <v>0</v>
      </c>
      <c r="N100" s="239">
        <v>0</v>
      </c>
      <c r="O100" s="239">
        <f>ROUND(E100*N100,2)</f>
        <v>0</v>
      </c>
      <c r="P100" s="239">
        <v>3.0000000000000001E-3</v>
      </c>
      <c r="Q100" s="239">
        <f>ROUND(E100*P100,2)</f>
        <v>0.7</v>
      </c>
      <c r="R100" s="241"/>
      <c r="S100" s="241" t="s">
        <v>221</v>
      </c>
      <c r="T100" s="242" t="s">
        <v>149</v>
      </c>
      <c r="U100" s="221">
        <v>0</v>
      </c>
      <c r="V100" s="221">
        <f>ROUND(E100*U100,2)</f>
        <v>0</v>
      </c>
      <c r="W100" s="221"/>
      <c r="X100" s="221" t="s">
        <v>150</v>
      </c>
      <c r="Y100" s="221" t="s">
        <v>151</v>
      </c>
      <c r="Z100" s="210"/>
      <c r="AA100" s="210"/>
      <c r="AB100" s="210"/>
      <c r="AC100" s="210"/>
      <c r="AD100" s="210"/>
      <c r="AE100" s="210"/>
      <c r="AF100" s="210"/>
      <c r="AG100" s="210" t="s">
        <v>172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48" t="s">
        <v>331</v>
      </c>
      <c r="D101" s="244"/>
      <c r="E101" s="244"/>
      <c r="F101" s="244"/>
      <c r="G101" s="244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154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1" t="s">
        <v>332</v>
      </c>
      <c r="D102" s="226"/>
      <c r="E102" s="227">
        <v>84.42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160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1" t="s">
        <v>333</v>
      </c>
      <c r="D103" s="226"/>
      <c r="E103" s="227">
        <v>43.47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160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1" t="s">
        <v>334</v>
      </c>
      <c r="D104" s="226"/>
      <c r="E104" s="227">
        <v>20.67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160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1" t="s">
        <v>335</v>
      </c>
      <c r="D105" s="226"/>
      <c r="E105" s="227">
        <v>40.159999999999997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160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1" t="s">
        <v>336</v>
      </c>
      <c r="D106" s="226"/>
      <c r="E106" s="227">
        <v>1.08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160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1" t="s">
        <v>337</v>
      </c>
      <c r="D107" s="226"/>
      <c r="E107" s="227">
        <v>43.28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160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6">
        <v>35</v>
      </c>
      <c r="B108" s="237" t="s">
        <v>338</v>
      </c>
      <c r="C108" s="247" t="s">
        <v>339</v>
      </c>
      <c r="D108" s="238" t="s">
        <v>226</v>
      </c>
      <c r="E108" s="239">
        <v>233.0813</v>
      </c>
      <c r="F108" s="240"/>
      <c r="G108" s="241">
        <f>ROUND(E108*F108,2)</f>
        <v>0</v>
      </c>
      <c r="H108" s="240"/>
      <c r="I108" s="241">
        <f>ROUND(E108*H108,2)</f>
        <v>0</v>
      </c>
      <c r="J108" s="240"/>
      <c r="K108" s="241">
        <f>ROUND(E108*J108,2)</f>
        <v>0</v>
      </c>
      <c r="L108" s="241">
        <v>21</v>
      </c>
      <c r="M108" s="241">
        <f>G108*(1+L108/100)</f>
        <v>0</v>
      </c>
      <c r="N108" s="239">
        <v>0</v>
      </c>
      <c r="O108" s="239">
        <f>ROUND(E108*N108,2)</f>
        <v>0</v>
      </c>
      <c r="P108" s="239">
        <v>6.0000000000000001E-3</v>
      </c>
      <c r="Q108" s="239">
        <f>ROUND(E108*P108,2)</f>
        <v>1.4</v>
      </c>
      <c r="R108" s="241"/>
      <c r="S108" s="241" t="s">
        <v>148</v>
      </c>
      <c r="T108" s="242" t="s">
        <v>149</v>
      </c>
      <c r="U108" s="221">
        <v>0</v>
      </c>
      <c r="V108" s="221">
        <f>ROUND(E108*U108,2)</f>
        <v>0</v>
      </c>
      <c r="W108" s="221"/>
      <c r="X108" s="221" t="s">
        <v>150</v>
      </c>
      <c r="Y108" s="221" t="s">
        <v>151</v>
      </c>
      <c r="Z108" s="210"/>
      <c r="AA108" s="210"/>
      <c r="AB108" s="210"/>
      <c r="AC108" s="210"/>
      <c r="AD108" s="210"/>
      <c r="AE108" s="210"/>
      <c r="AF108" s="210"/>
      <c r="AG108" s="210" t="s">
        <v>172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1" t="s">
        <v>332</v>
      </c>
      <c r="D109" s="226"/>
      <c r="E109" s="227">
        <v>84.42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160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1" t="s">
        <v>333</v>
      </c>
      <c r="D110" s="226"/>
      <c r="E110" s="227">
        <v>43.47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160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1" t="s">
        <v>334</v>
      </c>
      <c r="D111" s="226"/>
      <c r="E111" s="227">
        <v>20.67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160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51" t="s">
        <v>335</v>
      </c>
      <c r="D112" s="226"/>
      <c r="E112" s="227">
        <v>40.159999999999997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160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51" t="s">
        <v>336</v>
      </c>
      <c r="D113" s="226"/>
      <c r="E113" s="227">
        <v>1.08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160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1" t="s">
        <v>337</v>
      </c>
      <c r="D114" s="226"/>
      <c r="E114" s="227">
        <v>43.28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160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6">
        <v>36</v>
      </c>
      <c r="B115" s="237" t="s">
        <v>340</v>
      </c>
      <c r="C115" s="247" t="s">
        <v>341</v>
      </c>
      <c r="D115" s="238" t="s">
        <v>226</v>
      </c>
      <c r="E115" s="239">
        <v>279.69760000000002</v>
      </c>
      <c r="F115" s="240"/>
      <c r="G115" s="241">
        <f>ROUND(E115*F115,2)</f>
        <v>0</v>
      </c>
      <c r="H115" s="240"/>
      <c r="I115" s="241">
        <f>ROUND(E115*H115,2)</f>
        <v>0</v>
      </c>
      <c r="J115" s="240"/>
      <c r="K115" s="241">
        <f>ROUND(E115*J115,2)</f>
        <v>0</v>
      </c>
      <c r="L115" s="241">
        <v>21</v>
      </c>
      <c r="M115" s="241">
        <f>G115*(1+L115/100)</f>
        <v>0</v>
      </c>
      <c r="N115" s="239">
        <v>3.47E-3</v>
      </c>
      <c r="O115" s="239">
        <f>ROUND(E115*N115,2)</f>
        <v>0.97</v>
      </c>
      <c r="P115" s="239">
        <v>0</v>
      </c>
      <c r="Q115" s="239">
        <f>ROUND(E115*P115,2)</f>
        <v>0</v>
      </c>
      <c r="R115" s="241"/>
      <c r="S115" s="241" t="s">
        <v>148</v>
      </c>
      <c r="T115" s="242" t="s">
        <v>149</v>
      </c>
      <c r="U115" s="221">
        <v>0</v>
      </c>
      <c r="V115" s="221">
        <f>ROUND(E115*U115,2)</f>
        <v>0</v>
      </c>
      <c r="W115" s="221"/>
      <c r="X115" s="221" t="s">
        <v>342</v>
      </c>
      <c r="Y115" s="221" t="s">
        <v>151</v>
      </c>
      <c r="Z115" s="210"/>
      <c r="AA115" s="210"/>
      <c r="AB115" s="210"/>
      <c r="AC115" s="210"/>
      <c r="AD115" s="210"/>
      <c r="AE115" s="210"/>
      <c r="AF115" s="210"/>
      <c r="AG115" s="210" t="s">
        <v>343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2" x14ac:dyDescent="0.2">
      <c r="A116" s="217"/>
      <c r="B116" s="218"/>
      <c r="C116" s="248" t="s">
        <v>588</v>
      </c>
      <c r="D116" s="244"/>
      <c r="E116" s="244"/>
      <c r="F116" s="244"/>
      <c r="G116" s="244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154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43" t="str">
        <f>C116</f>
        <v>Pojistná hydroizolace DHV na bednění bude difuzně uzavřená dělící vrstva pod hliníkovou krytinu dle požadavku dodavatele střešní krytiny. Nosná vložka z umělohmotného rouna. Plošná hmotnost min. cca 3000 g/m2. Spoje hydroizolace budou lepené, samolepící.</v>
      </c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50" t="s">
        <v>158</v>
      </c>
      <c r="D117" s="223"/>
      <c r="E117" s="224"/>
      <c r="F117" s="225"/>
      <c r="G117" s="225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154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49" t="s">
        <v>344</v>
      </c>
      <c r="D118" s="245"/>
      <c r="E118" s="245"/>
      <c r="F118" s="245"/>
      <c r="G118" s="245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154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51" t="s">
        <v>345</v>
      </c>
      <c r="D119" s="226"/>
      <c r="E119" s="227">
        <v>279.7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160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>
        <v>37</v>
      </c>
      <c r="B120" s="218" t="s">
        <v>346</v>
      </c>
      <c r="C120" s="264" t="s">
        <v>347</v>
      </c>
      <c r="D120" s="219" t="s">
        <v>0</v>
      </c>
      <c r="E120" s="262"/>
      <c r="F120" s="222"/>
      <c r="G120" s="221">
        <f>ROUND(E120*F120,2)</f>
        <v>0</v>
      </c>
      <c r="H120" s="222"/>
      <c r="I120" s="221">
        <f>ROUND(E120*H120,2)</f>
        <v>0</v>
      </c>
      <c r="J120" s="222"/>
      <c r="K120" s="221">
        <f>ROUND(E120*J120,2)</f>
        <v>0</v>
      </c>
      <c r="L120" s="221">
        <v>21</v>
      </c>
      <c r="M120" s="221">
        <f>G120*(1+L120/100)</f>
        <v>0</v>
      </c>
      <c r="N120" s="220">
        <v>0</v>
      </c>
      <c r="O120" s="220">
        <f>ROUND(E120*N120,2)</f>
        <v>0</v>
      </c>
      <c r="P120" s="220">
        <v>0</v>
      </c>
      <c r="Q120" s="220">
        <f>ROUND(E120*P120,2)</f>
        <v>0</v>
      </c>
      <c r="R120" s="221"/>
      <c r="S120" s="221" t="s">
        <v>221</v>
      </c>
      <c r="T120" s="221" t="s">
        <v>149</v>
      </c>
      <c r="U120" s="221">
        <v>0</v>
      </c>
      <c r="V120" s="221">
        <f>ROUND(E120*U120,2)</f>
        <v>0</v>
      </c>
      <c r="W120" s="221"/>
      <c r="X120" s="221" t="s">
        <v>323</v>
      </c>
      <c r="Y120" s="221" t="s">
        <v>151</v>
      </c>
      <c r="Z120" s="210"/>
      <c r="AA120" s="210"/>
      <c r="AB120" s="210"/>
      <c r="AC120" s="210"/>
      <c r="AD120" s="210"/>
      <c r="AE120" s="210"/>
      <c r="AF120" s="210"/>
      <c r="AG120" s="210" t="s">
        <v>348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x14ac:dyDescent="0.2">
      <c r="A121" s="229" t="s">
        <v>143</v>
      </c>
      <c r="B121" s="230" t="s">
        <v>89</v>
      </c>
      <c r="C121" s="246" t="s">
        <v>90</v>
      </c>
      <c r="D121" s="231"/>
      <c r="E121" s="232"/>
      <c r="F121" s="233"/>
      <c r="G121" s="233">
        <f>SUMIF(AG122:AG151,"&lt;&gt;NOR",G122:G151)</f>
        <v>0</v>
      </c>
      <c r="H121" s="233"/>
      <c r="I121" s="233">
        <f>SUM(I122:I151)</f>
        <v>0</v>
      </c>
      <c r="J121" s="233"/>
      <c r="K121" s="233">
        <f>SUM(K122:K151)</f>
        <v>0</v>
      </c>
      <c r="L121" s="233"/>
      <c r="M121" s="233">
        <f>SUM(M122:M151)</f>
        <v>0</v>
      </c>
      <c r="N121" s="232"/>
      <c r="O121" s="232">
        <f>SUM(O122:O151)</f>
        <v>1.1700000000000002</v>
      </c>
      <c r="P121" s="232"/>
      <c r="Q121" s="232">
        <f>SUM(Q122:Q151)</f>
        <v>0.94000000000000006</v>
      </c>
      <c r="R121" s="233"/>
      <c r="S121" s="233"/>
      <c r="T121" s="234"/>
      <c r="U121" s="228"/>
      <c r="V121" s="228">
        <f>SUM(V122:V151)</f>
        <v>0</v>
      </c>
      <c r="W121" s="228"/>
      <c r="X121" s="228"/>
      <c r="Y121" s="228"/>
      <c r="AG121" t="s">
        <v>144</v>
      </c>
    </row>
    <row r="122" spans="1:60" outlineLevel="1" x14ac:dyDescent="0.2">
      <c r="A122" s="236">
        <v>38</v>
      </c>
      <c r="B122" s="237" t="s">
        <v>349</v>
      </c>
      <c r="C122" s="247" t="s">
        <v>350</v>
      </c>
      <c r="D122" s="238" t="s">
        <v>351</v>
      </c>
      <c r="E122" s="239">
        <v>2</v>
      </c>
      <c r="F122" s="240"/>
      <c r="G122" s="241">
        <f>ROUND(E122*F122,2)</f>
        <v>0</v>
      </c>
      <c r="H122" s="240"/>
      <c r="I122" s="241">
        <f>ROUND(E122*H122,2)</f>
        <v>0</v>
      </c>
      <c r="J122" s="240"/>
      <c r="K122" s="241">
        <f>ROUND(E122*J122,2)</f>
        <v>0</v>
      </c>
      <c r="L122" s="241">
        <v>21</v>
      </c>
      <c r="M122" s="241">
        <f>G122*(1+L122/100)</f>
        <v>0</v>
      </c>
      <c r="N122" s="239">
        <v>0.14369000000000001</v>
      </c>
      <c r="O122" s="239">
        <f>ROUND(E122*N122,2)</f>
        <v>0.28999999999999998</v>
      </c>
      <c r="P122" s="239">
        <v>0</v>
      </c>
      <c r="Q122" s="239">
        <f>ROUND(E122*P122,2)</f>
        <v>0</v>
      </c>
      <c r="R122" s="241"/>
      <c r="S122" s="241" t="s">
        <v>221</v>
      </c>
      <c r="T122" s="242" t="s">
        <v>149</v>
      </c>
      <c r="U122" s="221">
        <v>0</v>
      </c>
      <c r="V122" s="221">
        <f>ROUND(E122*U122,2)</f>
        <v>0</v>
      </c>
      <c r="W122" s="221"/>
      <c r="X122" s="221" t="s">
        <v>150</v>
      </c>
      <c r="Y122" s="221" t="s">
        <v>151</v>
      </c>
      <c r="Z122" s="210"/>
      <c r="AA122" s="210"/>
      <c r="AB122" s="210"/>
      <c r="AC122" s="210"/>
      <c r="AD122" s="210"/>
      <c r="AE122" s="210"/>
      <c r="AF122" s="210"/>
      <c r="AG122" s="210" t="s">
        <v>172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1" t="s">
        <v>352</v>
      </c>
      <c r="D123" s="226"/>
      <c r="E123" s="227">
        <v>2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160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6">
        <v>39</v>
      </c>
      <c r="B124" s="237" t="s">
        <v>353</v>
      </c>
      <c r="C124" s="247" t="s">
        <v>354</v>
      </c>
      <c r="D124" s="238" t="s">
        <v>258</v>
      </c>
      <c r="E124" s="239">
        <v>50</v>
      </c>
      <c r="F124" s="240"/>
      <c r="G124" s="241">
        <f>ROUND(E124*F124,2)</f>
        <v>0</v>
      </c>
      <c r="H124" s="240"/>
      <c r="I124" s="241">
        <f>ROUND(E124*H124,2)</f>
        <v>0</v>
      </c>
      <c r="J124" s="240"/>
      <c r="K124" s="241">
        <f>ROUND(E124*J124,2)</f>
        <v>0</v>
      </c>
      <c r="L124" s="241">
        <v>21</v>
      </c>
      <c r="M124" s="241">
        <f>G124*(1+L124/100)</f>
        <v>0</v>
      </c>
      <c r="N124" s="239">
        <v>1.6000000000000001E-4</v>
      </c>
      <c r="O124" s="239">
        <f>ROUND(E124*N124,2)</f>
        <v>0.01</v>
      </c>
      <c r="P124" s="239">
        <v>6.6E-3</v>
      </c>
      <c r="Q124" s="239">
        <f>ROUND(E124*P124,2)</f>
        <v>0.33</v>
      </c>
      <c r="R124" s="241"/>
      <c r="S124" s="241" t="s">
        <v>221</v>
      </c>
      <c r="T124" s="242" t="s">
        <v>149</v>
      </c>
      <c r="U124" s="221">
        <v>0</v>
      </c>
      <c r="V124" s="221">
        <f>ROUND(E124*U124,2)</f>
        <v>0</v>
      </c>
      <c r="W124" s="221"/>
      <c r="X124" s="221" t="s">
        <v>150</v>
      </c>
      <c r="Y124" s="221" t="s">
        <v>151</v>
      </c>
      <c r="Z124" s="210"/>
      <c r="AA124" s="210"/>
      <c r="AB124" s="210"/>
      <c r="AC124" s="210"/>
      <c r="AD124" s="210"/>
      <c r="AE124" s="210"/>
      <c r="AF124" s="210"/>
      <c r="AG124" s="210" t="s">
        <v>327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1" t="s">
        <v>355</v>
      </c>
      <c r="D125" s="226"/>
      <c r="E125" s="227">
        <v>50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160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6">
        <v>40</v>
      </c>
      <c r="B126" s="237" t="s">
        <v>356</v>
      </c>
      <c r="C126" s="247" t="s">
        <v>357</v>
      </c>
      <c r="D126" s="238" t="s">
        <v>258</v>
      </c>
      <c r="E126" s="239">
        <v>50</v>
      </c>
      <c r="F126" s="240"/>
      <c r="G126" s="241">
        <f>ROUND(E126*F126,2)</f>
        <v>0</v>
      </c>
      <c r="H126" s="240"/>
      <c r="I126" s="241">
        <f>ROUND(E126*H126,2)</f>
        <v>0</v>
      </c>
      <c r="J126" s="240"/>
      <c r="K126" s="241">
        <f>ROUND(E126*J126,2)</f>
        <v>0</v>
      </c>
      <c r="L126" s="241">
        <v>21</v>
      </c>
      <c r="M126" s="241">
        <f>G126*(1+L126/100)</f>
        <v>0</v>
      </c>
      <c r="N126" s="239">
        <v>5.1500000000000001E-3</v>
      </c>
      <c r="O126" s="239">
        <f>ROUND(E126*N126,2)</f>
        <v>0.26</v>
      </c>
      <c r="P126" s="239">
        <v>0</v>
      </c>
      <c r="Q126" s="239">
        <f>ROUND(E126*P126,2)</f>
        <v>0</v>
      </c>
      <c r="R126" s="241"/>
      <c r="S126" s="241" t="s">
        <v>221</v>
      </c>
      <c r="T126" s="242" t="s">
        <v>149</v>
      </c>
      <c r="U126" s="221">
        <v>0</v>
      </c>
      <c r="V126" s="221">
        <f>ROUND(E126*U126,2)</f>
        <v>0</v>
      </c>
      <c r="W126" s="221"/>
      <c r="X126" s="221" t="s">
        <v>150</v>
      </c>
      <c r="Y126" s="221" t="s">
        <v>151</v>
      </c>
      <c r="Z126" s="210"/>
      <c r="AA126" s="210"/>
      <c r="AB126" s="210"/>
      <c r="AC126" s="210"/>
      <c r="AD126" s="210"/>
      <c r="AE126" s="210"/>
      <c r="AF126" s="210"/>
      <c r="AG126" s="210" t="s">
        <v>172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48" t="s">
        <v>358</v>
      </c>
      <c r="D127" s="244"/>
      <c r="E127" s="244"/>
      <c r="F127" s="244"/>
      <c r="G127" s="244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154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51" t="s">
        <v>355</v>
      </c>
      <c r="D128" s="226"/>
      <c r="E128" s="227">
        <v>50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160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2.5" outlineLevel="1" x14ac:dyDescent="0.2">
      <c r="A129" s="236">
        <v>41</v>
      </c>
      <c r="B129" s="237" t="s">
        <v>359</v>
      </c>
      <c r="C129" s="247" t="s">
        <v>360</v>
      </c>
      <c r="D129" s="238" t="s">
        <v>226</v>
      </c>
      <c r="E129" s="239">
        <v>39.962200000000003</v>
      </c>
      <c r="F129" s="240"/>
      <c r="G129" s="241">
        <f>ROUND(E129*F129,2)</f>
        <v>0</v>
      </c>
      <c r="H129" s="240"/>
      <c r="I129" s="241">
        <f>ROUND(E129*H129,2)</f>
        <v>0</v>
      </c>
      <c r="J129" s="240"/>
      <c r="K129" s="241">
        <f>ROUND(E129*J129,2)</f>
        <v>0</v>
      </c>
      <c r="L129" s="241">
        <v>21</v>
      </c>
      <c r="M129" s="241">
        <f>G129*(1+L129/100)</f>
        <v>0</v>
      </c>
      <c r="N129" s="239">
        <v>1.452E-2</v>
      </c>
      <c r="O129" s="239">
        <f>ROUND(E129*N129,2)</f>
        <v>0.57999999999999996</v>
      </c>
      <c r="P129" s="239">
        <v>0</v>
      </c>
      <c r="Q129" s="239">
        <f>ROUND(E129*P129,2)</f>
        <v>0</v>
      </c>
      <c r="R129" s="241"/>
      <c r="S129" s="241" t="s">
        <v>221</v>
      </c>
      <c r="T129" s="242" t="s">
        <v>149</v>
      </c>
      <c r="U129" s="221">
        <v>0</v>
      </c>
      <c r="V129" s="221">
        <f>ROUND(E129*U129,2)</f>
        <v>0</v>
      </c>
      <c r="W129" s="221"/>
      <c r="X129" s="221" t="s">
        <v>150</v>
      </c>
      <c r="Y129" s="221" t="s">
        <v>151</v>
      </c>
      <c r="Z129" s="210"/>
      <c r="AA129" s="210"/>
      <c r="AB129" s="210"/>
      <c r="AC129" s="210"/>
      <c r="AD129" s="210"/>
      <c r="AE129" s="210"/>
      <c r="AF129" s="210"/>
      <c r="AG129" s="210" t="s">
        <v>327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48" t="s">
        <v>361</v>
      </c>
      <c r="D130" s="244"/>
      <c r="E130" s="244"/>
      <c r="F130" s="244"/>
      <c r="G130" s="244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154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1" t="s">
        <v>362</v>
      </c>
      <c r="D131" s="226"/>
      <c r="E131" s="227">
        <v>34.96</v>
      </c>
      <c r="F131" s="221"/>
      <c r="G131" s="221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160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51" t="s">
        <v>363</v>
      </c>
      <c r="D132" s="226"/>
      <c r="E132" s="227">
        <v>5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160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36">
        <v>42</v>
      </c>
      <c r="B133" s="237" t="s">
        <v>364</v>
      </c>
      <c r="C133" s="247" t="s">
        <v>365</v>
      </c>
      <c r="D133" s="238" t="s">
        <v>226</v>
      </c>
      <c r="E133" s="239">
        <v>34.962200000000003</v>
      </c>
      <c r="F133" s="240"/>
      <c r="G133" s="241">
        <f>ROUND(E133*F133,2)</f>
        <v>0</v>
      </c>
      <c r="H133" s="240"/>
      <c r="I133" s="241">
        <f>ROUND(E133*H133,2)</f>
        <v>0</v>
      </c>
      <c r="J133" s="240"/>
      <c r="K133" s="241">
        <f>ROUND(E133*J133,2)</f>
        <v>0</v>
      </c>
      <c r="L133" s="241">
        <v>21</v>
      </c>
      <c r="M133" s="241">
        <f>G133*(1+L133/100)</f>
        <v>0</v>
      </c>
      <c r="N133" s="239">
        <v>0</v>
      </c>
      <c r="O133" s="239">
        <f>ROUND(E133*N133,2)</f>
        <v>0</v>
      </c>
      <c r="P133" s="239">
        <v>1.4999999999999999E-2</v>
      </c>
      <c r="Q133" s="239">
        <f>ROUND(E133*P133,2)</f>
        <v>0.52</v>
      </c>
      <c r="R133" s="241"/>
      <c r="S133" s="241" t="s">
        <v>221</v>
      </c>
      <c r="T133" s="242" t="s">
        <v>149</v>
      </c>
      <c r="U133" s="221">
        <v>0</v>
      </c>
      <c r="V133" s="221">
        <f>ROUND(E133*U133,2)</f>
        <v>0</v>
      </c>
      <c r="W133" s="221"/>
      <c r="X133" s="221" t="s">
        <v>150</v>
      </c>
      <c r="Y133" s="221" t="s">
        <v>151</v>
      </c>
      <c r="Z133" s="210"/>
      <c r="AA133" s="210"/>
      <c r="AB133" s="210"/>
      <c r="AC133" s="210"/>
      <c r="AD133" s="210"/>
      <c r="AE133" s="210"/>
      <c r="AF133" s="210"/>
      <c r="AG133" s="210" t="s">
        <v>327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48" t="s">
        <v>366</v>
      </c>
      <c r="D134" s="244"/>
      <c r="E134" s="244"/>
      <c r="F134" s="244"/>
      <c r="G134" s="244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154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51" t="s">
        <v>367</v>
      </c>
      <c r="D135" s="226"/>
      <c r="E135" s="227">
        <v>34.96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160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36">
        <v>43</v>
      </c>
      <c r="B136" s="237" t="s">
        <v>368</v>
      </c>
      <c r="C136" s="247" t="s">
        <v>369</v>
      </c>
      <c r="D136" s="238" t="s">
        <v>226</v>
      </c>
      <c r="E136" s="239">
        <v>0.74</v>
      </c>
      <c r="F136" s="240"/>
      <c r="G136" s="241">
        <f>ROUND(E136*F136,2)</f>
        <v>0</v>
      </c>
      <c r="H136" s="240"/>
      <c r="I136" s="241">
        <f>ROUND(E136*H136,2)</f>
        <v>0</v>
      </c>
      <c r="J136" s="240"/>
      <c r="K136" s="241">
        <f>ROUND(E136*J136,2)</f>
        <v>0</v>
      </c>
      <c r="L136" s="241">
        <v>21</v>
      </c>
      <c r="M136" s="241">
        <f>G136*(1+L136/100)</f>
        <v>0</v>
      </c>
      <c r="N136" s="239">
        <v>1.6000000000000001E-4</v>
      </c>
      <c r="O136" s="239">
        <f>ROUND(E136*N136,2)</f>
        <v>0</v>
      </c>
      <c r="P136" s="239">
        <v>1.32E-2</v>
      </c>
      <c r="Q136" s="239">
        <f>ROUND(E136*P136,2)</f>
        <v>0.01</v>
      </c>
      <c r="R136" s="241"/>
      <c r="S136" s="241" t="s">
        <v>221</v>
      </c>
      <c r="T136" s="242" t="s">
        <v>149</v>
      </c>
      <c r="U136" s="221">
        <v>0</v>
      </c>
      <c r="V136" s="221">
        <f>ROUND(E136*U136,2)</f>
        <v>0</v>
      </c>
      <c r="W136" s="221"/>
      <c r="X136" s="221" t="s">
        <v>150</v>
      </c>
      <c r="Y136" s="221" t="s">
        <v>151</v>
      </c>
      <c r="Z136" s="210"/>
      <c r="AA136" s="210"/>
      <c r="AB136" s="210"/>
      <c r="AC136" s="210"/>
      <c r="AD136" s="210"/>
      <c r="AE136" s="210"/>
      <c r="AF136" s="210"/>
      <c r="AG136" s="210" t="s">
        <v>327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48" t="s">
        <v>370</v>
      </c>
      <c r="D137" s="244"/>
      <c r="E137" s="244"/>
      <c r="F137" s="244"/>
      <c r="G137" s="244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154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51" t="s">
        <v>371</v>
      </c>
      <c r="D138" s="226"/>
      <c r="E138" s="227">
        <v>0.49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160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51" t="s">
        <v>372</v>
      </c>
      <c r="D139" s="226"/>
      <c r="E139" s="227">
        <v>0.25</v>
      </c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160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36">
        <v>44</v>
      </c>
      <c r="B140" s="237" t="s">
        <v>373</v>
      </c>
      <c r="C140" s="247" t="s">
        <v>374</v>
      </c>
      <c r="D140" s="238" t="s">
        <v>226</v>
      </c>
      <c r="E140" s="239">
        <v>55</v>
      </c>
      <c r="F140" s="240"/>
      <c r="G140" s="241">
        <f>ROUND(E140*F140,2)</f>
        <v>0</v>
      </c>
      <c r="H140" s="240"/>
      <c r="I140" s="241">
        <f>ROUND(E140*H140,2)</f>
        <v>0</v>
      </c>
      <c r="J140" s="240"/>
      <c r="K140" s="241">
        <f>ROUND(E140*J140,2)</f>
        <v>0</v>
      </c>
      <c r="L140" s="241">
        <v>21</v>
      </c>
      <c r="M140" s="241">
        <f>G140*(1+L140/100)</f>
        <v>0</v>
      </c>
      <c r="N140" s="239">
        <v>0</v>
      </c>
      <c r="O140" s="239">
        <f>ROUND(E140*N140,2)</f>
        <v>0</v>
      </c>
      <c r="P140" s="239">
        <v>1.4499999999999999E-3</v>
      </c>
      <c r="Q140" s="239">
        <f>ROUND(E140*P140,2)</f>
        <v>0.08</v>
      </c>
      <c r="R140" s="241"/>
      <c r="S140" s="241" t="s">
        <v>221</v>
      </c>
      <c r="T140" s="242" t="s">
        <v>149</v>
      </c>
      <c r="U140" s="221">
        <v>0</v>
      </c>
      <c r="V140" s="221">
        <f>ROUND(E140*U140,2)</f>
        <v>0</v>
      </c>
      <c r="W140" s="221"/>
      <c r="X140" s="221" t="s">
        <v>150</v>
      </c>
      <c r="Y140" s="221" t="s">
        <v>151</v>
      </c>
      <c r="Z140" s="210"/>
      <c r="AA140" s="210"/>
      <c r="AB140" s="210"/>
      <c r="AC140" s="210"/>
      <c r="AD140" s="210"/>
      <c r="AE140" s="210"/>
      <c r="AF140" s="210"/>
      <c r="AG140" s="210" t="s">
        <v>327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48" t="s">
        <v>375</v>
      </c>
      <c r="D141" s="244"/>
      <c r="E141" s="244"/>
      <c r="F141" s="244"/>
      <c r="G141" s="244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154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1" t="s">
        <v>376</v>
      </c>
      <c r="D142" s="226"/>
      <c r="E142" s="227">
        <v>55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160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6">
        <v>45</v>
      </c>
      <c r="B143" s="237" t="s">
        <v>377</v>
      </c>
      <c r="C143" s="247" t="s">
        <v>378</v>
      </c>
      <c r="D143" s="238" t="s">
        <v>220</v>
      </c>
      <c r="E143" s="239">
        <v>1.3791</v>
      </c>
      <c r="F143" s="240"/>
      <c r="G143" s="241">
        <f>ROUND(E143*F143,2)</f>
        <v>0</v>
      </c>
      <c r="H143" s="240"/>
      <c r="I143" s="241">
        <f>ROUND(E143*H143,2)</f>
        <v>0</v>
      </c>
      <c r="J143" s="240"/>
      <c r="K143" s="241">
        <f>ROUND(E143*J143,2)</f>
        <v>0</v>
      </c>
      <c r="L143" s="241">
        <v>21</v>
      </c>
      <c r="M143" s="241">
        <f>G143*(1+L143/100)</f>
        <v>0</v>
      </c>
      <c r="N143" s="239">
        <v>2.3570000000000001E-2</v>
      </c>
      <c r="O143" s="239">
        <f>ROUND(E143*N143,2)</f>
        <v>0.03</v>
      </c>
      <c r="P143" s="239">
        <v>0</v>
      </c>
      <c r="Q143" s="239">
        <f>ROUND(E143*P143,2)</f>
        <v>0</v>
      </c>
      <c r="R143" s="241"/>
      <c r="S143" s="241" t="s">
        <v>221</v>
      </c>
      <c r="T143" s="242" t="s">
        <v>149</v>
      </c>
      <c r="U143" s="221">
        <v>0</v>
      </c>
      <c r="V143" s="221">
        <f>ROUND(E143*U143,2)</f>
        <v>0</v>
      </c>
      <c r="W143" s="221"/>
      <c r="X143" s="221" t="s">
        <v>150</v>
      </c>
      <c r="Y143" s="221" t="s">
        <v>151</v>
      </c>
      <c r="Z143" s="210"/>
      <c r="AA143" s="210"/>
      <c r="AB143" s="210"/>
      <c r="AC143" s="210"/>
      <c r="AD143" s="210"/>
      <c r="AE143" s="210"/>
      <c r="AF143" s="210"/>
      <c r="AG143" s="210" t="s">
        <v>327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48" t="s">
        <v>379</v>
      </c>
      <c r="D144" s="244"/>
      <c r="E144" s="244"/>
      <c r="F144" s="244"/>
      <c r="G144" s="244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154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1" t="s">
        <v>380</v>
      </c>
      <c r="D145" s="226"/>
      <c r="E145" s="227">
        <v>0.84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160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51" t="s">
        <v>381</v>
      </c>
      <c r="D146" s="226"/>
      <c r="E146" s="227">
        <v>0.12</v>
      </c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160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51" t="s">
        <v>382</v>
      </c>
      <c r="D147" s="226"/>
      <c r="E147" s="227">
        <v>0.42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160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36">
        <v>46</v>
      </c>
      <c r="B148" s="237" t="s">
        <v>383</v>
      </c>
      <c r="C148" s="247" t="s">
        <v>384</v>
      </c>
      <c r="D148" s="238" t="s">
        <v>226</v>
      </c>
      <c r="E148" s="239">
        <v>11.6541</v>
      </c>
      <c r="F148" s="240"/>
      <c r="G148" s="241">
        <f>ROUND(E148*F148,2)</f>
        <v>0</v>
      </c>
      <c r="H148" s="240"/>
      <c r="I148" s="241">
        <f>ROUND(E148*H148,2)</f>
        <v>0</v>
      </c>
      <c r="J148" s="240"/>
      <c r="K148" s="241">
        <f>ROUND(E148*J148,2)</f>
        <v>0</v>
      </c>
      <c r="L148" s="241">
        <v>21</v>
      </c>
      <c r="M148" s="241">
        <f>G148*(1+L148/100)</f>
        <v>0</v>
      </c>
      <c r="N148" s="239">
        <v>2.0000000000000001E-4</v>
      </c>
      <c r="O148" s="239">
        <f>ROUND(E148*N148,2)</f>
        <v>0</v>
      </c>
      <c r="P148" s="239">
        <v>0</v>
      </c>
      <c r="Q148" s="239">
        <f>ROUND(E148*P148,2)</f>
        <v>0</v>
      </c>
      <c r="R148" s="241"/>
      <c r="S148" s="241" t="s">
        <v>148</v>
      </c>
      <c r="T148" s="242" t="s">
        <v>149</v>
      </c>
      <c r="U148" s="221">
        <v>0</v>
      </c>
      <c r="V148" s="221">
        <f>ROUND(E148*U148,2)</f>
        <v>0</v>
      </c>
      <c r="W148" s="221"/>
      <c r="X148" s="221" t="s">
        <v>150</v>
      </c>
      <c r="Y148" s="221" t="s">
        <v>151</v>
      </c>
      <c r="Z148" s="210"/>
      <c r="AA148" s="210"/>
      <c r="AB148" s="210"/>
      <c r="AC148" s="210"/>
      <c r="AD148" s="210"/>
      <c r="AE148" s="210"/>
      <c r="AF148" s="210"/>
      <c r="AG148" s="210" t="s">
        <v>172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48" t="s">
        <v>385</v>
      </c>
      <c r="D149" s="244"/>
      <c r="E149" s="244"/>
      <c r="F149" s="244"/>
      <c r="G149" s="244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154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51" t="s">
        <v>386</v>
      </c>
      <c r="D150" s="226"/>
      <c r="E150" s="227">
        <v>11.65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160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>
        <v>47</v>
      </c>
      <c r="B151" s="218" t="s">
        <v>387</v>
      </c>
      <c r="C151" s="264" t="s">
        <v>388</v>
      </c>
      <c r="D151" s="219" t="s">
        <v>0</v>
      </c>
      <c r="E151" s="262"/>
      <c r="F151" s="222"/>
      <c r="G151" s="221">
        <f>ROUND(E151*F151,2)</f>
        <v>0</v>
      </c>
      <c r="H151" s="222"/>
      <c r="I151" s="221">
        <f>ROUND(E151*H151,2)</f>
        <v>0</v>
      </c>
      <c r="J151" s="222"/>
      <c r="K151" s="221">
        <f>ROUND(E151*J151,2)</f>
        <v>0</v>
      </c>
      <c r="L151" s="221">
        <v>21</v>
      </c>
      <c r="M151" s="221">
        <f>G151*(1+L151/100)</f>
        <v>0</v>
      </c>
      <c r="N151" s="220">
        <v>0</v>
      </c>
      <c r="O151" s="220">
        <f>ROUND(E151*N151,2)</f>
        <v>0</v>
      </c>
      <c r="P151" s="220">
        <v>0</v>
      </c>
      <c r="Q151" s="220">
        <f>ROUND(E151*P151,2)</f>
        <v>0</v>
      </c>
      <c r="R151" s="221"/>
      <c r="S151" s="221" t="s">
        <v>221</v>
      </c>
      <c r="T151" s="221" t="s">
        <v>149</v>
      </c>
      <c r="U151" s="221">
        <v>0</v>
      </c>
      <c r="V151" s="221">
        <f>ROUND(E151*U151,2)</f>
        <v>0</v>
      </c>
      <c r="W151" s="221"/>
      <c r="X151" s="221" t="s">
        <v>323</v>
      </c>
      <c r="Y151" s="221" t="s">
        <v>151</v>
      </c>
      <c r="Z151" s="210"/>
      <c r="AA151" s="210"/>
      <c r="AB151" s="210"/>
      <c r="AC151" s="210"/>
      <c r="AD151" s="210"/>
      <c r="AE151" s="210"/>
      <c r="AF151" s="210"/>
      <c r="AG151" s="210" t="s">
        <v>348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x14ac:dyDescent="0.2">
      <c r="A152" s="229" t="s">
        <v>143</v>
      </c>
      <c r="B152" s="230" t="s">
        <v>91</v>
      </c>
      <c r="C152" s="246" t="s">
        <v>92</v>
      </c>
      <c r="D152" s="231"/>
      <c r="E152" s="232"/>
      <c r="F152" s="233"/>
      <c r="G152" s="233">
        <f>SUMIF(AG153:AG221,"&lt;&gt;NOR",G153:G221)</f>
        <v>0</v>
      </c>
      <c r="H152" s="233"/>
      <c r="I152" s="233">
        <f>SUM(I153:I221)</f>
        <v>0</v>
      </c>
      <c r="J152" s="233"/>
      <c r="K152" s="233">
        <f>SUM(K153:K221)</f>
        <v>0</v>
      </c>
      <c r="L152" s="233"/>
      <c r="M152" s="233">
        <f>SUM(M153:M221)</f>
        <v>0</v>
      </c>
      <c r="N152" s="232"/>
      <c r="O152" s="232">
        <f>SUM(O153:O221)</f>
        <v>0.85000000000000009</v>
      </c>
      <c r="P152" s="232"/>
      <c r="Q152" s="232">
        <f>SUM(Q153:Q221)</f>
        <v>1.8700000000000003</v>
      </c>
      <c r="R152" s="233"/>
      <c r="S152" s="233"/>
      <c r="T152" s="234"/>
      <c r="U152" s="228"/>
      <c r="V152" s="228">
        <f>SUM(V153:V221)</f>
        <v>0</v>
      </c>
      <c r="W152" s="228"/>
      <c r="X152" s="228"/>
      <c r="Y152" s="228"/>
      <c r="AG152" t="s">
        <v>144</v>
      </c>
    </row>
    <row r="153" spans="1:60" outlineLevel="1" x14ac:dyDescent="0.2">
      <c r="A153" s="236">
        <v>48</v>
      </c>
      <c r="B153" s="237" t="s">
        <v>389</v>
      </c>
      <c r="C153" s="247" t="s">
        <v>390</v>
      </c>
      <c r="D153" s="238" t="s">
        <v>258</v>
      </c>
      <c r="E153" s="239">
        <v>38.5</v>
      </c>
      <c r="F153" s="240"/>
      <c r="G153" s="241">
        <f>ROUND(E153*F153,2)</f>
        <v>0</v>
      </c>
      <c r="H153" s="240"/>
      <c r="I153" s="241">
        <f>ROUND(E153*H153,2)</f>
        <v>0</v>
      </c>
      <c r="J153" s="240"/>
      <c r="K153" s="241">
        <f>ROUND(E153*J153,2)</f>
        <v>0</v>
      </c>
      <c r="L153" s="241">
        <v>21</v>
      </c>
      <c r="M153" s="241">
        <f>G153*(1+L153/100)</f>
        <v>0</v>
      </c>
      <c r="N153" s="239">
        <v>6.9999999999999994E-5</v>
      </c>
      <c r="O153" s="239">
        <f>ROUND(E153*N153,2)</f>
        <v>0</v>
      </c>
      <c r="P153" s="239">
        <v>0</v>
      </c>
      <c r="Q153" s="239">
        <f>ROUND(E153*P153,2)</f>
        <v>0</v>
      </c>
      <c r="R153" s="241"/>
      <c r="S153" s="241" t="s">
        <v>221</v>
      </c>
      <c r="T153" s="242" t="s">
        <v>149</v>
      </c>
      <c r="U153" s="221">
        <v>0</v>
      </c>
      <c r="V153" s="221">
        <f>ROUND(E153*U153,2)</f>
        <v>0</v>
      </c>
      <c r="W153" s="221"/>
      <c r="X153" s="221" t="s">
        <v>150</v>
      </c>
      <c r="Y153" s="221" t="s">
        <v>151</v>
      </c>
      <c r="Z153" s="210"/>
      <c r="AA153" s="210"/>
      <c r="AB153" s="210"/>
      <c r="AC153" s="210"/>
      <c r="AD153" s="210"/>
      <c r="AE153" s="210"/>
      <c r="AF153" s="210"/>
      <c r="AG153" s="210" t="s">
        <v>172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51" t="s">
        <v>391</v>
      </c>
      <c r="D154" s="226"/>
      <c r="E154" s="227">
        <v>38.5</v>
      </c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160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36">
        <v>49</v>
      </c>
      <c r="B155" s="237" t="s">
        <v>392</v>
      </c>
      <c r="C155" s="247" t="s">
        <v>393</v>
      </c>
      <c r="D155" s="238" t="s">
        <v>351</v>
      </c>
      <c r="E155" s="239">
        <v>42</v>
      </c>
      <c r="F155" s="240"/>
      <c r="G155" s="241">
        <f>ROUND(E155*F155,2)</f>
        <v>0</v>
      </c>
      <c r="H155" s="240"/>
      <c r="I155" s="241">
        <f>ROUND(E155*H155,2)</f>
        <v>0</v>
      </c>
      <c r="J155" s="240"/>
      <c r="K155" s="241">
        <f>ROUND(E155*J155,2)</f>
        <v>0</v>
      </c>
      <c r="L155" s="241">
        <v>21</v>
      </c>
      <c r="M155" s="241">
        <f>G155*(1+L155/100)</f>
        <v>0</v>
      </c>
      <c r="N155" s="239">
        <v>5.0000000000000002E-5</v>
      </c>
      <c r="O155" s="239">
        <f>ROUND(E155*N155,2)</f>
        <v>0</v>
      </c>
      <c r="P155" s="239">
        <v>0</v>
      </c>
      <c r="Q155" s="239">
        <f>ROUND(E155*P155,2)</f>
        <v>0</v>
      </c>
      <c r="R155" s="241"/>
      <c r="S155" s="241" t="s">
        <v>221</v>
      </c>
      <c r="T155" s="242" t="s">
        <v>149</v>
      </c>
      <c r="U155" s="221">
        <v>0</v>
      </c>
      <c r="V155" s="221">
        <f>ROUND(E155*U155,2)</f>
        <v>0</v>
      </c>
      <c r="W155" s="221"/>
      <c r="X155" s="221" t="s">
        <v>150</v>
      </c>
      <c r="Y155" s="221" t="s">
        <v>151</v>
      </c>
      <c r="Z155" s="210"/>
      <c r="AA155" s="210"/>
      <c r="AB155" s="210"/>
      <c r="AC155" s="210"/>
      <c r="AD155" s="210"/>
      <c r="AE155" s="210"/>
      <c r="AF155" s="210"/>
      <c r="AG155" s="210" t="s">
        <v>172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17"/>
      <c r="B156" s="218"/>
      <c r="C156" s="251" t="s">
        <v>394</v>
      </c>
      <c r="D156" s="226"/>
      <c r="E156" s="227">
        <v>42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160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36">
        <v>50</v>
      </c>
      <c r="B157" s="237" t="s">
        <v>395</v>
      </c>
      <c r="C157" s="247" t="s">
        <v>396</v>
      </c>
      <c r="D157" s="238" t="s">
        <v>258</v>
      </c>
      <c r="E157" s="239">
        <v>16</v>
      </c>
      <c r="F157" s="240"/>
      <c r="G157" s="241">
        <f>ROUND(E157*F157,2)</f>
        <v>0</v>
      </c>
      <c r="H157" s="240"/>
      <c r="I157" s="241">
        <f>ROUND(E157*H157,2)</f>
        <v>0</v>
      </c>
      <c r="J157" s="240"/>
      <c r="K157" s="241">
        <f>ROUND(E157*J157,2)</f>
        <v>0</v>
      </c>
      <c r="L157" s="241">
        <v>21</v>
      </c>
      <c r="M157" s="241">
        <f>G157*(1+L157/100)</f>
        <v>0</v>
      </c>
      <c r="N157" s="239">
        <v>5.0000000000000002E-5</v>
      </c>
      <c r="O157" s="239">
        <f>ROUND(E157*N157,2)</f>
        <v>0</v>
      </c>
      <c r="P157" s="239">
        <v>0</v>
      </c>
      <c r="Q157" s="239">
        <f>ROUND(E157*P157,2)</f>
        <v>0</v>
      </c>
      <c r="R157" s="241"/>
      <c r="S157" s="241" t="s">
        <v>221</v>
      </c>
      <c r="T157" s="242" t="s">
        <v>149</v>
      </c>
      <c r="U157" s="221">
        <v>0</v>
      </c>
      <c r="V157" s="221">
        <f>ROUND(E157*U157,2)</f>
        <v>0</v>
      </c>
      <c r="W157" s="221"/>
      <c r="X157" s="221" t="s">
        <v>150</v>
      </c>
      <c r="Y157" s="221" t="s">
        <v>151</v>
      </c>
      <c r="Z157" s="210"/>
      <c r="AA157" s="210"/>
      <c r="AB157" s="210"/>
      <c r="AC157" s="210"/>
      <c r="AD157" s="210"/>
      <c r="AE157" s="210"/>
      <c r="AF157" s="210"/>
      <c r="AG157" s="210" t="s">
        <v>172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51" t="s">
        <v>397</v>
      </c>
      <c r="D158" s="226"/>
      <c r="E158" s="227">
        <v>16</v>
      </c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160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6">
        <v>51</v>
      </c>
      <c r="B159" s="237" t="s">
        <v>398</v>
      </c>
      <c r="C159" s="247" t="s">
        <v>399</v>
      </c>
      <c r="D159" s="238" t="s">
        <v>351</v>
      </c>
      <c r="E159" s="239">
        <v>1</v>
      </c>
      <c r="F159" s="240"/>
      <c r="G159" s="241">
        <f>ROUND(E159*F159,2)</f>
        <v>0</v>
      </c>
      <c r="H159" s="240"/>
      <c r="I159" s="241">
        <f>ROUND(E159*H159,2)</f>
        <v>0</v>
      </c>
      <c r="J159" s="240"/>
      <c r="K159" s="241">
        <f>ROUND(E159*J159,2)</f>
        <v>0</v>
      </c>
      <c r="L159" s="241">
        <v>21</v>
      </c>
      <c r="M159" s="241">
        <f>G159*(1+L159/100)</f>
        <v>0</v>
      </c>
      <c r="N159" s="239">
        <v>0</v>
      </c>
      <c r="O159" s="239">
        <f>ROUND(E159*N159,2)</f>
        <v>0</v>
      </c>
      <c r="P159" s="239">
        <v>2.0080000000000001E-2</v>
      </c>
      <c r="Q159" s="239">
        <f>ROUND(E159*P159,2)</f>
        <v>0.02</v>
      </c>
      <c r="R159" s="241"/>
      <c r="S159" s="241" t="s">
        <v>221</v>
      </c>
      <c r="T159" s="242" t="s">
        <v>149</v>
      </c>
      <c r="U159" s="221">
        <v>0</v>
      </c>
      <c r="V159" s="221">
        <f>ROUND(E159*U159,2)</f>
        <v>0</v>
      </c>
      <c r="W159" s="221"/>
      <c r="X159" s="221" t="s">
        <v>150</v>
      </c>
      <c r="Y159" s="221" t="s">
        <v>151</v>
      </c>
      <c r="Z159" s="210"/>
      <c r="AA159" s="210"/>
      <c r="AB159" s="210"/>
      <c r="AC159" s="210"/>
      <c r="AD159" s="210"/>
      <c r="AE159" s="210"/>
      <c r="AF159" s="210"/>
      <c r="AG159" s="210" t="s">
        <v>172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1" t="s">
        <v>68</v>
      </c>
      <c r="D160" s="226"/>
      <c r="E160" s="227">
        <v>1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160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36">
        <v>52</v>
      </c>
      <c r="B161" s="237" t="s">
        <v>400</v>
      </c>
      <c r="C161" s="247" t="s">
        <v>401</v>
      </c>
      <c r="D161" s="238" t="s">
        <v>258</v>
      </c>
      <c r="E161" s="239">
        <v>38.5</v>
      </c>
      <c r="F161" s="240"/>
      <c r="G161" s="241">
        <f>ROUND(E161*F161,2)</f>
        <v>0</v>
      </c>
      <c r="H161" s="240"/>
      <c r="I161" s="241">
        <f>ROUND(E161*H161,2)</f>
        <v>0</v>
      </c>
      <c r="J161" s="240"/>
      <c r="K161" s="241">
        <f>ROUND(E161*J161,2)</f>
        <v>0</v>
      </c>
      <c r="L161" s="241">
        <v>21</v>
      </c>
      <c r="M161" s="241">
        <f>G161*(1+L161/100)</f>
        <v>0</v>
      </c>
      <c r="N161" s="239">
        <v>1.14E-3</v>
      </c>
      <c r="O161" s="239">
        <f>ROUND(E161*N161,2)</f>
        <v>0.04</v>
      </c>
      <c r="P161" s="239">
        <v>0</v>
      </c>
      <c r="Q161" s="239">
        <f>ROUND(E161*P161,2)</f>
        <v>0</v>
      </c>
      <c r="R161" s="241"/>
      <c r="S161" s="241" t="s">
        <v>148</v>
      </c>
      <c r="T161" s="242" t="s">
        <v>149</v>
      </c>
      <c r="U161" s="221">
        <v>0</v>
      </c>
      <c r="V161" s="221">
        <f>ROUND(E161*U161,2)</f>
        <v>0</v>
      </c>
      <c r="W161" s="221"/>
      <c r="X161" s="221" t="s">
        <v>150</v>
      </c>
      <c r="Y161" s="221" t="s">
        <v>151</v>
      </c>
      <c r="Z161" s="210"/>
      <c r="AA161" s="210"/>
      <c r="AB161" s="210"/>
      <c r="AC161" s="210"/>
      <c r="AD161" s="210"/>
      <c r="AE161" s="210"/>
      <c r="AF161" s="210"/>
      <c r="AG161" s="210" t="s">
        <v>172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17"/>
      <c r="B162" s="218"/>
      <c r="C162" s="248" t="s">
        <v>402</v>
      </c>
      <c r="D162" s="244"/>
      <c r="E162" s="244"/>
      <c r="F162" s="244"/>
      <c r="G162" s="244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154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51" t="s">
        <v>391</v>
      </c>
      <c r="D163" s="226"/>
      <c r="E163" s="227">
        <v>38.5</v>
      </c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160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36">
        <v>53</v>
      </c>
      <c r="B164" s="237" t="s">
        <v>403</v>
      </c>
      <c r="C164" s="247" t="s">
        <v>404</v>
      </c>
      <c r="D164" s="238" t="s">
        <v>258</v>
      </c>
      <c r="E164" s="239">
        <v>38.5</v>
      </c>
      <c r="F164" s="240"/>
      <c r="G164" s="241">
        <f>ROUND(E164*F164,2)</f>
        <v>0</v>
      </c>
      <c r="H164" s="240"/>
      <c r="I164" s="241">
        <f>ROUND(E164*H164,2)</f>
        <v>0</v>
      </c>
      <c r="J164" s="240"/>
      <c r="K164" s="241">
        <f>ROUND(E164*J164,2)</f>
        <v>0</v>
      </c>
      <c r="L164" s="241">
        <v>21</v>
      </c>
      <c r="M164" s="241">
        <f>G164*(1+L164/100)</f>
        <v>0</v>
      </c>
      <c r="N164" s="239">
        <v>1.14E-3</v>
      </c>
      <c r="O164" s="239">
        <f>ROUND(E164*N164,2)</f>
        <v>0.04</v>
      </c>
      <c r="P164" s="239">
        <v>0</v>
      </c>
      <c r="Q164" s="239">
        <f>ROUND(E164*P164,2)</f>
        <v>0</v>
      </c>
      <c r="R164" s="241"/>
      <c r="S164" s="241" t="s">
        <v>148</v>
      </c>
      <c r="T164" s="242" t="s">
        <v>149</v>
      </c>
      <c r="U164" s="221">
        <v>0</v>
      </c>
      <c r="V164" s="221">
        <f>ROUND(E164*U164,2)</f>
        <v>0</v>
      </c>
      <c r="W164" s="221"/>
      <c r="X164" s="221" t="s">
        <v>150</v>
      </c>
      <c r="Y164" s="221" t="s">
        <v>151</v>
      </c>
      <c r="Z164" s="210"/>
      <c r="AA164" s="210"/>
      <c r="AB164" s="210"/>
      <c r="AC164" s="210"/>
      <c r="AD164" s="210"/>
      <c r="AE164" s="210"/>
      <c r="AF164" s="210"/>
      <c r="AG164" s="210" t="s">
        <v>172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48" t="s">
        <v>405</v>
      </c>
      <c r="D165" s="244"/>
      <c r="E165" s="244"/>
      <c r="F165" s="244"/>
      <c r="G165" s="244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154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43" t="str">
        <f>C165</f>
        <v>v barvě dle střešní krytiny okapní plech pro uchycení krytiny s dvojitou stojatou drážkou - uchycení na výztužný plech</v>
      </c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1" t="s">
        <v>406</v>
      </c>
      <c r="D166" s="226"/>
      <c r="E166" s="227">
        <v>38.5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160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36">
        <v>54</v>
      </c>
      <c r="B167" s="237" t="s">
        <v>407</v>
      </c>
      <c r="C167" s="247" t="s">
        <v>408</v>
      </c>
      <c r="D167" s="238" t="s">
        <v>226</v>
      </c>
      <c r="E167" s="239">
        <v>188.0813</v>
      </c>
      <c r="F167" s="240"/>
      <c r="G167" s="241">
        <f>ROUND(E167*F167,2)</f>
        <v>0</v>
      </c>
      <c r="H167" s="240"/>
      <c r="I167" s="241">
        <f>ROUND(E167*H167,2)</f>
        <v>0</v>
      </c>
      <c r="J167" s="240"/>
      <c r="K167" s="241">
        <f>ROUND(E167*J167,2)</f>
        <v>0</v>
      </c>
      <c r="L167" s="241">
        <v>21</v>
      </c>
      <c r="M167" s="241">
        <f>G167*(1+L167/100)</f>
        <v>0</v>
      </c>
      <c r="N167" s="239">
        <v>0</v>
      </c>
      <c r="O167" s="239">
        <f>ROUND(E167*N167,2)</f>
        <v>0</v>
      </c>
      <c r="P167" s="239">
        <v>7.3200000000000001E-3</v>
      </c>
      <c r="Q167" s="239">
        <f>ROUND(E167*P167,2)</f>
        <v>1.38</v>
      </c>
      <c r="R167" s="241"/>
      <c r="S167" s="241" t="s">
        <v>221</v>
      </c>
      <c r="T167" s="242" t="s">
        <v>149</v>
      </c>
      <c r="U167" s="221">
        <v>0</v>
      </c>
      <c r="V167" s="221">
        <f>ROUND(E167*U167,2)</f>
        <v>0</v>
      </c>
      <c r="W167" s="221"/>
      <c r="X167" s="221" t="s">
        <v>150</v>
      </c>
      <c r="Y167" s="221" t="s">
        <v>151</v>
      </c>
      <c r="Z167" s="210"/>
      <c r="AA167" s="210"/>
      <c r="AB167" s="210"/>
      <c r="AC167" s="210"/>
      <c r="AD167" s="210"/>
      <c r="AE167" s="210"/>
      <c r="AF167" s="210"/>
      <c r="AG167" s="210" t="s">
        <v>327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51" t="s">
        <v>328</v>
      </c>
      <c r="D168" s="226"/>
      <c r="E168" s="227">
        <v>233.08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160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51" t="s">
        <v>409</v>
      </c>
      <c r="D169" s="226"/>
      <c r="E169" s="227">
        <v>-45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160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36">
        <v>55</v>
      </c>
      <c r="B170" s="237" t="s">
        <v>410</v>
      </c>
      <c r="C170" s="247" t="s">
        <v>411</v>
      </c>
      <c r="D170" s="238" t="s">
        <v>258</v>
      </c>
      <c r="E170" s="239">
        <v>3.3</v>
      </c>
      <c r="F170" s="240"/>
      <c r="G170" s="241">
        <f>ROUND(E170*F170,2)</f>
        <v>0</v>
      </c>
      <c r="H170" s="240"/>
      <c r="I170" s="241">
        <f>ROUND(E170*H170,2)</f>
        <v>0</v>
      </c>
      <c r="J170" s="240"/>
      <c r="K170" s="241">
        <f>ROUND(E170*J170,2)</f>
        <v>0</v>
      </c>
      <c r="L170" s="241">
        <v>21</v>
      </c>
      <c r="M170" s="241">
        <f>G170*(1+L170/100)</f>
        <v>0</v>
      </c>
      <c r="N170" s="239">
        <v>5.9000000000000003E-4</v>
      </c>
      <c r="O170" s="239">
        <f>ROUND(E170*N170,2)</f>
        <v>0</v>
      </c>
      <c r="P170" s="239">
        <v>0</v>
      </c>
      <c r="Q170" s="239">
        <f>ROUND(E170*P170,2)</f>
        <v>0</v>
      </c>
      <c r="R170" s="241"/>
      <c r="S170" s="241" t="s">
        <v>221</v>
      </c>
      <c r="T170" s="242" t="s">
        <v>149</v>
      </c>
      <c r="U170" s="221">
        <v>0</v>
      </c>
      <c r="V170" s="221">
        <f>ROUND(E170*U170,2)</f>
        <v>0</v>
      </c>
      <c r="W170" s="221"/>
      <c r="X170" s="221" t="s">
        <v>150</v>
      </c>
      <c r="Y170" s="221" t="s">
        <v>151</v>
      </c>
      <c r="Z170" s="210"/>
      <c r="AA170" s="210"/>
      <c r="AB170" s="210"/>
      <c r="AC170" s="210"/>
      <c r="AD170" s="210"/>
      <c r="AE170" s="210"/>
      <c r="AF170" s="210"/>
      <c r="AG170" s="210" t="s">
        <v>327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51" t="s">
        <v>412</v>
      </c>
      <c r="D171" s="226"/>
      <c r="E171" s="227">
        <v>3.3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160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6">
        <v>56</v>
      </c>
      <c r="B172" s="237" t="s">
        <v>413</v>
      </c>
      <c r="C172" s="247" t="s">
        <v>414</v>
      </c>
      <c r="D172" s="238" t="s">
        <v>258</v>
      </c>
      <c r="E172" s="239">
        <v>36.299999999999997</v>
      </c>
      <c r="F172" s="240"/>
      <c r="G172" s="241">
        <f>ROUND(E172*F172,2)</f>
        <v>0</v>
      </c>
      <c r="H172" s="240"/>
      <c r="I172" s="241">
        <f>ROUND(E172*H172,2)</f>
        <v>0</v>
      </c>
      <c r="J172" s="240"/>
      <c r="K172" s="241">
        <f>ROUND(E172*J172,2)</f>
        <v>0</v>
      </c>
      <c r="L172" s="241">
        <v>21</v>
      </c>
      <c r="M172" s="241">
        <f>G172*(1+L172/100)</f>
        <v>0</v>
      </c>
      <c r="N172" s="239">
        <v>0</v>
      </c>
      <c r="O172" s="239">
        <f>ROUND(E172*N172,2)</f>
        <v>0</v>
      </c>
      <c r="P172" s="239">
        <v>2.0500000000000002E-3</v>
      </c>
      <c r="Q172" s="239">
        <f>ROUND(E172*P172,2)</f>
        <v>7.0000000000000007E-2</v>
      </c>
      <c r="R172" s="241"/>
      <c r="S172" s="241" t="s">
        <v>221</v>
      </c>
      <c r="T172" s="242" t="s">
        <v>149</v>
      </c>
      <c r="U172" s="221">
        <v>0</v>
      </c>
      <c r="V172" s="221">
        <f>ROUND(E172*U172,2)</f>
        <v>0</v>
      </c>
      <c r="W172" s="221"/>
      <c r="X172" s="221" t="s">
        <v>150</v>
      </c>
      <c r="Y172" s="221" t="s">
        <v>151</v>
      </c>
      <c r="Z172" s="210"/>
      <c r="AA172" s="210"/>
      <c r="AB172" s="210"/>
      <c r="AC172" s="210"/>
      <c r="AD172" s="210"/>
      <c r="AE172" s="210"/>
      <c r="AF172" s="210"/>
      <c r="AG172" s="210" t="s">
        <v>327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48" t="s">
        <v>415</v>
      </c>
      <c r="D173" s="244"/>
      <c r="E173" s="244"/>
      <c r="F173" s="244"/>
      <c r="G173" s="244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154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17"/>
      <c r="B174" s="218"/>
      <c r="C174" s="251" t="s">
        <v>416</v>
      </c>
      <c r="D174" s="226"/>
      <c r="E174" s="227">
        <v>36.299999999999997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160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36">
        <v>57</v>
      </c>
      <c r="B175" s="237" t="s">
        <v>417</v>
      </c>
      <c r="C175" s="247" t="s">
        <v>418</v>
      </c>
      <c r="D175" s="238" t="s">
        <v>351</v>
      </c>
      <c r="E175" s="239">
        <v>42</v>
      </c>
      <c r="F175" s="240"/>
      <c r="G175" s="241">
        <f>ROUND(E175*F175,2)</f>
        <v>0</v>
      </c>
      <c r="H175" s="240"/>
      <c r="I175" s="241">
        <f>ROUND(E175*H175,2)</f>
        <v>0</v>
      </c>
      <c r="J175" s="240"/>
      <c r="K175" s="241">
        <f>ROUND(E175*J175,2)</f>
        <v>0</v>
      </c>
      <c r="L175" s="241">
        <v>21</v>
      </c>
      <c r="M175" s="241">
        <f>G175*(1+L175/100)</f>
        <v>0</v>
      </c>
      <c r="N175" s="239">
        <v>0</v>
      </c>
      <c r="O175" s="239">
        <f>ROUND(E175*N175,2)</f>
        <v>0</v>
      </c>
      <c r="P175" s="239">
        <v>9.6000000000000002E-4</v>
      </c>
      <c r="Q175" s="239">
        <f>ROUND(E175*P175,2)</f>
        <v>0.04</v>
      </c>
      <c r="R175" s="241"/>
      <c r="S175" s="241" t="s">
        <v>221</v>
      </c>
      <c r="T175" s="242" t="s">
        <v>149</v>
      </c>
      <c r="U175" s="221">
        <v>0</v>
      </c>
      <c r="V175" s="221">
        <f>ROUND(E175*U175,2)</f>
        <v>0</v>
      </c>
      <c r="W175" s="221"/>
      <c r="X175" s="221" t="s">
        <v>150</v>
      </c>
      <c r="Y175" s="221" t="s">
        <v>151</v>
      </c>
      <c r="Z175" s="210"/>
      <c r="AA175" s="210"/>
      <c r="AB175" s="210"/>
      <c r="AC175" s="210"/>
      <c r="AD175" s="210"/>
      <c r="AE175" s="210"/>
      <c r="AF175" s="210"/>
      <c r="AG175" s="210" t="s">
        <v>327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51" t="s">
        <v>394</v>
      </c>
      <c r="D176" s="226"/>
      <c r="E176" s="227">
        <v>42</v>
      </c>
      <c r="F176" s="221"/>
      <c r="G176" s="221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160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36">
        <v>58</v>
      </c>
      <c r="B177" s="237" t="s">
        <v>419</v>
      </c>
      <c r="C177" s="247" t="s">
        <v>420</v>
      </c>
      <c r="D177" s="238" t="s">
        <v>258</v>
      </c>
      <c r="E177" s="239">
        <v>38.5</v>
      </c>
      <c r="F177" s="240"/>
      <c r="G177" s="241">
        <f>ROUND(E177*F177,2)</f>
        <v>0</v>
      </c>
      <c r="H177" s="240"/>
      <c r="I177" s="241">
        <f>ROUND(E177*H177,2)</f>
        <v>0</v>
      </c>
      <c r="J177" s="240"/>
      <c r="K177" s="241">
        <f>ROUND(E177*J177,2)</f>
        <v>0</v>
      </c>
      <c r="L177" s="241">
        <v>21</v>
      </c>
      <c r="M177" s="241">
        <f>G177*(1+L177/100)</f>
        <v>0</v>
      </c>
      <c r="N177" s="239">
        <v>0</v>
      </c>
      <c r="O177" s="239">
        <f>ROUND(E177*N177,2)</f>
        <v>0</v>
      </c>
      <c r="P177" s="239">
        <v>3.3600000000000001E-3</v>
      </c>
      <c r="Q177" s="239">
        <f>ROUND(E177*P177,2)</f>
        <v>0.13</v>
      </c>
      <c r="R177" s="241"/>
      <c r="S177" s="241" t="s">
        <v>221</v>
      </c>
      <c r="T177" s="242" t="s">
        <v>149</v>
      </c>
      <c r="U177" s="221">
        <v>0</v>
      </c>
      <c r="V177" s="221">
        <f>ROUND(E177*U177,2)</f>
        <v>0</v>
      </c>
      <c r="W177" s="221"/>
      <c r="X177" s="221" t="s">
        <v>150</v>
      </c>
      <c r="Y177" s="221" t="s">
        <v>151</v>
      </c>
      <c r="Z177" s="210"/>
      <c r="AA177" s="210"/>
      <c r="AB177" s="210"/>
      <c r="AC177" s="210"/>
      <c r="AD177" s="210"/>
      <c r="AE177" s="210"/>
      <c r="AF177" s="210"/>
      <c r="AG177" s="210" t="s">
        <v>327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17"/>
      <c r="B178" s="218"/>
      <c r="C178" s="251" t="s">
        <v>391</v>
      </c>
      <c r="D178" s="226"/>
      <c r="E178" s="227">
        <v>38.5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160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36">
        <v>59</v>
      </c>
      <c r="B179" s="237" t="s">
        <v>421</v>
      </c>
      <c r="C179" s="247" t="s">
        <v>422</v>
      </c>
      <c r="D179" s="238" t="s">
        <v>258</v>
      </c>
      <c r="E179" s="239">
        <v>19.100000000000001</v>
      </c>
      <c r="F179" s="240"/>
      <c r="G179" s="241">
        <f>ROUND(E179*F179,2)</f>
        <v>0</v>
      </c>
      <c r="H179" s="240"/>
      <c r="I179" s="241">
        <f>ROUND(E179*H179,2)</f>
        <v>0</v>
      </c>
      <c r="J179" s="240"/>
      <c r="K179" s="241">
        <f>ROUND(E179*J179,2)</f>
        <v>0</v>
      </c>
      <c r="L179" s="241">
        <v>21</v>
      </c>
      <c r="M179" s="241">
        <f>G179*(1+L179/100)</f>
        <v>0</v>
      </c>
      <c r="N179" s="239">
        <v>1.1100000000000001E-3</v>
      </c>
      <c r="O179" s="239">
        <f>ROUND(E179*N179,2)</f>
        <v>0.02</v>
      </c>
      <c r="P179" s="239">
        <v>0</v>
      </c>
      <c r="Q179" s="239">
        <f>ROUND(E179*P179,2)</f>
        <v>0</v>
      </c>
      <c r="R179" s="241"/>
      <c r="S179" s="241" t="s">
        <v>148</v>
      </c>
      <c r="T179" s="242" t="s">
        <v>149</v>
      </c>
      <c r="U179" s="221">
        <v>0</v>
      </c>
      <c r="V179" s="221">
        <f>ROUND(E179*U179,2)</f>
        <v>0</v>
      </c>
      <c r="W179" s="221"/>
      <c r="X179" s="221" t="s">
        <v>150</v>
      </c>
      <c r="Y179" s="221" t="s">
        <v>151</v>
      </c>
      <c r="Z179" s="210"/>
      <c r="AA179" s="210"/>
      <c r="AB179" s="210"/>
      <c r="AC179" s="210"/>
      <c r="AD179" s="210"/>
      <c r="AE179" s="210"/>
      <c r="AF179" s="210"/>
      <c r="AG179" s="210" t="s">
        <v>172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51" t="s">
        <v>423</v>
      </c>
      <c r="D180" s="226"/>
      <c r="E180" s="227">
        <v>19.100000000000001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160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36">
        <v>60</v>
      </c>
      <c r="B181" s="237" t="s">
        <v>424</v>
      </c>
      <c r="C181" s="247" t="s">
        <v>425</v>
      </c>
      <c r="D181" s="238" t="s">
        <v>258</v>
      </c>
      <c r="E181" s="239">
        <v>1.8</v>
      </c>
      <c r="F181" s="240"/>
      <c r="G181" s="241">
        <f>ROUND(E181*F181,2)</f>
        <v>0</v>
      </c>
      <c r="H181" s="240"/>
      <c r="I181" s="241">
        <f>ROUND(E181*H181,2)</f>
        <v>0</v>
      </c>
      <c r="J181" s="240"/>
      <c r="K181" s="241">
        <f>ROUND(E181*J181,2)</f>
        <v>0</v>
      </c>
      <c r="L181" s="241">
        <v>21</v>
      </c>
      <c r="M181" s="241">
        <f>G181*(1+L181/100)</f>
        <v>0</v>
      </c>
      <c r="N181" s="239">
        <v>1.4400000000000001E-3</v>
      </c>
      <c r="O181" s="239">
        <f>ROUND(E181*N181,2)</f>
        <v>0</v>
      </c>
      <c r="P181" s="239">
        <v>0</v>
      </c>
      <c r="Q181" s="239">
        <f>ROUND(E181*P181,2)</f>
        <v>0</v>
      </c>
      <c r="R181" s="241"/>
      <c r="S181" s="241" t="s">
        <v>221</v>
      </c>
      <c r="T181" s="242" t="s">
        <v>149</v>
      </c>
      <c r="U181" s="221">
        <v>0</v>
      </c>
      <c r="V181" s="221">
        <f>ROUND(E181*U181,2)</f>
        <v>0</v>
      </c>
      <c r="W181" s="221"/>
      <c r="X181" s="221" t="s">
        <v>150</v>
      </c>
      <c r="Y181" s="221" t="s">
        <v>151</v>
      </c>
      <c r="Z181" s="210"/>
      <c r="AA181" s="210"/>
      <c r="AB181" s="210"/>
      <c r="AC181" s="210"/>
      <c r="AD181" s="210"/>
      <c r="AE181" s="210"/>
      <c r="AF181" s="210"/>
      <c r="AG181" s="210" t="s">
        <v>172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17"/>
      <c r="B182" s="218"/>
      <c r="C182" s="251" t="s">
        <v>426</v>
      </c>
      <c r="D182" s="226"/>
      <c r="E182" s="227">
        <v>1.8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0"/>
      <c r="AA182" s="210"/>
      <c r="AB182" s="210"/>
      <c r="AC182" s="210"/>
      <c r="AD182" s="210"/>
      <c r="AE182" s="210"/>
      <c r="AF182" s="210"/>
      <c r="AG182" s="210" t="s">
        <v>160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36">
        <v>61</v>
      </c>
      <c r="B183" s="237" t="s">
        <v>427</v>
      </c>
      <c r="C183" s="247" t="s">
        <v>428</v>
      </c>
      <c r="D183" s="238" t="s">
        <v>258</v>
      </c>
      <c r="E183" s="239">
        <v>1.8</v>
      </c>
      <c r="F183" s="240"/>
      <c r="G183" s="241">
        <f>ROUND(E183*F183,2)</f>
        <v>0</v>
      </c>
      <c r="H183" s="240"/>
      <c r="I183" s="241">
        <f>ROUND(E183*H183,2)</f>
        <v>0</v>
      </c>
      <c r="J183" s="240"/>
      <c r="K183" s="241">
        <f>ROUND(E183*J183,2)</f>
        <v>0</v>
      </c>
      <c r="L183" s="241">
        <v>21</v>
      </c>
      <c r="M183" s="241">
        <f>G183*(1+L183/100)</f>
        <v>0</v>
      </c>
      <c r="N183" s="239">
        <v>0</v>
      </c>
      <c r="O183" s="239">
        <f>ROUND(E183*N183,2)</f>
        <v>0</v>
      </c>
      <c r="P183" s="239">
        <v>1.92E-3</v>
      </c>
      <c r="Q183" s="239">
        <f>ROUND(E183*P183,2)</f>
        <v>0</v>
      </c>
      <c r="R183" s="241"/>
      <c r="S183" s="241" t="s">
        <v>221</v>
      </c>
      <c r="T183" s="242" t="s">
        <v>149</v>
      </c>
      <c r="U183" s="221">
        <v>0</v>
      </c>
      <c r="V183" s="221">
        <f>ROUND(E183*U183,2)</f>
        <v>0</v>
      </c>
      <c r="W183" s="221"/>
      <c r="X183" s="221" t="s">
        <v>150</v>
      </c>
      <c r="Y183" s="221" t="s">
        <v>151</v>
      </c>
      <c r="Z183" s="210"/>
      <c r="AA183" s="210"/>
      <c r="AB183" s="210"/>
      <c r="AC183" s="210"/>
      <c r="AD183" s="210"/>
      <c r="AE183" s="210"/>
      <c r="AF183" s="210"/>
      <c r="AG183" s="210" t="s">
        <v>327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17"/>
      <c r="B184" s="218"/>
      <c r="C184" s="251" t="s">
        <v>426</v>
      </c>
      <c r="D184" s="226"/>
      <c r="E184" s="227">
        <v>1.8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160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36">
        <v>62</v>
      </c>
      <c r="B185" s="237" t="s">
        <v>429</v>
      </c>
      <c r="C185" s="247" t="s">
        <v>430</v>
      </c>
      <c r="D185" s="238" t="s">
        <v>258</v>
      </c>
      <c r="E185" s="239">
        <v>37.9</v>
      </c>
      <c r="F185" s="240"/>
      <c r="G185" s="241">
        <f>ROUND(E185*F185,2)</f>
        <v>0</v>
      </c>
      <c r="H185" s="240"/>
      <c r="I185" s="241">
        <f>ROUND(E185*H185,2)</f>
        <v>0</v>
      </c>
      <c r="J185" s="240"/>
      <c r="K185" s="241">
        <f>ROUND(E185*J185,2)</f>
        <v>0</v>
      </c>
      <c r="L185" s="241">
        <v>21</v>
      </c>
      <c r="M185" s="241">
        <f>G185*(1+L185/100)</f>
        <v>0</v>
      </c>
      <c r="N185" s="239">
        <v>0</v>
      </c>
      <c r="O185" s="239">
        <f>ROUND(E185*N185,2)</f>
        <v>0</v>
      </c>
      <c r="P185" s="239">
        <v>3.0699999999999998E-3</v>
      </c>
      <c r="Q185" s="239">
        <f>ROUND(E185*P185,2)</f>
        <v>0.12</v>
      </c>
      <c r="R185" s="241"/>
      <c r="S185" s="241" t="s">
        <v>148</v>
      </c>
      <c r="T185" s="242" t="s">
        <v>149</v>
      </c>
      <c r="U185" s="221">
        <v>0</v>
      </c>
      <c r="V185" s="221">
        <f>ROUND(E185*U185,2)</f>
        <v>0</v>
      </c>
      <c r="W185" s="221"/>
      <c r="X185" s="221" t="s">
        <v>150</v>
      </c>
      <c r="Y185" s="221" t="s">
        <v>151</v>
      </c>
      <c r="Z185" s="210"/>
      <c r="AA185" s="210"/>
      <c r="AB185" s="210"/>
      <c r="AC185" s="210"/>
      <c r="AD185" s="210"/>
      <c r="AE185" s="210"/>
      <c r="AF185" s="210"/>
      <c r="AG185" s="210" t="s">
        <v>172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48" t="s">
        <v>431</v>
      </c>
      <c r="D186" s="244"/>
      <c r="E186" s="244"/>
      <c r="F186" s="244"/>
      <c r="G186" s="244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154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51" t="s">
        <v>432</v>
      </c>
      <c r="D187" s="226"/>
      <c r="E187" s="227">
        <v>37.9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160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6">
        <v>63</v>
      </c>
      <c r="B188" s="237" t="s">
        <v>433</v>
      </c>
      <c r="C188" s="247" t="s">
        <v>434</v>
      </c>
      <c r="D188" s="238" t="s">
        <v>258</v>
      </c>
      <c r="E188" s="239">
        <v>13.3</v>
      </c>
      <c r="F188" s="240"/>
      <c r="G188" s="241">
        <f>ROUND(E188*F188,2)</f>
        <v>0</v>
      </c>
      <c r="H188" s="240"/>
      <c r="I188" s="241">
        <f>ROUND(E188*H188,2)</f>
        <v>0</v>
      </c>
      <c r="J188" s="240"/>
      <c r="K188" s="241">
        <f>ROUND(E188*J188,2)</f>
        <v>0</v>
      </c>
      <c r="L188" s="241">
        <v>21</v>
      </c>
      <c r="M188" s="241">
        <f>G188*(1+L188/100)</f>
        <v>0</v>
      </c>
      <c r="N188" s="239">
        <v>0</v>
      </c>
      <c r="O188" s="239">
        <f>ROUND(E188*N188,2)</f>
        <v>0</v>
      </c>
      <c r="P188" s="239">
        <v>1.97E-3</v>
      </c>
      <c r="Q188" s="239">
        <f>ROUND(E188*P188,2)</f>
        <v>0.03</v>
      </c>
      <c r="R188" s="241"/>
      <c r="S188" s="241" t="s">
        <v>221</v>
      </c>
      <c r="T188" s="242" t="s">
        <v>149</v>
      </c>
      <c r="U188" s="221">
        <v>0</v>
      </c>
      <c r="V188" s="221">
        <f>ROUND(E188*U188,2)</f>
        <v>0</v>
      </c>
      <c r="W188" s="221"/>
      <c r="X188" s="221" t="s">
        <v>150</v>
      </c>
      <c r="Y188" s="221" t="s">
        <v>151</v>
      </c>
      <c r="Z188" s="210"/>
      <c r="AA188" s="210"/>
      <c r="AB188" s="210"/>
      <c r="AC188" s="210"/>
      <c r="AD188" s="210"/>
      <c r="AE188" s="210"/>
      <c r="AF188" s="210"/>
      <c r="AG188" s="210" t="s">
        <v>327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48" t="s">
        <v>435</v>
      </c>
      <c r="D189" s="244"/>
      <c r="E189" s="244"/>
      <c r="F189" s="244"/>
      <c r="G189" s="244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154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17"/>
      <c r="B190" s="218"/>
      <c r="C190" s="251" t="s">
        <v>436</v>
      </c>
      <c r="D190" s="226"/>
      <c r="E190" s="227">
        <v>13.3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160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6">
        <v>64</v>
      </c>
      <c r="B191" s="237" t="s">
        <v>437</v>
      </c>
      <c r="C191" s="247" t="s">
        <v>438</v>
      </c>
      <c r="D191" s="238" t="s">
        <v>258</v>
      </c>
      <c r="E191" s="239">
        <v>38.5</v>
      </c>
      <c r="F191" s="240"/>
      <c r="G191" s="241">
        <f>ROUND(E191*F191,2)</f>
        <v>0</v>
      </c>
      <c r="H191" s="240"/>
      <c r="I191" s="241">
        <f>ROUND(E191*H191,2)</f>
        <v>0</v>
      </c>
      <c r="J191" s="240"/>
      <c r="K191" s="241">
        <f>ROUND(E191*J191,2)</f>
        <v>0</v>
      </c>
      <c r="L191" s="241">
        <v>21</v>
      </c>
      <c r="M191" s="241">
        <f>G191*(1+L191/100)</f>
        <v>0</v>
      </c>
      <c r="N191" s="239">
        <v>4.6000000000000001E-4</v>
      </c>
      <c r="O191" s="239">
        <f>ROUND(E191*N191,2)</f>
        <v>0.02</v>
      </c>
      <c r="P191" s="239">
        <v>0</v>
      </c>
      <c r="Q191" s="239">
        <f>ROUND(E191*P191,2)</f>
        <v>0</v>
      </c>
      <c r="R191" s="241"/>
      <c r="S191" s="241" t="s">
        <v>148</v>
      </c>
      <c r="T191" s="242" t="s">
        <v>149</v>
      </c>
      <c r="U191" s="221">
        <v>0</v>
      </c>
      <c r="V191" s="221">
        <f>ROUND(E191*U191,2)</f>
        <v>0</v>
      </c>
      <c r="W191" s="221"/>
      <c r="X191" s="221" t="s">
        <v>150</v>
      </c>
      <c r="Y191" s="221" t="s">
        <v>151</v>
      </c>
      <c r="Z191" s="210"/>
      <c r="AA191" s="210"/>
      <c r="AB191" s="210"/>
      <c r="AC191" s="210"/>
      <c r="AD191" s="210"/>
      <c r="AE191" s="210"/>
      <c r="AF191" s="210"/>
      <c r="AG191" s="210" t="s">
        <v>327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48" t="s">
        <v>439</v>
      </c>
      <c r="D192" s="244"/>
      <c r="E192" s="244"/>
      <c r="F192" s="244"/>
      <c r="G192" s="244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154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51" t="s">
        <v>406</v>
      </c>
      <c r="D193" s="226"/>
      <c r="E193" s="227">
        <v>38.5</v>
      </c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0"/>
      <c r="AA193" s="210"/>
      <c r="AB193" s="210"/>
      <c r="AC193" s="210"/>
      <c r="AD193" s="210"/>
      <c r="AE193" s="210"/>
      <c r="AF193" s="210"/>
      <c r="AG193" s="210" t="s">
        <v>160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36">
        <v>65</v>
      </c>
      <c r="B194" s="237" t="s">
        <v>440</v>
      </c>
      <c r="C194" s="247" t="s">
        <v>441</v>
      </c>
      <c r="D194" s="238" t="s">
        <v>258</v>
      </c>
      <c r="E194" s="239">
        <v>19.100000000000001</v>
      </c>
      <c r="F194" s="240"/>
      <c r="G194" s="241">
        <f>ROUND(E194*F194,2)</f>
        <v>0</v>
      </c>
      <c r="H194" s="240"/>
      <c r="I194" s="241">
        <f>ROUND(E194*H194,2)</f>
        <v>0</v>
      </c>
      <c r="J194" s="240"/>
      <c r="K194" s="241">
        <f>ROUND(E194*J194,2)</f>
        <v>0</v>
      </c>
      <c r="L194" s="241">
        <v>21</v>
      </c>
      <c r="M194" s="241">
        <f>G194*(1+L194/100)</f>
        <v>0</v>
      </c>
      <c r="N194" s="239">
        <v>2.5100000000000001E-3</v>
      </c>
      <c r="O194" s="239">
        <f>ROUND(E194*N194,2)</f>
        <v>0.05</v>
      </c>
      <c r="P194" s="239">
        <v>0</v>
      </c>
      <c r="Q194" s="239">
        <f>ROUND(E194*P194,2)</f>
        <v>0</v>
      </c>
      <c r="R194" s="241"/>
      <c r="S194" s="241" t="s">
        <v>221</v>
      </c>
      <c r="T194" s="242" t="s">
        <v>149</v>
      </c>
      <c r="U194" s="221">
        <v>0</v>
      </c>
      <c r="V194" s="221">
        <f>ROUND(E194*U194,2)</f>
        <v>0</v>
      </c>
      <c r="W194" s="221"/>
      <c r="X194" s="221" t="s">
        <v>150</v>
      </c>
      <c r="Y194" s="221" t="s">
        <v>151</v>
      </c>
      <c r="Z194" s="210"/>
      <c r="AA194" s="210"/>
      <c r="AB194" s="210"/>
      <c r="AC194" s="210"/>
      <c r="AD194" s="210"/>
      <c r="AE194" s="210"/>
      <c r="AF194" s="210"/>
      <c r="AG194" s="210" t="s">
        <v>327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51" t="s">
        <v>423</v>
      </c>
      <c r="D195" s="226"/>
      <c r="E195" s="227">
        <v>19.100000000000001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160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36">
        <v>66</v>
      </c>
      <c r="B196" s="237" t="s">
        <v>442</v>
      </c>
      <c r="C196" s="247" t="s">
        <v>443</v>
      </c>
      <c r="D196" s="238" t="s">
        <v>258</v>
      </c>
      <c r="E196" s="239">
        <v>4.8499999999999996</v>
      </c>
      <c r="F196" s="240"/>
      <c r="G196" s="241">
        <f>ROUND(E196*F196,2)</f>
        <v>0</v>
      </c>
      <c r="H196" s="240"/>
      <c r="I196" s="241">
        <f>ROUND(E196*H196,2)</f>
        <v>0</v>
      </c>
      <c r="J196" s="240"/>
      <c r="K196" s="241">
        <f>ROUND(E196*J196,2)</f>
        <v>0</v>
      </c>
      <c r="L196" s="241">
        <v>21</v>
      </c>
      <c r="M196" s="241">
        <f>G196*(1+L196/100)</f>
        <v>0</v>
      </c>
      <c r="N196" s="239">
        <v>2.7299999999999998E-3</v>
      </c>
      <c r="O196" s="239">
        <f>ROUND(E196*N196,2)</f>
        <v>0.01</v>
      </c>
      <c r="P196" s="239">
        <v>0</v>
      </c>
      <c r="Q196" s="239">
        <f>ROUND(E196*P196,2)</f>
        <v>0</v>
      </c>
      <c r="R196" s="241"/>
      <c r="S196" s="241" t="s">
        <v>221</v>
      </c>
      <c r="T196" s="242" t="s">
        <v>149</v>
      </c>
      <c r="U196" s="221">
        <v>0</v>
      </c>
      <c r="V196" s="221">
        <f>ROUND(E196*U196,2)</f>
        <v>0</v>
      </c>
      <c r="W196" s="221"/>
      <c r="X196" s="221" t="s">
        <v>150</v>
      </c>
      <c r="Y196" s="221" t="s">
        <v>151</v>
      </c>
      <c r="Z196" s="210"/>
      <c r="AA196" s="210"/>
      <c r="AB196" s="210"/>
      <c r="AC196" s="210"/>
      <c r="AD196" s="210"/>
      <c r="AE196" s="210"/>
      <c r="AF196" s="210"/>
      <c r="AG196" s="210" t="s">
        <v>327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51" t="s">
        <v>444</v>
      </c>
      <c r="D197" s="226"/>
      <c r="E197" s="227">
        <v>4.8499999999999996</v>
      </c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160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36">
        <v>67</v>
      </c>
      <c r="B198" s="237" t="s">
        <v>445</v>
      </c>
      <c r="C198" s="247" t="s">
        <v>446</v>
      </c>
      <c r="D198" s="238" t="s">
        <v>258</v>
      </c>
      <c r="E198" s="239">
        <v>17.2</v>
      </c>
      <c r="F198" s="240"/>
      <c r="G198" s="241">
        <f>ROUND(E198*F198,2)</f>
        <v>0</v>
      </c>
      <c r="H198" s="240"/>
      <c r="I198" s="241">
        <f>ROUND(E198*H198,2)</f>
        <v>0</v>
      </c>
      <c r="J198" s="240"/>
      <c r="K198" s="241">
        <f>ROUND(E198*J198,2)</f>
        <v>0</v>
      </c>
      <c r="L198" s="241">
        <v>21</v>
      </c>
      <c r="M198" s="241">
        <f>G198*(1+L198/100)</f>
        <v>0</v>
      </c>
      <c r="N198" s="239">
        <v>3.3E-3</v>
      </c>
      <c r="O198" s="239">
        <f>ROUND(E198*N198,2)</f>
        <v>0.06</v>
      </c>
      <c r="P198" s="239">
        <v>0</v>
      </c>
      <c r="Q198" s="239">
        <f>ROUND(E198*P198,2)</f>
        <v>0</v>
      </c>
      <c r="R198" s="241"/>
      <c r="S198" s="241" t="s">
        <v>221</v>
      </c>
      <c r="T198" s="242" t="s">
        <v>149</v>
      </c>
      <c r="U198" s="221">
        <v>0</v>
      </c>
      <c r="V198" s="221">
        <f>ROUND(E198*U198,2)</f>
        <v>0</v>
      </c>
      <c r="W198" s="221"/>
      <c r="X198" s="221" t="s">
        <v>150</v>
      </c>
      <c r="Y198" s="221" t="s">
        <v>151</v>
      </c>
      <c r="Z198" s="210"/>
      <c r="AA198" s="210"/>
      <c r="AB198" s="210"/>
      <c r="AC198" s="210"/>
      <c r="AD198" s="210"/>
      <c r="AE198" s="210"/>
      <c r="AF198" s="210"/>
      <c r="AG198" s="210" t="s">
        <v>327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51" t="s">
        <v>447</v>
      </c>
      <c r="D199" s="226"/>
      <c r="E199" s="227">
        <v>17.2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160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36">
        <v>68</v>
      </c>
      <c r="B200" s="237" t="s">
        <v>448</v>
      </c>
      <c r="C200" s="247" t="s">
        <v>449</v>
      </c>
      <c r="D200" s="238" t="s">
        <v>258</v>
      </c>
      <c r="E200" s="239">
        <v>17.2</v>
      </c>
      <c r="F200" s="240"/>
      <c r="G200" s="241">
        <f>ROUND(E200*F200,2)</f>
        <v>0</v>
      </c>
      <c r="H200" s="240"/>
      <c r="I200" s="241">
        <f>ROUND(E200*H200,2)</f>
        <v>0</v>
      </c>
      <c r="J200" s="240"/>
      <c r="K200" s="241">
        <f>ROUND(E200*J200,2)</f>
        <v>0</v>
      </c>
      <c r="L200" s="241">
        <v>21</v>
      </c>
      <c r="M200" s="241">
        <f>G200*(1+L200/100)</f>
        <v>0</v>
      </c>
      <c r="N200" s="239">
        <v>0</v>
      </c>
      <c r="O200" s="239">
        <f>ROUND(E200*N200,2)</f>
        <v>0</v>
      </c>
      <c r="P200" s="239">
        <v>2.3E-3</v>
      </c>
      <c r="Q200" s="239">
        <f>ROUND(E200*P200,2)</f>
        <v>0.04</v>
      </c>
      <c r="R200" s="241"/>
      <c r="S200" s="241" t="s">
        <v>221</v>
      </c>
      <c r="T200" s="242" t="s">
        <v>149</v>
      </c>
      <c r="U200" s="221">
        <v>0</v>
      </c>
      <c r="V200" s="221">
        <f>ROUND(E200*U200,2)</f>
        <v>0</v>
      </c>
      <c r="W200" s="221"/>
      <c r="X200" s="221" t="s">
        <v>150</v>
      </c>
      <c r="Y200" s="221" t="s">
        <v>151</v>
      </c>
      <c r="Z200" s="210"/>
      <c r="AA200" s="210"/>
      <c r="AB200" s="210"/>
      <c r="AC200" s="210"/>
      <c r="AD200" s="210"/>
      <c r="AE200" s="210"/>
      <c r="AF200" s="210"/>
      <c r="AG200" s="210" t="s">
        <v>327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51" t="s">
        <v>447</v>
      </c>
      <c r="D201" s="226"/>
      <c r="E201" s="227">
        <v>17.2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160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36">
        <v>69</v>
      </c>
      <c r="B202" s="237" t="s">
        <v>450</v>
      </c>
      <c r="C202" s="247" t="s">
        <v>451</v>
      </c>
      <c r="D202" s="238" t="s">
        <v>258</v>
      </c>
      <c r="E202" s="239">
        <v>16</v>
      </c>
      <c r="F202" s="240"/>
      <c r="G202" s="241">
        <f>ROUND(E202*F202,2)</f>
        <v>0</v>
      </c>
      <c r="H202" s="240"/>
      <c r="I202" s="241">
        <f>ROUND(E202*H202,2)</f>
        <v>0</v>
      </c>
      <c r="J202" s="240"/>
      <c r="K202" s="241">
        <f>ROUND(E202*J202,2)</f>
        <v>0</v>
      </c>
      <c r="L202" s="241">
        <v>21</v>
      </c>
      <c r="M202" s="241">
        <f>G202*(1+L202/100)</f>
        <v>0</v>
      </c>
      <c r="N202" s="239">
        <v>0</v>
      </c>
      <c r="O202" s="239">
        <f>ROUND(E202*N202,2)</f>
        <v>0</v>
      </c>
      <c r="P202" s="239">
        <v>2.2599999999999999E-3</v>
      </c>
      <c r="Q202" s="239">
        <f>ROUND(E202*P202,2)</f>
        <v>0.04</v>
      </c>
      <c r="R202" s="241"/>
      <c r="S202" s="241" t="s">
        <v>221</v>
      </c>
      <c r="T202" s="242" t="s">
        <v>149</v>
      </c>
      <c r="U202" s="221">
        <v>0</v>
      </c>
      <c r="V202" s="221">
        <f>ROUND(E202*U202,2)</f>
        <v>0</v>
      </c>
      <c r="W202" s="221"/>
      <c r="X202" s="221" t="s">
        <v>150</v>
      </c>
      <c r="Y202" s="221" t="s">
        <v>151</v>
      </c>
      <c r="Z202" s="210"/>
      <c r="AA202" s="210"/>
      <c r="AB202" s="210"/>
      <c r="AC202" s="210"/>
      <c r="AD202" s="210"/>
      <c r="AE202" s="210"/>
      <c r="AF202" s="210"/>
      <c r="AG202" s="210" t="s">
        <v>327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48" t="s">
        <v>452</v>
      </c>
      <c r="D203" s="244"/>
      <c r="E203" s="244"/>
      <c r="F203" s="244"/>
      <c r="G203" s="244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154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51" t="s">
        <v>397</v>
      </c>
      <c r="D204" s="226"/>
      <c r="E204" s="227">
        <v>16</v>
      </c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160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36">
        <v>70</v>
      </c>
      <c r="B205" s="237" t="s">
        <v>453</v>
      </c>
      <c r="C205" s="247" t="s">
        <v>454</v>
      </c>
      <c r="D205" s="238" t="s">
        <v>226</v>
      </c>
      <c r="E205" s="239">
        <v>233.0813</v>
      </c>
      <c r="F205" s="240"/>
      <c r="G205" s="241">
        <f>ROUND(E205*F205,2)</f>
        <v>0</v>
      </c>
      <c r="H205" s="240"/>
      <c r="I205" s="241">
        <f>ROUND(E205*H205,2)</f>
        <v>0</v>
      </c>
      <c r="J205" s="240"/>
      <c r="K205" s="241">
        <f>ROUND(E205*J205,2)</f>
        <v>0</v>
      </c>
      <c r="L205" s="241">
        <v>21</v>
      </c>
      <c r="M205" s="241">
        <f>G205*(1+L205/100)</f>
        <v>0</v>
      </c>
      <c r="N205" s="239">
        <v>2.2599999999999999E-3</v>
      </c>
      <c r="O205" s="239">
        <f>ROUND(E205*N205,2)</f>
        <v>0.53</v>
      </c>
      <c r="P205" s="239">
        <v>0</v>
      </c>
      <c r="Q205" s="239">
        <f>ROUND(E205*P205,2)</f>
        <v>0</v>
      </c>
      <c r="R205" s="241"/>
      <c r="S205" s="241" t="s">
        <v>221</v>
      </c>
      <c r="T205" s="242" t="s">
        <v>149</v>
      </c>
      <c r="U205" s="221">
        <v>0</v>
      </c>
      <c r="V205" s="221">
        <f>ROUND(E205*U205,2)</f>
        <v>0</v>
      </c>
      <c r="W205" s="221"/>
      <c r="X205" s="221" t="s">
        <v>150</v>
      </c>
      <c r="Y205" s="221" t="s">
        <v>151</v>
      </c>
      <c r="Z205" s="210"/>
      <c r="AA205" s="210"/>
      <c r="AB205" s="210"/>
      <c r="AC205" s="210"/>
      <c r="AD205" s="210"/>
      <c r="AE205" s="210"/>
      <c r="AF205" s="210"/>
      <c r="AG205" s="210" t="s">
        <v>327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48" t="s">
        <v>455</v>
      </c>
      <c r="D206" s="244"/>
      <c r="E206" s="244"/>
      <c r="F206" s="244"/>
      <c r="G206" s="244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0"/>
      <c r="AA206" s="210"/>
      <c r="AB206" s="210"/>
      <c r="AC206" s="210"/>
      <c r="AD206" s="210"/>
      <c r="AE206" s="210"/>
      <c r="AF206" s="210"/>
      <c r="AG206" s="210" t="s">
        <v>154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2.5" outlineLevel="3" x14ac:dyDescent="0.2">
      <c r="A207" s="217"/>
      <c r="B207" s="218"/>
      <c r="C207" s="249" t="s">
        <v>456</v>
      </c>
      <c r="D207" s="245"/>
      <c r="E207" s="245"/>
      <c r="F207" s="245"/>
      <c r="G207" s="245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154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43" t="str">
        <f>C207</f>
        <v>- včetně dodávky všech spojovacích prostředků, těsnících pásků a systémových doplňku dle technologického postupu montáže vybrané střešní krytiny</v>
      </c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49" t="s">
        <v>457</v>
      </c>
      <c r="D208" s="245"/>
      <c r="E208" s="245"/>
      <c r="F208" s="245"/>
      <c r="G208" s="245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0"/>
      <c r="AA208" s="210"/>
      <c r="AB208" s="210"/>
      <c r="AC208" s="210"/>
      <c r="AD208" s="210"/>
      <c r="AE208" s="210"/>
      <c r="AF208" s="210"/>
      <c r="AG208" s="210" t="s">
        <v>154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49" t="s">
        <v>458</v>
      </c>
      <c r="D209" s="245"/>
      <c r="E209" s="245"/>
      <c r="F209" s="245"/>
      <c r="G209" s="245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0"/>
      <c r="AA209" s="210"/>
      <c r="AB209" s="210"/>
      <c r="AC209" s="210"/>
      <c r="AD209" s="210"/>
      <c r="AE209" s="210"/>
      <c r="AF209" s="210"/>
      <c r="AG209" s="210" t="s">
        <v>154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51" t="s">
        <v>328</v>
      </c>
      <c r="D210" s="226"/>
      <c r="E210" s="227">
        <v>233.08</v>
      </c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160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36">
        <v>71</v>
      </c>
      <c r="B211" s="237" t="s">
        <v>459</v>
      </c>
      <c r="C211" s="247" t="s">
        <v>460</v>
      </c>
      <c r="D211" s="238" t="s">
        <v>258</v>
      </c>
      <c r="E211" s="239">
        <v>500</v>
      </c>
      <c r="F211" s="240"/>
      <c r="G211" s="241">
        <f>ROUND(E211*F211,2)</f>
        <v>0</v>
      </c>
      <c r="H211" s="240"/>
      <c r="I211" s="241">
        <f>ROUND(E211*H211,2)</f>
        <v>0</v>
      </c>
      <c r="J211" s="240"/>
      <c r="K211" s="241">
        <f>ROUND(E211*J211,2)</f>
        <v>0</v>
      </c>
      <c r="L211" s="241">
        <v>21</v>
      </c>
      <c r="M211" s="241">
        <f>G211*(1+L211/100)</f>
        <v>0</v>
      </c>
      <c r="N211" s="239">
        <v>0</v>
      </c>
      <c r="O211" s="239">
        <f>ROUND(E211*N211,2)</f>
        <v>0</v>
      </c>
      <c r="P211" s="239">
        <v>0</v>
      </c>
      <c r="Q211" s="239">
        <f>ROUND(E211*P211,2)</f>
        <v>0</v>
      </c>
      <c r="R211" s="241"/>
      <c r="S211" s="241" t="s">
        <v>221</v>
      </c>
      <c r="T211" s="242" t="s">
        <v>149</v>
      </c>
      <c r="U211" s="221">
        <v>0</v>
      </c>
      <c r="V211" s="221">
        <f>ROUND(E211*U211,2)</f>
        <v>0</v>
      </c>
      <c r="W211" s="221"/>
      <c r="X211" s="221" t="s">
        <v>150</v>
      </c>
      <c r="Y211" s="221" t="s">
        <v>151</v>
      </c>
      <c r="Z211" s="210"/>
      <c r="AA211" s="210"/>
      <c r="AB211" s="210"/>
      <c r="AC211" s="210"/>
      <c r="AD211" s="210"/>
      <c r="AE211" s="210"/>
      <c r="AF211" s="210"/>
      <c r="AG211" s="210" t="s">
        <v>327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">
      <c r="A212" s="217"/>
      <c r="B212" s="218"/>
      <c r="C212" s="251" t="s">
        <v>461</v>
      </c>
      <c r="D212" s="226"/>
      <c r="E212" s="227">
        <v>500</v>
      </c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0"/>
      <c r="AA212" s="210"/>
      <c r="AB212" s="210"/>
      <c r="AC212" s="210"/>
      <c r="AD212" s="210"/>
      <c r="AE212" s="210"/>
      <c r="AF212" s="210"/>
      <c r="AG212" s="210" t="s">
        <v>160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36">
        <v>72</v>
      </c>
      <c r="B213" s="237" t="s">
        <v>462</v>
      </c>
      <c r="C213" s="247" t="s">
        <v>463</v>
      </c>
      <c r="D213" s="238" t="s">
        <v>258</v>
      </c>
      <c r="E213" s="239">
        <v>40.424999999999997</v>
      </c>
      <c r="F213" s="240"/>
      <c r="G213" s="241">
        <f>ROUND(E213*F213,2)</f>
        <v>0</v>
      </c>
      <c r="H213" s="240"/>
      <c r="I213" s="241">
        <f>ROUND(E213*H213,2)</f>
        <v>0</v>
      </c>
      <c r="J213" s="240"/>
      <c r="K213" s="241">
        <f>ROUND(E213*J213,2)</f>
        <v>0</v>
      </c>
      <c r="L213" s="241">
        <v>21</v>
      </c>
      <c r="M213" s="241">
        <f>G213*(1+L213/100)</f>
        <v>0</v>
      </c>
      <c r="N213" s="239">
        <v>8.0999999999999996E-4</v>
      </c>
      <c r="O213" s="239">
        <f>ROUND(E213*N213,2)</f>
        <v>0.03</v>
      </c>
      <c r="P213" s="239">
        <v>0</v>
      </c>
      <c r="Q213" s="239">
        <f>ROUND(E213*P213,2)</f>
        <v>0</v>
      </c>
      <c r="R213" s="241" t="s">
        <v>464</v>
      </c>
      <c r="S213" s="241" t="s">
        <v>221</v>
      </c>
      <c r="T213" s="242" t="s">
        <v>149</v>
      </c>
      <c r="U213" s="221">
        <v>0</v>
      </c>
      <c r="V213" s="221">
        <f>ROUND(E213*U213,2)</f>
        <v>0</v>
      </c>
      <c r="W213" s="221"/>
      <c r="X213" s="221" t="s">
        <v>342</v>
      </c>
      <c r="Y213" s="221" t="s">
        <v>151</v>
      </c>
      <c r="Z213" s="210"/>
      <c r="AA213" s="210"/>
      <c r="AB213" s="210"/>
      <c r="AC213" s="210"/>
      <c r="AD213" s="210"/>
      <c r="AE213" s="210"/>
      <c r="AF213" s="210"/>
      <c r="AG213" s="210" t="s">
        <v>343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">
      <c r="A214" s="217"/>
      <c r="B214" s="218"/>
      <c r="C214" s="251" t="s">
        <v>465</v>
      </c>
      <c r="D214" s="226"/>
      <c r="E214" s="227">
        <v>40.42</v>
      </c>
      <c r="F214" s="221"/>
      <c r="G214" s="221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0"/>
      <c r="AA214" s="210"/>
      <c r="AB214" s="210"/>
      <c r="AC214" s="210"/>
      <c r="AD214" s="210"/>
      <c r="AE214" s="210"/>
      <c r="AF214" s="210"/>
      <c r="AG214" s="210" t="s">
        <v>160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36">
        <v>73</v>
      </c>
      <c r="B215" s="237" t="s">
        <v>466</v>
      </c>
      <c r="C215" s="247" t="s">
        <v>467</v>
      </c>
      <c r="D215" s="238" t="s">
        <v>258</v>
      </c>
      <c r="E215" s="239">
        <v>16.8</v>
      </c>
      <c r="F215" s="240"/>
      <c r="G215" s="241">
        <f>ROUND(E215*F215,2)</f>
        <v>0</v>
      </c>
      <c r="H215" s="240"/>
      <c r="I215" s="241">
        <f>ROUND(E215*H215,2)</f>
        <v>0</v>
      </c>
      <c r="J215" s="240"/>
      <c r="K215" s="241">
        <f>ROUND(E215*J215,2)</f>
        <v>0</v>
      </c>
      <c r="L215" s="241">
        <v>21</v>
      </c>
      <c r="M215" s="241">
        <f>G215*(1+L215/100)</f>
        <v>0</v>
      </c>
      <c r="N215" s="239">
        <v>6.4000000000000005E-4</v>
      </c>
      <c r="O215" s="239">
        <f>ROUND(E215*N215,2)</f>
        <v>0.01</v>
      </c>
      <c r="P215" s="239">
        <v>0</v>
      </c>
      <c r="Q215" s="239">
        <f>ROUND(E215*P215,2)</f>
        <v>0</v>
      </c>
      <c r="R215" s="241" t="s">
        <v>464</v>
      </c>
      <c r="S215" s="241" t="s">
        <v>221</v>
      </c>
      <c r="T215" s="242" t="s">
        <v>149</v>
      </c>
      <c r="U215" s="221">
        <v>0</v>
      </c>
      <c r="V215" s="221">
        <f>ROUND(E215*U215,2)</f>
        <v>0</v>
      </c>
      <c r="W215" s="221"/>
      <c r="X215" s="221" t="s">
        <v>342</v>
      </c>
      <c r="Y215" s="221" t="s">
        <v>151</v>
      </c>
      <c r="Z215" s="210"/>
      <c r="AA215" s="210"/>
      <c r="AB215" s="210"/>
      <c r="AC215" s="210"/>
      <c r="AD215" s="210"/>
      <c r="AE215" s="210"/>
      <c r="AF215" s="210"/>
      <c r="AG215" s="210" t="s">
        <v>343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51" t="s">
        <v>468</v>
      </c>
      <c r="D216" s="226"/>
      <c r="E216" s="227">
        <v>16.8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160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36">
        <v>74</v>
      </c>
      <c r="B217" s="237" t="s">
        <v>469</v>
      </c>
      <c r="C217" s="247" t="s">
        <v>470</v>
      </c>
      <c r="D217" s="238" t="s">
        <v>351</v>
      </c>
      <c r="E217" s="239">
        <v>42</v>
      </c>
      <c r="F217" s="240"/>
      <c r="G217" s="241">
        <f>ROUND(E217*F217,2)</f>
        <v>0</v>
      </c>
      <c r="H217" s="240"/>
      <c r="I217" s="241">
        <f>ROUND(E217*H217,2)</f>
        <v>0</v>
      </c>
      <c r="J217" s="240"/>
      <c r="K217" s="241">
        <f>ROUND(E217*J217,2)</f>
        <v>0</v>
      </c>
      <c r="L217" s="241">
        <v>21</v>
      </c>
      <c r="M217" s="241">
        <f>G217*(1+L217/100)</f>
        <v>0</v>
      </c>
      <c r="N217" s="239">
        <v>1E-3</v>
      </c>
      <c r="O217" s="239">
        <f>ROUND(E217*N217,2)</f>
        <v>0.04</v>
      </c>
      <c r="P217" s="239">
        <v>0</v>
      </c>
      <c r="Q217" s="239">
        <f>ROUND(E217*P217,2)</f>
        <v>0</v>
      </c>
      <c r="R217" s="241"/>
      <c r="S217" s="241" t="s">
        <v>148</v>
      </c>
      <c r="T217" s="242" t="s">
        <v>149</v>
      </c>
      <c r="U217" s="221">
        <v>0</v>
      </c>
      <c r="V217" s="221">
        <f>ROUND(E217*U217,2)</f>
        <v>0</v>
      </c>
      <c r="W217" s="221"/>
      <c r="X217" s="221" t="s">
        <v>342</v>
      </c>
      <c r="Y217" s="221" t="s">
        <v>151</v>
      </c>
      <c r="Z217" s="210"/>
      <c r="AA217" s="210"/>
      <c r="AB217" s="210"/>
      <c r="AC217" s="210"/>
      <c r="AD217" s="210"/>
      <c r="AE217" s="210"/>
      <c r="AF217" s="210"/>
      <c r="AG217" s="210" t="s">
        <v>343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">
      <c r="A218" s="217"/>
      <c r="B218" s="218"/>
      <c r="C218" s="248" t="s">
        <v>471</v>
      </c>
      <c r="D218" s="244"/>
      <c r="E218" s="244"/>
      <c r="F218" s="244"/>
      <c r="G218" s="244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0"/>
      <c r="AA218" s="210"/>
      <c r="AB218" s="210"/>
      <c r="AC218" s="210"/>
      <c r="AD218" s="210"/>
      <c r="AE218" s="210"/>
      <c r="AF218" s="210"/>
      <c r="AG218" s="210" t="s">
        <v>154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49" t="s">
        <v>472</v>
      </c>
      <c r="D219" s="245"/>
      <c r="E219" s="245"/>
      <c r="F219" s="245"/>
      <c r="G219" s="245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154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">
      <c r="A220" s="217"/>
      <c r="B220" s="218"/>
      <c r="C220" s="251" t="s">
        <v>394</v>
      </c>
      <c r="D220" s="226"/>
      <c r="E220" s="227">
        <v>42</v>
      </c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  <c r="Z220" s="210"/>
      <c r="AA220" s="210"/>
      <c r="AB220" s="210"/>
      <c r="AC220" s="210"/>
      <c r="AD220" s="210"/>
      <c r="AE220" s="210"/>
      <c r="AF220" s="210"/>
      <c r="AG220" s="210" t="s">
        <v>160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17">
        <v>75</v>
      </c>
      <c r="B221" s="218" t="s">
        <v>473</v>
      </c>
      <c r="C221" s="264" t="s">
        <v>474</v>
      </c>
      <c r="D221" s="219" t="s">
        <v>0</v>
      </c>
      <c r="E221" s="262"/>
      <c r="F221" s="222"/>
      <c r="G221" s="221">
        <f>ROUND(E221*F221,2)</f>
        <v>0</v>
      </c>
      <c r="H221" s="222"/>
      <c r="I221" s="221">
        <f>ROUND(E221*H221,2)</f>
        <v>0</v>
      </c>
      <c r="J221" s="222"/>
      <c r="K221" s="221">
        <f>ROUND(E221*J221,2)</f>
        <v>0</v>
      </c>
      <c r="L221" s="221">
        <v>21</v>
      </c>
      <c r="M221" s="221">
        <f>G221*(1+L221/100)</f>
        <v>0</v>
      </c>
      <c r="N221" s="220">
        <v>0</v>
      </c>
      <c r="O221" s="220">
        <f>ROUND(E221*N221,2)</f>
        <v>0</v>
      </c>
      <c r="P221" s="220">
        <v>0</v>
      </c>
      <c r="Q221" s="220">
        <f>ROUND(E221*P221,2)</f>
        <v>0</v>
      </c>
      <c r="R221" s="221"/>
      <c r="S221" s="221" t="s">
        <v>221</v>
      </c>
      <c r="T221" s="221" t="s">
        <v>149</v>
      </c>
      <c r="U221" s="221">
        <v>0</v>
      </c>
      <c r="V221" s="221">
        <f>ROUND(E221*U221,2)</f>
        <v>0</v>
      </c>
      <c r="W221" s="221"/>
      <c r="X221" s="221" t="s">
        <v>323</v>
      </c>
      <c r="Y221" s="221" t="s">
        <v>151</v>
      </c>
      <c r="Z221" s="210"/>
      <c r="AA221" s="210"/>
      <c r="AB221" s="210"/>
      <c r="AC221" s="210"/>
      <c r="AD221" s="210"/>
      <c r="AE221" s="210"/>
      <c r="AF221" s="210"/>
      <c r="AG221" s="210" t="s">
        <v>348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x14ac:dyDescent="0.2">
      <c r="A222" s="229" t="s">
        <v>143</v>
      </c>
      <c r="B222" s="230" t="s">
        <v>93</v>
      </c>
      <c r="C222" s="246" t="s">
        <v>94</v>
      </c>
      <c r="D222" s="231"/>
      <c r="E222" s="232"/>
      <c r="F222" s="233"/>
      <c r="G222" s="233">
        <f>SUMIF(AG223:AG238,"&lt;&gt;NOR",G223:G238)</f>
        <v>0</v>
      </c>
      <c r="H222" s="233"/>
      <c r="I222" s="233">
        <f>SUM(I223:I238)</f>
        <v>0</v>
      </c>
      <c r="J222" s="233"/>
      <c r="K222" s="233">
        <f>SUM(K223:K238)</f>
        <v>0</v>
      </c>
      <c r="L222" s="233"/>
      <c r="M222" s="233">
        <f>SUM(M223:M238)</f>
        <v>0</v>
      </c>
      <c r="N222" s="232"/>
      <c r="O222" s="232">
        <f>SUM(O223:O238)</f>
        <v>0.17</v>
      </c>
      <c r="P222" s="232"/>
      <c r="Q222" s="232">
        <f>SUM(Q223:Q238)</f>
        <v>0</v>
      </c>
      <c r="R222" s="233"/>
      <c r="S222" s="233"/>
      <c r="T222" s="234"/>
      <c r="U222" s="228"/>
      <c r="V222" s="228">
        <f>SUM(V223:V238)</f>
        <v>0</v>
      </c>
      <c r="W222" s="228"/>
      <c r="X222" s="228"/>
      <c r="Y222" s="228"/>
      <c r="AG222" t="s">
        <v>144</v>
      </c>
    </row>
    <row r="223" spans="1:60" outlineLevel="1" x14ac:dyDescent="0.2">
      <c r="A223" s="236">
        <v>76</v>
      </c>
      <c r="B223" s="237" t="s">
        <v>475</v>
      </c>
      <c r="C223" s="247" t="s">
        <v>476</v>
      </c>
      <c r="D223" s="238" t="s">
        <v>258</v>
      </c>
      <c r="E223" s="239">
        <v>35.5</v>
      </c>
      <c r="F223" s="240"/>
      <c r="G223" s="241">
        <f>ROUND(E223*F223,2)</f>
        <v>0</v>
      </c>
      <c r="H223" s="240"/>
      <c r="I223" s="241">
        <f>ROUND(E223*H223,2)</f>
        <v>0</v>
      </c>
      <c r="J223" s="240"/>
      <c r="K223" s="241">
        <f>ROUND(E223*J223,2)</f>
        <v>0</v>
      </c>
      <c r="L223" s="241">
        <v>21</v>
      </c>
      <c r="M223" s="241">
        <f>G223*(1+L223/100)</f>
        <v>0</v>
      </c>
      <c r="N223" s="239">
        <v>3.7699999999999999E-3</v>
      </c>
      <c r="O223" s="239">
        <f>ROUND(E223*N223,2)</f>
        <v>0.13</v>
      </c>
      <c r="P223" s="239">
        <v>0</v>
      </c>
      <c r="Q223" s="239">
        <f>ROUND(E223*P223,2)</f>
        <v>0</v>
      </c>
      <c r="R223" s="241"/>
      <c r="S223" s="241" t="s">
        <v>148</v>
      </c>
      <c r="T223" s="242" t="s">
        <v>149</v>
      </c>
      <c r="U223" s="221">
        <v>0</v>
      </c>
      <c r="V223" s="221">
        <f>ROUND(E223*U223,2)</f>
        <v>0</v>
      </c>
      <c r="W223" s="221"/>
      <c r="X223" s="221" t="s">
        <v>150</v>
      </c>
      <c r="Y223" s="221" t="s">
        <v>151</v>
      </c>
      <c r="Z223" s="210"/>
      <c r="AA223" s="210"/>
      <c r="AB223" s="210"/>
      <c r="AC223" s="210"/>
      <c r="AD223" s="210"/>
      <c r="AE223" s="210"/>
      <c r="AF223" s="210"/>
      <c r="AG223" s="210" t="s">
        <v>172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17"/>
      <c r="B224" s="218"/>
      <c r="C224" s="251" t="s">
        <v>477</v>
      </c>
      <c r="D224" s="226"/>
      <c r="E224" s="227">
        <v>35.5</v>
      </c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160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36">
        <v>77</v>
      </c>
      <c r="B225" s="237" t="s">
        <v>478</v>
      </c>
      <c r="C225" s="247" t="s">
        <v>479</v>
      </c>
      <c r="D225" s="238" t="s">
        <v>351</v>
      </c>
      <c r="E225" s="239">
        <v>1</v>
      </c>
      <c r="F225" s="240"/>
      <c r="G225" s="241">
        <f>ROUND(E225*F225,2)</f>
        <v>0</v>
      </c>
      <c r="H225" s="240"/>
      <c r="I225" s="241">
        <f>ROUND(E225*H225,2)</f>
        <v>0</v>
      </c>
      <c r="J225" s="240"/>
      <c r="K225" s="241">
        <f>ROUND(E225*J225,2)</f>
        <v>0</v>
      </c>
      <c r="L225" s="241">
        <v>21</v>
      </c>
      <c r="M225" s="241">
        <f>G225*(1+L225/100)</f>
        <v>0</v>
      </c>
      <c r="N225" s="239">
        <v>6.6299999999999996E-3</v>
      </c>
      <c r="O225" s="239">
        <f>ROUND(E225*N225,2)</f>
        <v>0.01</v>
      </c>
      <c r="P225" s="239">
        <v>0</v>
      </c>
      <c r="Q225" s="239">
        <f>ROUND(E225*P225,2)</f>
        <v>0</v>
      </c>
      <c r="R225" s="241"/>
      <c r="S225" s="241" t="s">
        <v>148</v>
      </c>
      <c r="T225" s="242" t="s">
        <v>149</v>
      </c>
      <c r="U225" s="221">
        <v>0</v>
      </c>
      <c r="V225" s="221">
        <f>ROUND(E225*U225,2)</f>
        <v>0</v>
      </c>
      <c r="W225" s="221"/>
      <c r="X225" s="221" t="s">
        <v>150</v>
      </c>
      <c r="Y225" s="221" t="s">
        <v>151</v>
      </c>
      <c r="Z225" s="210"/>
      <c r="AA225" s="210"/>
      <c r="AB225" s="210"/>
      <c r="AC225" s="210"/>
      <c r="AD225" s="210"/>
      <c r="AE225" s="210"/>
      <c r="AF225" s="210"/>
      <c r="AG225" s="210" t="s">
        <v>327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33.75" outlineLevel="2" x14ac:dyDescent="0.2">
      <c r="A226" s="217"/>
      <c r="B226" s="218"/>
      <c r="C226" s="248" t="s">
        <v>480</v>
      </c>
      <c r="D226" s="244"/>
      <c r="E226" s="244"/>
      <c r="F226" s="244"/>
      <c r="G226" s="244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0"/>
      <c r="AA226" s="210"/>
      <c r="AB226" s="210"/>
      <c r="AC226" s="210"/>
      <c r="AD226" s="210"/>
      <c r="AE226" s="210"/>
      <c r="AF226" s="210"/>
      <c r="AG226" s="210" t="s">
        <v>154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43" t="str">
        <f>C226</f>
        <v>SYSTÉMOVÉ STŘEŠNÍ VÝLEZOVÉ OKNO Z ŽÁROVĚZINKOVANÉHO PLECHU TLOUŠŤKY 0,6 mm S POVRCHOVOU ÚPRAVOU KOMAXIT A VNĚJŠÍ ROZMĚR 650x650 mm, VNITŘNÍ ROZMĚR 600x600 mm, OTEVÍRÁNÍ VPRAVO, OVLÁDACÍ MADLO SE 2 VENTILAČNÍMI POZICEMI</v>
      </c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50" t="s">
        <v>158</v>
      </c>
      <c r="D227" s="223"/>
      <c r="E227" s="224"/>
      <c r="F227" s="225"/>
      <c r="G227" s="225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154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17"/>
      <c r="B228" s="218"/>
      <c r="C228" s="249" t="s">
        <v>589</v>
      </c>
      <c r="D228" s="245"/>
      <c r="E228" s="245"/>
      <c r="F228" s="245"/>
      <c r="G228" s="245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21"/>
      <c r="Z228" s="210"/>
      <c r="AA228" s="210"/>
      <c r="AB228" s="210"/>
      <c r="AC228" s="210"/>
      <c r="AD228" s="210"/>
      <c r="AE228" s="210"/>
      <c r="AF228" s="210"/>
      <c r="AG228" s="210" t="s">
        <v>154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49" t="s">
        <v>590</v>
      </c>
      <c r="D229" s="245"/>
      <c r="E229" s="245"/>
      <c r="F229" s="245"/>
      <c r="G229" s="245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0"/>
      <c r="AA229" s="210"/>
      <c r="AB229" s="210"/>
      <c r="AC229" s="210"/>
      <c r="AD229" s="210"/>
      <c r="AE229" s="210"/>
      <c r="AF229" s="210"/>
      <c r="AG229" s="210" t="s">
        <v>154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17"/>
      <c r="B230" s="218"/>
      <c r="C230" s="249" t="s">
        <v>481</v>
      </c>
      <c r="D230" s="245"/>
      <c r="E230" s="245"/>
      <c r="F230" s="245"/>
      <c r="G230" s="245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21"/>
      <c r="Z230" s="210"/>
      <c r="AA230" s="210"/>
      <c r="AB230" s="210"/>
      <c r="AC230" s="210"/>
      <c r="AD230" s="210"/>
      <c r="AE230" s="210"/>
      <c r="AF230" s="210"/>
      <c r="AG230" s="210" t="s">
        <v>154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49" t="s">
        <v>482</v>
      </c>
      <c r="D231" s="245"/>
      <c r="E231" s="245"/>
      <c r="F231" s="245"/>
      <c r="G231" s="245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154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">
      <c r="A232" s="217"/>
      <c r="B232" s="218"/>
      <c r="C232" s="251" t="s">
        <v>68</v>
      </c>
      <c r="D232" s="226"/>
      <c r="E232" s="227">
        <v>1</v>
      </c>
      <c r="F232" s="221"/>
      <c r="G232" s="221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21"/>
      <c r="Z232" s="210"/>
      <c r="AA232" s="210"/>
      <c r="AB232" s="210"/>
      <c r="AC232" s="210"/>
      <c r="AD232" s="210"/>
      <c r="AE232" s="210"/>
      <c r="AF232" s="210"/>
      <c r="AG232" s="210" t="s">
        <v>160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36">
        <v>78</v>
      </c>
      <c r="B233" s="237" t="s">
        <v>483</v>
      </c>
      <c r="C233" s="247" t="s">
        <v>484</v>
      </c>
      <c r="D233" s="238" t="s">
        <v>351</v>
      </c>
      <c r="E233" s="239">
        <v>5</v>
      </c>
      <c r="F233" s="240"/>
      <c r="G233" s="241">
        <f>ROUND(E233*F233,2)</f>
        <v>0</v>
      </c>
      <c r="H233" s="240"/>
      <c r="I233" s="241">
        <f>ROUND(E233*H233,2)</f>
        <v>0</v>
      </c>
      <c r="J233" s="240"/>
      <c r="K233" s="241">
        <f>ROUND(E233*J233,2)</f>
        <v>0</v>
      </c>
      <c r="L233" s="241">
        <v>21</v>
      </c>
      <c r="M233" s="241">
        <f>G233*(1+L233/100)</f>
        <v>0</v>
      </c>
      <c r="N233" s="239">
        <v>6.4799999999999996E-3</v>
      </c>
      <c r="O233" s="239">
        <f>ROUND(E233*N233,2)</f>
        <v>0.03</v>
      </c>
      <c r="P233" s="239">
        <v>0</v>
      </c>
      <c r="Q233" s="239">
        <f>ROUND(E233*P233,2)</f>
        <v>0</v>
      </c>
      <c r="R233" s="241"/>
      <c r="S233" s="241" t="s">
        <v>148</v>
      </c>
      <c r="T233" s="242" t="s">
        <v>149</v>
      </c>
      <c r="U233" s="221">
        <v>0</v>
      </c>
      <c r="V233" s="221">
        <f>ROUND(E233*U233,2)</f>
        <v>0</v>
      </c>
      <c r="W233" s="221"/>
      <c r="X233" s="221" t="s">
        <v>150</v>
      </c>
      <c r="Y233" s="221" t="s">
        <v>151</v>
      </c>
      <c r="Z233" s="210"/>
      <c r="AA233" s="210"/>
      <c r="AB233" s="210"/>
      <c r="AC233" s="210"/>
      <c r="AD233" s="210"/>
      <c r="AE233" s="210"/>
      <c r="AF233" s="210"/>
      <c r="AG233" s="210" t="s">
        <v>172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">
      <c r="A234" s="217"/>
      <c r="B234" s="218"/>
      <c r="C234" s="248" t="s">
        <v>485</v>
      </c>
      <c r="D234" s="244"/>
      <c r="E234" s="244"/>
      <c r="F234" s="244"/>
      <c r="G234" s="244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0"/>
      <c r="AA234" s="210"/>
      <c r="AB234" s="210"/>
      <c r="AC234" s="210"/>
      <c r="AD234" s="210"/>
      <c r="AE234" s="210"/>
      <c r="AF234" s="210"/>
      <c r="AG234" s="210" t="s">
        <v>154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17"/>
      <c r="B235" s="218"/>
      <c r="C235" s="249" t="s">
        <v>591</v>
      </c>
      <c r="D235" s="245"/>
      <c r="E235" s="245"/>
      <c r="F235" s="245"/>
      <c r="G235" s="245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  <c r="Z235" s="210"/>
      <c r="AA235" s="210"/>
      <c r="AB235" s="210"/>
      <c r="AC235" s="210"/>
      <c r="AD235" s="210"/>
      <c r="AE235" s="210"/>
      <c r="AF235" s="210"/>
      <c r="AG235" s="210" t="s">
        <v>154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49" t="s">
        <v>486</v>
      </c>
      <c r="D236" s="245"/>
      <c r="E236" s="245"/>
      <c r="F236" s="245"/>
      <c r="G236" s="245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21"/>
      <c r="Z236" s="210"/>
      <c r="AA236" s="210"/>
      <c r="AB236" s="210"/>
      <c r="AC236" s="210"/>
      <c r="AD236" s="210"/>
      <c r="AE236" s="210"/>
      <c r="AF236" s="210"/>
      <c r="AG236" s="210" t="s">
        <v>154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51" t="s">
        <v>72</v>
      </c>
      <c r="D237" s="226"/>
      <c r="E237" s="227">
        <v>5</v>
      </c>
      <c r="F237" s="221"/>
      <c r="G237" s="22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  <c r="Z237" s="210"/>
      <c r="AA237" s="210"/>
      <c r="AB237" s="210"/>
      <c r="AC237" s="210"/>
      <c r="AD237" s="210"/>
      <c r="AE237" s="210"/>
      <c r="AF237" s="210"/>
      <c r="AG237" s="210" t="s">
        <v>160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17">
        <v>79</v>
      </c>
      <c r="B238" s="218" t="s">
        <v>487</v>
      </c>
      <c r="C238" s="264" t="s">
        <v>488</v>
      </c>
      <c r="D238" s="219" t="s">
        <v>0</v>
      </c>
      <c r="E238" s="262"/>
      <c r="F238" s="222"/>
      <c r="G238" s="221">
        <f>ROUND(E238*F238,2)</f>
        <v>0</v>
      </c>
      <c r="H238" s="222"/>
      <c r="I238" s="221">
        <f>ROUND(E238*H238,2)</f>
        <v>0</v>
      </c>
      <c r="J238" s="222"/>
      <c r="K238" s="221">
        <f>ROUND(E238*J238,2)</f>
        <v>0</v>
      </c>
      <c r="L238" s="221">
        <v>21</v>
      </c>
      <c r="M238" s="221">
        <f>G238*(1+L238/100)</f>
        <v>0</v>
      </c>
      <c r="N238" s="220">
        <v>0</v>
      </c>
      <c r="O238" s="220">
        <f>ROUND(E238*N238,2)</f>
        <v>0</v>
      </c>
      <c r="P238" s="220">
        <v>0</v>
      </c>
      <c r="Q238" s="220">
        <f>ROUND(E238*P238,2)</f>
        <v>0</v>
      </c>
      <c r="R238" s="221"/>
      <c r="S238" s="221" t="s">
        <v>221</v>
      </c>
      <c r="T238" s="221" t="s">
        <v>149</v>
      </c>
      <c r="U238" s="221">
        <v>0</v>
      </c>
      <c r="V238" s="221">
        <f>ROUND(E238*U238,2)</f>
        <v>0</v>
      </c>
      <c r="W238" s="221"/>
      <c r="X238" s="221" t="s">
        <v>323</v>
      </c>
      <c r="Y238" s="221" t="s">
        <v>151</v>
      </c>
      <c r="Z238" s="210"/>
      <c r="AA238" s="210"/>
      <c r="AB238" s="210"/>
      <c r="AC238" s="210"/>
      <c r="AD238" s="210"/>
      <c r="AE238" s="210"/>
      <c r="AF238" s="210"/>
      <c r="AG238" s="210" t="s">
        <v>348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x14ac:dyDescent="0.2">
      <c r="A239" s="229" t="s">
        <v>143</v>
      </c>
      <c r="B239" s="230" t="s">
        <v>95</v>
      </c>
      <c r="C239" s="246" t="s">
        <v>96</v>
      </c>
      <c r="D239" s="231"/>
      <c r="E239" s="232"/>
      <c r="F239" s="233"/>
      <c r="G239" s="233">
        <f>SUMIF(AG240:AG257,"&lt;&gt;NOR",G240:G257)</f>
        <v>0</v>
      </c>
      <c r="H239" s="233"/>
      <c r="I239" s="233">
        <f>SUM(I240:I257)</f>
        <v>0</v>
      </c>
      <c r="J239" s="233"/>
      <c r="K239" s="233">
        <f>SUM(K240:K257)</f>
        <v>0</v>
      </c>
      <c r="L239" s="233"/>
      <c r="M239" s="233">
        <f>SUM(M240:M257)</f>
        <v>0</v>
      </c>
      <c r="N239" s="232"/>
      <c r="O239" s="232">
        <f>SUM(O240:O257)</f>
        <v>0.1</v>
      </c>
      <c r="P239" s="232"/>
      <c r="Q239" s="232">
        <f>SUM(Q240:Q257)</f>
        <v>0.13</v>
      </c>
      <c r="R239" s="233"/>
      <c r="S239" s="233"/>
      <c r="T239" s="234"/>
      <c r="U239" s="228"/>
      <c r="V239" s="228">
        <f>SUM(V240:V257)</f>
        <v>0</v>
      </c>
      <c r="W239" s="228"/>
      <c r="X239" s="228"/>
      <c r="Y239" s="228"/>
      <c r="AG239" t="s">
        <v>144</v>
      </c>
    </row>
    <row r="240" spans="1:60" outlineLevel="1" x14ac:dyDescent="0.2">
      <c r="A240" s="236">
        <v>80</v>
      </c>
      <c r="B240" s="237" t="s">
        <v>489</v>
      </c>
      <c r="C240" s="247" t="s">
        <v>490</v>
      </c>
      <c r="D240" s="238" t="s">
        <v>226</v>
      </c>
      <c r="E240" s="239">
        <v>11.884399999999999</v>
      </c>
      <c r="F240" s="240"/>
      <c r="G240" s="241">
        <f>ROUND(E240*F240,2)</f>
        <v>0</v>
      </c>
      <c r="H240" s="240"/>
      <c r="I240" s="241">
        <f>ROUND(E240*H240,2)</f>
        <v>0</v>
      </c>
      <c r="J240" s="240"/>
      <c r="K240" s="241">
        <f>ROUND(E240*J240,2)</f>
        <v>0</v>
      </c>
      <c r="L240" s="241">
        <v>21</v>
      </c>
      <c r="M240" s="241">
        <f>G240*(1+L240/100)</f>
        <v>0</v>
      </c>
      <c r="N240" s="239">
        <v>2.9999999999999997E-4</v>
      </c>
      <c r="O240" s="239">
        <f>ROUND(E240*N240,2)</f>
        <v>0</v>
      </c>
      <c r="P240" s="239">
        <v>0</v>
      </c>
      <c r="Q240" s="239">
        <f>ROUND(E240*P240,2)</f>
        <v>0</v>
      </c>
      <c r="R240" s="241"/>
      <c r="S240" s="241" t="s">
        <v>221</v>
      </c>
      <c r="T240" s="242" t="s">
        <v>149</v>
      </c>
      <c r="U240" s="221">
        <v>0</v>
      </c>
      <c r="V240" s="221">
        <f>ROUND(E240*U240,2)</f>
        <v>0</v>
      </c>
      <c r="W240" s="221"/>
      <c r="X240" s="221" t="s">
        <v>150</v>
      </c>
      <c r="Y240" s="221" t="s">
        <v>151</v>
      </c>
      <c r="Z240" s="210"/>
      <c r="AA240" s="210"/>
      <c r="AB240" s="210"/>
      <c r="AC240" s="210"/>
      <c r="AD240" s="210"/>
      <c r="AE240" s="210"/>
      <c r="AF240" s="210"/>
      <c r="AG240" s="210" t="s">
        <v>327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17"/>
      <c r="B241" s="218"/>
      <c r="C241" s="251" t="s">
        <v>491</v>
      </c>
      <c r="D241" s="226"/>
      <c r="E241" s="227">
        <v>5.25</v>
      </c>
      <c r="F241" s="221"/>
      <c r="G241" s="221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0"/>
      <c r="AA241" s="210"/>
      <c r="AB241" s="210"/>
      <c r="AC241" s="210"/>
      <c r="AD241" s="210"/>
      <c r="AE241" s="210"/>
      <c r="AF241" s="210"/>
      <c r="AG241" s="210" t="s">
        <v>160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17"/>
      <c r="B242" s="218"/>
      <c r="C242" s="251" t="s">
        <v>492</v>
      </c>
      <c r="D242" s="226"/>
      <c r="E242" s="227">
        <v>0.9</v>
      </c>
      <c r="F242" s="221"/>
      <c r="G242" s="221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0"/>
      <c r="AA242" s="210"/>
      <c r="AB242" s="210"/>
      <c r="AC242" s="210"/>
      <c r="AD242" s="210"/>
      <c r="AE242" s="210"/>
      <c r="AF242" s="210"/>
      <c r="AG242" s="210" t="s">
        <v>160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17"/>
      <c r="B243" s="218"/>
      <c r="C243" s="251" t="s">
        <v>493</v>
      </c>
      <c r="D243" s="226"/>
      <c r="E243" s="227">
        <v>4.2</v>
      </c>
      <c r="F243" s="221"/>
      <c r="G243" s="22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21"/>
      <c r="Z243" s="210"/>
      <c r="AA243" s="210"/>
      <c r="AB243" s="210"/>
      <c r="AC243" s="210"/>
      <c r="AD243" s="210"/>
      <c r="AE243" s="210"/>
      <c r="AF243" s="210"/>
      <c r="AG243" s="210" t="s">
        <v>160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">
      <c r="A244" s="217"/>
      <c r="B244" s="218"/>
      <c r="C244" s="251" t="s">
        <v>494</v>
      </c>
      <c r="D244" s="226"/>
      <c r="E244" s="227">
        <v>1.54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160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36">
        <v>81</v>
      </c>
      <c r="B245" s="237" t="s">
        <v>495</v>
      </c>
      <c r="C245" s="247" t="s">
        <v>496</v>
      </c>
      <c r="D245" s="238" t="s">
        <v>226</v>
      </c>
      <c r="E245" s="239">
        <v>11.884399999999999</v>
      </c>
      <c r="F245" s="240"/>
      <c r="G245" s="241">
        <f>ROUND(E245*F245,2)</f>
        <v>0</v>
      </c>
      <c r="H245" s="240"/>
      <c r="I245" s="241">
        <f>ROUND(E245*H245,2)</f>
        <v>0</v>
      </c>
      <c r="J245" s="240"/>
      <c r="K245" s="241">
        <f>ROUND(E245*J245,2)</f>
        <v>0</v>
      </c>
      <c r="L245" s="241">
        <v>21</v>
      </c>
      <c r="M245" s="241">
        <f>G245*(1+L245/100)</f>
        <v>0</v>
      </c>
      <c r="N245" s="239">
        <v>0</v>
      </c>
      <c r="O245" s="239">
        <f>ROUND(E245*N245,2)</f>
        <v>0</v>
      </c>
      <c r="P245" s="239">
        <v>1.098E-2</v>
      </c>
      <c r="Q245" s="239">
        <f>ROUND(E245*P245,2)</f>
        <v>0.13</v>
      </c>
      <c r="R245" s="241"/>
      <c r="S245" s="241" t="s">
        <v>221</v>
      </c>
      <c r="T245" s="242" t="s">
        <v>149</v>
      </c>
      <c r="U245" s="221">
        <v>0</v>
      </c>
      <c r="V245" s="221">
        <f>ROUND(E245*U245,2)</f>
        <v>0</v>
      </c>
      <c r="W245" s="221"/>
      <c r="X245" s="221" t="s">
        <v>150</v>
      </c>
      <c r="Y245" s="221" t="s">
        <v>151</v>
      </c>
      <c r="Z245" s="210"/>
      <c r="AA245" s="210"/>
      <c r="AB245" s="210"/>
      <c r="AC245" s="210"/>
      <c r="AD245" s="210"/>
      <c r="AE245" s="210"/>
      <c r="AF245" s="210"/>
      <c r="AG245" s="210" t="s">
        <v>327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17"/>
      <c r="B246" s="218"/>
      <c r="C246" s="248" t="s">
        <v>497</v>
      </c>
      <c r="D246" s="244"/>
      <c r="E246" s="244"/>
      <c r="F246" s="244"/>
      <c r="G246" s="244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0"/>
      <c r="AA246" s="210"/>
      <c r="AB246" s="210"/>
      <c r="AC246" s="210"/>
      <c r="AD246" s="210"/>
      <c r="AE246" s="210"/>
      <c r="AF246" s="210"/>
      <c r="AG246" s="210" t="s">
        <v>154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49" t="s">
        <v>498</v>
      </c>
      <c r="D247" s="245"/>
      <c r="E247" s="245"/>
      <c r="F247" s="245"/>
      <c r="G247" s="245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21"/>
      <c r="Z247" s="210"/>
      <c r="AA247" s="210"/>
      <c r="AB247" s="210"/>
      <c r="AC247" s="210"/>
      <c r="AD247" s="210"/>
      <c r="AE247" s="210"/>
      <c r="AF247" s="210"/>
      <c r="AG247" s="210" t="s">
        <v>154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51" t="s">
        <v>491</v>
      </c>
      <c r="D248" s="226"/>
      <c r="E248" s="227">
        <v>5.25</v>
      </c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0"/>
      <c r="AA248" s="210"/>
      <c r="AB248" s="210"/>
      <c r="AC248" s="210"/>
      <c r="AD248" s="210"/>
      <c r="AE248" s="210"/>
      <c r="AF248" s="210"/>
      <c r="AG248" s="210" t="s">
        <v>160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51" t="s">
        <v>492</v>
      </c>
      <c r="D249" s="226"/>
      <c r="E249" s="227">
        <v>0.9</v>
      </c>
      <c r="F249" s="221"/>
      <c r="G249" s="22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0"/>
      <c r="AA249" s="210"/>
      <c r="AB249" s="210"/>
      <c r="AC249" s="210"/>
      <c r="AD249" s="210"/>
      <c r="AE249" s="210"/>
      <c r="AF249" s="210"/>
      <c r="AG249" s="210" t="s">
        <v>160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51" t="s">
        <v>493</v>
      </c>
      <c r="D250" s="226"/>
      <c r="E250" s="227">
        <v>4.2</v>
      </c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0"/>
      <c r="AA250" s="210"/>
      <c r="AB250" s="210"/>
      <c r="AC250" s="210"/>
      <c r="AD250" s="210"/>
      <c r="AE250" s="210"/>
      <c r="AF250" s="210"/>
      <c r="AG250" s="210" t="s">
        <v>160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51" t="s">
        <v>494</v>
      </c>
      <c r="D251" s="226"/>
      <c r="E251" s="227">
        <v>1.54</v>
      </c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0"/>
      <c r="AA251" s="210"/>
      <c r="AB251" s="210"/>
      <c r="AC251" s="210"/>
      <c r="AD251" s="210"/>
      <c r="AE251" s="210"/>
      <c r="AF251" s="210"/>
      <c r="AG251" s="210" t="s">
        <v>160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36">
        <v>82</v>
      </c>
      <c r="B252" s="237" t="s">
        <v>499</v>
      </c>
      <c r="C252" s="247" t="s">
        <v>500</v>
      </c>
      <c r="D252" s="238" t="s">
        <v>226</v>
      </c>
      <c r="E252" s="239">
        <v>13.667</v>
      </c>
      <c r="F252" s="240"/>
      <c r="G252" s="241">
        <f>ROUND(E252*F252,2)</f>
        <v>0</v>
      </c>
      <c r="H252" s="240"/>
      <c r="I252" s="241">
        <f>ROUND(E252*H252,2)</f>
        <v>0</v>
      </c>
      <c r="J252" s="240"/>
      <c r="K252" s="241">
        <f>ROUND(E252*J252,2)</f>
        <v>0</v>
      </c>
      <c r="L252" s="241">
        <v>21</v>
      </c>
      <c r="M252" s="241">
        <f>G252*(1+L252/100)</f>
        <v>0</v>
      </c>
      <c r="N252" s="239">
        <v>7.4999999999999997E-3</v>
      </c>
      <c r="O252" s="239">
        <f>ROUND(E252*N252,2)</f>
        <v>0.1</v>
      </c>
      <c r="P252" s="239">
        <v>0</v>
      </c>
      <c r="Q252" s="239">
        <f>ROUND(E252*P252,2)</f>
        <v>0</v>
      </c>
      <c r="R252" s="241" t="s">
        <v>464</v>
      </c>
      <c r="S252" s="241" t="s">
        <v>221</v>
      </c>
      <c r="T252" s="242" t="s">
        <v>149</v>
      </c>
      <c r="U252" s="221">
        <v>0</v>
      </c>
      <c r="V252" s="221">
        <f>ROUND(E252*U252,2)</f>
        <v>0</v>
      </c>
      <c r="W252" s="221"/>
      <c r="X252" s="221" t="s">
        <v>342</v>
      </c>
      <c r="Y252" s="221" t="s">
        <v>151</v>
      </c>
      <c r="Z252" s="210"/>
      <c r="AA252" s="210"/>
      <c r="AB252" s="210"/>
      <c r="AC252" s="210"/>
      <c r="AD252" s="210"/>
      <c r="AE252" s="210"/>
      <c r="AF252" s="210"/>
      <c r="AG252" s="210" t="s">
        <v>343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51" t="s">
        <v>501</v>
      </c>
      <c r="D253" s="226"/>
      <c r="E253" s="227">
        <v>6.04</v>
      </c>
      <c r="F253" s="221"/>
      <c r="G253" s="221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  <c r="Z253" s="210"/>
      <c r="AA253" s="210"/>
      <c r="AB253" s="210"/>
      <c r="AC253" s="210"/>
      <c r="AD253" s="210"/>
      <c r="AE253" s="210"/>
      <c r="AF253" s="210"/>
      <c r="AG253" s="210" t="s">
        <v>160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17"/>
      <c r="B254" s="218"/>
      <c r="C254" s="251" t="s">
        <v>502</v>
      </c>
      <c r="D254" s="226"/>
      <c r="E254" s="227">
        <v>1.03</v>
      </c>
      <c r="F254" s="221"/>
      <c r="G254" s="221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  <c r="Z254" s="210"/>
      <c r="AA254" s="210"/>
      <c r="AB254" s="210"/>
      <c r="AC254" s="210"/>
      <c r="AD254" s="210"/>
      <c r="AE254" s="210"/>
      <c r="AF254" s="210"/>
      <c r="AG254" s="210" t="s">
        <v>160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17"/>
      <c r="B255" s="218"/>
      <c r="C255" s="251" t="s">
        <v>503</v>
      </c>
      <c r="D255" s="226"/>
      <c r="E255" s="227">
        <v>4.83</v>
      </c>
      <c r="F255" s="221"/>
      <c r="G255" s="221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21"/>
      <c r="Z255" s="210"/>
      <c r="AA255" s="210"/>
      <c r="AB255" s="210"/>
      <c r="AC255" s="210"/>
      <c r="AD255" s="210"/>
      <c r="AE255" s="210"/>
      <c r="AF255" s="210"/>
      <c r="AG255" s="210" t="s">
        <v>160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51" t="s">
        <v>504</v>
      </c>
      <c r="D256" s="226"/>
      <c r="E256" s="227">
        <v>1.77</v>
      </c>
      <c r="F256" s="221"/>
      <c r="G256" s="221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0"/>
      <c r="AA256" s="210"/>
      <c r="AB256" s="210"/>
      <c r="AC256" s="210"/>
      <c r="AD256" s="210"/>
      <c r="AE256" s="210"/>
      <c r="AF256" s="210"/>
      <c r="AG256" s="210" t="s">
        <v>160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17">
        <v>83</v>
      </c>
      <c r="B257" s="218" t="s">
        <v>505</v>
      </c>
      <c r="C257" s="264" t="s">
        <v>506</v>
      </c>
      <c r="D257" s="219" t="s">
        <v>0</v>
      </c>
      <c r="E257" s="262"/>
      <c r="F257" s="222"/>
      <c r="G257" s="221">
        <f>ROUND(E257*F257,2)</f>
        <v>0</v>
      </c>
      <c r="H257" s="222"/>
      <c r="I257" s="221">
        <f>ROUND(E257*H257,2)</f>
        <v>0</v>
      </c>
      <c r="J257" s="222"/>
      <c r="K257" s="221">
        <f>ROUND(E257*J257,2)</f>
        <v>0</v>
      </c>
      <c r="L257" s="221">
        <v>21</v>
      </c>
      <c r="M257" s="221">
        <f>G257*(1+L257/100)</f>
        <v>0</v>
      </c>
      <c r="N257" s="220">
        <v>0</v>
      </c>
      <c r="O257" s="220">
        <f>ROUND(E257*N257,2)</f>
        <v>0</v>
      </c>
      <c r="P257" s="220">
        <v>0</v>
      </c>
      <c r="Q257" s="220">
        <f>ROUND(E257*P257,2)</f>
        <v>0</v>
      </c>
      <c r="R257" s="221"/>
      <c r="S257" s="221" t="s">
        <v>221</v>
      </c>
      <c r="T257" s="221" t="s">
        <v>149</v>
      </c>
      <c r="U257" s="221">
        <v>0</v>
      </c>
      <c r="V257" s="221">
        <f>ROUND(E257*U257,2)</f>
        <v>0</v>
      </c>
      <c r="W257" s="221"/>
      <c r="X257" s="221" t="s">
        <v>323</v>
      </c>
      <c r="Y257" s="221" t="s">
        <v>151</v>
      </c>
      <c r="Z257" s="210"/>
      <c r="AA257" s="210"/>
      <c r="AB257" s="210"/>
      <c r="AC257" s="210"/>
      <c r="AD257" s="210"/>
      <c r="AE257" s="210"/>
      <c r="AF257" s="210"/>
      <c r="AG257" s="210" t="s">
        <v>348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x14ac:dyDescent="0.2">
      <c r="A258" s="229" t="s">
        <v>143</v>
      </c>
      <c r="B258" s="230" t="s">
        <v>97</v>
      </c>
      <c r="C258" s="246" t="s">
        <v>98</v>
      </c>
      <c r="D258" s="231"/>
      <c r="E258" s="232"/>
      <c r="F258" s="233"/>
      <c r="G258" s="233">
        <f>SUMIF(AG259:AG274,"&lt;&gt;NOR",G259:G274)</f>
        <v>0</v>
      </c>
      <c r="H258" s="233"/>
      <c r="I258" s="233">
        <f>SUM(I259:I274)</f>
        <v>0</v>
      </c>
      <c r="J258" s="233"/>
      <c r="K258" s="233">
        <f>SUM(K259:K274)</f>
        <v>0</v>
      </c>
      <c r="L258" s="233"/>
      <c r="M258" s="233">
        <f>SUM(M259:M274)</f>
        <v>0</v>
      </c>
      <c r="N258" s="232"/>
      <c r="O258" s="232">
        <f>SUM(O259:O274)</f>
        <v>0.25</v>
      </c>
      <c r="P258" s="232"/>
      <c r="Q258" s="232">
        <f>SUM(Q259:Q274)</f>
        <v>0.19999999999999998</v>
      </c>
      <c r="R258" s="233"/>
      <c r="S258" s="233"/>
      <c r="T258" s="234"/>
      <c r="U258" s="228"/>
      <c r="V258" s="228">
        <f>SUM(V259:V274)</f>
        <v>0</v>
      </c>
      <c r="W258" s="228"/>
      <c r="X258" s="228"/>
      <c r="Y258" s="228"/>
      <c r="AG258" t="s">
        <v>144</v>
      </c>
    </row>
    <row r="259" spans="1:60" outlineLevel="1" x14ac:dyDescent="0.2">
      <c r="A259" s="236">
        <v>84</v>
      </c>
      <c r="B259" s="237" t="s">
        <v>507</v>
      </c>
      <c r="C259" s="247" t="s">
        <v>508</v>
      </c>
      <c r="D259" s="238" t="s">
        <v>258</v>
      </c>
      <c r="E259" s="239">
        <v>2.7</v>
      </c>
      <c r="F259" s="240"/>
      <c r="G259" s="241">
        <f>ROUND(E259*F259,2)</f>
        <v>0</v>
      </c>
      <c r="H259" s="240"/>
      <c r="I259" s="241">
        <f>ROUND(E259*H259,2)</f>
        <v>0</v>
      </c>
      <c r="J259" s="240"/>
      <c r="K259" s="241">
        <f>ROUND(E259*J259,2)</f>
        <v>0</v>
      </c>
      <c r="L259" s="241">
        <v>21</v>
      </c>
      <c r="M259" s="241">
        <f>G259*(1+L259/100)</f>
        <v>0</v>
      </c>
      <c r="N259" s="239">
        <v>1.25E-3</v>
      </c>
      <c r="O259" s="239">
        <f>ROUND(E259*N259,2)</f>
        <v>0</v>
      </c>
      <c r="P259" s="239">
        <v>0</v>
      </c>
      <c r="Q259" s="239">
        <f>ROUND(E259*P259,2)</f>
        <v>0</v>
      </c>
      <c r="R259" s="241"/>
      <c r="S259" s="241" t="s">
        <v>221</v>
      </c>
      <c r="T259" s="242" t="s">
        <v>149</v>
      </c>
      <c r="U259" s="221">
        <v>0</v>
      </c>
      <c r="V259" s="221">
        <f>ROUND(E259*U259,2)</f>
        <v>0</v>
      </c>
      <c r="W259" s="221"/>
      <c r="X259" s="221" t="s">
        <v>150</v>
      </c>
      <c r="Y259" s="221" t="s">
        <v>151</v>
      </c>
      <c r="Z259" s="210"/>
      <c r="AA259" s="210"/>
      <c r="AB259" s="210"/>
      <c r="AC259" s="210"/>
      <c r="AD259" s="210"/>
      <c r="AE259" s="210"/>
      <c r="AF259" s="210"/>
      <c r="AG259" s="210" t="s">
        <v>327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">
      <c r="A260" s="217"/>
      <c r="B260" s="218"/>
      <c r="C260" s="251" t="s">
        <v>509</v>
      </c>
      <c r="D260" s="226"/>
      <c r="E260" s="227">
        <v>2.7</v>
      </c>
      <c r="F260" s="221"/>
      <c r="G260" s="221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0"/>
      <c r="AA260" s="210"/>
      <c r="AB260" s="210"/>
      <c r="AC260" s="210"/>
      <c r="AD260" s="210"/>
      <c r="AE260" s="210"/>
      <c r="AF260" s="210"/>
      <c r="AG260" s="210" t="s">
        <v>160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36">
        <v>85</v>
      </c>
      <c r="B261" s="237" t="s">
        <v>510</v>
      </c>
      <c r="C261" s="247" t="s">
        <v>511</v>
      </c>
      <c r="D261" s="238" t="s">
        <v>226</v>
      </c>
      <c r="E261" s="239">
        <v>8.8000000000000007</v>
      </c>
      <c r="F261" s="240"/>
      <c r="G261" s="241">
        <f>ROUND(E261*F261,2)</f>
        <v>0</v>
      </c>
      <c r="H261" s="240"/>
      <c r="I261" s="241">
        <f>ROUND(E261*H261,2)</f>
        <v>0</v>
      </c>
      <c r="J261" s="240"/>
      <c r="K261" s="241">
        <f>ROUND(E261*J261,2)</f>
        <v>0</v>
      </c>
      <c r="L261" s="241">
        <v>21</v>
      </c>
      <c r="M261" s="241">
        <f>G261*(1+L261/100)</f>
        <v>0</v>
      </c>
      <c r="N261" s="239">
        <v>0</v>
      </c>
      <c r="O261" s="239">
        <f>ROUND(E261*N261,2)</f>
        <v>0</v>
      </c>
      <c r="P261" s="239">
        <v>2.1000000000000001E-2</v>
      </c>
      <c r="Q261" s="239">
        <f>ROUND(E261*P261,2)</f>
        <v>0.18</v>
      </c>
      <c r="R261" s="241"/>
      <c r="S261" s="241" t="s">
        <v>221</v>
      </c>
      <c r="T261" s="242" t="s">
        <v>149</v>
      </c>
      <c r="U261" s="221">
        <v>0</v>
      </c>
      <c r="V261" s="221">
        <f>ROUND(E261*U261,2)</f>
        <v>0</v>
      </c>
      <c r="W261" s="221"/>
      <c r="X261" s="221" t="s">
        <v>150</v>
      </c>
      <c r="Y261" s="221" t="s">
        <v>151</v>
      </c>
      <c r="Z261" s="210"/>
      <c r="AA261" s="210"/>
      <c r="AB261" s="210"/>
      <c r="AC261" s="210"/>
      <c r="AD261" s="210"/>
      <c r="AE261" s="210"/>
      <c r="AF261" s="210"/>
      <c r="AG261" s="210" t="s">
        <v>172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">
      <c r="A262" s="217"/>
      <c r="B262" s="218"/>
      <c r="C262" s="251" t="s">
        <v>512</v>
      </c>
      <c r="D262" s="226"/>
      <c r="E262" s="227">
        <v>8.8000000000000007</v>
      </c>
      <c r="F262" s="221"/>
      <c r="G262" s="221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  <c r="Z262" s="210"/>
      <c r="AA262" s="210"/>
      <c r="AB262" s="210"/>
      <c r="AC262" s="210"/>
      <c r="AD262" s="210"/>
      <c r="AE262" s="210"/>
      <c r="AF262" s="210"/>
      <c r="AG262" s="210" t="s">
        <v>160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36">
        <v>86</v>
      </c>
      <c r="B263" s="237" t="s">
        <v>513</v>
      </c>
      <c r="C263" s="247" t="s">
        <v>514</v>
      </c>
      <c r="D263" s="238" t="s">
        <v>258</v>
      </c>
      <c r="E263" s="239">
        <v>13.4</v>
      </c>
      <c r="F263" s="240"/>
      <c r="G263" s="241">
        <f>ROUND(E263*F263,2)</f>
        <v>0</v>
      </c>
      <c r="H263" s="240"/>
      <c r="I263" s="241">
        <f>ROUND(E263*H263,2)</f>
        <v>0</v>
      </c>
      <c r="J263" s="240"/>
      <c r="K263" s="241">
        <f>ROUND(E263*J263,2)</f>
        <v>0</v>
      </c>
      <c r="L263" s="241">
        <v>21</v>
      </c>
      <c r="M263" s="241">
        <f>G263*(1+L263/100)</f>
        <v>0</v>
      </c>
      <c r="N263" s="239">
        <v>0</v>
      </c>
      <c r="O263" s="239">
        <f>ROUND(E263*N263,2)</f>
        <v>0</v>
      </c>
      <c r="P263" s="239">
        <v>0</v>
      </c>
      <c r="Q263" s="239">
        <f>ROUND(E263*P263,2)</f>
        <v>0</v>
      </c>
      <c r="R263" s="241"/>
      <c r="S263" s="241" t="s">
        <v>221</v>
      </c>
      <c r="T263" s="242" t="s">
        <v>149</v>
      </c>
      <c r="U263" s="221">
        <v>0</v>
      </c>
      <c r="V263" s="221">
        <f>ROUND(E263*U263,2)</f>
        <v>0</v>
      </c>
      <c r="W263" s="221"/>
      <c r="X263" s="221" t="s">
        <v>150</v>
      </c>
      <c r="Y263" s="221" t="s">
        <v>151</v>
      </c>
      <c r="Z263" s="210"/>
      <c r="AA263" s="210"/>
      <c r="AB263" s="210"/>
      <c r="AC263" s="210"/>
      <c r="AD263" s="210"/>
      <c r="AE263" s="210"/>
      <c r="AF263" s="210"/>
      <c r="AG263" s="210" t="s">
        <v>327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48" t="s">
        <v>515</v>
      </c>
      <c r="D264" s="244"/>
      <c r="E264" s="244"/>
      <c r="F264" s="244"/>
      <c r="G264" s="244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0"/>
      <c r="AA264" s="210"/>
      <c r="AB264" s="210"/>
      <c r="AC264" s="210"/>
      <c r="AD264" s="210"/>
      <c r="AE264" s="210"/>
      <c r="AF264" s="210"/>
      <c r="AG264" s="210" t="s">
        <v>154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17"/>
      <c r="B265" s="218"/>
      <c r="C265" s="251" t="s">
        <v>516</v>
      </c>
      <c r="D265" s="226"/>
      <c r="E265" s="227">
        <v>13.4</v>
      </c>
      <c r="F265" s="221"/>
      <c r="G265" s="221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  <c r="Z265" s="210"/>
      <c r="AA265" s="210"/>
      <c r="AB265" s="210"/>
      <c r="AC265" s="210"/>
      <c r="AD265" s="210"/>
      <c r="AE265" s="210"/>
      <c r="AF265" s="210"/>
      <c r="AG265" s="210" t="s">
        <v>160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36">
        <v>87</v>
      </c>
      <c r="B266" s="237" t="s">
        <v>517</v>
      </c>
      <c r="C266" s="247" t="s">
        <v>518</v>
      </c>
      <c r="D266" s="238" t="s">
        <v>519</v>
      </c>
      <c r="E266" s="239">
        <v>20</v>
      </c>
      <c r="F266" s="240"/>
      <c r="G266" s="241">
        <f>ROUND(E266*F266,2)</f>
        <v>0</v>
      </c>
      <c r="H266" s="240"/>
      <c r="I266" s="241">
        <f>ROUND(E266*H266,2)</f>
        <v>0</v>
      </c>
      <c r="J266" s="240"/>
      <c r="K266" s="241">
        <f>ROUND(E266*J266,2)</f>
        <v>0</v>
      </c>
      <c r="L266" s="241">
        <v>21</v>
      </c>
      <c r="M266" s="241">
        <f>G266*(1+L266/100)</f>
        <v>0</v>
      </c>
      <c r="N266" s="239">
        <v>5.0000000000000002E-5</v>
      </c>
      <c r="O266" s="239">
        <f>ROUND(E266*N266,2)</f>
        <v>0</v>
      </c>
      <c r="P266" s="239">
        <v>1E-3</v>
      </c>
      <c r="Q266" s="239">
        <f>ROUND(E266*P266,2)</f>
        <v>0.02</v>
      </c>
      <c r="R266" s="241"/>
      <c r="S266" s="241" t="s">
        <v>221</v>
      </c>
      <c r="T266" s="242" t="s">
        <v>149</v>
      </c>
      <c r="U266" s="221">
        <v>0</v>
      </c>
      <c r="V266" s="221">
        <f>ROUND(E266*U266,2)</f>
        <v>0</v>
      </c>
      <c r="W266" s="221"/>
      <c r="X266" s="221" t="s">
        <v>150</v>
      </c>
      <c r="Y266" s="221" t="s">
        <v>151</v>
      </c>
      <c r="Z266" s="210"/>
      <c r="AA266" s="210"/>
      <c r="AB266" s="210"/>
      <c r="AC266" s="210"/>
      <c r="AD266" s="210"/>
      <c r="AE266" s="210"/>
      <c r="AF266" s="210"/>
      <c r="AG266" s="210" t="s">
        <v>172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">
      <c r="A267" s="217"/>
      <c r="B267" s="218"/>
      <c r="C267" s="248" t="s">
        <v>520</v>
      </c>
      <c r="D267" s="244"/>
      <c r="E267" s="244"/>
      <c r="F267" s="244"/>
      <c r="G267" s="244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21"/>
      <c r="Z267" s="210"/>
      <c r="AA267" s="210"/>
      <c r="AB267" s="210"/>
      <c r="AC267" s="210"/>
      <c r="AD267" s="210"/>
      <c r="AE267" s="210"/>
      <c r="AF267" s="210"/>
      <c r="AG267" s="210" t="s">
        <v>154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">
      <c r="A268" s="217"/>
      <c r="B268" s="218"/>
      <c r="C268" s="251" t="s">
        <v>521</v>
      </c>
      <c r="D268" s="226"/>
      <c r="E268" s="227">
        <v>20</v>
      </c>
      <c r="F268" s="221"/>
      <c r="G268" s="221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21"/>
      <c r="Z268" s="210"/>
      <c r="AA268" s="210"/>
      <c r="AB268" s="210"/>
      <c r="AC268" s="210"/>
      <c r="AD268" s="210"/>
      <c r="AE268" s="210"/>
      <c r="AF268" s="210"/>
      <c r="AG268" s="210" t="s">
        <v>160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36">
        <v>88</v>
      </c>
      <c r="B269" s="237" t="s">
        <v>522</v>
      </c>
      <c r="C269" s="247" t="s">
        <v>523</v>
      </c>
      <c r="D269" s="238" t="s">
        <v>351</v>
      </c>
      <c r="E269" s="239">
        <v>1</v>
      </c>
      <c r="F269" s="240"/>
      <c r="G269" s="241">
        <f>ROUND(E269*F269,2)</f>
        <v>0</v>
      </c>
      <c r="H269" s="240"/>
      <c r="I269" s="241">
        <f>ROUND(E269*H269,2)</f>
        <v>0</v>
      </c>
      <c r="J269" s="240"/>
      <c r="K269" s="241">
        <f>ROUND(E269*J269,2)</f>
        <v>0</v>
      </c>
      <c r="L269" s="241">
        <v>21</v>
      </c>
      <c r="M269" s="241">
        <f>G269*(1+L269/100)</f>
        <v>0</v>
      </c>
      <c r="N269" s="239">
        <v>0.25</v>
      </c>
      <c r="O269" s="239">
        <f>ROUND(E269*N269,2)</f>
        <v>0.25</v>
      </c>
      <c r="P269" s="239">
        <v>0</v>
      </c>
      <c r="Q269" s="239">
        <f>ROUND(E269*P269,2)</f>
        <v>0</v>
      </c>
      <c r="R269" s="241"/>
      <c r="S269" s="241" t="s">
        <v>148</v>
      </c>
      <c r="T269" s="242" t="s">
        <v>149</v>
      </c>
      <c r="U269" s="221">
        <v>0</v>
      </c>
      <c r="V269" s="221">
        <f>ROUND(E269*U269,2)</f>
        <v>0</v>
      </c>
      <c r="W269" s="221"/>
      <c r="X269" s="221" t="s">
        <v>342</v>
      </c>
      <c r="Y269" s="221" t="s">
        <v>151</v>
      </c>
      <c r="Z269" s="210"/>
      <c r="AA269" s="210"/>
      <c r="AB269" s="210"/>
      <c r="AC269" s="210"/>
      <c r="AD269" s="210"/>
      <c r="AE269" s="210"/>
      <c r="AF269" s="210"/>
      <c r="AG269" s="210" t="s">
        <v>343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33.75" outlineLevel="2" x14ac:dyDescent="0.2">
      <c r="A270" s="217"/>
      <c r="B270" s="218"/>
      <c r="C270" s="248" t="s">
        <v>592</v>
      </c>
      <c r="D270" s="244"/>
      <c r="E270" s="244"/>
      <c r="F270" s="244"/>
      <c r="G270" s="244"/>
      <c r="H270" s="221"/>
      <c r="I270" s="221"/>
      <c r="J270" s="221"/>
      <c r="K270" s="221"/>
      <c r="L270" s="221"/>
      <c r="M270" s="221"/>
      <c r="N270" s="220"/>
      <c r="O270" s="220"/>
      <c r="P270" s="220"/>
      <c r="Q270" s="220"/>
      <c r="R270" s="221"/>
      <c r="S270" s="221"/>
      <c r="T270" s="221"/>
      <c r="U270" s="221"/>
      <c r="V270" s="221"/>
      <c r="W270" s="221"/>
      <c r="X270" s="221"/>
      <c r="Y270" s="221"/>
      <c r="Z270" s="210"/>
      <c r="AA270" s="210"/>
      <c r="AB270" s="210"/>
      <c r="AC270" s="210"/>
      <c r="AD270" s="210"/>
      <c r="AE270" s="210"/>
      <c r="AF270" s="210"/>
      <c r="AG270" s="210" t="s">
        <v>154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43" t="str">
        <f>C270</f>
        <v>Bude tvořen nosnými hliníkovými příčlemi, které jsou šroubované do obrubníku popř. do vlastního kotvícího nadobrubníkového přechodu. Na takto vytvořenou podkonstrukci (celohliníkovou) přes těsnění a dřík se pokládá vlastní zasklívací materiál který je přichycen klempířskými výrobky (AL lišta s gumovým těsněním). Povrchová úprava v barvě střešní krytiny. Světlík bude pevný, bez odvětrání.</v>
      </c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50" t="s">
        <v>158</v>
      </c>
      <c r="D271" s="223"/>
      <c r="E271" s="224"/>
      <c r="F271" s="225"/>
      <c r="G271" s="225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21"/>
      <c r="Z271" s="210"/>
      <c r="AA271" s="210"/>
      <c r="AB271" s="210"/>
      <c r="AC271" s="210"/>
      <c r="AD271" s="210"/>
      <c r="AE271" s="210"/>
      <c r="AF271" s="210"/>
      <c r="AG271" s="210" t="s">
        <v>154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ht="22.5" outlineLevel="3" x14ac:dyDescent="0.2">
      <c r="A272" s="217"/>
      <c r="B272" s="218"/>
      <c r="C272" s="249" t="s">
        <v>524</v>
      </c>
      <c r="D272" s="245"/>
      <c r="E272" s="245"/>
      <c r="F272" s="245"/>
      <c r="G272" s="245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21"/>
      <c r="Z272" s="210"/>
      <c r="AA272" s="210"/>
      <c r="AB272" s="210"/>
      <c r="AC272" s="210"/>
      <c r="AD272" s="210"/>
      <c r="AE272" s="210"/>
      <c r="AF272" s="210"/>
      <c r="AG272" s="210" t="s">
        <v>154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43" t="str">
        <f>C272</f>
        <v>Zasklení bude provedeno izolačním trojsklem s výsledným součinitelem prostupu tepla celého světlíku U=1,1 W/m2K. Z horní strany bude bezpečnostní zasklení, pro případ padajícího sněhu a ledu z horní střechy budovy školy. Zasklení dle normy EN 356 třída P3A - 33.4.</v>
      </c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">
      <c r="A273" s="217"/>
      <c r="B273" s="218"/>
      <c r="C273" s="251" t="s">
        <v>68</v>
      </c>
      <c r="D273" s="226"/>
      <c r="E273" s="227">
        <v>1</v>
      </c>
      <c r="F273" s="221"/>
      <c r="G273" s="221"/>
      <c r="H273" s="221"/>
      <c r="I273" s="221"/>
      <c r="J273" s="221"/>
      <c r="K273" s="221"/>
      <c r="L273" s="221"/>
      <c r="M273" s="221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21"/>
      <c r="Z273" s="210"/>
      <c r="AA273" s="210"/>
      <c r="AB273" s="210"/>
      <c r="AC273" s="210"/>
      <c r="AD273" s="210"/>
      <c r="AE273" s="210"/>
      <c r="AF273" s="210"/>
      <c r="AG273" s="210" t="s">
        <v>160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17">
        <v>89</v>
      </c>
      <c r="B274" s="218" t="s">
        <v>525</v>
      </c>
      <c r="C274" s="264" t="s">
        <v>526</v>
      </c>
      <c r="D274" s="219" t="s">
        <v>0</v>
      </c>
      <c r="E274" s="262"/>
      <c r="F274" s="222"/>
      <c r="G274" s="221">
        <f>ROUND(E274*F274,2)</f>
        <v>0</v>
      </c>
      <c r="H274" s="222"/>
      <c r="I274" s="221">
        <f>ROUND(E274*H274,2)</f>
        <v>0</v>
      </c>
      <c r="J274" s="222"/>
      <c r="K274" s="221">
        <f>ROUND(E274*J274,2)</f>
        <v>0</v>
      </c>
      <c r="L274" s="221">
        <v>21</v>
      </c>
      <c r="M274" s="221">
        <f>G274*(1+L274/100)</f>
        <v>0</v>
      </c>
      <c r="N274" s="220">
        <v>0</v>
      </c>
      <c r="O274" s="220">
        <f>ROUND(E274*N274,2)</f>
        <v>0</v>
      </c>
      <c r="P274" s="220">
        <v>0</v>
      </c>
      <c r="Q274" s="220">
        <f>ROUND(E274*P274,2)</f>
        <v>0</v>
      </c>
      <c r="R274" s="221"/>
      <c r="S274" s="221" t="s">
        <v>221</v>
      </c>
      <c r="T274" s="221" t="s">
        <v>149</v>
      </c>
      <c r="U274" s="221">
        <v>0</v>
      </c>
      <c r="V274" s="221">
        <f>ROUND(E274*U274,2)</f>
        <v>0</v>
      </c>
      <c r="W274" s="221"/>
      <c r="X274" s="221" t="s">
        <v>323</v>
      </c>
      <c r="Y274" s="221" t="s">
        <v>151</v>
      </c>
      <c r="Z274" s="210"/>
      <c r="AA274" s="210"/>
      <c r="AB274" s="210"/>
      <c r="AC274" s="210"/>
      <c r="AD274" s="210"/>
      <c r="AE274" s="210"/>
      <c r="AF274" s="210"/>
      <c r="AG274" s="210" t="s">
        <v>348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x14ac:dyDescent="0.2">
      <c r="A275" s="229" t="s">
        <v>143</v>
      </c>
      <c r="B275" s="230" t="s">
        <v>99</v>
      </c>
      <c r="C275" s="246" t="s">
        <v>100</v>
      </c>
      <c r="D275" s="231"/>
      <c r="E275" s="232"/>
      <c r="F275" s="233"/>
      <c r="G275" s="233">
        <f>SUMIF(AG276:AG298,"&lt;&gt;NOR",G276:G298)</f>
        <v>0</v>
      </c>
      <c r="H275" s="233"/>
      <c r="I275" s="233">
        <f>SUM(I276:I298)</f>
        <v>0</v>
      </c>
      <c r="J275" s="233"/>
      <c r="K275" s="233">
        <f>SUM(K276:K298)</f>
        <v>0</v>
      </c>
      <c r="L275" s="233"/>
      <c r="M275" s="233">
        <f>SUM(M276:M298)</f>
        <v>0</v>
      </c>
      <c r="N275" s="232"/>
      <c r="O275" s="232">
        <f>SUM(O276:O298)</f>
        <v>7.0000000000000007E-2</v>
      </c>
      <c r="P275" s="232"/>
      <c r="Q275" s="232">
        <f>SUM(Q276:Q298)</f>
        <v>0</v>
      </c>
      <c r="R275" s="233"/>
      <c r="S275" s="233"/>
      <c r="T275" s="234"/>
      <c r="U275" s="228"/>
      <c r="V275" s="228">
        <f>SUM(V276:V298)</f>
        <v>0</v>
      </c>
      <c r="W275" s="228"/>
      <c r="X275" s="228"/>
      <c r="Y275" s="228"/>
      <c r="AG275" t="s">
        <v>144</v>
      </c>
    </row>
    <row r="276" spans="1:60" outlineLevel="1" x14ac:dyDescent="0.2">
      <c r="A276" s="236">
        <v>90</v>
      </c>
      <c r="B276" s="237" t="s">
        <v>527</v>
      </c>
      <c r="C276" s="247" t="s">
        <v>528</v>
      </c>
      <c r="D276" s="238" t="s">
        <v>226</v>
      </c>
      <c r="E276" s="239">
        <v>2.5</v>
      </c>
      <c r="F276" s="240"/>
      <c r="G276" s="241">
        <f>ROUND(E276*F276,2)</f>
        <v>0</v>
      </c>
      <c r="H276" s="240"/>
      <c r="I276" s="241">
        <f>ROUND(E276*H276,2)</f>
        <v>0</v>
      </c>
      <c r="J276" s="240"/>
      <c r="K276" s="241">
        <f>ROUND(E276*J276,2)</f>
        <v>0</v>
      </c>
      <c r="L276" s="241">
        <v>21</v>
      </c>
      <c r="M276" s="241">
        <f>G276*(1+L276/100)</f>
        <v>0</v>
      </c>
      <c r="N276" s="239">
        <v>1.0000000000000001E-5</v>
      </c>
      <c r="O276" s="239">
        <f>ROUND(E276*N276,2)</f>
        <v>0</v>
      </c>
      <c r="P276" s="239">
        <v>0</v>
      </c>
      <c r="Q276" s="239">
        <f>ROUND(E276*P276,2)</f>
        <v>0</v>
      </c>
      <c r="R276" s="241"/>
      <c r="S276" s="241" t="s">
        <v>221</v>
      </c>
      <c r="T276" s="242" t="s">
        <v>149</v>
      </c>
      <c r="U276" s="221">
        <v>0</v>
      </c>
      <c r="V276" s="221">
        <f>ROUND(E276*U276,2)</f>
        <v>0</v>
      </c>
      <c r="W276" s="221"/>
      <c r="X276" s="221" t="s">
        <v>150</v>
      </c>
      <c r="Y276" s="221" t="s">
        <v>151</v>
      </c>
      <c r="Z276" s="210"/>
      <c r="AA276" s="210"/>
      <c r="AB276" s="210"/>
      <c r="AC276" s="210"/>
      <c r="AD276" s="210"/>
      <c r="AE276" s="210"/>
      <c r="AF276" s="210"/>
      <c r="AG276" s="210" t="s">
        <v>327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17"/>
      <c r="B277" s="218"/>
      <c r="C277" s="251" t="s">
        <v>529</v>
      </c>
      <c r="D277" s="226"/>
      <c r="E277" s="227">
        <v>2.5</v>
      </c>
      <c r="F277" s="221"/>
      <c r="G277" s="221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21"/>
      <c r="Z277" s="210"/>
      <c r="AA277" s="210"/>
      <c r="AB277" s="210"/>
      <c r="AC277" s="210"/>
      <c r="AD277" s="210"/>
      <c r="AE277" s="210"/>
      <c r="AF277" s="210"/>
      <c r="AG277" s="210" t="s">
        <v>160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36">
        <v>91</v>
      </c>
      <c r="B278" s="237" t="s">
        <v>530</v>
      </c>
      <c r="C278" s="247" t="s">
        <v>531</v>
      </c>
      <c r="D278" s="238" t="s">
        <v>226</v>
      </c>
      <c r="E278" s="239">
        <v>2.5</v>
      </c>
      <c r="F278" s="240"/>
      <c r="G278" s="241">
        <f>ROUND(E278*F278,2)</f>
        <v>0</v>
      </c>
      <c r="H278" s="240"/>
      <c r="I278" s="241">
        <f>ROUND(E278*H278,2)</f>
        <v>0</v>
      </c>
      <c r="J278" s="240"/>
      <c r="K278" s="241">
        <f>ROUND(E278*J278,2)</f>
        <v>0</v>
      </c>
      <c r="L278" s="241">
        <v>21</v>
      </c>
      <c r="M278" s="241">
        <f>G278*(1+L278/100)</f>
        <v>0</v>
      </c>
      <c r="N278" s="239">
        <v>4.2000000000000002E-4</v>
      </c>
      <c r="O278" s="239">
        <f>ROUND(E278*N278,2)</f>
        <v>0</v>
      </c>
      <c r="P278" s="239">
        <v>0</v>
      </c>
      <c r="Q278" s="239">
        <f>ROUND(E278*P278,2)</f>
        <v>0</v>
      </c>
      <c r="R278" s="241"/>
      <c r="S278" s="241" t="s">
        <v>221</v>
      </c>
      <c r="T278" s="242" t="s">
        <v>149</v>
      </c>
      <c r="U278" s="221">
        <v>0</v>
      </c>
      <c r="V278" s="221">
        <f>ROUND(E278*U278,2)</f>
        <v>0</v>
      </c>
      <c r="W278" s="221"/>
      <c r="X278" s="221" t="s">
        <v>150</v>
      </c>
      <c r="Y278" s="221" t="s">
        <v>151</v>
      </c>
      <c r="Z278" s="210"/>
      <c r="AA278" s="210"/>
      <c r="AB278" s="210"/>
      <c r="AC278" s="210"/>
      <c r="AD278" s="210"/>
      <c r="AE278" s="210"/>
      <c r="AF278" s="210"/>
      <c r="AG278" s="210" t="s">
        <v>327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">
      <c r="A279" s="217"/>
      <c r="B279" s="218"/>
      <c r="C279" s="248" t="s">
        <v>532</v>
      </c>
      <c r="D279" s="244"/>
      <c r="E279" s="244"/>
      <c r="F279" s="244"/>
      <c r="G279" s="244"/>
      <c r="H279" s="221"/>
      <c r="I279" s="221"/>
      <c r="J279" s="221"/>
      <c r="K279" s="221"/>
      <c r="L279" s="221"/>
      <c r="M279" s="221"/>
      <c r="N279" s="220"/>
      <c r="O279" s="220"/>
      <c r="P279" s="220"/>
      <c r="Q279" s="220"/>
      <c r="R279" s="221"/>
      <c r="S279" s="221"/>
      <c r="T279" s="221"/>
      <c r="U279" s="221"/>
      <c r="V279" s="221"/>
      <c r="W279" s="221"/>
      <c r="X279" s="221"/>
      <c r="Y279" s="221"/>
      <c r="Z279" s="210"/>
      <c r="AA279" s="210"/>
      <c r="AB279" s="210"/>
      <c r="AC279" s="210"/>
      <c r="AD279" s="210"/>
      <c r="AE279" s="210"/>
      <c r="AF279" s="210"/>
      <c r="AG279" s="210" t="s">
        <v>154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51" t="s">
        <v>533</v>
      </c>
      <c r="D280" s="226"/>
      <c r="E280" s="227">
        <v>2.5</v>
      </c>
      <c r="F280" s="221"/>
      <c r="G280" s="221"/>
      <c r="H280" s="221"/>
      <c r="I280" s="221"/>
      <c r="J280" s="221"/>
      <c r="K280" s="221"/>
      <c r="L280" s="221"/>
      <c r="M280" s="221"/>
      <c r="N280" s="220"/>
      <c r="O280" s="220"/>
      <c r="P280" s="220"/>
      <c r="Q280" s="220"/>
      <c r="R280" s="221"/>
      <c r="S280" s="221"/>
      <c r="T280" s="221"/>
      <c r="U280" s="221"/>
      <c r="V280" s="221"/>
      <c r="W280" s="221"/>
      <c r="X280" s="221"/>
      <c r="Y280" s="221"/>
      <c r="Z280" s="210"/>
      <c r="AA280" s="210"/>
      <c r="AB280" s="210"/>
      <c r="AC280" s="210"/>
      <c r="AD280" s="210"/>
      <c r="AE280" s="210"/>
      <c r="AF280" s="210"/>
      <c r="AG280" s="210" t="s">
        <v>160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36">
        <v>92</v>
      </c>
      <c r="B281" s="237" t="s">
        <v>534</v>
      </c>
      <c r="C281" s="247" t="s">
        <v>535</v>
      </c>
      <c r="D281" s="238" t="s">
        <v>226</v>
      </c>
      <c r="E281" s="239">
        <v>36.0625</v>
      </c>
      <c r="F281" s="240"/>
      <c r="G281" s="241">
        <f>ROUND(E281*F281,2)</f>
        <v>0</v>
      </c>
      <c r="H281" s="240"/>
      <c r="I281" s="241">
        <f>ROUND(E281*H281,2)</f>
        <v>0</v>
      </c>
      <c r="J281" s="240"/>
      <c r="K281" s="241">
        <f>ROUND(E281*J281,2)</f>
        <v>0</v>
      </c>
      <c r="L281" s="241">
        <v>21</v>
      </c>
      <c r="M281" s="241">
        <f>G281*(1+L281/100)</f>
        <v>0</v>
      </c>
      <c r="N281" s="239">
        <v>1.0000000000000001E-5</v>
      </c>
      <c r="O281" s="239">
        <f>ROUND(E281*N281,2)</f>
        <v>0</v>
      </c>
      <c r="P281" s="239">
        <v>0</v>
      </c>
      <c r="Q281" s="239">
        <f>ROUND(E281*P281,2)</f>
        <v>0</v>
      </c>
      <c r="R281" s="241"/>
      <c r="S281" s="241" t="s">
        <v>221</v>
      </c>
      <c r="T281" s="242" t="s">
        <v>149</v>
      </c>
      <c r="U281" s="221">
        <v>0</v>
      </c>
      <c r="V281" s="221">
        <f>ROUND(E281*U281,2)</f>
        <v>0</v>
      </c>
      <c r="W281" s="221"/>
      <c r="X281" s="221" t="s">
        <v>150</v>
      </c>
      <c r="Y281" s="221" t="s">
        <v>151</v>
      </c>
      <c r="Z281" s="210"/>
      <c r="AA281" s="210"/>
      <c r="AB281" s="210"/>
      <c r="AC281" s="210"/>
      <c r="AD281" s="210"/>
      <c r="AE281" s="210"/>
      <c r="AF281" s="210"/>
      <c r="AG281" s="210" t="s">
        <v>327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">
      <c r="A282" s="217"/>
      <c r="B282" s="218"/>
      <c r="C282" s="248" t="s">
        <v>536</v>
      </c>
      <c r="D282" s="244"/>
      <c r="E282" s="244"/>
      <c r="F282" s="244"/>
      <c r="G282" s="244"/>
      <c r="H282" s="221"/>
      <c r="I282" s="221"/>
      <c r="J282" s="221"/>
      <c r="K282" s="221"/>
      <c r="L282" s="221"/>
      <c r="M282" s="221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21"/>
      <c r="Z282" s="210"/>
      <c r="AA282" s="210"/>
      <c r="AB282" s="210"/>
      <c r="AC282" s="210"/>
      <c r="AD282" s="210"/>
      <c r="AE282" s="210"/>
      <c r="AF282" s="210"/>
      <c r="AG282" s="210" t="s">
        <v>154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2">
      <c r="A283" s="217"/>
      <c r="B283" s="218"/>
      <c r="C283" s="251" t="s">
        <v>537</v>
      </c>
      <c r="D283" s="226"/>
      <c r="E283" s="227">
        <v>21</v>
      </c>
      <c r="F283" s="221"/>
      <c r="G283" s="221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21"/>
      <c r="Z283" s="210"/>
      <c r="AA283" s="210"/>
      <c r="AB283" s="210"/>
      <c r="AC283" s="210"/>
      <c r="AD283" s="210"/>
      <c r="AE283" s="210"/>
      <c r="AF283" s="210"/>
      <c r="AG283" s="210" t="s">
        <v>160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">
      <c r="A284" s="217"/>
      <c r="B284" s="218"/>
      <c r="C284" s="251" t="s">
        <v>538</v>
      </c>
      <c r="D284" s="226"/>
      <c r="E284" s="227">
        <v>3.59</v>
      </c>
      <c r="F284" s="221"/>
      <c r="G284" s="221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21"/>
      <c r="Z284" s="210"/>
      <c r="AA284" s="210"/>
      <c r="AB284" s="210"/>
      <c r="AC284" s="210"/>
      <c r="AD284" s="210"/>
      <c r="AE284" s="210"/>
      <c r="AF284" s="210"/>
      <c r="AG284" s="210" t="s">
        <v>160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51" t="s">
        <v>539</v>
      </c>
      <c r="D285" s="226"/>
      <c r="E285" s="227">
        <v>8.4</v>
      </c>
      <c r="F285" s="221"/>
      <c r="G285" s="221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21"/>
      <c r="Z285" s="210"/>
      <c r="AA285" s="210"/>
      <c r="AB285" s="210"/>
      <c r="AC285" s="210"/>
      <c r="AD285" s="210"/>
      <c r="AE285" s="210"/>
      <c r="AF285" s="210"/>
      <c r="AG285" s="210" t="s">
        <v>160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17"/>
      <c r="B286" s="218"/>
      <c r="C286" s="251" t="s">
        <v>540</v>
      </c>
      <c r="D286" s="226"/>
      <c r="E286" s="227">
        <v>3.08</v>
      </c>
      <c r="F286" s="221"/>
      <c r="G286" s="221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21"/>
      <c r="Z286" s="210"/>
      <c r="AA286" s="210"/>
      <c r="AB286" s="210"/>
      <c r="AC286" s="210"/>
      <c r="AD286" s="210"/>
      <c r="AE286" s="210"/>
      <c r="AF286" s="210"/>
      <c r="AG286" s="210" t="s">
        <v>160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36">
        <v>93</v>
      </c>
      <c r="B287" s="237" t="s">
        <v>541</v>
      </c>
      <c r="C287" s="247" t="s">
        <v>542</v>
      </c>
      <c r="D287" s="238" t="s">
        <v>226</v>
      </c>
      <c r="E287" s="239">
        <v>36.0625</v>
      </c>
      <c r="F287" s="240"/>
      <c r="G287" s="241">
        <f>ROUND(E287*F287,2)</f>
        <v>0</v>
      </c>
      <c r="H287" s="240"/>
      <c r="I287" s="241">
        <f>ROUND(E287*H287,2)</f>
        <v>0</v>
      </c>
      <c r="J287" s="240"/>
      <c r="K287" s="241">
        <f>ROUND(E287*J287,2)</f>
        <v>0</v>
      </c>
      <c r="L287" s="241">
        <v>21</v>
      </c>
      <c r="M287" s="241">
        <f>G287*(1+L287/100)</f>
        <v>0</v>
      </c>
      <c r="N287" s="239">
        <v>4.4999999999999999E-4</v>
      </c>
      <c r="O287" s="239">
        <f>ROUND(E287*N287,2)</f>
        <v>0.02</v>
      </c>
      <c r="P287" s="239">
        <v>0</v>
      </c>
      <c r="Q287" s="239">
        <f>ROUND(E287*P287,2)</f>
        <v>0</v>
      </c>
      <c r="R287" s="241"/>
      <c r="S287" s="241" t="s">
        <v>221</v>
      </c>
      <c r="T287" s="242" t="s">
        <v>149</v>
      </c>
      <c r="U287" s="221">
        <v>0</v>
      </c>
      <c r="V287" s="221">
        <f>ROUND(E287*U287,2)</f>
        <v>0</v>
      </c>
      <c r="W287" s="221"/>
      <c r="X287" s="221" t="s">
        <v>150</v>
      </c>
      <c r="Y287" s="221" t="s">
        <v>151</v>
      </c>
      <c r="Z287" s="210"/>
      <c r="AA287" s="210"/>
      <c r="AB287" s="210"/>
      <c r="AC287" s="210"/>
      <c r="AD287" s="210"/>
      <c r="AE287" s="210"/>
      <c r="AF287" s="210"/>
      <c r="AG287" s="210" t="s">
        <v>327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">
      <c r="A288" s="217"/>
      <c r="B288" s="218"/>
      <c r="C288" s="251" t="s">
        <v>537</v>
      </c>
      <c r="D288" s="226"/>
      <c r="E288" s="227">
        <v>21</v>
      </c>
      <c r="F288" s="221"/>
      <c r="G288" s="221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21"/>
      <c r="Z288" s="210"/>
      <c r="AA288" s="210"/>
      <c r="AB288" s="210"/>
      <c r="AC288" s="210"/>
      <c r="AD288" s="210"/>
      <c r="AE288" s="210"/>
      <c r="AF288" s="210"/>
      <c r="AG288" s="210" t="s">
        <v>160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">
      <c r="A289" s="217"/>
      <c r="B289" s="218"/>
      <c r="C289" s="251" t="s">
        <v>538</v>
      </c>
      <c r="D289" s="226"/>
      <c r="E289" s="227">
        <v>3.59</v>
      </c>
      <c r="F289" s="221"/>
      <c r="G289" s="221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21"/>
      <c r="Z289" s="210"/>
      <c r="AA289" s="210"/>
      <c r="AB289" s="210"/>
      <c r="AC289" s="210"/>
      <c r="AD289" s="210"/>
      <c r="AE289" s="210"/>
      <c r="AF289" s="210"/>
      <c r="AG289" s="210" t="s">
        <v>160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">
      <c r="A290" s="217"/>
      <c r="B290" s="218"/>
      <c r="C290" s="251" t="s">
        <v>539</v>
      </c>
      <c r="D290" s="226"/>
      <c r="E290" s="227">
        <v>8.4</v>
      </c>
      <c r="F290" s="221"/>
      <c r="G290" s="221"/>
      <c r="H290" s="221"/>
      <c r="I290" s="221"/>
      <c r="J290" s="221"/>
      <c r="K290" s="221"/>
      <c r="L290" s="221"/>
      <c r="M290" s="221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21"/>
      <c r="Z290" s="210"/>
      <c r="AA290" s="210"/>
      <c r="AB290" s="210"/>
      <c r="AC290" s="210"/>
      <c r="AD290" s="210"/>
      <c r="AE290" s="210"/>
      <c r="AF290" s="210"/>
      <c r="AG290" s="210" t="s">
        <v>160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">
      <c r="A291" s="217"/>
      <c r="B291" s="218"/>
      <c r="C291" s="251" t="s">
        <v>540</v>
      </c>
      <c r="D291" s="226"/>
      <c r="E291" s="227">
        <v>3.08</v>
      </c>
      <c r="F291" s="221"/>
      <c r="G291" s="221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21"/>
      <c r="Z291" s="210"/>
      <c r="AA291" s="210"/>
      <c r="AB291" s="210"/>
      <c r="AC291" s="210"/>
      <c r="AD291" s="210"/>
      <c r="AE291" s="210"/>
      <c r="AF291" s="210"/>
      <c r="AG291" s="210" t="s">
        <v>160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36">
        <v>94</v>
      </c>
      <c r="B292" s="237" t="s">
        <v>543</v>
      </c>
      <c r="C292" s="247" t="s">
        <v>544</v>
      </c>
      <c r="D292" s="238" t="s">
        <v>226</v>
      </c>
      <c r="E292" s="239">
        <v>333.00569999999999</v>
      </c>
      <c r="F292" s="240"/>
      <c r="G292" s="241">
        <f>ROUND(E292*F292,2)</f>
        <v>0</v>
      </c>
      <c r="H292" s="240"/>
      <c r="I292" s="241">
        <f>ROUND(E292*H292,2)</f>
        <v>0</v>
      </c>
      <c r="J292" s="240"/>
      <c r="K292" s="241">
        <f>ROUND(E292*J292,2)</f>
        <v>0</v>
      </c>
      <c r="L292" s="241">
        <v>21</v>
      </c>
      <c r="M292" s="241">
        <f>G292*(1+L292/100)</f>
        <v>0</v>
      </c>
      <c r="N292" s="239">
        <v>1.4999999999999999E-4</v>
      </c>
      <c r="O292" s="239">
        <f>ROUND(E292*N292,2)</f>
        <v>0.05</v>
      </c>
      <c r="P292" s="239">
        <v>0</v>
      </c>
      <c r="Q292" s="239">
        <f>ROUND(E292*P292,2)</f>
        <v>0</v>
      </c>
      <c r="R292" s="241"/>
      <c r="S292" s="241" t="s">
        <v>221</v>
      </c>
      <c r="T292" s="242" t="s">
        <v>149</v>
      </c>
      <c r="U292" s="221">
        <v>0</v>
      </c>
      <c r="V292" s="221">
        <f>ROUND(E292*U292,2)</f>
        <v>0</v>
      </c>
      <c r="W292" s="221"/>
      <c r="X292" s="221" t="s">
        <v>150</v>
      </c>
      <c r="Y292" s="221" t="s">
        <v>151</v>
      </c>
      <c r="Z292" s="210"/>
      <c r="AA292" s="210"/>
      <c r="AB292" s="210"/>
      <c r="AC292" s="210"/>
      <c r="AD292" s="210"/>
      <c r="AE292" s="210"/>
      <c r="AF292" s="210"/>
      <c r="AG292" s="210" t="s">
        <v>327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48" t="s">
        <v>545</v>
      </c>
      <c r="D293" s="244"/>
      <c r="E293" s="244"/>
      <c r="F293" s="244"/>
      <c r="G293" s="244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21"/>
      <c r="Z293" s="210"/>
      <c r="AA293" s="210"/>
      <c r="AB293" s="210"/>
      <c r="AC293" s="210"/>
      <c r="AD293" s="210"/>
      <c r="AE293" s="210"/>
      <c r="AF293" s="210"/>
      <c r="AG293" s="210" t="s">
        <v>154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">
      <c r="A294" s="217"/>
      <c r="B294" s="218"/>
      <c r="C294" s="249" t="s">
        <v>546</v>
      </c>
      <c r="D294" s="245"/>
      <c r="E294" s="245"/>
      <c r="F294" s="245"/>
      <c r="G294" s="245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21"/>
      <c r="Z294" s="210"/>
      <c r="AA294" s="210"/>
      <c r="AB294" s="210"/>
      <c r="AC294" s="210"/>
      <c r="AD294" s="210"/>
      <c r="AE294" s="210"/>
      <c r="AF294" s="210"/>
      <c r="AG294" s="210" t="s">
        <v>154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">
      <c r="A295" s="217"/>
      <c r="B295" s="218"/>
      <c r="C295" s="251" t="s">
        <v>547</v>
      </c>
      <c r="D295" s="226"/>
      <c r="E295" s="227">
        <v>233.08</v>
      </c>
      <c r="F295" s="221"/>
      <c r="G295" s="221"/>
      <c r="H295" s="221"/>
      <c r="I295" s="221"/>
      <c r="J295" s="221"/>
      <c r="K295" s="221"/>
      <c r="L295" s="221"/>
      <c r="M295" s="221"/>
      <c r="N295" s="220"/>
      <c r="O295" s="220"/>
      <c r="P295" s="220"/>
      <c r="Q295" s="220"/>
      <c r="R295" s="221"/>
      <c r="S295" s="221"/>
      <c r="T295" s="221"/>
      <c r="U295" s="221"/>
      <c r="V295" s="221"/>
      <c r="W295" s="221"/>
      <c r="X295" s="221"/>
      <c r="Y295" s="221"/>
      <c r="Z295" s="210"/>
      <c r="AA295" s="210"/>
      <c r="AB295" s="210"/>
      <c r="AC295" s="210"/>
      <c r="AD295" s="210"/>
      <c r="AE295" s="210"/>
      <c r="AF295" s="210"/>
      <c r="AG295" s="210" t="s">
        <v>160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">
      <c r="A296" s="217"/>
      <c r="B296" s="218"/>
      <c r="C296" s="251" t="s">
        <v>548</v>
      </c>
      <c r="D296" s="226"/>
      <c r="E296" s="227">
        <v>69.92</v>
      </c>
      <c r="F296" s="221"/>
      <c r="G296" s="221"/>
      <c r="H296" s="221"/>
      <c r="I296" s="221"/>
      <c r="J296" s="221"/>
      <c r="K296" s="221"/>
      <c r="L296" s="221"/>
      <c r="M296" s="221"/>
      <c r="N296" s="220"/>
      <c r="O296" s="220"/>
      <c r="P296" s="220"/>
      <c r="Q296" s="220"/>
      <c r="R296" s="221"/>
      <c r="S296" s="221"/>
      <c r="T296" s="221"/>
      <c r="U296" s="221"/>
      <c r="V296" s="221"/>
      <c r="W296" s="221"/>
      <c r="X296" s="221"/>
      <c r="Y296" s="221"/>
      <c r="Z296" s="210"/>
      <c r="AA296" s="210"/>
      <c r="AB296" s="210"/>
      <c r="AC296" s="210"/>
      <c r="AD296" s="210"/>
      <c r="AE296" s="210"/>
      <c r="AF296" s="210"/>
      <c r="AG296" s="210" t="s">
        <v>160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">
      <c r="A297" s="217"/>
      <c r="B297" s="218"/>
      <c r="C297" s="251" t="s">
        <v>549</v>
      </c>
      <c r="D297" s="226"/>
      <c r="E297" s="227">
        <v>10</v>
      </c>
      <c r="F297" s="221"/>
      <c r="G297" s="221"/>
      <c r="H297" s="221"/>
      <c r="I297" s="221"/>
      <c r="J297" s="221"/>
      <c r="K297" s="221"/>
      <c r="L297" s="221"/>
      <c r="M297" s="221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21"/>
      <c r="Z297" s="210"/>
      <c r="AA297" s="210"/>
      <c r="AB297" s="210"/>
      <c r="AC297" s="210"/>
      <c r="AD297" s="210"/>
      <c r="AE297" s="210"/>
      <c r="AF297" s="210"/>
      <c r="AG297" s="210" t="s">
        <v>160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">
      <c r="A298" s="217"/>
      <c r="B298" s="218"/>
      <c r="C298" s="251" t="s">
        <v>550</v>
      </c>
      <c r="D298" s="226"/>
      <c r="E298" s="227">
        <v>20</v>
      </c>
      <c r="F298" s="221"/>
      <c r="G298" s="221"/>
      <c r="H298" s="221"/>
      <c r="I298" s="221"/>
      <c r="J298" s="221"/>
      <c r="K298" s="221"/>
      <c r="L298" s="221"/>
      <c r="M298" s="221"/>
      <c r="N298" s="220"/>
      <c r="O298" s="220"/>
      <c r="P298" s="220"/>
      <c r="Q298" s="220"/>
      <c r="R298" s="221"/>
      <c r="S298" s="221"/>
      <c r="T298" s="221"/>
      <c r="U298" s="221"/>
      <c r="V298" s="221"/>
      <c r="W298" s="221"/>
      <c r="X298" s="221"/>
      <c r="Y298" s="221"/>
      <c r="Z298" s="210"/>
      <c r="AA298" s="210"/>
      <c r="AB298" s="210"/>
      <c r="AC298" s="210"/>
      <c r="AD298" s="210"/>
      <c r="AE298" s="210"/>
      <c r="AF298" s="210"/>
      <c r="AG298" s="210" t="s">
        <v>160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x14ac:dyDescent="0.2">
      <c r="A299" s="229" t="s">
        <v>143</v>
      </c>
      <c r="B299" s="230" t="s">
        <v>101</v>
      </c>
      <c r="C299" s="246" t="s">
        <v>102</v>
      </c>
      <c r="D299" s="231"/>
      <c r="E299" s="232"/>
      <c r="F299" s="233"/>
      <c r="G299" s="233">
        <f>SUMIF(AG300:AG307,"&lt;&gt;NOR",G300:G307)</f>
        <v>0</v>
      </c>
      <c r="H299" s="233"/>
      <c r="I299" s="233">
        <f>SUM(I300:I307)</f>
        <v>0</v>
      </c>
      <c r="J299" s="233"/>
      <c r="K299" s="233">
        <f>SUM(K300:K307)</f>
        <v>0</v>
      </c>
      <c r="L299" s="233"/>
      <c r="M299" s="233">
        <f>SUM(M300:M307)</f>
        <v>0</v>
      </c>
      <c r="N299" s="232"/>
      <c r="O299" s="232">
        <f>SUM(O300:O307)</f>
        <v>0.01</v>
      </c>
      <c r="P299" s="232"/>
      <c r="Q299" s="232">
        <f>SUM(Q300:Q307)</f>
        <v>0</v>
      </c>
      <c r="R299" s="233"/>
      <c r="S299" s="233"/>
      <c r="T299" s="234"/>
      <c r="U299" s="228"/>
      <c r="V299" s="228">
        <f>SUM(V300:V307)</f>
        <v>0</v>
      </c>
      <c r="W299" s="228"/>
      <c r="X299" s="228"/>
      <c r="Y299" s="228"/>
      <c r="AG299" t="s">
        <v>144</v>
      </c>
    </row>
    <row r="300" spans="1:60" outlineLevel="1" x14ac:dyDescent="0.2">
      <c r="A300" s="236">
        <v>95</v>
      </c>
      <c r="B300" s="237" t="s">
        <v>551</v>
      </c>
      <c r="C300" s="247" t="s">
        <v>552</v>
      </c>
      <c r="D300" s="238" t="s">
        <v>226</v>
      </c>
      <c r="E300" s="239">
        <v>18</v>
      </c>
      <c r="F300" s="240"/>
      <c r="G300" s="241">
        <f>ROUND(E300*F300,2)</f>
        <v>0</v>
      </c>
      <c r="H300" s="240"/>
      <c r="I300" s="241">
        <f>ROUND(E300*H300,2)</f>
        <v>0</v>
      </c>
      <c r="J300" s="240"/>
      <c r="K300" s="241">
        <f>ROUND(E300*J300,2)</f>
        <v>0</v>
      </c>
      <c r="L300" s="241">
        <v>21</v>
      </c>
      <c r="M300" s="241">
        <f>G300*(1+L300/100)</f>
        <v>0</v>
      </c>
      <c r="N300" s="239">
        <v>5.0000000000000002E-5</v>
      </c>
      <c r="O300" s="239">
        <f>ROUND(E300*N300,2)</f>
        <v>0</v>
      </c>
      <c r="P300" s="239">
        <v>0</v>
      </c>
      <c r="Q300" s="239">
        <f>ROUND(E300*P300,2)</f>
        <v>0</v>
      </c>
      <c r="R300" s="241"/>
      <c r="S300" s="241" t="s">
        <v>221</v>
      </c>
      <c r="T300" s="242" t="s">
        <v>149</v>
      </c>
      <c r="U300" s="221">
        <v>0</v>
      </c>
      <c r="V300" s="221">
        <f>ROUND(E300*U300,2)</f>
        <v>0</v>
      </c>
      <c r="W300" s="221"/>
      <c r="X300" s="221" t="s">
        <v>150</v>
      </c>
      <c r="Y300" s="221" t="s">
        <v>151</v>
      </c>
      <c r="Z300" s="210"/>
      <c r="AA300" s="210"/>
      <c r="AB300" s="210"/>
      <c r="AC300" s="210"/>
      <c r="AD300" s="210"/>
      <c r="AE300" s="210"/>
      <c r="AF300" s="210"/>
      <c r="AG300" s="210" t="s">
        <v>172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">
      <c r="A301" s="217"/>
      <c r="B301" s="218"/>
      <c r="C301" s="248" t="s">
        <v>314</v>
      </c>
      <c r="D301" s="244"/>
      <c r="E301" s="244"/>
      <c r="F301" s="244"/>
      <c r="G301" s="244"/>
      <c r="H301" s="221"/>
      <c r="I301" s="221"/>
      <c r="J301" s="221"/>
      <c r="K301" s="221"/>
      <c r="L301" s="221"/>
      <c r="M301" s="221"/>
      <c r="N301" s="220"/>
      <c r="O301" s="220"/>
      <c r="P301" s="220"/>
      <c r="Q301" s="220"/>
      <c r="R301" s="221"/>
      <c r="S301" s="221"/>
      <c r="T301" s="221"/>
      <c r="U301" s="221"/>
      <c r="V301" s="221"/>
      <c r="W301" s="221"/>
      <c r="X301" s="221"/>
      <c r="Y301" s="221"/>
      <c r="Z301" s="210"/>
      <c r="AA301" s="210"/>
      <c r="AB301" s="210"/>
      <c r="AC301" s="210"/>
      <c r="AD301" s="210"/>
      <c r="AE301" s="210"/>
      <c r="AF301" s="210"/>
      <c r="AG301" s="210" t="s">
        <v>154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2">
      <c r="A302" s="217"/>
      <c r="B302" s="218"/>
      <c r="C302" s="251" t="s">
        <v>231</v>
      </c>
      <c r="D302" s="226"/>
      <c r="E302" s="227">
        <v>18</v>
      </c>
      <c r="F302" s="221"/>
      <c r="G302" s="221"/>
      <c r="H302" s="221"/>
      <c r="I302" s="221"/>
      <c r="J302" s="221"/>
      <c r="K302" s="221"/>
      <c r="L302" s="221"/>
      <c r="M302" s="221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21"/>
      <c r="Z302" s="210"/>
      <c r="AA302" s="210"/>
      <c r="AB302" s="210"/>
      <c r="AC302" s="210"/>
      <c r="AD302" s="210"/>
      <c r="AE302" s="210"/>
      <c r="AF302" s="210"/>
      <c r="AG302" s="210" t="s">
        <v>160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36">
        <v>96</v>
      </c>
      <c r="B303" s="237" t="s">
        <v>553</v>
      </c>
      <c r="C303" s="247" t="s">
        <v>554</v>
      </c>
      <c r="D303" s="238" t="s">
        <v>226</v>
      </c>
      <c r="E303" s="239">
        <v>18</v>
      </c>
      <c r="F303" s="240"/>
      <c r="G303" s="241">
        <f>ROUND(E303*F303,2)</f>
        <v>0</v>
      </c>
      <c r="H303" s="240"/>
      <c r="I303" s="241">
        <f>ROUND(E303*H303,2)</f>
        <v>0</v>
      </c>
      <c r="J303" s="240"/>
      <c r="K303" s="241">
        <f>ROUND(E303*J303,2)</f>
        <v>0</v>
      </c>
      <c r="L303" s="241">
        <v>21</v>
      </c>
      <c r="M303" s="241">
        <f>G303*(1+L303/100)</f>
        <v>0</v>
      </c>
      <c r="N303" s="239">
        <v>3.4000000000000002E-4</v>
      </c>
      <c r="O303" s="239">
        <f>ROUND(E303*N303,2)</f>
        <v>0.01</v>
      </c>
      <c r="P303" s="239">
        <v>0</v>
      </c>
      <c r="Q303" s="239">
        <f>ROUND(E303*P303,2)</f>
        <v>0</v>
      </c>
      <c r="R303" s="241"/>
      <c r="S303" s="241" t="s">
        <v>221</v>
      </c>
      <c r="T303" s="242" t="s">
        <v>149</v>
      </c>
      <c r="U303" s="221">
        <v>0</v>
      </c>
      <c r="V303" s="221">
        <f>ROUND(E303*U303,2)</f>
        <v>0</v>
      </c>
      <c r="W303" s="221"/>
      <c r="X303" s="221" t="s">
        <v>150</v>
      </c>
      <c r="Y303" s="221" t="s">
        <v>151</v>
      </c>
      <c r="Z303" s="210"/>
      <c r="AA303" s="210"/>
      <c r="AB303" s="210"/>
      <c r="AC303" s="210"/>
      <c r="AD303" s="210"/>
      <c r="AE303" s="210"/>
      <c r="AF303" s="210"/>
      <c r="AG303" s="210" t="s">
        <v>172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">
      <c r="A304" s="217"/>
      <c r="B304" s="218"/>
      <c r="C304" s="248" t="s">
        <v>555</v>
      </c>
      <c r="D304" s="244"/>
      <c r="E304" s="244"/>
      <c r="F304" s="244"/>
      <c r="G304" s="244"/>
      <c r="H304" s="221"/>
      <c r="I304" s="221"/>
      <c r="J304" s="221"/>
      <c r="K304" s="221"/>
      <c r="L304" s="221"/>
      <c r="M304" s="221"/>
      <c r="N304" s="220"/>
      <c r="O304" s="220"/>
      <c r="P304" s="220"/>
      <c r="Q304" s="220"/>
      <c r="R304" s="221"/>
      <c r="S304" s="221"/>
      <c r="T304" s="221"/>
      <c r="U304" s="221"/>
      <c r="V304" s="221"/>
      <c r="W304" s="221"/>
      <c r="X304" s="221"/>
      <c r="Y304" s="221"/>
      <c r="Z304" s="210"/>
      <c r="AA304" s="210"/>
      <c r="AB304" s="210"/>
      <c r="AC304" s="210"/>
      <c r="AD304" s="210"/>
      <c r="AE304" s="210"/>
      <c r="AF304" s="210"/>
      <c r="AG304" s="210" t="s">
        <v>154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2" x14ac:dyDescent="0.2">
      <c r="A305" s="217"/>
      <c r="B305" s="218"/>
      <c r="C305" s="251" t="s">
        <v>231</v>
      </c>
      <c r="D305" s="226"/>
      <c r="E305" s="227">
        <v>18</v>
      </c>
      <c r="F305" s="221"/>
      <c r="G305" s="221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21"/>
      <c r="Z305" s="210"/>
      <c r="AA305" s="210"/>
      <c r="AB305" s="210"/>
      <c r="AC305" s="210"/>
      <c r="AD305" s="210"/>
      <c r="AE305" s="210"/>
      <c r="AF305" s="210"/>
      <c r="AG305" s="210" t="s">
        <v>160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36">
        <v>97</v>
      </c>
      <c r="B306" s="237" t="s">
        <v>556</v>
      </c>
      <c r="C306" s="247" t="s">
        <v>557</v>
      </c>
      <c r="D306" s="238" t="s">
        <v>226</v>
      </c>
      <c r="E306" s="239">
        <v>18</v>
      </c>
      <c r="F306" s="240"/>
      <c r="G306" s="241">
        <f>ROUND(E306*F306,2)</f>
        <v>0</v>
      </c>
      <c r="H306" s="240"/>
      <c r="I306" s="241">
        <f>ROUND(E306*H306,2)</f>
        <v>0</v>
      </c>
      <c r="J306" s="240"/>
      <c r="K306" s="241">
        <f>ROUND(E306*J306,2)</f>
        <v>0</v>
      </c>
      <c r="L306" s="241">
        <v>21</v>
      </c>
      <c r="M306" s="241">
        <f>G306*(1+L306/100)</f>
        <v>0</v>
      </c>
      <c r="N306" s="239">
        <v>0</v>
      </c>
      <c r="O306" s="239">
        <f>ROUND(E306*N306,2)</f>
        <v>0</v>
      </c>
      <c r="P306" s="239">
        <v>0</v>
      </c>
      <c r="Q306" s="239">
        <f>ROUND(E306*P306,2)</f>
        <v>0</v>
      </c>
      <c r="R306" s="241"/>
      <c r="S306" s="241" t="s">
        <v>221</v>
      </c>
      <c r="T306" s="242" t="s">
        <v>149</v>
      </c>
      <c r="U306" s="221">
        <v>0</v>
      </c>
      <c r="V306" s="221">
        <f>ROUND(E306*U306,2)</f>
        <v>0</v>
      </c>
      <c r="W306" s="221"/>
      <c r="X306" s="221" t="s">
        <v>150</v>
      </c>
      <c r="Y306" s="221" t="s">
        <v>151</v>
      </c>
      <c r="Z306" s="210"/>
      <c r="AA306" s="210"/>
      <c r="AB306" s="210"/>
      <c r="AC306" s="210"/>
      <c r="AD306" s="210"/>
      <c r="AE306" s="210"/>
      <c r="AF306" s="210"/>
      <c r="AG306" s="210" t="s">
        <v>327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">
      <c r="A307" s="217"/>
      <c r="B307" s="218"/>
      <c r="C307" s="251" t="s">
        <v>231</v>
      </c>
      <c r="D307" s="226"/>
      <c r="E307" s="227">
        <v>18</v>
      </c>
      <c r="F307" s="221"/>
      <c r="G307" s="221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21"/>
      <c r="Z307" s="210"/>
      <c r="AA307" s="210"/>
      <c r="AB307" s="210"/>
      <c r="AC307" s="210"/>
      <c r="AD307" s="210"/>
      <c r="AE307" s="210"/>
      <c r="AF307" s="210"/>
      <c r="AG307" s="210" t="s">
        <v>160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x14ac:dyDescent="0.2">
      <c r="A308" s="229" t="s">
        <v>143</v>
      </c>
      <c r="B308" s="230" t="s">
        <v>105</v>
      </c>
      <c r="C308" s="246" t="s">
        <v>106</v>
      </c>
      <c r="D308" s="231"/>
      <c r="E308" s="232"/>
      <c r="F308" s="233"/>
      <c r="G308" s="233">
        <f>SUMIF(AG309:AG314,"&lt;&gt;NOR",G309:G314)</f>
        <v>0</v>
      </c>
      <c r="H308" s="233"/>
      <c r="I308" s="233">
        <f>SUM(I309:I314)</f>
        <v>0</v>
      </c>
      <c r="J308" s="233"/>
      <c r="K308" s="233">
        <f>SUM(K309:K314)</f>
        <v>0</v>
      </c>
      <c r="L308" s="233"/>
      <c r="M308" s="233">
        <f>SUM(M309:M314)</f>
        <v>0</v>
      </c>
      <c r="N308" s="232"/>
      <c r="O308" s="232">
        <f>SUM(O309:O314)</f>
        <v>0</v>
      </c>
      <c r="P308" s="232"/>
      <c r="Q308" s="232">
        <f>SUM(Q309:Q314)</f>
        <v>0</v>
      </c>
      <c r="R308" s="233"/>
      <c r="S308" s="233"/>
      <c r="T308" s="234"/>
      <c r="U308" s="228"/>
      <c r="V308" s="228">
        <f>SUM(V309:V314)</f>
        <v>0</v>
      </c>
      <c r="W308" s="228"/>
      <c r="X308" s="228"/>
      <c r="Y308" s="228"/>
      <c r="AG308" t="s">
        <v>144</v>
      </c>
    </row>
    <row r="309" spans="1:60" outlineLevel="1" x14ac:dyDescent="0.2">
      <c r="A309" s="236">
        <v>98</v>
      </c>
      <c r="B309" s="237" t="s">
        <v>558</v>
      </c>
      <c r="C309" s="247" t="s">
        <v>559</v>
      </c>
      <c r="D309" s="238" t="s">
        <v>351</v>
      </c>
      <c r="E309" s="239">
        <v>1</v>
      </c>
      <c r="F309" s="240"/>
      <c r="G309" s="241">
        <f>ROUND(E309*F309,2)</f>
        <v>0</v>
      </c>
      <c r="H309" s="240"/>
      <c r="I309" s="241">
        <f>ROUND(E309*H309,2)</f>
        <v>0</v>
      </c>
      <c r="J309" s="240"/>
      <c r="K309" s="241">
        <f>ROUND(E309*J309,2)</f>
        <v>0</v>
      </c>
      <c r="L309" s="241">
        <v>21</v>
      </c>
      <c r="M309" s="241">
        <f>G309*(1+L309/100)</f>
        <v>0</v>
      </c>
      <c r="N309" s="239">
        <v>2.97E-3</v>
      </c>
      <c r="O309" s="239">
        <f>ROUND(E309*N309,2)</f>
        <v>0</v>
      </c>
      <c r="P309" s="239">
        <v>0</v>
      </c>
      <c r="Q309" s="239">
        <f>ROUND(E309*P309,2)</f>
        <v>0</v>
      </c>
      <c r="R309" s="241"/>
      <c r="S309" s="241" t="s">
        <v>148</v>
      </c>
      <c r="T309" s="242" t="s">
        <v>149</v>
      </c>
      <c r="U309" s="221">
        <v>0</v>
      </c>
      <c r="V309" s="221">
        <f>ROUND(E309*U309,2)</f>
        <v>0</v>
      </c>
      <c r="W309" s="221"/>
      <c r="X309" s="221" t="s">
        <v>150</v>
      </c>
      <c r="Y309" s="221" t="s">
        <v>151</v>
      </c>
      <c r="Z309" s="210"/>
      <c r="AA309" s="210"/>
      <c r="AB309" s="210"/>
      <c r="AC309" s="210"/>
      <c r="AD309" s="210"/>
      <c r="AE309" s="210"/>
      <c r="AF309" s="210"/>
      <c r="AG309" s="210" t="s">
        <v>172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">
      <c r="A310" s="217"/>
      <c r="B310" s="218"/>
      <c r="C310" s="248" t="s">
        <v>560</v>
      </c>
      <c r="D310" s="244"/>
      <c r="E310" s="244"/>
      <c r="F310" s="244"/>
      <c r="G310" s="244"/>
      <c r="H310" s="221"/>
      <c r="I310" s="221"/>
      <c r="J310" s="221"/>
      <c r="K310" s="221"/>
      <c r="L310" s="221"/>
      <c r="M310" s="221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21"/>
      <c r="Z310" s="210"/>
      <c r="AA310" s="210"/>
      <c r="AB310" s="210"/>
      <c r="AC310" s="210"/>
      <c r="AD310" s="210"/>
      <c r="AE310" s="210"/>
      <c r="AF310" s="210"/>
      <c r="AG310" s="210" t="s">
        <v>154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17"/>
      <c r="B311" s="218"/>
      <c r="C311" s="249" t="s">
        <v>561</v>
      </c>
      <c r="D311" s="245"/>
      <c r="E311" s="245"/>
      <c r="F311" s="245"/>
      <c r="G311" s="245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21"/>
      <c r="Z311" s="210"/>
      <c r="AA311" s="210"/>
      <c r="AB311" s="210"/>
      <c r="AC311" s="210"/>
      <c r="AD311" s="210"/>
      <c r="AE311" s="210"/>
      <c r="AF311" s="210"/>
      <c r="AG311" s="210" t="s">
        <v>154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17"/>
      <c r="B312" s="218"/>
      <c r="C312" s="249" t="s">
        <v>562</v>
      </c>
      <c r="D312" s="245"/>
      <c r="E312" s="245"/>
      <c r="F312" s="245"/>
      <c r="G312" s="245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21"/>
      <c r="Z312" s="210"/>
      <c r="AA312" s="210"/>
      <c r="AB312" s="210"/>
      <c r="AC312" s="210"/>
      <c r="AD312" s="210"/>
      <c r="AE312" s="210"/>
      <c r="AF312" s="210"/>
      <c r="AG312" s="210" t="s">
        <v>154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17"/>
      <c r="B313" s="218"/>
      <c r="C313" s="249" t="s">
        <v>563</v>
      </c>
      <c r="D313" s="245"/>
      <c r="E313" s="245"/>
      <c r="F313" s="245"/>
      <c r="G313" s="245"/>
      <c r="H313" s="221"/>
      <c r="I313" s="221"/>
      <c r="J313" s="221"/>
      <c r="K313" s="221"/>
      <c r="L313" s="221"/>
      <c r="M313" s="221"/>
      <c r="N313" s="220"/>
      <c r="O313" s="220"/>
      <c r="P313" s="220"/>
      <c r="Q313" s="220"/>
      <c r="R313" s="221"/>
      <c r="S313" s="221"/>
      <c r="T313" s="221"/>
      <c r="U313" s="221"/>
      <c r="V313" s="221"/>
      <c r="W313" s="221"/>
      <c r="X313" s="221"/>
      <c r="Y313" s="221"/>
      <c r="Z313" s="210"/>
      <c r="AA313" s="210"/>
      <c r="AB313" s="210"/>
      <c r="AC313" s="210"/>
      <c r="AD313" s="210"/>
      <c r="AE313" s="210"/>
      <c r="AF313" s="210"/>
      <c r="AG313" s="210" t="s">
        <v>154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2" x14ac:dyDescent="0.2">
      <c r="A314" s="217"/>
      <c r="B314" s="218"/>
      <c r="C314" s="251" t="s">
        <v>68</v>
      </c>
      <c r="D314" s="226"/>
      <c r="E314" s="227">
        <v>1</v>
      </c>
      <c r="F314" s="221"/>
      <c r="G314" s="221"/>
      <c r="H314" s="221"/>
      <c r="I314" s="221"/>
      <c r="J314" s="221"/>
      <c r="K314" s="221"/>
      <c r="L314" s="221"/>
      <c r="M314" s="221"/>
      <c r="N314" s="220"/>
      <c r="O314" s="220"/>
      <c r="P314" s="220"/>
      <c r="Q314" s="220"/>
      <c r="R314" s="221"/>
      <c r="S314" s="221"/>
      <c r="T314" s="221"/>
      <c r="U314" s="221"/>
      <c r="V314" s="221"/>
      <c r="W314" s="221"/>
      <c r="X314" s="221"/>
      <c r="Y314" s="221"/>
      <c r="Z314" s="210"/>
      <c r="AA314" s="210"/>
      <c r="AB314" s="210"/>
      <c r="AC314" s="210"/>
      <c r="AD314" s="210"/>
      <c r="AE314" s="210"/>
      <c r="AF314" s="210"/>
      <c r="AG314" s="210" t="s">
        <v>160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x14ac:dyDescent="0.2">
      <c r="A315" s="229" t="s">
        <v>143</v>
      </c>
      <c r="B315" s="230" t="s">
        <v>111</v>
      </c>
      <c r="C315" s="246" t="s">
        <v>112</v>
      </c>
      <c r="D315" s="231"/>
      <c r="E315" s="232"/>
      <c r="F315" s="233"/>
      <c r="G315" s="233">
        <f>SUMIF(AG316:AG325,"&lt;&gt;NOR",G316:G325)</f>
        <v>0</v>
      </c>
      <c r="H315" s="233"/>
      <c r="I315" s="233">
        <f>SUM(I316:I325)</f>
        <v>0</v>
      </c>
      <c r="J315" s="233"/>
      <c r="K315" s="233">
        <f>SUM(K316:K325)</f>
        <v>0</v>
      </c>
      <c r="L315" s="233"/>
      <c r="M315" s="233">
        <f>SUM(M316:M325)</f>
        <v>0</v>
      </c>
      <c r="N315" s="232"/>
      <c r="O315" s="232">
        <f>SUM(O316:O325)</f>
        <v>0</v>
      </c>
      <c r="P315" s="232"/>
      <c r="Q315" s="232">
        <f>SUM(Q316:Q325)</f>
        <v>0</v>
      </c>
      <c r="R315" s="233"/>
      <c r="S315" s="233"/>
      <c r="T315" s="234"/>
      <c r="U315" s="228"/>
      <c r="V315" s="228">
        <f>SUM(V316:V325)</f>
        <v>0</v>
      </c>
      <c r="W315" s="228"/>
      <c r="X315" s="228"/>
      <c r="Y315" s="228"/>
      <c r="AG315" t="s">
        <v>144</v>
      </c>
    </row>
    <row r="316" spans="1:60" outlineLevel="1" x14ac:dyDescent="0.2">
      <c r="A316" s="236">
        <v>99</v>
      </c>
      <c r="B316" s="237" t="s">
        <v>564</v>
      </c>
      <c r="C316" s="247" t="s">
        <v>565</v>
      </c>
      <c r="D316" s="238" t="s">
        <v>322</v>
      </c>
      <c r="E316" s="239">
        <v>1.3768</v>
      </c>
      <c r="F316" s="240"/>
      <c r="G316" s="241">
        <f>ROUND(E316*F316,2)</f>
        <v>0</v>
      </c>
      <c r="H316" s="240"/>
      <c r="I316" s="241">
        <f>ROUND(E316*H316,2)</f>
        <v>0</v>
      </c>
      <c r="J316" s="240"/>
      <c r="K316" s="241">
        <f>ROUND(E316*J316,2)</f>
        <v>0</v>
      </c>
      <c r="L316" s="241">
        <v>21</v>
      </c>
      <c r="M316" s="241">
        <f>G316*(1+L316/100)</f>
        <v>0</v>
      </c>
      <c r="N316" s="239">
        <v>0</v>
      </c>
      <c r="O316" s="239">
        <f>ROUND(E316*N316,2)</f>
        <v>0</v>
      </c>
      <c r="P316" s="239">
        <v>0</v>
      </c>
      <c r="Q316" s="239">
        <f>ROUND(E316*P316,2)</f>
        <v>0</v>
      </c>
      <c r="R316" s="241"/>
      <c r="S316" s="241" t="s">
        <v>221</v>
      </c>
      <c r="T316" s="242" t="s">
        <v>149</v>
      </c>
      <c r="U316" s="221">
        <v>0</v>
      </c>
      <c r="V316" s="221">
        <f>ROUND(E316*U316,2)</f>
        <v>0</v>
      </c>
      <c r="W316" s="221"/>
      <c r="X316" s="221" t="s">
        <v>150</v>
      </c>
      <c r="Y316" s="221" t="s">
        <v>151</v>
      </c>
      <c r="Z316" s="210"/>
      <c r="AA316" s="210"/>
      <c r="AB316" s="210"/>
      <c r="AC316" s="210"/>
      <c r="AD316" s="210"/>
      <c r="AE316" s="210"/>
      <c r="AF316" s="210"/>
      <c r="AG316" s="210" t="s">
        <v>566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2" x14ac:dyDescent="0.2">
      <c r="A317" s="217"/>
      <c r="B317" s="218"/>
      <c r="C317" s="251" t="s">
        <v>567</v>
      </c>
      <c r="D317" s="226"/>
      <c r="E317" s="227">
        <v>1.38</v>
      </c>
      <c r="F317" s="221"/>
      <c r="G317" s="221"/>
      <c r="H317" s="221"/>
      <c r="I317" s="221"/>
      <c r="J317" s="221"/>
      <c r="K317" s="221"/>
      <c r="L317" s="221"/>
      <c r="M317" s="221"/>
      <c r="N317" s="220"/>
      <c r="O317" s="220"/>
      <c r="P317" s="220"/>
      <c r="Q317" s="220"/>
      <c r="R317" s="221"/>
      <c r="S317" s="221"/>
      <c r="T317" s="221"/>
      <c r="U317" s="221"/>
      <c r="V317" s="221"/>
      <c r="W317" s="221"/>
      <c r="X317" s="221"/>
      <c r="Y317" s="221"/>
      <c r="Z317" s="210"/>
      <c r="AA317" s="210"/>
      <c r="AB317" s="210"/>
      <c r="AC317" s="210"/>
      <c r="AD317" s="210"/>
      <c r="AE317" s="210"/>
      <c r="AF317" s="210"/>
      <c r="AG317" s="210" t="s">
        <v>160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55">
        <v>100</v>
      </c>
      <c r="B318" s="256" t="s">
        <v>568</v>
      </c>
      <c r="C318" s="263" t="s">
        <v>569</v>
      </c>
      <c r="D318" s="257" t="s">
        <v>322</v>
      </c>
      <c r="E318" s="258">
        <v>5.84253</v>
      </c>
      <c r="F318" s="259"/>
      <c r="G318" s="260">
        <f>ROUND(E318*F318,2)</f>
        <v>0</v>
      </c>
      <c r="H318" s="259"/>
      <c r="I318" s="260">
        <f>ROUND(E318*H318,2)</f>
        <v>0</v>
      </c>
      <c r="J318" s="259"/>
      <c r="K318" s="260">
        <f>ROUND(E318*J318,2)</f>
        <v>0</v>
      </c>
      <c r="L318" s="260">
        <v>21</v>
      </c>
      <c r="M318" s="260">
        <f>G318*(1+L318/100)</f>
        <v>0</v>
      </c>
      <c r="N318" s="258">
        <v>0</v>
      </c>
      <c r="O318" s="258">
        <f>ROUND(E318*N318,2)</f>
        <v>0</v>
      </c>
      <c r="P318" s="258">
        <v>0</v>
      </c>
      <c r="Q318" s="258">
        <f>ROUND(E318*P318,2)</f>
        <v>0</v>
      </c>
      <c r="R318" s="260"/>
      <c r="S318" s="260" t="s">
        <v>221</v>
      </c>
      <c r="T318" s="261" t="s">
        <v>149</v>
      </c>
      <c r="U318" s="221">
        <v>0</v>
      </c>
      <c r="V318" s="221">
        <f>ROUND(E318*U318,2)</f>
        <v>0</v>
      </c>
      <c r="W318" s="221"/>
      <c r="X318" s="221" t="s">
        <v>570</v>
      </c>
      <c r="Y318" s="221" t="s">
        <v>151</v>
      </c>
      <c r="Z318" s="210"/>
      <c r="AA318" s="210"/>
      <c r="AB318" s="210"/>
      <c r="AC318" s="210"/>
      <c r="AD318" s="210"/>
      <c r="AE318" s="210"/>
      <c r="AF318" s="210"/>
      <c r="AG318" s="210" t="s">
        <v>571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55">
        <v>101</v>
      </c>
      <c r="B319" s="256" t="s">
        <v>572</v>
      </c>
      <c r="C319" s="263" t="s">
        <v>573</v>
      </c>
      <c r="D319" s="257" t="s">
        <v>322</v>
      </c>
      <c r="E319" s="258">
        <v>5.84253</v>
      </c>
      <c r="F319" s="259"/>
      <c r="G319" s="260">
        <f>ROUND(E319*F319,2)</f>
        <v>0</v>
      </c>
      <c r="H319" s="259"/>
      <c r="I319" s="260">
        <f>ROUND(E319*H319,2)</f>
        <v>0</v>
      </c>
      <c r="J319" s="259"/>
      <c r="K319" s="260">
        <f>ROUND(E319*J319,2)</f>
        <v>0</v>
      </c>
      <c r="L319" s="260">
        <v>21</v>
      </c>
      <c r="M319" s="260">
        <f>G319*(1+L319/100)</f>
        <v>0</v>
      </c>
      <c r="N319" s="258">
        <v>0</v>
      </c>
      <c r="O319" s="258">
        <f>ROUND(E319*N319,2)</f>
        <v>0</v>
      </c>
      <c r="P319" s="258">
        <v>0</v>
      </c>
      <c r="Q319" s="258">
        <f>ROUND(E319*P319,2)</f>
        <v>0</v>
      </c>
      <c r="R319" s="260"/>
      <c r="S319" s="260" t="s">
        <v>221</v>
      </c>
      <c r="T319" s="261" t="s">
        <v>149</v>
      </c>
      <c r="U319" s="221">
        <v>0</v>
      </c>
      <c r="V319" s="221">
        <f>ROUND(E319*U319,2)</f>
        <v>0</v>
      </c>
      <c r="W319" s="221"/>
      <c r="X319" s="221" t="s">
        <v>570</v>
      </c>
      <c r="Y319" s="221" t="s">
        <v>151</v>
      </c>
      <c r="Z319" s="210"/>
      <c r="AA319" s="210"/>
      <c r="AB319" s="210"/>
      <c r="AC319" s="210"/>
      <c r="AD319" s="210"/>
      <c r="AE319" s="210"/>
      <c r="AF319" s="210"/>
      <c r="AG319" s="210" t="s">
        <v>571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55">
        <v>102</v>
      </c>
      <c r="B320" s="256" t="s">
        <v>574</v>
      </c>
      <c r="C320" s="263" t="s">
        <v>575</v>
      </c>
      <c r="D320" s="257" t="s">
        <v>322</v>
      </c>
      <c r="E320" s="258">
        <v>5.84253</v>
      </c>
      <c r="F320" s="259"/>
      <c r="G320" s="260">
        <f>ROUND(E320*F320,2)</f>
        <v>0</v>
      </c>
      <c r="H320" s="259"/>
      <c r="I320" s="260">
        <f>ROUND(E320*H320,2)</f>
        <v>0</v>
      </c>
      <c r="J320" s="259"/>
      <c r="K320" s="260">
        <f>ROUND(E320*J320,2)</f>
        <v>0</v>
      </c>
      <c r="L320" s="260">
        <v>21</v>
      </c>
      <c r="M320" s="260">
        <f>G320*(1+L320/100)</f>
        <v>0</v>
      </c>
      <c r="N320" s="258">
        <v>0</v>
      </c>
      <c r="O320" s="258">
        <f>ROUND(E320*N320,2)</f>
        <v>0</v>
      </c>
      <c r="P320" s="258">
        <v>0</v>
      </c>
      <c r="Q320" s="258">
        <f>ROUND(E320*P320,2)</f>
        <v>0</v>
      </c>
      <c r="R320" s="260"/>
      <c r="S320" s="260" t="s">
        <v>221</v>
      </c>
      <c r="T320" s="261" t="s">
        <v>149</v>
      </c>
      <c r="U320" s="221">
        <v>0</v>
      </c>
      <c r="V320" s="221">
        <f>ROUND(E320*U320,2)</f>
        <v>0</v>
      </c>
      <c r="W320" s="221"/>
      <c r="X320" s="221" t="s">
        <v>570</v>
      </c>
      <c r="Y320" s="221" t="s">
        <v>151</v>
      </c>
      <c r="Z320" s="210"/>
      <c r="AA320" s="210"/>
      <c r="AB320" s="210"/>
      <c r="AC320" s="210"/>
      <c r="AD320" s="210"/>
      <c r="AE320" s="210"/>
      <c r="AF320" s="210"/>
      <c r="AG320" s="210" t="s">
        <v>571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55">
        <v>103</v>
      </c>
      <c r="B321" s="256" t="s">
        <v>576</v>
      </c>
      <c r="C321" s="263" t="s">
        <v>577</v>
      </c>
      <c r="D321" s="257" t="s">
        <v>322</v>
      </c>
      <c r="E321" s="258">
        <v>111.00803999999999</v>
      </c>
      <c r="F321" s="259"/>
      <c r="G321" s="260">
        <f>ROUND(E321*F321,2)</f>
        <v>0</v>
      </c>
      <c r="H321" s="259"/>
      <c r="I321" s="260">
        <f>ROUND(E321*H321,2)</f>
        <v>0</v>
      </c>
      <c r="J321" s="259"/>
      <c r="K321" s="260">
        <f>ROUND(E321*J321,2)</f>
        <v>0</v>
      </c>
      <c r="L321" s="260">
        <v>21</v>
      </c>
      <c r="M321" s="260">
        <f>G321*(1+L321/100)</f>
        <v>0</v>
      </c>
      <c r="N321" s="258">
        <v>0</v>
      </c>
      <c r="O321" s="258">
        <f>ROUND(E321*N321,2)</f>
        <v>0</v>
      </c>
      <c r="P321" s="258">
        <v>0</v>
      </c>
      <c r="Q321" s="258">
        <f>ROUND(E321*P321,2)</f>
        <v>0</v>
      </c>
      <c r="R321" s="260"/>
      <c r="S321" s="260" t="s">
        <v>221</v>
      </c>
      <c r="T321" s="261" t="s">
        <v>149</v>
      </c>
      <c r="U321" s="221">
        <v>0</v>
      </c>
      <c r="V321" s="221">
        <f>ROUND(E321*U321,2)</f>
        <v>0</v>
      </c>
      <c r="W321" s="221"/>
      <c r="X321" s="221" t="s">
        <v>570</v>
      </c>
      <c r="Y321" s="221" t="s">
        <v>151</v>
      </c>
      <c r="Z321" s="210"/>
      <c r="AA321" s="210"/>
      <c r="AB321" s="210"/>
      <c r="AC321" s="210"/>
      <c r="AD321" s="210"/>
      <c r="AE321" s="210"/>
      <c r="AF321" s="210"/>
      <c r="AG321" s="210" t="s">
        <v>571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55">
        <v>104</v>
      </c>
      <c r="B322" s="256" t="s">
        <v>578</v>
      </c>
      <c r="C322" s="263" t="s">
        <v>579</v>
      </c>
      <c r="D322" s="257" t="s">
        <v>322</v>
      </c>
      <c r="E322" s="258">
        <v>5.84253</v>
      </c>
      <c r="F322" s="259"/>
      <c r="G322" s="260">
        <f>ROUND(E322*F322,2)</f>
        <v>0</v>
      </c>
      <c r="H322" s="259"/>
      <c r="I322" s="260">
        <f>ROUND(E322*H322,2)</f>
        <v>0</v>
      </c>
      <c r="J322" s="259"/>
      <c r="K322" s="260">
        <f>ROUND(E322*J322,2)</f>
        <v>0</v>
      </c>
      <c r="L322" s="260">
        <v>21</v>
      </c>
      <c r="M322" s="260">
        <f>G322*(1+L322/100)</f>
        <v>0</v>
      </c>
      <c r="N322" s="258">
        <v>0</v>
      </c>
      <c r="O322" s="258">
        <f>ROUND(E322*N322,2)</f>
        <v>0</v>
      </c>
      <c r="P322" s="258">
        <v>0</v>
      </c>
      <c r="Q322" s="258">
        <f>ROUND(E322*P322,2)</f>
        <v>0</v>
      </c>
      <c r="R322" s="260"/>
      <c r="S322" s="260" t="s">
        <v>221</v>
      </c>
      <c r="T322" s="261" t="s">
        <v>149</v>
      </c>
      <c r="U322" s="221">
        <v>0</v>
      </c>
      <c r="V322" s="221">
        <f>ROUND(E322*U322,2)</f>
        <v>0</v>
      </c>
      <c r="W322" s="221"/>
      <c r="X322" s="221" t="s">
        <v>570</v>
      </c>
      <c r="Y322" s="221" t="s">
        <v>151</v>
      </c>
      <c r="Z322" s="210"/>
      <c r="AA322" s="210"/>
      <c r="AB322" s="210"/>
      <c r="AC322" s="210"/>
      <c r="AD322" s="210"/>
      <c r="AE322" s="210"/>
      <c r="AF322" s="210"/>
      <c r="AG322" s="210" t="s">
        <v>571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55">
        <v>105</v>
      </c>
      <c r="B323" s="256" t="s">
        <v>580</v>
      </c>
      <c r="C323" s="263" t="s">
        <v>581</v>
      </c>
      <c r="D323" s="257" t="s">
        <v>322</v>
      </c>
      <c r="E323" s="258">
        <v>58.425289999999997</v>
      </c>
      <c r="F323" s="259"/>
      <c r="G323" s="260">
        <f>ROUND(E323*F323,2)</f>
        <v>0</v>
      </c>
      <c r="H323" s="259"/>
      <c r="I323" s="260">
        <f>ROUND(E323*H323,2)</f>
        <v>0</v>
      </c>
      <c r="J323" s="259"/>
      <c r="K323" s="260">
        <f>ROUND(E323*J323,2)</f>
        <v>0</v>
      </c>
      <c r="L323" s="260">
        <v>21</v>
      </c>
      <c r="M323" s="260">
        <f>G323*(1+L323/100)</f>
        <v>0</v>
      </c>
      <c r="N323" s="258">
        <v>0</v>
      </c>
      <c r="O323" s="258">
        <f>ROUND(E323*N323,2)</f>
        <v>0</v>
      </c>
      <c r="P323" s="258">
        <v>0</v>
      </c>
      <c r="Q323" s="258">
        <f>ROUND(E323*P323,2)</f>
        <v>0</v>
      </c>
      <c r="R323" s="260"/>
      <c r="S323" s="260" t="s">
        <v>221</v>
      </c>
      <c r="T323" s="261" t="s">
        <v>149</v>
      </c>
      <c r="U323" s="221">
        <v>0</v>
      </c>
      <c r="V323" s="221">
        <f>ROUND(E323*U323,2)</f>
        <v>0</v>
      </c>
      <c r="W323" s="221"/>
      <c r="X323" s="221" t="s">
        <v>570</v>
      </c>
      <c r="Y323" s="221" t="s">
        <v>151</v>
      </c>
      <c r="Z323" s="210"/>
      <c r="AA323" s="210"/>
      <c r="AB323" s="210"/>
      <c r="AC323" s="210"/>
      <c r="AD323" s="210"/>
      <c r="AE323" s="210"/>
      <c r="AF323" s="210"/>
      <c r="AG323" s="210" t="s">
        <v>571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55">
        <v>106</v>
      </c>
      <c r="B324" s="256" t="s">
        <v>582</v>
      </c>
      <c r="C324" s="263" t="s">
        <v>583</v>
      </c>
      <c r="D324" s="257" t="s">
        <v>322</v>
      </c>
      <c r="E324" s="258">
        <v>5.84253</v>
      </c>
      <c r="F324" s="259"/>
      <c r="G324" s="260">
        <f>ROUND(E324*F324,2)</f>
        <v>0</v>
      </c>
      <c r="H324" s="259"/>
      <c r="I324" s="260">
        <f>ROUND(E324*H324,2)</f>
        <v>0</v>
      </c>
      <c r="J324" s="259"/>
      <c r="K324" s="260">
        <f>ROUND(E324*J324,2)</f>
        <v>0</v>
      </c>
      <c r="L324" s="260">
        <v>21</v>
      </c>
      <c r="M324" s="260">
        <f>G324*(1+L324/100)</f>
        <v>0</v>
      </c>
      <c r="N324" s="258">
        <v>0</v>
      </c>
      <c r="O324" s="258">
        <f>ROUND(E324*N324,2)</f>
        <v>0</v>
      </c>
      <c r="P324" s="258">
        <v>0</v>
      </c>
      <c r="Q324" s="258">
        <f>ROUND(E324*P324,2)</f>
        <v>0</v>
      </c>
      <c r="R324" s="260"/>
      <c r="S324" s="260" t="s">
        <v>221</v>
      </c>
      <c r="T324" s="261" t="s">
        <v>149</v>
      </c>
      <c r="U324" s="221">
        <v>0</v>
      </c>
      <c r="V324" s="221">
        <f>ROUND(E324*U324,2)</f>
        <v>0</v>
      </c>
      <c r="W324" s="221"/>
      <c r="X324" s="221" t="s">
        <v>570</v>
      </c>
      <c r="Y324" s="221" t="s">
        <v>151</v>
      </c>
      <c r="Z324" s="210"/>
      <c r="AA324" s="210"/>
      <c r="AB324" s="210"/>
      <c r="AC324" s="210"/>
      <c r="AD324" s="210"/>
      <c r="AE324" s="210"/>
      <c r="AF324" s="210"/>
      <c r="AG324" s="210" t="s">
        <v>571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ht="22.5" outlineLevel="1" x14ac:dyDescent="0.2">
      <c r="A325" s="236">
        <v>107</v>
      </c>
      <c r="B325" s="237" t="s">
        <v>584</v>
      </c>
      <c r="C325" s="247" t="s">
        <v>585</v>
      </c>
      <c r="D325" s="238" t="s">
        <v>322</v>
      </c>
      <c r="E325" s="239">
        <v>5.84253</v>
      </c>
      <c r="F325" s="240"/>
      <c r="G325" s="241">
        <f>ROUND(E325*F325,2)</f>
        <v>0</v>
      </c>
      <c r="H325" s="240"/>
      <c r="I325" s="241">
        <f>ROUND(E325*H325,2)</f>
        <v>0</v>
      </c>
      <c r="J325" s="240"/>
      <c r="K325" s="241">
        <f>ROUND(E325*J325,2)</f>
        <v>0</v>
      </c>
      <c r="L325" s="241">
        <v>21</v>
      </c>
      <c r="M325" s="241">
        <f>G325*(1+L325/100)</f>
        <v>0</v>
      </c>
      <c r="N325" s="239">
        <v>0</v>
      </c>
      <c r="O325" s="239">
        <f>ROUND(E325*N325,2)</f>
        <v>0</v>
      </c>
      <c r="P325" s="239">
        <v>0</v>
      </c>
      <c r="Q325" s="239">
        <f>ROUND(E325*P325,2)</f>
        <v>0</v>
      </c>
      <c r="R325" s="241" t="s">
        <v>586</v>
      </c>
      <c r="S325" s="241" t="s">
        <v>221</v>
      </c>
      <c r="T325" s="242" t="s">
        <v>587</v>
      </c>
      <c r="U325" s="221">
        <v>0</v>
      </c>
      <c r="V325" s="221">
        <f>ROUND(E325*U325,2)</f>
        <v>0</v>
      </c>
      <c r="W325" s="221"/>
      <c r="X325" s="221" t="s">
        <v>570</v>
      </c>
      <c r="Y325" s="221" t="s">
        <v>151</v>
      </c>
      <c r="Z325" s="210"/>
      <c r="AA325" s="210"/>
      <c r="AB325" s="210"/>
      <c r="AC325" s="210"/>
      <c r="AD325" s="210"/>
      <c r="AE325" s="210"/>
      <c r="AF325" s="210"/>
      <c r="AG325" s="210" t="s">
        <v>571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x14ac:dyDescent="0.2">
      <c r="A326" s="3"/>
      <c r="B326" s="4"/>
      <c r="C326" s="252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AE326">
        <v>12</v>
      </c>
      <c r="AF326">
        <v>21</v>
      </c>
      <c r="AG326" t="s">
        <v>129</v>
      </c>
    </row>
    <row r="327" spans="1:60" x14ac:dyDescent="0.2">
      <c r="A327" s="213"/>
      <c r="B327" s="214" t="s">
        <v>29</v>
      </c>
      <c r="C327" s="253"/>
      <c r="D327" s="215"/>
      <c r="E327" s="216"/>
      <c r="F327" s="216"/>
      <c r="G327" s="235">
        <f>G8+G12+G26+G46+G81+G86+G95+G97+G121+G152+G222+G239+G258+G275+G299+G308+G315</f>
        <v>0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AE327">
        <f>SUMIF(L7:L325,AE326,G7:G325)</f>
        <v>0</v>
      </c>
      <c r="AF327">
        <f>SUMIF(L7:L325,AF326,G7:G325)</f>
        <v>0</v>
      </c>
      <c r="AG327" t="s">
        <v>189</v>
      </c>
    </row>
    <row r="328" spans="1:60" x14ac:dyDescent="0.2">
      <c r="C328" s="254"/>
      <c r="D328" s="10"/>
      <c r="AG328" t="s">
        <v>191</v>
      </c>
    </row>
    <row r="329" spans="1:60" x14ac:dyDescent="0.2">
      <c r="D329" s="10"/>
    </row>
    <row r="330" spans="1:60" x14ac:dyDescent="0.2">
      <c r="D330" s="10"/>
    </row>
    <row r="331" spans="1:60" x14ac:dyDescent="0.2">
      <c r="D331" s="10"/>
    </row>
    <row r="332" spans="1:60" x14ac:dyDescent="0.2">
      <c r="D332" s="10"/>
    </row>
    <row r="333" spans="1:60" x14ac:dyDescent="0.2">
      <c r="D333" s="10"/>
    </row>
    <row r="334" spans="1:60" x14ac:dyDescent="0.2">
      <c r="D334" s="10"/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patVIkZdmgdi921u74DnpW9kmG+TkGkrmA9Aopw6Byb+dfFnZaGW2Q270bbllJxOvsMOf4k2PNZkGx84xPKow==" saltValue="94k84W2aUohz3PQg7Vjzlg==" spinCount="100000" sheet="1" formatRows="0"/>
  <mergeCells count="68">
    <mergeCell ref="C312:G312"/>
    <mergeCell ref="C313:G313"/>
    <mergeCell ref="C293:G293"/>
    <mergeCell ref="C294:G294"/>
    <mergeCell ref="C301:G301"/>
    <mergeCell ref="C304:G304"/>
    <mergeCell ref="C310:G310"/>
    <mergeCell ref="C311:G311"/>
    <mergeCell ref="C264:G264"/>
    <mergeCell ref="C267:G267"/>
    <mergeCell ref="C270:G270"/>
    <mergeCell ref="C272:G272"/>
    <mergeCell ref="C279:G279"/>
    <mergeCell ref="C282:G282"/>
    <mergeCell ref="C231:G231"/>
    <mergeCell ref="C234:G234"/>
    <mergeCell ref="C235:G235"/>
    <mergeCell ref="C236:G236"/>
    <mergeCell ref="C246:G246"/>
    <mergeCell ref="C247:G247"/>
    <mergeCell ref="C218:G218"/>
    <mergeCell ref="C219:G219"/>
    <mergeCell ref="C226:G226"/>
    <mergeCell ref="C228:G228"/>
    <mergeCell ref="C229:G229"/>
    <mergeCell ref="C230:G230"/>
    <mergeCell ref="C192:G192"/>
    <mergeCell ref="C203:G203"/>
    <mergeCell ref="C206:G206"/>
    <mergeCell ref="C207:G207"/>
    <mergeCell ref="C208:G208"/>
    <mergeCell ref="C209:G209"/>
    <mergeCell ref="C149:G149"/>
    <mergeCell ref="C162:G162"/>
    <mergeCell ref="C165:G165"/>
    <mergeCell ref="C173:G173"/>
    <mergeCell ref="C186:G186"/>
    <mergeCell ref="C189:G189"/>
    <mergeCell ref="C127:G127"/>
    <mergeCell ref="C130:G130"/>
    <mergeCell ref="C134:G134"/>
    <mergeCell ref="C137:G137"/>
    <mergeCell ref="C141:G141"/>
    <mergeCell ref="C144:G144"/>
    <mergeCell ref="C79:G79"/>
    <mergeCell ref="C88:G88"/>
    <mergeCell ref="C93:G93"/>
    <mergeCell ref="C101:G101"/>
    <mergeCell ref="C116:G116"/>
    <mergeCell ref="C118:G118"/>
    <mergeCell ref="C44:G44"/>
    <mergeCell ref="C48:G48"/>
    <mergeCell ref="C51:G51"/>
    <mergeCell ref="C54:G54"/>
    <mergeCell ref="C57:G57"/>
    <mergeCell ref="C72:G72"/>
    <mergeCell ref="C21:G21"/>
    <mergeCell ref="C22:G22"/>
    <mergeCell ref="C28:G28"/>
    <mergeCell ref="C31:G31"/>
    <mergeCell ref="C36:G36"/>
    <mergeCell ref="C41:G41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F92DA-484E-405F-BF3C-B6CA4FDDF15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116</v>
      </c>
      <c r="B1" s="195"/>
      <c r="C1" s="195"/>
      <c r="D1" s="195"/>
      <c r="E1" s="195"/>
      <c r="F1" s="195"/>
      <c r="G1" s="195"/>
      <c r="AG1" t="s">
        <v>117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118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118</v>
      </c>
      <c r="AG3" t="s">
        <v>119</v>
      </c>
    </row>
    <row r="4" spans="1:60" ht="24.95" customHeight="1" x14ac:dyDescent="0.2">
      <c r="A4" s="200" t="s">
        <v>9</v>
      </c>
      <c r="B4" s="201" t="s">
        <v>53</v>
      </c>
      <c r="C4" s="202" t="s">
        <v>54</v>
      </c>
      <c r="D4" s="203"/>
      <c r="E4" s="203"/>
      <c r="F4" s="203"/>
      <c r="G4" s="204"/>
      <c r="AG4" t="s">
        <v>120</v>
      </c>
    </row>
    <row r="5" spans="1:60" x14ac:dyDescent="0.2">
      <c r="D5" s="10"/>
    </row>
    <row r="6" spans="1:60" ht="38.25" x14ac:dyDescent="0.2">
      <c r="A6" s="206" t="s">
        <v>121</v>
      </c>
      <c r="B6" s="208" t="s">
        <v>122</v>
      </c>
      <c r="C6" s="208" t="s">
        <v>123</v>
      </c>
      <c r="D6" s="207" t="s">
        <v>124</v>
      </c>
      <c r="E6" s="206" t="s">
        <v>125</v>
      </c>
      <c r="F6" s="205" t="s">
        <v>126</v>
      </c>
      <c r="G6" s="206" t="s">
        <v>29</v>
      </c>
      <c r="H6" s="209" t="s">
        <v>30</v>
      </c>
      <c r="I6" s="209" t="s">
        <v>127</v>
      </c>
      <c r="J6" s="209" t="s">
        <v>31</v>
      </c>
      <c r="K6" s="209" t="s">
        <v>128</v>
      </c>
      <c r="L6" s="209" t="s">
        <v>129</v>
      </c>
      <c r="M6" s="209" t="s">
        <v>130</v>
      </c>
      <c r="N6" s="209" t="s">
        <v>131</v>
      </c>
      <c r="O6" s="209" t="s">
        <v>132</v>
      </c>
      <c r="P6" s="209" t="s">
        <v>133</v>
      </c>
      <c r="Q6" s="209" t="s">
        <v>134</v>
      </c>
      <c r="R6" s="209" t="s">
        <v>135</v>
      </c>
      <c r="S6" s="209" t="s">
        <v>136</v>
      </c>
      <c r="T6" s="209" t="s">
        <v>137</v>
      </c>
      <c r="U6" s="209" t="s">
        <v>138</v>
      </c>
      <c r="V6" s="209" t="s">
        <v>139</v>
      </c>
      <c r="W6" s="209" t="s">
        <v>140</v>
      </c>
      <c r="X6" s="209" t="s">
        <v>141</v>
      </c>
      <c r="Y6" s="209" t="s">
        <v>142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143</v>
      </c>
      <c r="B8" s="230" t="s">
        <v>103</v>
      </c>
      <c r="C8" s="246" t="s">
        <v>104</v>
      </c>
      <c r="D8" s="231"/>
      <c r="E8" s="232"/>
      <c r="F8" s="233"/>
      <c r="G8" s="233">
        <f>SUMIF(AG9:AG51,"&lt;&gt;NOR",G9:G51)</f>
        <v>0</v>
      </c>
      <c r="H8" s="233"/>
      <c r="I8" s="233">
        <f>SUM(I9:I51)</f>
        <v>0</v>
      </c>
      <c r="J8" s="233"/>
      <c r="K8" s="233">
        <f>SUM(K9:K51)</f>
        <v>0</v>
      </c>
      <c r="L8" s="233"/>
      <c r="M8" s="233">
        <f>SUM(M9:M51)</f>
        <v>0</v>
      </c>
      <c r="N8" s="232"/>
      <c r="O8" s="232">
        <f>SUM(O9:O51)</f>
        <v>0</v>
      </c>
      <c r="P8" s="232"/>
      <c r="Q8" s="232">
        <f>SUM(Q9:Q51)</f>
        <v>0.15</v>
      </c>
      <c r="R8" s="233"/>
      <c r="S8" s="233"/>
      <c r="T8" s="234"/>
      <c r="U8" s="228"/>
      <c r="V8" s="228">
        <f>SUM(V9:V51)</f>
        <v>0</v>
      </c>
      <c r="W8" s="228"/>
      <c r="X8" s="228"/>
      <c r="Y8" s="228"/>
      <c r="AG8" t="s">
        <v>144</v>
      </c>
    </row>
    <row r="9" spans="1:60" outlineLevel="1" x14ac:dyDescent="0.2">
      <c r="A9" s="255">
        <v>1</v>
      </c>
      <c r="B9" s="256" t="s">
        <v>593</v>
      </c>
      <c r="C9" s="263" t="s">
        <v>594</v>
      </c>
      <c r="D9" s="257" t="s">
        <v>258</v>
      </c>
      <c r="E9" s="258">
        <v>18</v>
      </c>
      <c r="F9" s="259"/>
      <c r="G9" s="260">
        <f>ROUND(E9*F9,2)</f>
        <v>0</v>
      </c>
      <c r="H9" s="259"/>
      <c r="I9" s="260">
        <f>ROUND(E9*H9,2)</f>
        <v>0</v>
      </c>
      <c r="J9" s="259"/>
      <c r="K9" s="260">
        <f>ROUND(E9*J9,2)</f>
        <v>0</v>
      </c>
      <c r="L9" s="260">
        <v>21</v>
      </c>
      <c r="M9" s="260">
        <f>G9*(1+L9/100)</f>
        <v>0</v>
      </c>
      <c r="N9" s="258">
        <v>8.0000000000000007E-5</v>
      </c>
      <c r="O9" s="258">
        <f>ROUND(E9*N9,2)</f>
        <v>0</v>
      </c>
      <c r="P9" s="258">
        <v>0</v>
      </c>
      <c r="Q9" s="258">
        <f>ROUND(E9*P9,2)</f>
        <v>0</v>
      </c>
      <c r="R9" s="260"/>
      <c r="S9" s="260" t="s">
        <v>221</v>
      </c>
      <c r="T9" s="261" t="s">
        <v>149</v>
      </c>
      <c r="U9" s="221">
        <v>0</v>
      </c>
      <c r="V9" s="221">
        <f>ROUND(E9*U9,2)</f>
        <v>0</v>
      </c>
      <c r="W9" s="221"/>
      <c r="X9" s="221" t="s">
        <v>150</v>
      </c>
      <c r="Y9" s="221" t="s">
        <v>151</v>
      </c>
      <c r="Z9" s="210"/>
      <c r="AA9" s="210"/>
      <c r="AB9" s="210"/>
      <c r="AC9" s="210"/>
      <c r="AD9" s="210"/>
      <c r="AE9" s="210"/>
      <c r="AF9" s="210"/>
      <c r="AG9" s="210" t="s">
        <v>595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6">
        <v>2</v>
      </c>
      <c r="B10" s="237" t="s">
        <v>596</v>
      </c>
      <c r="C10" s="247" t="s">
        <v>597</v>
      </c>
      <c r="D10" s="238" t="s">
        <v>147</v>
      </c>
      <c r="E10" s="239">
        <v>1</v>
      </c>
      <c r="F10" s="240"/>
      <c r="G10" s="241">
        <f>ROUND(E10*F10,2)</f>
        <v>0</v>
      </c>
      <c r="H10" s="240"/>
      <c r="I10" s="241">
        <f>ROUND(E10*H10,2)</f>
        <v>0</v>
      </c>
      <c r="J10" s="240"/>
      <c r="K10" s="241">
        <f>ROUND(E10*J10,2)</f>
        <v>0</v>
      </c>
      <c r="L10" s="241">
        <v>21</v>
      </c>
      <c r="M10" s="241">
        <f>G10*(1+L10/100)</f>
        <v>0</v>
      </c>
      <c r="N10" s="239">
        <v>0</v>
      </c>
      <c r="O10" s="239">
        <f>ROUND(E10*N10,2)</f>
        <v>0</v>
      </c>
      <c r="P10" s="239">
        <v>0.15</v>
      </c>
      <c r="Q10" s="239">
        <f>ROUND(E10*P10,2)</f>
        <v>0.15</v>
      </c>
      <c r="R10" s="241"/>
      <c r="S10" s="241" t="s">
        <v>148</v>
      </c>
      <c r="T10" s="242" t="s">
        <v>149</v>
      </c>
      <c r="U10" s="221">
        <v>0</v>
      </c>
      <c r="V10" s="221">
        <f>ROUND(E10*U10,2)</f>
        <v>0</v>
      </c>
      <c r="W10" s="221"/>
      <c r="X10" s="221" t="s">
        <v>150</v>
      </c>
      <c r="Y10" s="221" t="s">
        <v>151</v>
      </c>
      <c r="Z10" s="210"/>
      <c r="AA10" s="210"/>
      <c r="AB10" s="210"/>
      <c r="AC10" s="210"/>
      <c r="AD10" s="210"/>
      <c r="AE10" s="210"/>
      <c r="AF10" s="210"/>
      <c r="AG10" s="210" t="s">
        <v>595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48" t="s">
        <v>598</v>
      </c>
      <c r="D11" s="244"/>
      <c r="E11" s="244"/>
      <c r="F11" s="244"/>
      <c r="G11" s="244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154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0" t="s">
        <v>599</v>
      </c>
      <c r="D12" s="223"/>
      <c r="E12" s="224"/>
      <c r="F12" s="225"/>
      <c r="G12" s="225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154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49" t="s">
        <v>600</v>
      </c>
      <c r="D13" s="245"/>
      <c r="E13" s="245"/>
      <c r="F13" s="245"/>
      <c r="G13" s="245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154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1" t="s">
        <v>68</v>
      </c>
      <c r="D14" s="226"/>
      <c r="E14" s="227">
        <v>1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160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6">
        <v>3</v>
      </c>
      <c r="B15" s="237" t="s">
        <v>601</v>
      </c>
      <c r="C15" s="247" t="s">
        <v>602</v>
      </c>
      <c r="D15" s="238" t="s">
        <v>351</v>
      </c>
      <c r="E15" s="239">
        <v>2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/>
      <c r="S15" s="241" t="s">
        <v>221</v>
      </c>
      <c r="T15" s="242" t="s">
        <v>149</v>
      </c>
      <c r="U15" s="221">
        <v>0</v>
      </c>
      <c r="V15" s="221">
        <f>ROUND(E15*U15,2)</f>
        <v>0</v>
      </c>
      <c r="W15" s="221"/>
      <c r="X15" s="221" t="s">
        <v>150</v>
      </c>
      <c r="Y15" s="221" t="s">
        <v>151</v>
      </c>
      <c r="Z15" s="210"/>
      <c r="AA15" s="210"/>
      <c r="AB15" s="210"/>
      <c r="AC15" s="210"/>
      <c r="AD15" s="210"/>
      <c r="AE15" s="210"/>
      <c r="AF15" s="210"/>
      <c r="AG15" s="210" t="s">
        <v>595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48" t="s">
        <v>603</v>
      </c>
      <c r="D16" s="244"/>
      <c r="E16" s="244"/>
      <c r="F16" s="244"/>
      <c r="G16" s="244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154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49" t="s">
        <v>604</v>
      </c>
      <c r="D17" s="245"/>
      <c r="E17" s="245"/>
      <c r="F17" s="245"/>
      <c r="G17" s="245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154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6">
        <v>4</v>
      </c>
      <c r="B18" s="237" t="s">
        <v>605</v>
      </c>
      <c r="C18" s="247" t="s">
        <v>606</v>
      </c>
      <c r="D18" s="238" t="s">
        <v>258</v>
      </c>
      <c r="E18" s="239">
        <v>44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/>
      <c r="S18" s="241" t="s">
        <v>221</v>
      </c>
      <c r="T18" s="242" t="s">
        <v>149</v>
      </c>
      <c r="U18" s="221">
        <v>0</v>
      </c>
      <c r="V18" s="221">
        <f>ROUND(E18*U18,2)</f>
        <v>0</v>
      </c>
      <c r="W18" s="221"/>
      <c r="X18" s="221" t="s">
        <v>150</v>
      </c>
      <c r="Y18" s="221" t="s">
        <v>151</v>
      </c>
      <c r="Z18" s="210"/>
      <c r="AA18" s="210"/>
      <c r="AB18" s="210"/>
      <c r="AC18" s="210"/>
      <c r="AD18" s="210"/>
      <c r="AE18" s="210"/>
      <c r="AF18" s="210"/>
      <c r="AG18" s="210" t="s">
        <v>595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48" t="s">
        <v>597</v>
      </c>
      <c r="D19" s="244"/>
      <c r="E19" s="244"/>
      <c r="F19" s="244"/>
      <c r="G19" s="244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154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6">
        <v>5</v>
      </c>
      <c r="B20" s="237" t="s">
        <v>607</v>
      </c>
      <c r="C20" s="247" t="s">
        <v>608</v>
      </c>
      <c r="D20" s="238" t="s">
        <v>351</v>
      </c>
      <c r="E20" s="239">
        <v>1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/>
      <c r="S20" s="241" t="s">
        <v>221</v>
      </c>
      <c r="T20" s="242" t="s">
        <v>149</v>
      </c>
      <c r="U20" s="221">
        <v>0</v>
      </c>
      <c r="V20" s="221">
        <f>ROUND(E20*U20,2)</f>
        <v>0</v>
      </c>
      <c r="W20" s="221"/>
      <c r="X20" s="221" t="s">
        <v>150</v>
      </c>
      <c r="Y20" s="221" t="s">
        <v>151</v>
      </c>
      <c r="Z20" s="210"/>
      <c r="AA20" s="210"/>
      <c r="AB20" s="210"/>
      <c r="AC20" s="210"/>
      <c r="AD20" s="210"/>
      <c r="AE20" s="210"/>
      <c r="AF20" s="210"/>
      <c r="AG20" s="210" t="s">
        <v>595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48" t="s">
        <v>609</v>
      </c>
      <c r="D21" s="244"/>
      <c r="E21" s="244"/>
      <c r="F21" s="244"/>
      <c r="G21" s="244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154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5">
        <v>6</v>
      </c>
      <c r="B22" s="256" t="s">
        <v>610</v>
      </c>
      <c r="C22" s="263" t="s">
        <v>611</v>
      </c>
      <c r="D22" s="257" t="s">
        <v>351</v>
      </c>
      <c r="E22" s="258">
        <v>2</v>
      </c>
      <c r="F22" s="259"/>
      <c r="G22" s="260">
        <f>ROUND(E22*F22,2)</f>
        <v>0</v>
      </c>
      <c r="H22" s="259"/>
      <c r="I22" s="260">
        <f>ROUND(E22*H22,2)</f>
        <v>0</v>
      </c>
      <c r="J22" s="259"/>
      <c r="K22" s="260">
        <f>ROUND(E22*J22,2)</f>
        <v>0</v>
      </c>
      <c r="L22" s="260">
        <v>21</v>
      </c>
      <c r="M22" s="260">
        <f>G22*(1+L22/100)</f>
        <v>0</v>
      </c>
      <c r="N22" s="258">
        <v>0</v>
      </c>
      <c r="O22" s="258">
        <f>ROUND(E22*N22,2)</f>
        <v>0</v>
      </c>
      <c r="P22" s="258">
        <v>0</v>
      </c>
      <c r="Q22" s="258">
        <f>ROUND(E22*P22,2)</f>
        <v>0</v>
      </c>
      <c r="R22" s="260"/>
      <c r="S22" s="260" t="s">
        <v>221</v>
      </c>
      <c r="T22" s="261" t="s">
        <v>149</v>
      </c>
      <c r="U22" s="221">
        <v>0</v>
      </c>
      <c r="V22" s="221">
        <f>ROUND(E22*U22,2)</f>
        <v>0</v>
      </c>
      <c r="W22" s="221"/>
      <c r="X22" s="221" t="s">
        <v>150</v>
      </c>
      <c r="Y22" s="221" t="s">
        <v>151</v>
      </c>
      <c r="Z22" s="210"/>
      <c r="AA22" s="210"/>
      <c r="AB22" s="210"/>
      <c r="AC22" s="210"/>
      <c r="AD22" s="210"/>
      <c r="AE22" s="210"/>
      <c r="AF22" s="210"/>
      <c r="AG22" s="210" t="s">
        <v>595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6">
        <v>7</v>
      </c>
      <c r="B23" s="237" t="s">
        <v>612</v>
      </c>
      <c r="C23" s="247" t="s">
        <v>613</v>
      </c>
      <c r="D23" s="238" t="s">
        <v>351</v>
      </c>
      <c r="E23" s="239">
        <v>2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/>
      <c r="S23" s="241" t="s">
        <v>221</v>
      </c>
      <c r="T23" s="242" t="s">
        <v>149</v>
      </c>
      <c r="U23" s="221">
        <v>0</v>
      </c>
      <c r="V23" s="221">
        <f>ROUND(E23*U23,2)</f>
        <v>0</v>
      </c>
      <c r="W23" s="221"/>
      <c r="X23" s="221" t="s">
        <v>150</v>
      </c>
      <c r="Y23" s="221" t="s">
        <v>151</v>
      </c>
      <c r="Z23" s="210"/>
      <c r="AA23" s="210"/>
      <c r="AB23" s="210"/>
      <c r="AC23" s="210"/>
      <c r="AD23" s="210"/>
      <c r="AE23" s="210"/>
      <c r="AF23" s="210"/>
      <c r="AG23" s="210" t="s">
        <v>595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48" t="s">
        <v>614</v>
      </c>
      <c r="D24" s="244"/>
      <c r="E24" s="244"/>
      <c r="F24" s="244"/>
      <c r="G24" s="244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154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6">
        <v>8</v>
      </c>
      <c r="B25" s="237" t="s">
        <v>615</v>
      </c>
      <c r="C25" s="247" t="s">
        <v>616</v>
      </c>
      <c r="D25" s="238" t="s">
        <v>351</v>
      </c>
      <c r="E25" s="239">
        <v>2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41"/>
      <c r="S25" s="241" t="s">
        <v>221</v>
      </c>
      <c r="T25" s="242" t="s">
        <v>149</v>
      </c>
      <c r="U25" s="221">
        <v>0</v>
      </c>
      <c r="V25" s="221">
        <f>ROUND(E25*U25,2)</f>
        <v>0</v>
      </c>
      <c r="W25" s="221"/>
      <c r="X25" s="221" t="s">
        <v>150</v>
      </c>
      <c r="Y25" s="221" t="s">
        <v>151</v>
      </c>
      <c r="Z25" s="210"/>
      <c r="AA25" s="210"/>
      <c r="AB25" s="210"/>
      <c r="AC25" s="210"/>
      <c r="AD25" s="210"/>
      <c r="AE25" s="210"/>
      <c r="AF25" s="210"/>
      <c r="AG25" s="210" t="s">
        <v>595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48" t="s">
        <v>617</v>
      </c>
      <c r="D26" s="244"/>
      <c r="E26" s="244"/>
      <c r="F26" s="244"/>
      <c r="G26" s="244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154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6">
        <v>9</v>
      </c>
      <c r="B27" s="237" t="s">
        <v>618</v>
      </c>
      <c r="C27" s="247" t="s">
        <v>619</v>
      </c>
      <c r="D27" s="238" t="s">
        <v>620</v>
      </c>
      <c r="E27" s="239">
        <v>1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41"/>
      <c r="S27" s="241" t="s">
        <v>148</v>
      </c>
      <c r="T27" s="242" t="s">
        <v>149</v>
      </c>
      <c r="U27" s="221">
        <v>0</v>
      </c>
      <c r="V27" s="221">
        <f>ROUND(E27*U27,2)</f>
        <v>0</v>
      </c>
      <c r="W27" s="221"/>
      <c r="X27" s="221" t="s">
        <v>150</v>
      </c>
      <c r="Y27" s="221" t="s">
        <v>151</v>
      </c>
      <c r="Z27" s="210"/>
      <c r="AA27" s="210"/>
      <c r="AB27" s="210"/>
      <c r="AC27" s="210"/>
      <c r="AD27" s="210"/>
      <c r="AE27" s="210"/>
      <c r="AF27" s="210"/>
      <c r="AG27" s="210" t="s">
        <v>595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48" t="s">
        <v>621</v>
      </c>
      <c r="D28" s="244"/>
      <c r="E28" s="244"/>
      <c r="F28" s="244"/>
      <c r="G28" s="244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154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6">
        <v>10</v>
      </c>
      <c r="B29" s="237" t="s">
        <v>622</v>
      </c>
      <c r="C29" s="247" t="s">
        <v>623</v>
      </c>
      <c r="D29" s="238" t="s">
        <v>624</v>
      </c>
      <c r="E29" s="239">
        <v>10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41"/>
      <c r="S29" s="241" t="s">
        <v>221</v>
      </c>
      <c r="T29" s="242" t="s">
        <v>149</v>
      </c>
      <c r="U29" s="221">
        <v>0</v>
      </c>
      <c r="V29" s="221">
        <f>ROUND(E29*U29,2)</f>
        <v>0</v>
      </c>
      <c r="W29" s="221"/>
      <c r="X29" s="221" t="s">
        <v>150</v>
      </c>
      <c r="Y29" s="221" t="s">
        <v>151</v>
      </c>
      <c r="Z29" s="210"/>
      <c r="AA29" s="210"/>
      <c r="AB29" s="210"/>
      <c r="AC29" s="210"/>
      <c r="AD29" s="210"/>
      <c r="AE29" s="210"/>
      <c r="AF29" s="210"/>
      <c r="AG29" s="210" t="s">
        <v>595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48" t="s">
        <v>625</v>
      </c>
      <c r="D30" s="244"/>
      <c r="E30" s="244"/>
      <c r="F30" s="244"/>
      <c r="G30" s="244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154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1" t="s">
        <v>626</v>
      </c>
      <c r="D31" s="226"/>
      <c r="E31" s="227">
        <v>4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160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1" t="s">
        <v>627</v>
      </c>
      <c r="D32" s="226"/>
      <c r="E32" s="227">
        <v>4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160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1" t="s">
        <v>628</v>
      </c>
      <c r="D33" s="226"/>
      <c r="E33" s="227">
        <v>2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160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6">
        <v>11</v>
      </c>
      <c r="B34" s="237" t="s">
        <v>629</v>
      </c>
      <c r="C34" s="247" t="s">
        <v>630</v>
      </c>
      <c r="D34" s="238" t="s">
        <v>258</v>
      </c>
      <c r="E34" s="239">
        <v>44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41"/>
      <c r="S34" s="241" t="s">
        <v>221</v>
      </c>
      <c r="T34" s="242" t="s">
        <v>149</v>
      </c>
      <c r="U34" s="221">
        <v>0</v>
      </c>
      <c r="V34" s="221">
        <f>ROUND(E34*U34,2)</f>
        <v>0</v>
      </c>
      <c r="W34" s="221"/>
      <c r="X34" s="221" t="s">
        <v>150</v>
      </c>
      <c r="Y34" s="221" t="s">
        <v>151</v>
      </c>
      <c r="Z34" s="210"/>
      <c r="AA34" s="210"/>
      <c r="AB34" s="210"/>
      <c r="AC34" s="210"/>
      <c r="AD34" s="210"/>
      <c r="AE34" s="210"/>
      <c r="AF34" s="210"/>
      <c r="AG34" s="210" t="s">
        <v>595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48" t="s">
        <v>631</v>
      </c>
      <c r="D35" s="244"/>
      <c r="E35" s="244"/>
      <c r="F35" s="244"/>
      <c r="G35" s="244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154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1" t="s">
        <v>632</v>
      </c>
      <c r="D36" s="226"/>
      <c r="E36" s="227">
        <v>30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160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1" t="s">
        <v>633</v>
      </c>
      <c r="D37" s="226"/>
      <c r="E37" s="227">
        <v>14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160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6">
        <v>12</v>
      </c>
      <c r="B38" s="237" t="s">
        <v>634</v>
      </c>
      <c r="C38" s="247" t="s">
        <v>635</v>
      </c>
      <c r="D38" s="238" t="s">
        <v>351</v>
      </c>
      <c r="E38" s="239">
        <v>33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/>
      <c r="S38" s="241" t="s">
        <v>148</v>
      </c>
      <c r="T38" s="242" t="s">
        <v>149</v>
      </c>
      <c r="U38" s="221">
        <v>0</v>
      </c>
      <c r="V38" s="221">
        <f>ROUND(E38*U38,2)</f>
        <v>0</v>
      </c>
      <c r="W38" s="221"/>
      <c r="X38" s="221" t="s">
        <v>342</v>
      </c>
      <c r="Y38" s="221" t="s">
        <v>151</v>
      </c>
      <c r="Z38" s="210"/>
      <c r="AA38" s="210"/>
      <c r="AB38" s="210"/>
      <c r="AC38" s="210"/>
      <c r="AD38" s="210"/>
      <c r="AE38" s="210"/>
      <c r="AF38" s="210"/>
      <c r="AG38" s="210" t="s">
        <v>636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48" t="s">
        <v>637</v>
      </c>
      <c r="D39" s="244"/>
      <c r="E39" s="244"/>
      <c r="F39" s="244"/>
      <c r="G39" s="244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154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1" t="s">
        <v>638</v>
      </c>
      <c r="D40" s="226"/>
      <c r="E40" s="227">
        <v>28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160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1" t="s">
        <v>639</v>
      </c>
      <c r="D41" s="226"/>
      <c r="E41" s="227">
        <v>5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160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6">
        <v>13</v>
      </c>
      <c r="B42" s="237" t="s">
        <v>640</v>
      </c>
      <c r="C42" s="247" t="s">
        <v>641</v>
      </c>
      <c r="D42" s="238" t="s">
        <v>351</v>
      </c>
      <c r="E42" s="239">
        <v>8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41"/>
      <c r="S42" s="241" t="s">
        <v>148</v>
      </c>
      <c r="T42" s="242" t="s">
        <v>149</v>
      </c>
      <c r="U42" s="221">
        <v>0</v>
      </c>
      <c r="V42" s="221">
        <f>ROUND(E42*U42,2)</f>
        <v>0</v>
      </c>
      <c r="W42" s="221"/>
      <c r="X42" s="221" t="s">
        <v>342</v>
      </c>
      <c r="Y42" s="221" t="s">
        <v>151</v>
      </c>
      <c r="Z42" s="210"/>
      <c r="AA42" s="210"/>
      <c r="AB42" s="210"/>
      <c r="AC42" s="210"/>
      <c r="AD42" s="210"/>
      <c r="AE42" s="210"/>
      <c r="AF42" s="210"/>
      <c r="AG42" s="210" t="s">
        <v>636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48" t="s">
        <v>642</v>
      </c>
      <c r="D43" s="244"/>
      <c r="E43" s="244"/>
      <c r="F43" s="244"/>
      <c r="G43" s="244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154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6">
        <v>14</v>
      </c>
      <c r="B44" s="237" t="s">
        <v>643</v>
      </c>
      <c r="C44" s="247" t="s">
        <v>644</v>
      </c>
      <c r="D44" s="238" t="s">
        <v>351</v>
      </c>
      <c r="E44" s="239">
        <v>1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3.5000000000000001E-3</v>
      </c>
      <c r="O44" s="239">
        <f>ROUND(E44*N44,2)</f>
        <v>0</v>
      </c>
      <c r="P44" s="239">
        <v>0</v>
      </c>
      <c r="Q44" s="239">
        <f>ROUND(E44*P44,2)</f>
        <v>0</v>
      </c>
      <c r="R44" s="241"/>
      <c r="S44" s="241" t="s">
        <v>148</v>
      </c>
      <c r="T44" s="242" t="s">
        <v>149</v>
      </c>
      <c r="U44" s="221">
        <v>0</v>
      </c>
      <c r="V44" s="221">
        <f>ROUND(E44*U44,2)</f>
        <v>0</v>
      </c>
      <c r="W44" s="221"/>
      <c r="X44" s="221" t="s">
        <v>342</v>
      </c>
      <c r="Y44" s="221" t="s">
        <v>151</v>
      </c>
      <c r="Z44" s="210"/>
      <c r="AA44" s="210"/>
      <c r="AB44" s="210"/>
      <c r="AC44" s="210"/>
      <c r="AD44" s="210"/>
      <c r="AE44" s="210"/>
      <c r="AF44" s="210"/>
      <c r="AG44" s="210" t="s">
        <v>636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48" t="s">
        <v>645</v>
      </c>
      <c r="D45" s="244"/>
      <c r="E45" s="244"/>
      <c r="F45" s="244"/>
      <c r="G45" s="244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154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49" t="s">
        <v>646</v>
      </c>
      <c r="D46" s="245"/>
      <c r="E46" s="245"/>
      <c r="F46" s="245"/>
      <c r="G46" s="245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154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6">
        <v>15</v>
      </c>
      <c r="B47" s="237" t="s">
        <v>647</v>
      </c>
      <c r="C47" s="247" t="s">
        <v>648</v>
      </c>
      <c r="D47" s="238" t="s">
        <v>351</v>
      </c>
      <c r="E47" s="239">
        <v>1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1.0000000000000001E-5</v>
      </c>
      <c r="O47" s="239">
        <f>ROUND(E47*N47,2)</f>
        <v>0</v>
      </c>
      <c r="P47" s="239">
        <v>0</v>
      </c>
      <c r="Q47" s="239">
        <f>ROUND(E47*P47,2)</f>
        <v>0</v>
      </c>
      <c r="R47" s="241"/>
      <c r="S47" s="241" t="s">
        <v>148</v>
      </c>
      <c r="T47" s="242" t="s">
        <v>149</v>
      </c>
      <c r="U47" s="221">
        <v>0</v>
      </c>
      <c r="V47" s="221">
        <f>ROUND(E47*U47,2)</f>
        <v>0</v>
      </c>
      <c r="W47" s="221"/>
      <c r="X47" s="221" t="s">
        <v>342</v>
      </c>
      <c r="Y47" s="221" t="s">
        <v>151</v>
      </c>
      <c r="Z47" s="210"/>
      <c r="AA47" s="210"/>
      <c r="AB47" s="210"/>
      <c r="AC47" s="210"/>
      <c r="AD47" s="210"/>
      <c r="AE47" s="210"/>
      <c r="AF47" s="210"/>
      <c r="AG47" s="210" t="s">
        <v>636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48" t="s">
        <v>649</v>
      </c>
      <c r="D48" s="244"/>
      <c r="E48" s="244"/>
      <c r="F48" s="244"/>
      <c r="G48" s="244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154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6">
        <v>16</v>
      </c>
      <c r="B49" s="237" t="s">
        <v>650</v>
      </c>
      <c r="C49" s="247" t="s">
        <v>651</v>
      </c>
      <c r="D49" s="238" t="s">
        <v>351</v>
      </c>
      <c r="E49" s="239">
        <v>2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41"/>
      <c r="S49" s="241" t="s">
        <v>148</v>
      </c>
      <c r="T49" s="242" t="s">
        <v>149</v>
      </c>
      <c r="U49" s="221">
        <v>0</v>
      </c>
      <c r="V49" s="221">
        <f>ROUND(E49*U49,2)</f>
        <v>0</v>
      </c>
      <c r="W49" s="221"/>
      <c r="X49" s="221" t="s">
        <v>342</v>
      </c>
      <c r="Y49" s="221" t="s">
        <v>151</v>
      </c>
      <c r="Z49" s="210"/>
      <c r="AA49" s="210"/>
      <c r="AB49" s="210"/>
      <c r="AC49" s="210"/>
      <c r="AD49" s="210"/>
      <c r="AE49" s="210"/>
      <c r="AF49" s="210"/>
      <c r="AG49" s="210" t="s">
        <v>636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48" t="s">
        <v>652</v>
      </c>
      <c r="D50" s="244"/>
      <c r="E50" s="244"/>
      <c r="F50" s="244"/>
      <c r="G50" s="244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154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49" t="s">
        <v>653</v>
      </c>
      <c r="D51" s="245"/>
      <c r="E51" s="245"/>
      <c r="F51" s="245"/>
      <c r="G51" s="245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154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9" t="s">
        <v>143</v>
      </c>
      <c r="B52" s="230" t="s">
        <v>111</v>
      </c>
      <c r="C52" s="246" t="s">
        <v>112</v>
      </c>
      <c r="D52" s="231"/>
      <c r="E52" s="232"/>
      <c r="F52" s="233"/>
      <c r="G52" s="233">
        <f>SUMIF(AG53:AG60,"&lt;&gt;NOR",G53:G60)</f>
        <v>0</v>
      </c>
      <c r="H52" s="233"/>
      <c r="I52" s="233">
        <f>SUM(I53:I60)</f>
        <v>0</v>
      </c>
      <c r="J52" s="233"/>
      <c r="K52" s="233">
        <f>SUM(K53:K60)</f>
        <v>0</v>
      </c>
      <c r="L52" s="233"/>
      <c r="M52" s="233">
        <f>SUM(M53:M60)</f>
        <v>0</v>
      </c>
      <c r="N52" s="232"/>
      <c r="O52" s="232">
        <f>SUM(O53:O60)</f>
        <v>0</v>
      </c>
      <c r="P52" s="232"/>
      <c r="Q52" s="232">
        <f>SUM(Q53:Q60)</f>
        <v>0</v>
      </c>
      <c r="R52" s="233"/>
      <c r="S52" s="233"/>
      <c r="T52" s="234"/>
      <c r="U52" s="228"/>
      <c r="V52" s="228">
        <f>SUM(V53:V60)</f>
        <v>0</v>
      </c>
      <c r="W52" s="228"/>
      <c r="X52" s="228"/>
      <c r="Y52" s="228"/>
      <c r="AG52" t="s">
        <v>144</v>
      </c>
    </row>
    <row r="53" spans="1:60" outlineLevel="1" x14ac:dyDescent="0.2">
      <c r="A53" s="255">
        <v>17</v>
      </c>
      <c r="B53" s="256" t="s">
        <v>568</v>
      </c>
      <c r="C53" s="263" t="s">
        <v>569</v>
      </c>
      <c r="D53" s="257" t="s">
        <v>322</v>
      </c>
      <c r="E53" s="258">
        <v>0.70199999999999996</v>
      </c>
      <c r="F53" s="259"/>
      <c r="G53" s="260">
        <f>ROUND(E53*F53,2)</f>
        <v>0</v>
      </c>
      <c r="H53" s="259"/>
      <c r="I53" s="260">
        <f>ROUND(E53*H53,2)</f>
        <v>0</v>
      </c>
      <c r="J53" s="259"/>
      <c r="K53" s="260">
        <f>ROUND(E53*J53,2)</f>
        <v>0</v>
      </c>
      <c r="L53" s="260">
        <v>21</v>
      </c>
      <c r="M53" s="260">
        <f>G53*(1+L53/100)</f>
        <v>0</v>
      </c>
      <c r="N53" s="258">
        <v>0</v>
      </c>
      <c r="O53" s="258">
        <f>ROUND(E53*N53,2)</f>
        <v>0</v>
      </c>
      <c r="P53" s="258">
        <v>0</v>
      </c>
      <c r="Q53" s="258">
        <f>ROUND(E53*P53,2)</f>
        <v>0</v>
      </c>
      <c r="R53" s="260"/>
      <c r="S53" s="260" t="s">
        <v>221</v>
      </c>
      <c r="T53" s="261" t="s">
        <v>149</v>
      </c>
      <c r="U53" s="221">
        <v>0</v>
      </c>
      <c r="V53" s="221">
        <f>ROUND(E53*U53,2)</f>
        <v>0</v>
      </c>
      <c r="W53" s="221"/>
      <c r="X53" s="221" t="s">
        <v>570</v>
      </c>
      <c r="Y53" s="221" t="s">
        <v>151</v>
      </c>
      <c r="Z53" s="210"/>
      <c r="AA53" s="210"/>
      <c r="AB53" s="210"/>
      <c r="AC53" s="210"/>
      <c r="AD53" s="210"/>
      <c r="AE53" s="210"/>
      <c r="AF53" s="210"/>
      <c r="AG53" s="210" t="s">
        <v>571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55">
        <v>18</v>
      </c>
      <c r="B54" s="256" t="s">
        <v>572</v>
      </c>
      <c r="C54" s="263" t="s">
        <v>573</v>
      </c>
      <c r="D54" s="257" t="s">
        <v>322</v>
      </c>
      <c r="E54" s="258">
        <v>0.70199999999999996</v>
      </c>
      <c r="F54" s="259"/>
      <c r="G54" s="260">
        <f>ROUND(E54*F54,2)</f>
        <v>0</v>
      </c>
      <c r="H54" s="259"/>
      <c r="I54" s="260">
        <f>ROUND(E54*H54,2)</f>
        <v>0</v>
      </c>
      <c r="J54" s="259"/>
      <c r="K54" s="260">
        <f>ROUND(E54*J54,2)</f>
        <v>0</v>
      </c>
      <c r="L54" s="260">
        <v>21</v>
      </c>
      <c r="M54" s="260">
        <f>G54*(1+L54/100)</f>
        <v>0</v>
      </c>
      <c r="N54" s="258">
        <v>0</v>
      </c>
      <c r="O54" s="258">
        <f>ROUND(E54*N54,2)</f>
        <v>0</v>
      </c>
      <c r="P54" s="258">
        <v>0</v>
      </c>
      <c r="Q54" s="258">
        <f>ROUND(E54*P54,2)</f>
        <v>0</v>
      </c>
      <c r="R54" s="260"/>
      <c r="S54" s="260" t="s">
        <v>221</v>
      </c>
      <c r="T54" s="261" t="s">
        <v>149</v>
      </c>
      <c r="U54" s="221">
        <v>0</v>
      </c>
      <c r="V54" s="221">
        <f>ROUND(E54*U54,2)</f>
        <v>0</v>
      </c>
      <c r="W54" s="221"/>
      <c r="X54" s="221" t="s">
        <v>570</v>
      </c>
      <c r="Y54" s="221" t="s">
        <v>151</v>
      </c>
      <c r="Z54" s="210"/>
      <c r="AA54" s="210"/>
      <c r="AB54" s="210"/>
      <c r="AC54" s="210"/>
      <c r="AD54" s="210"/>
      <c r="AE54" s="210"/>
      <c r="AF54" s="210"/>
      <c r="AG54" s="210" t="s">
        <v>571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55">
        <v>19</v>
      </c>
      <c r="B55" s="256" t="s">
        <v>574</v>
      </c>
      <c r="C55" s="263" t="s">
        <v>575</v>
      </c>
      <c r="D55" s="257" t="s">
        <v>322</v>
      </c>
      <c r="E55" s="258">
        <v>0.70199999999999996</v>
      </c>
      <c r="F55" s="259"/>
      <c r="G55" s="260">
        <f>ROUND(E55*F55,2)</f>
        <v>0</v>
      </c>
      <c r="H55" s="259"/>
      <c r="I55" s="260">
        <f>ROUND(E55*H55,2)</f>
        <v>0</v>
      </c>
      <c r="J55" s="259"/>
      <c r="K55" s="260">
        <f>ROUND(E55*J55,2)</f>
        <v>0</v>
      </c>
      <c r="L55" s="260">
        <v>21</v>
      </c>
      <c r="M55" s="260">
        <f>G55*(1+L55/100)</f>
        <v>0</v>
      </c>
      <c r="N55" s="258">
        <v>0</v>
      </c>
      <c r="O55" s="258">
        <f>ROUND(E55*N55,2)</f>
        <v>0</v>
      </c>
      <c r="P55" s="258">
        <v>0</v>
      </c>
      <c r="Q55" s="258">
        <f>ROUND(E55*P55,2)</f>
        <v>0</v>
      </c>
      <c r="R55" s="260"/>
      <c r="S55" s="260" t="s">
        <v>221</v>
      </c>
      <c r="T55" s="261" t="s">
        <v>149</v>
      </c>
      <c r="U55" s="221">
        <v>0</v>
      </c>
      <c r="V55" s="221">
        <f>ROUND(E55*U55,2)</f>
        <v>0</v>
      </c>
      <c r="W55" s="221"/>
      <c r="X55" s="221" t="s">
        <v>570</v>
      </c>
      <c r="Y55" s="221" t="s">
        <v>151</v>
      </c>
      <c r="Z55" s="210"/>
      <c r="AA55" s="210"/>
      <c r="AB55" s="210"/>
      <c r="AC55" s="210"/>
      <c r="AD55" s="210"/>
      <c r="AE55" s="210"/>
      <c r="AF55" s="210"/>
      <c r="AG55" s="210" t="s">
        <v>571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55">
        <v>20</v>
      </c>
      <c r="B56" s="256" t="s">
        <v>576</v>
      </c>
      <c r="C56" s="263" t="s">
        <v>577</v>
      </c>
      <c r="D56" s="257" t="s">
        <v>322</v>
      </c>
      <c r="E56" s="258">
        <v>9.8279999999999994</v>
      </c>
      <c r="F56" s="259"/>
      <c r="G56" s="260">
        <f>ROUND(E56*F56,2)</f>
        <v>0</v>
      </c>
      <c r="H56" s="259"/>
      <c r="I56" s="260">
        <f>ROUND(E56*H56,2)</f>
        <v>0</v>
      </c>
      <c r="J56" s="259"/>
      <c r="K56" s="260">
        <f>ROUND(E56*J56,2)</f>
        <v>0</v>
      </c>
      <c r="L56" s="260">
        <v>21</v>
      </c>
      <c r="M56" s="260">
        <f>G56*(1+L56/100)</f>
        <v>0</v>
      </c>
      <c r="N56" s="258">
        <v>0</v>
      </c>
      <c r="O56" s="258">
        <f>ROUND(E56*N56,2)</f>
        <v>0</v>
      </c>
      <c r="P56" s="258">
        <v>0</v>
      </c>
      <c r="Q56" s="258">
        <f>ROUND(E56*P56,2)</f>
        <v>0</v>
      </c>
      <c r="R56" s="260"/>
      <c r="S56" s="260" t="s">
        <v>221</v>
      </c>
      <c r="T56" s="261" t="s">
        <v>149</v>
      </c>
      <c r="U56" s="221">
        <v>0</v>
      </c>
      <c r="V56" s="221">
        <f>ROUND(E56*U56,2)</f>
        <v>0</v>
      </c>
      <c r="W56" s="221"/>
      <c r="X56" s="221" t="s">
        <v>570</v>
      </c>
      <c r="Y56" s="221" t="s">
        <v>151</v>
      </c>
      <c r="Z56" s="210"/>
      <c r="AA56" s="210"/>
      <c r="AB56" s="210"/>
      <c r="AC56" s="210"/>
      <c r="AD56" s="210"/>
      <c r="AE56" s="210"/>
      <c r="AF56" s="210"/>
      <c r="AG56" s="210" t="s">
        <v>571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55">
        <v>21</v>
      </c>
      <c r="B57" s="256" t="s">
        <v>578</v>
      </c>
      <c r="C57" s="263" t="s">
        <v>579</v>
      </c>
      <c r="D57" s="257" t="s">
        <v>322</v>
      </c>
      <c r="E57" s="258">
        <v>0.70199999999999996</v>
      </c>
      <c r="F57" s="259"/>
      <c r="G57" s="260">
        <f>ROUND(E57*F57,2)</f>
        <v>0</v>
      </c>
      <c r="H57" s="259"/>
      <c r="I57" s="260">
        <f>ROUND(E57*H57,2)</f>
        <v>0</v>
      </c>
      <c r="J57" s="259"/>
      <c r="K57" s="260">
        <f>ROUND(E57*J57,2)</f>
        <v>0</v>
      </c>
      <c r="L57" s="260">
        <v>21</v>
      </c>
      <c r="M57" s="260">
        <f>G57*(1+L57/100)</f>
        <v>0</v>
      </c>
      <c r="N57" s="258">
        <v>0</v>
      </c>
      <c r="O57" s="258">
        <f>ROUND(E57*N57,2)</f>
        <v>0</v>
      </c>
      <c r="P57" s="258">
        <v>0</v>
      </c>
      <c r="Q57" s="258">
        <f>ROUND(E57*P57,2)</f>
        <v>0</v>
      </c>
      <c r="R57" s="260"/>
      <c r="S57" s="260" t="s">
        <v>221</v>
      </c>
      <c r="T57" s="261" t="s">
        <v>149</v>
      </c>
      <c r="U57" s="221">
        <v>0</v>
      </c>
      <c r="V57" s="221">
        <f>ROUND(E57*U57,2)</f>
        <v>0</v>
      </c>
      <c r="W57" s="221"/>
      <c r="X57" s="221" t="s">
        <v>570</v>
      </c>
      <c r="Y57" s="221" t="s">
        <v>151</v>
      </c>
      <c r="Z57" s="210"/>
      <c r="AA57" s="210"/>
      <c r="AB57" s="210"/>
      <c r="AC57" s="210"/>
      <c r="AD57" s="210"/>
      <c r="AE57" s="210"/>
      <c r="AF57" s="210"/>
      <c r="AG57" s="210" t="s">
        <v>571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55">
        <v>22</v>
      </c>
      <c r="B58" s="256" t="s">
        <v>580</v>
      </c>
      <c r="C58" s="263" t="s">
        <v>581</v>
      </c>
      <c r="D58" s="257" t="s">
        <v>322</v>
      </c>
      <c r="E58" s="258">
        <v>7.02</v>
      </c>
      <c r="F58" s="259"/>
      <c r="G58" s="260">
        <f>ROUND(E58*F58,2)</f>
        <v>0</v>
      </c>
      <c r="H58" s="259"/>
      <c r="I58" s="260">
        <f>ROUND(E58*H58,2)</f>
        <v>0</v>
      </c>
      <c r="J58" s="259"/>
      <c r="K58" s="260">
        <f>ROUND(E58*J58,2)</f>
        <v>0</v>
      </c>
      <c r="L58" s="260">
        <v>21</v>
      </c>
      <c r="M58" s="260">
        <f>G58*(1+L58/100)</f>
        <v>0</v>
      </c>
      <c r="N58" s="258">
        <v>0</v>
      </c>
      <c r="O58" s="258">
        <f>ROUND(E58*N58,2)</f>
        <v>0</v>
      </c>
      <c r="P58" s="258">
        <v>0</v>
      </c>
      <c r="Q58" s="258">
        <f>ROUND(E58*P58,2)</f>
        <v>0</v>
      </c>
      <c r="R58" s="260"/>
      <c r="S58" s="260" t="s">
        <v>221</v>
      </c>
      <c r="T58" s="261" t="s">
        <v>149</v>
      </c>
      <c r="U58" s="221">
        <v>0</v>
      </c>
      <c r="V58" s="221">
        <f>ROUND(E58*U58,2)</f>
        <v>0</v>
      </c>
      <c r="W58" s="221"/>
      <c r="X58" s="221" t="s">
        <v>570</v>
      </c>
      <c r="Y58" s="221" t="s">
        <v>151</v>
      </c>
      <c r="Z58" s="210"/>
      <c r="AA58" s="210"/>
      <c r="AB58" s="210"/>
      <c r="AC58" s="210"/>
      <c r="AD58" s="210"/>
      <c r="AE58" s="210"/>
      <c r="AF58" s="210"/>
      <c r="AG58" s="210" t="s">
        <v>571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55">
        <v>23</v>
      </c>
      <c r="B59" s="256" t="s">
        <v>654</v>
      </c>
      <c r="C59" s="263" t="s">
        <v>655</v>
      </c>
      <c r="D59" s="257" t="s">
        <v>322</v>
      </c>
      <c r="E59" s="258">
        <v>0.70199999999999996</v>
      </c>
      <c r="F59" s="259"/>
      <c r="G59" s="260">
        <f>ROUND(E59*F59,2)</f>
        <v>0</v>
      </c>
      <c r="H59" s="259"/>
      <c r="I59" s="260">
        <f>ROUND(E59*H59,2)</f>
        <v>0</v>
      </c>
      <c r="J59" s="259"/>
      <c r="K59" s="260">
        <f>ROUND(E59*J59,2)</f>
        <v>0</v>
      </c>
      <c r="L59" s="260">
        <v>21</v>
      </c>
      <c r="M59" s="260">
        <f>G59*(1+L59/100)</f>
        <v>0</v>
      </c>
      <c r="N59" s="258">
        <v>0</v>
      </c>
      <c r="O59" s="258">
        <f>ROUND(E59*N59,2)</f>
        <v>0</v>
      </c>
      <c r="P59" s="258">
        <v>0</v>
      </c>
      <c r="Q59" s="258">
        <f>ROUND(E59*P59,2)</f>
        <v>0</v>
      </c>
      <c r="R59" s="260"/>
      <c r="S59" s="260" t="s">
        <v>221</v>
      </c>
      <c r="T59" s="261" t="s">
        <v>149</v>
      </c>
      <c r="U59" s="221">
        <v>0</v>
      </c>
      <c r="V59" s="221">
        <f>ROUND(E59*U59,2)</f>
        <v>0</v>
      </c>
      <c r="W59" s="221"/>
      <c r="X59" s="221" t="s">
        <v>570</v>
      </c>
      <c r="Y59" s="221" t="s">
        <v>151</v>
      </c>
      <c r="Z59" s="210"/>
      <c r="AA59" s="210"/>
      <c r="AB59" s="210"/>
      <c r="AC59" s="210"/>
      <c r="AD59" s="210"/>
      <c r="AE59" s="210"/>
      <c r="AF59" s="210"/>
      <c r="AG59" s="210" t="s">
        <v>571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55">
        <v>24</v>
      </c>
      <c r="B60" s="256" t="s">
        <v>584</v>
      </c>
      <c r="C60" s="263" t="s">
        <v>585</v>
      </c>
      <c r="D60" s="257" t="s">
        <v>322</v>
      </c>
      <c r="E60" s="258">
        <v>0.70199999999999996</v>
      </c>
      <c r="F60" s="259"/>
      <c r="G60" s="260">
        <f>ROUND(E60*F60,2)</f>
        <v>0</v>
      </c>
      <c r="H60" s="259"/>
      <c r="I60" s="260">
        <f>ROUND(E60*H60,2)</f>
        <v>0</v>
      </c>
      <c r="J60" s="259"/>
      <c r="K60" s="260">
        <f>ROUND(E60*J60,2)</f>
        <v>0</v>
      </c>
      <c r="L60" s="260">
        <v>21</v>
      </c>
      <c r="M60" s="260">
        <f>G60*(1+L60/100)</f>
        <v>0</v>
      </c>
      <c r="N60" s="258">
        <v>0</v>
      </c>
      <c r="O60" s="258">
        <f>ROUND(E60*N60,2)</f>
        <v>0</v>
      </c>
      <c r="P60" s="258">
        <v>0</v>
      </c>
      <c r="Q60" s="258">
        <f>ROUND(E60*P60,2)</f>
        <v>0</v>
      </c>
      <c r="R60" s="260" t="s">
        <v>586</v>
      </c>
      <c r="S60" s="260" t="s">
        <v>221</v>
      </c>
      <c r="T60" s="261" t="s">
        <v>587</v>
      </c>
      <c r="U60" s="221">
        <v>0</v>
      </c>
      <c r="V60" s="221">
        <f>ROUND(E60*U60,2)</f>
        <v>0</v>
      </c>
      <c r="W60" s="221"/>
      <c r="X60" s="221" t="s">
        <v>570</v>
      </c>
      <c r="Y60" s="221" t="s">
        <v>151</v>
      </c>
      <c r="Z60" s="210"/>
      <c r="AA60" s="210"/>
      <c r="AB60" s="210"/>
      <c r="AC60" s="210"/>
      <c r="AD60" s="210"/>
      <c r="AE60" s="210"/>
      <c r="AF60" s="210"/>
      <c r="AG60" s="210" t="s">
        <v>571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">
      <c r="A61" s="229" t="s">
        <v>143</v>
      </c>
      <c r="B61" s="230" t="s">
        <v>103</v>
      </c>
      <c r="C61" s="246" t="s">
        <v>104</v>
      </c>
      <c r="D61" s="231"/>
      <c r="E61" s="232"/>
      <c r="F61" s="233"/>
      <c r="G61" s="233">
        <f>SUMIF(AG62:AG70,"&lt;&gt;NOR",G62:G70)</f>
        <v>0</v>
      </c>
      <c r="H61" s="233"/>
      <c r="I61" s="233">
        <f>SUM(I62:I70)</f>
        <v>0</v>
      </c>
      <c r="J61" s="233"/>
      <c r="K61" s="233">
        <f>SUM(K62:K70)</f>
        <v>0</v>
      </c>
      <c r="L61" s="233"/>
      <c r="M61" s="233">
        <f>SUM(M62:M70)</f>
        <v>0</v>
      </c>
      <c r="N61" s="232"/>
      <c r="O61" s="232">
        <f>SUM(O62:O70)</f>
        <v>0</v>
      </c>
      <c r="P61" s="232"/>
      <c r="Q61" s="232">
        <f>SUM(Q62:Q70)</f>
        <v>0</v>
      </c>
      <c r="R61" s="233"/>
      <c r="S61" s="233"/>
      <c r="T61" s="234"/>
      <c r="U61" s="228"/>
      <c r="V61" s="228">
        <f>SUM(V62:V70)</f>
        <v>0</v>
      </c>
      <c r="W61" s="228"/>
      <c r="X61" s="228"/>
      <c r="Y61" s="228"/>
      <c r="AG61" t="s">
        <v>144</v>
      </c>
    </row>
    <row r="62" spans="1:60" outlineLevel="1" x14ac:dyDescent="0.2">
      <c r="A62" s="236">
        <v>25</v>
      </c>
      <c r="B62" s="237" t="s">
        <v>656</v>
      </c>
      <c r="C62" s="247" t="s">
        <v>657</v>
      </c>
      <c r="D62" s="238" t="s">
        <v>658</v>
      </c>
      <c r="E62" s="239">
        <v>1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39">
        <v>1.7000000000000001E-4</v>
      </c>
      <c r="O62" s="239">
        <f>ROUND(E62*N62,2)</f>
        <v>0</v>
      </c>
      <c r="P62" s="239">
        <v>0</v>
      </c>
      <c r="Q62" s="239">
        <f>ROUND(E62*P62,2)</f>
        <v>0</v>
      </c>
      <c r="R62" s="241"/>
      <c r="S62" s="241" t="s">
        <v>148</v>
      </c>
      <c r="T62" s="242" t="s">
        <v>149</v>
      </c>
      <c r="U62" s="221">
        <v>0</v>
      </c>
      <c r="V62" s="221">
        <f>ROUND(E62*U62,2)</f>
        <v>0</v>
      </c>
      <c r="W62" s="221"/>
      <c r="X62" s="221" t="s">
        <v>342</v>
      </c>
      <c r="Y62" s="221" t="s">
        <v>151</v>
      </c>
      <c r="Z62" s="210"/>
      <c r="AA62" s="210"/>
      <c r="AB62" s="210"/>
      <c r="AC62" s="210"/>
      <c r="AD62" s="210"/>
      <c r="AE62" s="210"/>
      <c r="AF62" s="210"/>
      <c r="AG62" s="210" t="s">
        <v>636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48" t="s">
        <v>659</v>
      </c>
      <c r="D63" s="244"/>
      <c r="E63" s="244"/>
      <c r="F63" s="244"/>
      <c r="G63" s="244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154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49" t="s">
        <v>660</v>
      </c>
      <c r="D64" s="245"/>
      <c r="E64" s="245"/>
      <c r="F64" s="245"/>
      <c r="G64" s="245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154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6">
        <v>26</v>
      </c>
      <c r="B65" s="237" t="s">
        <v>661</v>
      </c>
      <c r="C65" s="247" t="s">
        <v>662</v>
      </c>
      <c r="D65" s="238" t="s">
        <v>258</v>
      </c>
      <c r="E65" s="239">
        <v>18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39">
        <v>9.0000000000000006E-5</v>
      </c>
      <c r="O65" s="239">
        <f>ROUND(E65*N65,2)</f>
        <v>0</v>
      </c>
      <c r="P65" s="239">
        <v>0</v>
      </c>
      <c r="Q65" s="239">
        <f>ROUND(E65*P65,2)</f>
        <v>0</v>
      </c>
      <c r="R65" s="241" t="s">
        <v>464</v>
      </c>
      <c r="S65" s="241" t="s">
        <v>221</v>
      </c>
      <c r="T65" s="242" t="s">
        <v>149</v>
      </c>
      <c r="U65" s="221">
        <v>0</v>
      </c>
      <c r="V65" s="221">
        <f>ROUND(E65*U65,2)</f>
        <v>0</v>
      </c>
      <c r="W65" s="221"/>
      <c r="X65" s="221" t="s">
        <v>342</v>
      </c>
      <c r="Y65" s="221" t="s">
        <v>151</v>
      </c>
      <c r="Z65" s="210"/>
      <c r="AA65" s="210"/>
      <c r="AB65" s="210"/>
      <c r="AC65" s="210"/>
      <c r="AD65" s="210"/>
      <c r="AE65" s="210"/>
      <c r="AF65" s="210"/>
      <c r="AG65" s="210" t="s">
        <v>636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48" t="s">
        <v>663</v>
      </c>
      <c r="D66" s="244"/>
      <c r="E66" s="244"/>
      <c r="F66" s="244"/>
      <c r="G66" s="244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154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6">
        <v>27</v>
      </c>
      <c r="B67" s="237" t="s">
        <v>664</v>
      </c>
      <c r="C67" s="247" t="s">
        <v>665</v>
      </c>
      <c r="D67" s="238" t="s">
        <v>351</v>
      </c>
      <c r="E67" s="239">
        <v>17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41"/>
      <c r="S67" s="241" t="s">
        <v>148</v>
      </c>
      <c r="T67" s="242" t="s">
        <v>149</v>
      </c>
      <c r="U67" s="221">
        <v>0</v>
      </c>
      <c r="V67" s="221">
        <f>ROUND(E67*U67,2)</f>
        <v>0</v>
      </c>
      <c r="W67" s="221"/>
      <c r="X67" s="221" t="s">
        <v>342</v>
      </c>
      <c r="Y67" s="221" t="s">
        <v>151</v>
      </c>
      <c r="Z67" s="210"/>
      <c r="AA67" s="210"/>
      <c r="AB67" s="210"/>
      <c r="AC67" s="210"/>
      <c r="AD67" s="210"/>
      <c r="AE67" s="210"/>
      <c r="AF67" s="210"/>
      <c r="AG67" s="210" t="s">
        <v>636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48" t="s">
        <v>666</v>
      </c>
      <c r="D68" s="244"/>
      <c r="E68" s="244"/>
      <c r="F68" s="244"/>
      <c r="G68" s="244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154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6">
        <v>28</v>
      </c>
      <c r="B69" s="237" t="s">
        <v>667</v>
      </c>
      <c r="C69" s="247" t="s">
        <v>668</v>
      </c>
      <c r="D69" s="238" t="s">
        <v>351</v>
      </c>
      <c r="E69" s="239">
        <v>1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5.5000000000000003E-4</v>
      </c>
      <c r="O69" s="239">
        <f>ROUND(E69*N69,2)</f>
        <v>0</v>
      </c>
      <c r="P69" s="239">
        <v>0</v>
      </c>
      <c r="Q69" s="239">
        <f>ROUND(E69*P69,2)</f>
        <v>0</v>
      </c>
      <c r="R69" s="241"/>
      <c r="S69" s="241" t="s">
        <v>148</v>
      </c>
      <c r="T69" s="242" t="s">
        <v>149</v>
      </c>
      <c r="U69" s="221">
        <v>0</v>
      </c>
      <c r="V69" s="221">
        <f>ROUND(E69*U69,2)</f>
        <v>0</v>
      </c>
      <c r="W69" s="221"/>
      <c r="X69" s="221" t="s">
        <v>342</v>
      </c>
      <c r="Y69" s="221" t="s">
        <v>151</v>
      </c>
      <c r="Z69" s="210"/>
      <c r="AA69" s="210"/>
      <c r="AB69" s="210"/>
      <c r="AC69" s="210"/>
      <c r="AD69" s="210"/>
      <c r="AE69" s="210"/>
      <c r="AF69" s="210"/>
      <c r="AG69" s="210" t="s">
        <v>636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48" t="s">
        <v>669</v>
      </c>
      <c r="D70" s="244"/>
      <c r="E70" s="244"/>
      <c r="F70" s="244"/>
      <c r="G70" s="244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154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">
      <c r="A71" s="229" t="s">
        <v>143</v>
      </c>
      <c r="B71" s="230" t="s">
        <v>68</v>
      </c>
      <c r="C71" s="246" t="s">
        <v>69</v>
      </c>
      <c r="D71" s="231"/>
      <c r="E71" s="232"/>
      <c r="F71" s="233"/>
      <c r="G71" s="233">
        <f>SUMIF(AG72:AG74,"&lt;&gt;NOR",G72:G74)</f>
        <v>0</v>
      </c>
      <c r="H71" s="233"/>
      <c r="I71" s="233">
        <f>SUM(I72:I74)</f>
        <v>0</v>
      </c>
      <c r="J71" s="233"/>
      <c r="K71" s="233">
        <f>SUM(K72:K74)</f>
        <v>0</v>
      </c>
      <c r="L71" s="233"/>
      <c r="M71" s="233">
        <f>SUM(M72:M74)</f>
        <v>0</v>
      </c>
      <c r="N71" s="232"/>
      <c r="O71" s="232">
        <f>SUM(O72:O74)</f>
        <v>0</v>
      </c>
      <c r="P71" s="232"/>
      <c r="Q71" s="232">
        <f>SUM(Q72:Q74)</f>
        <v>0.55000000000000004</v>
      </c>
      <c r="R71" s="233"/>
      <c r="S71" s="233"/>
      <c r="T71" s="234"/>
      <c r="U71" s="228"/>
      <c r="V71" s="228">
        <f>SUM(V72:V74)</f>
        <v>0.64</v>
      </c>
      <c r="W71" s="228"/>
      <c r="X71" s="228"/>
      <c r="Y71" s="228"/>
      <c r="AG71" t="s">
        <v>144</v>
      </c>
    </row>
    <row r="72" spans="1:60" ht="22.5" outlineLevel="1" x14ac:dyDescent="0.2">
      <c r="A72" s="236">
        <v>29</v>
      </c>
      <c r="B72" s="237" t="s">
        <v>670</v>
      </c>
      <c r="C72" s="247" t="s">
        <v>671</v>
      </c>
      <c r="D72" s="238" t="s">
        <v>226</v>
      </c>
      <c r="E72" s="239">
        <v>4</v>
      </c>
      <c r="F72" s="240"/>
      <c r="G72" s="241">
        <f>ROUND(E72*F72,2)</f>
        <v>0</v>
      </c>
      <c r="H72" s="240"/>
      <c r="I72" s="241">
        <f>ROUND(E72*H72,2)</f>
        <v>0</v>
      </c>
      <c r="J72" s="240"/>
      <c r="K72" s="241">
        <f>ROUND(E72*J72,2)</f>
        <v>0</v>
      </c>
      <c r="L72" s="241">
        <v>21</v>
      </c>
      <c r="M72" s="241">
        <f>G72*(1+L72/100)</f>
        <v>0</v>
      </c>
      <c r="N72" s="239">
        <v>0</v>
      </c>
      <c r="O72" s="239">
        <f>ROUND(E72*N72,2)</f>
        <v>0</v>
      </c>
      <c r="P72" s="239">
        <v>0.13800000000000001</v>
      </c>
      <c r="Q72" s="239">
        <f>ROUND(E72*P72,2)</f>
        <v>0.55000000000000004</v>
      </c>
      <c r="R72" s="241" t="s">
        <v>672</v>
      </c>
      <c r="S72" s="241" t="s">
        <v>221</v>
      </c>
      <c r="T72" s="242" t="s">
        <v>587</v>
      </c>
      <c r="U72" s="221">
        <v>0.16</v>
      </c>
      <c r="V72" s="221">
        <f>ROUND(E72*U72,2)</f>
        <v>0.64</v>
      </c>
      <c r="W72" s="221"/>
      <c r="X72" s="221" t="s">
        <v>150</v>
      </c>
      <c r="Y72" s="221" t="s">
        <v>151</v>
      </c>
      <c r="Z72" s="210"/>
      <c r="AA72" s="210"/>
      <c r="AB72" s="210"/>
      <c r="AC72" s="210"/>
      <c r="AD72" s="210"/>
      <c r="AE72" s="210"/>
      <c r="AF72" s="210"/>
      <c r="AG72" s="210" t="s">
        <v>673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66" t="s">
        <v>674</v>
      </c>
      <c r="D73" s="265"/>
      <c r="E73" s="265"/>
      <c r="F73" s="265"/>
      <c r="G73" s="265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675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1" t="s">
        <v>676</v>
      </c>
      <c r="D74" s="226"/>
      <c r="E74" s="227">
        <v>4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160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29" t="s">
        <v>143</v>
      </c>
      <c r="B75" s="230" t="s">
        <v>72</v>
      </c>
      <c r="C75" s="246" t="s">
        <v>73</v>
      </c>
      <c r="D75" s="231"/>
      <c r="E75" s="232"/>
      <c r="F75" s="233"/>
      <c r="G75" s="233">
        <f>SUMIF(AG76:AG79,"&lt;&gt;NOR",G76:G79)</f>
        <v>0</v>
      </c>
      <c r="H75" s="233"/>
      <c r="I75" s="233">
        <f>SUM(I76:I79)</f>
        <v>0</v>
      </c>
      <c r="J75" s="233"/>
      <c r="K75" s="233">
        <f>SUM(K76:K79)</f>
        <v>0</v>
      </c>
      <c r="L75" s="233"/>
      <c r="M75" s="233">
        <f>SUM(M76:M79)</f>
        <v>0</v>
      </c>
      <c r="N75" s="232"/>
      <c r="O75" s="232">
        <f>SUM(O76:O79)</f>
        <v>0.73</v>
      </c>
      <c r="P75" s="232"/>
      <c r="Q75" s="232">
        <f>SUM(Q76:Q79)</f>
        <v>0</v>
      </c>
      <c r="R75" s="233"/>
      <c r="S75" s="233"/>
      <c r="T75" s="234"/>
      <c r="U75" s="228"/>
      <c r="V75" s="228">
        <f>SUM(V76:V79)</f>
        <v>1.5</v>
      </c>
      <c r="W75" s="228"/>
      <c r="X75" s="228"/>
      <c r="Y75" s="228"/>
      <c r="AG75" t="s">
        <v>144</v>
      </c>
    </row>
    <row r="76" spans="1:60" outlineLevel="1" x14ac:dyDescent="0.2">
      <c r="A76" s="236">
        <v>30</v>
      </c>
      <c r="B76" s="237" t="s">
        <v>677</v>
      </c>
      <c r="C76" s="247" t="s">
        <v>678</v>
      </c>
      <c r="D76" s="238" t="s">
        <v>226</v>
      </c>
      <c r="E76" s="239">
        <v>4</v>
      </c>
      <c r="F76" s="240"/>
      <c r="G76" s="241">
        <f>ROUND(E76*F76,2)</f>
        <v>0</v>
      </c>
      <c r="H76" s="240"/>
      <c r="I76" s="241">
        <f>ROUND(E76*H76,2)</f>
        <v>0</v>
      </c>
      <c r="J76" s="240"/>
      <c r="K76" s="241">
        <f>ROUND(E76*J76,2)</f>
        <v>0</v>
      </c>
      <c r="L76" s="241">
        <v>21</v>
      </c>
      <c r="M76" s="241">
        <f>G76*(1+L76/100)</f>
        <v>0</v>
      </c>
      <c r="N76" s="239">
        <v>7.1999999999999995E-2</v>
      </c>
      <c r="O76" s="239">
        <f>ROUND(E76*N76,2)</f>
        <v>0.28999999999999998</v>
      </c>
      <c r="P76" s="239">
        <v>0</v>
      </c>
      <c r="Q76" s="239">
        <f>ROUND(E76*P76,2)</f>
        <v>0</v>
      </c>
      <c r="R76" s="241" t="s">
        <v>672</v>
      </c>
      <c r="S76" s="241" t="s">
        <v>221</v>
      </c>
      <c r="T76" s="242" t="s">
        <v>587</v>
      </c>
      <c r="U76" s="221">
        <v>0.375</v>
      </c>
      <c r="V76" s="221">
        <f>ROUND(E76*U76,2)</f>
        <v>1.5</v>
      </c>
      <c r="W76" s="221"/>
      <c r="X76" s="221" t="s">
        <v>150</v>
      </c>
      <c r="Y76" s="221" t="s">
        <v>151</v>
      </c>
      <c r="Z76" s="210"/>
      <c r="AA76" s="210"/>
      <c r="AB76" s="210"/>
      <c r="AC76" s="210"/>
      <c r="AD76" s="210"/>
      <c r="AE76" s="210"/>
      <c r="AF76" s="210"/>
      <c r="AG76" s="210" t="s">
        <v>673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2" x14ac:dyDescent="0.2">
      <c r="A77" s="217"/>
      <c r="B77" s="218"/>
      <c r="C77" s="266" t="s">
        <v>679</v>
      </c>
      <c r="D77" s="265"/>
      <c r="E77" s="265"/>
      <c r="F77" s="265"/>
      <c r="G77" s="265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675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43" t="str">
        <f>C77</f>
        <v>komunikací pro pěší, z dlaždic betonových a teracových, do velikosti dlaždic 0,25 m2, s provedením lože do tl. 30 mm, s vyplněním spár a se smetením přebytečného materiálu na vzdálenost do 3 m</v>
      </c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36">
        <v>31</v>
      </c>
      <c r="B78" s="237" t="s">
        <v>680</v>
      </c>
      <c r="C78" s="247" t="s">
        <v>681</v>
      </c>
      <c r="D78" s="238" t="s">
        <v>226</v>
      </c>
      <c r="E78" s="239">
        <v>4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0.11</v>
      </c>
      <c r="O78" s="239">
        <f>ROUND(E78*N78,2)</f>
        <v>0.44</v>
      </c>
      <c r="P78" s="239">
        <v>0</v>
      </c>
      <c r="Q78" s="239">
        <f>ROUND(E78*P78,2)</f>
        <v>0</v>
      </c>
      <c r="R78" s="241" t="s">
        <v>464</v>
      </c>
      <c r="S78" s="241" t="s">
        <v>221</v>
      </c>
      <c r="T78" s="242" t="s">
        <v>221</v>
      </c>
      <c r="U78" s="221">
        <v>0</v>
      </c>
      <c r="V78" s="221">
        <f>ROUND(E78*U78,2)</f>
        <v>0</v>
      </c>
      <c r="W78" s="221"/>
      <c r="X78" s="221" t="s">
        <v>342</v>
      </c>
      <c r="Y78" s="221" t="s">
        <v>151</v>
      </c>
      <c r="Z78" s="210"/>
      <c r="AA78" s="210"/>
      <c r="AB78" s="210"/>
      <c r="AC78" s="210"/>
      <c r="AD78" s="210"/>
      <c r="AE78" s="210"/>
      <c r="AF78" s="210"/>
      <c r="AG78" s="210" t="s">
        <v>682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1" t="s">
        <v>683</v>
      </c>
      <c r="D79" s="226"/>
      <c r="E79" s="227">
        <v>4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160</v>
      </c>
      <c r="AH79" s="210">
        <v>5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229" t="s">
        <v>143</v>
      </c>
      <c r="B80" s="230" t="s">
        <v>84</v>
      </c>
      <c r="C80" s="246" t="s">
        <v>85</v>
      </c>
      <c r="D80" s="231"/>
      <c r="E80" s="232"/>
      <c r="F80" s="233"/>
      <c r="G80" s="233">
        <f>SUMIF(AG81:AG82,"&lt;&gt;NOR",G81:G82)</f>
        <v>0</v>
      </c>
      <c r="H80" s="233"/>
      <c r="I80" s="233">
        <f>SUM(I81:I82)</f>
        <v>0</v>
      </c>
      <c r="J80" s="233"/>
      <c r="K80" s="233">
        <f>SUM(K81:K82)</f>
        <v>0</v>
      </c>
      <c r="L80" s="233"/>
      <c r="M80" s="233">
        <f>SUM(M81:M82)</f>
        <v>0</v>
      </c>
      <c r="N80" s="232"/>
      <c r="O80" s="232">
        <f>SUM(O81:O82)</f>
        <v>0</v>
      </c>
      <c r="P80" s="232"/>
      <c r="Q80" s="232">
        <f>SUM(Q81:Q82)</f>
        <v>0</v>
      </c>
      <c r="R80" s="233"/>
      <c r="S80" s="233"/>
      <c r="T80" s="234"/>
      <c r="U80" s="228"/>
      <c r="V80" s="228">
        <f>SUM(V81:V82)</f>
        <v>0.68</v>
      </c>
      <c r="W80" s="228"/>
      <c r="X80" s="228"/>
      <c r="Y80" s="228"/>
      <c r="AG80" t="s">
        <v>144</v>
      </c>
    </row>
    <row r="81" spans="1:60" ht="22.5" outlineLevel="1" x14ac:dyDescent="0.2">
      <c r="A81" s="236">
        <v>32</v>
      </c>
      <c r="B81" s="237" t="s">
        <v>684</v>
      </c>
      <c r="C81" s="247" t="s">
        <v>685</v>
      </c>
      <c r="D81" s="238" t="s">
        <v>322</v>
      </c>
      <c r="E81" s="239">
        <v>0.72799999999999998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41" t="s">
        <v>686</v>
      </c>
      <c r="S81" s="241" t="s">
        <v>221</v>
      </c>
      <c r="T81" s="242" t="s">
        <v>587</v>
      </c>
      <c r="U81" s="221">
        <v>0.9385</v>
      </c>
      <c r="V81" s="221">
        <f>ROUND(E81*U81,2)</f>
        <v>0.68</v>
      </c>
      <c r="W81" s="221"/>
      <c r="X81" s="221" t="s">
        <v>323</v>
      </c>
      <c r="Y81" s="221" t="s">
        <v>151</v>
      </c>
      <c r="Z81" s="210"/>
      <c r="AA81" s="210"/>
      <c r="AB81" s="210"/>
      <c r="AC81" s="210"/>
      <c r="AD81" s="210"/>
      <c r="AE81" s="210"/>
      <c r="AF81" s="210"/>
      <c r="AG81" s="210" t="s">
        <v>324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66" t="s">
        <v>687</v>
      </c>
      <c r="D82" s="265"/>
      <c r="E82" s="265"/>
      <c r="F82" s="265"/>
      <c r="G82" s="265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675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229" t="s">
        <v>143</v>
      </c>
      <c r="B83" s="230" t="s">
        <v>103</v>
      </c>
      <c r="C83" s="246" t="s">
        <v>104</v>
      </c>
      <c r="D83" s="231"/>
      <c r="E83" s="232"/>
      <c r="F83" s="233"/>
      <c r="G83" s="233">
        <f>SUMIF(AG84:AG93,"&lt;&gt;NOR",G84:G93)</f>
        <v>0</v>
      </c>
      <c r="H83" s="233"/>
      <c r="I83" s="233">
        <f>SUM(I84:I93)</f>
        <v>0</v>
      </c>
      <c r="J83" s="233"/>
      <c r="K83" s="233">
        <f>SUM(K84:K93)</f>
        <v>0</v>
      </c>
      <c r="L83" s="233"/>
      <c r="M83" s="233">
        <f>SUM(M84:M93)</f>
        <v>0</v>
      </c>
      <c r="N83" s="232"/>
      <c r="O83" s="232">
        <f>SUM(O84:O93)</f>
        <v>0</v>
      </c>
      <c r="P83" s="232"/>
      <c r="Q83" s="232">
        <f>SUM(Q84:Q93)</f>
        <v>0</v>
      </c>
      <c r="R83" s="233"/>
      <c r="S83" s="233"/>
      <c r="T83" s="234"/>
      <c r="U83" s="228"/>
      <c r="V83" s="228">
        <f>SUM(V84:V93)</f>
        <v>0</v>
      </c>
      <c r="W83" s="228"/>
      <c r="X83" s="228"/>
      <c r="Y83" s="228"/>
      <c r="AG83" t="s">
        <v>144</v>
      </c>
    </row>
    <row r="84" spans="1:60" outlineLevel="1" x14ac:dyDescent="0.2">
      <c r="A84" s="236">
        <v>33</v>
      </c>
      <c r="B84" s="237" t="s">
        <v>688</v>
      </c>
      <c r="C84" s="247" t="s">
        <v>689</v>
      </c>
      <c r="D84" s="238" t="s">
        <v>351</v>
      </c>
      <c r="E84" s="239">
        <v>4</v>
      </c>
      <c r="F84" s="240"/>
      <c r="G84" s="241">
        <f>ROUND(E84*F84,2)</f>
        <v>0</v>
      </c>
      <c r="H84" s="240"/>
      <c r="I84" s="241">
        <f>ROUND(E84*H84,2)</f>
        <v>0</v>
      </c>
      <c r="J84" s="240"/>
      <c r="K84" s="241">
        <f>ROUND(E84*J84,2)</f>
        <v>0</v>
      </c>
      <c r="L84" s="241">
        <v>21</v>
      </c>
      <c r="M84" s="241">
        <f>G84*(1+L84/100)</f>
        <v>0</v>
      </c>
      <c r="N84" s="239">
        <v>0</v>
      </c>
      <c r="O84" s="239">
        <f>ROUND(E84*N84,2)</f>
        <v>0</v>
      </c>
      <c r="P84" s="239">
        <v>0</v>
      </c>
      <c r="Q84" s="239">
        <f>ROUND(E84*P84,2)</f>
        <v>0</v>
      </c>
      <c r="R84" s="241"/>
      <c r="S84" s="241" t="s">
        <v>148</v>
      </c>
      <c r="T84" s="242" t="s">
        <v>149</v>
      </c>
      <c r="U84" s="221">
        <v>0</v>
      </c>
      <c r="V84" s="221">
        <f>ROUND(E84*U84,2)</f>
        <v>0</v>
      </c>
      <c r="W84" s="221"/>
      <c r="X84" s="221" t="s">
        <v>342</v>
      </c>
      <c r="Y84" s="221" t="s">
        <v>151</v>
      </c>
      <c r="Z84" s="210"/>
      <c r="AA84" s="210"/>
      <c r="AB84" s="210"/>
      <c r="AC84" s="210"/>
      <c r="AD84" s="210"/>
      <c r="AE84" s="210"/>
      <c r="AF84" s="210"/>
      <c r="AG84" s="210" t="s">
        <v>636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48" t="s">
        <v>690</v>
      </c>
      <c r="D85" s="244"/>
      <c r="E85" s="244"/>
      <c r="F85" s="244"/>
      <c r="G85" s="244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154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49" t="s">
        <v>691</v>
      </c>
      <c r="D86" s="245"/>
      <c r="E86" s="245"/>
      <c r="F86" s="245"/>
      <c r="G86" s="245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154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6">
        <v>34</v>
      </c>
      <c r="B87" s="237" t="s">
        <v>692</v>
      </c>
      <c r="C87" s="247" t="s">
        <v>693</v>
      </c>
      <c r="D87" s="238" t="s">
        <v>351</v>
      </c>
      <c r="E87" s="239">
        <v>2</v>
      </c>
      <c r="F87" s="240"/>
      <c r="G87" s="241">
        <f>ROUND(E87*F87,2)</f>
        <v>0</v>
      </c>
      <c r="H87" s="240"/>
      <c r="I87" s="241">
        <f>ROUND(E87*H87,2)</f>
        <v>0</v>
      </c>
      <c r="J87" s="240"/>
      <c r="K87" s="241">
        <f>ROUND(E87*J87,2)</f>
        <v>0</v>
      </c>
      <c r="L87" s="241">
        <v>21</v>
      </c>
      <c r="M87" s="241">
        <f>G87*(1+L87/100)</f>
        <v>0</v>
      </c>
      <c r="N87" s="239">
        <v>0</v>
      </c>
      <c r="O87" s="239">
        <f>ROUND(E87*N87,2)</f>
        <v>0</v>
      </c>
      <c r="P87" s="239">
        <v>0</v>
      </c>
      <c r="Q87" s="239">
        <f>ROUND(E87*P87,2)</f>
        <v>0</v>
      </c>
      <c r="R87" s="241"/>
      <c r="S87" s="241" t="s">
        <v>148</v>
      </c>
      <c r="T87" s="242" t="s">
        <v>149</v>
      </c>
      <c r="U87" s="221">
        <v>0</v>
      </c>
      <c r="V87" s="221">
        <f>ROUND(E87*U87,2)</f>
        <v>0</v>
      </c>
      <c r="W87" s="221"/>
      <c r="X87" s="221" t="s">
        <v>342</v>
      </c>
      <c r="Y87" s="221" t="s">
        <v>151</v>
      </c>
      <c r="Z87" s="210"/>
      <c r="AA87" s="210"/>
      <c r="AB87" s="210"/>
      <c r="AC87" s="210"/>
      <c r="AD87" s="210"/>
      <c r="AE87" s="210"/>
      <c r="AF87" s="210"/>
      <c r="AG87" s="210" t="s">
        <v>636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48" t="s">
        <v>694</v>
      </c>
      <c r="D88" s="244"/>
      <c r="E88" s="244"/>
      <c r="F88" s="244"/>
      <c r="G88" s="244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154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49" t="s">
        <v>695</v>
      </c>
      <c r="D89" s="245"/>
      <c r="E89" s="245"/>
      <c r="F89" s="245"/>
      <c r="G89" s="245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154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6">
        <v>35</v>
      </c>
      <c r="B90" s="237" t="s">
        <v>696</v>
      </c>
      <c r="C90" s="247" t="s">
        <v>697</v>
      </c>
      <c r="D90" s="238" t="s">
        <v>351</v>
      </c>
      <c r="E90" s="239">
        <v>1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39">
        <v>0</v>
      </c>
      <c r="O90" s="239">
        <f>ROUND(E90*N90,2)</f>
        <v>0</v>
      </c>
      <c r="P90" s="239">
        <v>0</v>
      </c>
      <c r="Q90" s="239">
        <f>ROUND(E90*P90,2)</f>
        <v>0</v>
      </c>
      <c r="R90" s="241"/>
      <c r="S90" s="241" t="s">
        <v>148</v>
      </c>
      <c r="T90" s="242" t="s">
        <v>149</v>
      </c>
      <c r="U90" s="221">
        <v>0</v>
      </c>
      <c r="V90" s="221">
        <f>ROUND(E90*U90,2)</f>
        <v>0</v>
      </c>
      <c r="W90" s="221"/>
      <c r="X90" s="221" t="s">
        <v>342</v>
      </c>
      <c r="Y90" s="221" t="s">
        <v>151</v>
      </c>
      <c r="Z90" s="210"/>
      <c r="AA90" s="210"/>
      <c r="AB90" s="210"/>
      <c r="AC90" s="210"/>
      <c r="AD90" s="210"/>
      <c r="AE90" s="210"/>
      <c r="AF90" s="210"/>
      <c r="AG90" s="210" t="s">
        <v>636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48" t="s">
        <v>698</v>
      </c>
      <c r="D91" s="244"/>
      <c r="E91" s="244"/>
      <c r="F91" s="244"/>
      <c r="G91" s="244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154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6">
        <v>36</v>
      </c>
      <c r="B92" s="237" t="s">
        <v>699</v>
      </c>
      <c r="C92" s="247" t="s">
        <v>700</v>
      </c>
      <c r="D92" s="238" t="s">
        <v>351</v>
      </c>
      <c r="E92" s="239">
        <v>2</v>
      </c>
      <c r="F92" s="240"/>
      <c r="G92" s="241">
        <f>ROUND(E92*F92,2)</f>
        <v>0</v>
      </c>
      <c r="H92" s="240"/>
      <c r="I92" s="241">
        <f>ROUND(E92*H92,2)</f>
        <v>0</v>
      </c>
      <c r="J92" s="240"/>
      <c r="K92" s="241">
        <f>ROUND(E92*J92,2)</f>
        <v>0</v>
      </c>
      <c r="L92" s="241">
        <v>21</v>
      </c>
      <c r="M92" s="241">
        <f>G92*(1+L92/100)</f>
        <v>0</v>
      </c>
      <c r="N92" s="239">
        <v>0</v>
      </c>
      <c r="O92" s="239">
        <f>ROUND(E92*N92,2)</f>
        <v>0</v>
      </c>
      <c r="P92" s="239">
        <v>0</v>
      </c>
      <c r="Q92" s="239">
        <f>ROUND(E92*P92,2)</f>
        <v>0</v>
      </c>
      <c r="R92" s="241"/>
      <c r="S92" s="241" t="s">
        <v>148</v>
      </c>
      <c r="T92" s="242" t="s">
        <v>149</v>
      </c>
      <c r="U92" s="221">
        <v>0</v>
      </c>
      <c r="V92" s="221">
        <f>ROUND(E92*U92,2)</f>
        <v>0</v>
      </c>
      <c r="W92" s="221"/>
      <c r="X92" s="221" t="s">
        <v>342</v>
      </c>
      <c r="Y92" s="221" t="s">
        <v>151</v>
      </c>
      <c r="Z92" s="210"/>
      <c r="AA92" s="210"/>
      <c r="AB92" s="210"/>
      <c r="AC92" s="210"/>
      <c r="AD92" s="210"/>
      <c r="AE92" s="210"/>
      <c r="AF92" s="210"/>
      <c r="AG92" s="210" t="s">
        <v>636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48" t="s">
        <v>701</v>
      </c>
      <c r="D93" s="244"/>
      <c r="E93" s="244"/>
      <c r="F93" s="244"/>
      <c r="G93" s="244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154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229" t="s">
        <v>143</v>
      </c>
      <c r="B94" s="230" t="s">
        <v>107</v>
      </c>
      <c r="C94" s="246" t="s">
        <v>108</v>
      </c>
      <c r="D94" s="231"/>
      <c r="E94" s="232"/>
      <c r="F94" s="233"/>
      <c r="G94" s="233">
        <f>SUMIF(AG95:AG97,"&lt;&gt;NOR",G95:G97)</f>
        <v>0</v>
      </c>
      <c r="H94" s="233"/>
      <c r="I94" s="233">
        <f>SUM(I95:I97)</f>
        <v>0</v>
      </c>
      <c r="J94" s="233"/>
      <c r="K94" s="233">
        <f>SUM(K95:K97)</f>
        <v>0</v>
      </c>
      <c r="L94" s="233"/>
      <c r="M94" s="233">
        <f>SUM(M95:M97)</f>
        <v>0</v>
      </c>
      <c r="N94" s="232"/>
      <c r="O94" s="232">
        <f>SUM(O95:O97)</f>
        <v>0</v>
      </c>
      <c r="P94" s="232"/>
      <c r="Q94" s="232">
        <f>SUM(Q95:Q97)</f>
        <v>0</v>
      </c>
      <c r="R94" s="233"/>
      <c r="S94" s="233"/>
      <c r="T94" s="234"/>
      <c r="U94" s="228"/>
      <c r="V94" s="228">
        <f>SUM(V95:V97)</f>
        <v>0</v>
      </c>
      <c r="W94" s="228"/>
      <c r="X94" s="228"/>
      <c r="Y94" s="228"/>
      <c r="AG94" t="s">
        <v>144</v>
      </c>
    </row>
    <row r="95" spans="1:60" outlineLevel="1" x14ac:dyDescent="0.2">
      <c r="A95" s="236">
        <v>37</v>
      </c>
      <c r="B95" s="237" t="s">
        <v>702</v>
      </c>
      <c r="C95" s="247" t="s">
        <v>703</v>
      </c>
      <c r="D95" s="238" t="s">
        <v>258</v>
      </c>
      <c r="E95" s="239">
        <v>44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39">
        <v>0</v>
      </c>
      <c r="O95" s="239">
        <f>ROUND(E95*N95,2)</f>
        <v>0</v>
      </c>
      <c r="P95" s="239">
        <v>0</v>
      </c>
      <c r="Q95" s="239">
        <f>ROUND(E95*P95,2)</f>
        <v>0</v>
      </c>
      <c r="R95" s="241"/>
      <c r="S95" s="241" t="s">
        <v>148</v>
      </c>
      <c r="T95" s="242" t="s">
        <v>149</v>
      </c>
      <c r="U95" s="221">
        <v>0</v>
      </c>
      <c r="V95" s="221">
        <f>ROUND(E95*U95,2)</f>
        <v>0</v>
      </c>
      <c r="W95" s="221"/>
      <c r="X95" s="221" t="s">
        <v>342</v>
      </c>
      <c r="Y95" s="221" t="s">
        <v>151</v>
      </c>
      <c r="Z95" s="210"/>
      <c r="AA95" s="210"/>
      <c r="AB95" s="210"/>
      <c r="AC95" s="210"/>
      <c r="AD95" s="210"/>
      <c r="AE95" s="210"/>
      <c r="AF95" s="210"/>
      <c r="AG95" s="210" t="s">
        <v>636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48" t="s">
        <v>704</v>
      </c>
      <c r="D96" s="244"/>
      <c r="E96" s="244"/>
      <c r="F96" s="244"/>
      <c r="G96" s="244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154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49" t="s">
        <v>705</v>
      </c>
      <c r="D97" s="245"/>
      <c r="E97" s="245"/>
      <c r="F97" s="245"/>
      <c r="G97" s="245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154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">
      <c r="A98" s="3"/>
      <c r="B98" s="4"/>
      <c r="C98" s="252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v>12</v>
      </c>
      <c r="AF98">
        <v>21</v>
      </c>
      <c r="AG98" t="s">
        <v>129</v>
      </c>
    </row>
    <row r="99" spans="1:60" x14ac:dyDescent="0.2">
      <c r="A99" s="213"/>
      <c r="B99" s="214" t="s">
        <v>29</v>
      </c>
      <c r="C99" s="253"/>
      <c r="D99" s="215"/>
      <c r="E99" s="216"/>
      <c r="F99" s="216"/>
      <c r="G99" s="235">
        <f>G8+G52+G61+G71+G75+G80+G83+G94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f>SUMIF(L7:L97,AE98,G7:G97)</f>
        <v>0</v>
      </c>
      <c r="AF99">
        <f>SUMIF(L7:L97,AF98,G7:G97)</f>
        <v>0</v>
      </c>
      <c r="AG99" t="s">
        <v>189</v>
      </c>
    </row>
    <row r="100" spans="1:60" x14ac:dyDescent="0.2">
      <c r="C100" s="254"/>
      <c r="D100" s="10"/>
      <c r="AG100" t="s">
        <v>191</v>
      </c>
    </row>
    <row r="101" spans="1:60" x14ac:dyDescent="0.2">
      <c r="D101" s="10"/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Vnan03X++RWy5lkDWwYjYiZKPin6P0T9Y9gj20rK6IXibwnLk5iQc6neaGpGvw6VFOldOjEH1bW1zuJCRWc4A==" saltValue="HkQNiXddbT3AVx1fN7Oxxw==" spinCount="100000" sheet="1" formatRows="0"/>
  <mergeCells count="38">
    <mergeCell ref="C96:G96"/>
    <mergeCell ref="C97:G97"/>
    <mergeCell ref="C85:G85"/>
    <mergeCell ref="C86:G86"/>
    <mergeCell ref="C88:G88"/>
    <mergeCell ref="C89:G89"/>
    <mergeCell ref="C91:G91"/>
    <mergeCell ref="C93:G93"/>
    <mergeCell ref="C66:G66"/>
    <mergeCell ref="C68:G68"/>
    <mergeCell ref="C70:G70"/>
    <mergeCell ref="C73:G73"/>
    <mergeCell ref="C77:G77"/>
    <mergeCell ref="C82:G82"/>
    <mergeCell ref="C46:G46"/>
    <mergeCell ref="C48:G48"/>
    <mergeCell ref="C50:G50"/>
    <mergeCell ref="C51:G51"/>
    <mergeCell ref="C63:G63"/>
    <mergeCell ref="C64:G64"/>
    <mergeCell ref="C28:G28"/>
    <mergeCell ref="C30:G30"/>
    <mergeCell ref="C35:G35"/>
    <mergeCell ref="C39:G39"/>
    <mergeCell ref="C43:G43"/>
    <mergeCell ref="C45:G45"/>
    <mergeCell ref="C16:G16"/>
    <mergeCell ref="C17:G17"/>
    <mergeCell ref="C19:G19"/>
    <mergeCell ref="C21:G21"/>
    <mergeCell ref="C24:G24"/>
    <mergeCell ref="C26:G26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01 01-01 Pol</vt:lpstr>
      <vt:lpstr>01 01-02 Pol</vt:lpstr>
      <vt:lpstr>01 01-03 Pol</vt:lpstr>
      <vt:lpstr>01 01-04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01-01 Pol'!Názvy_tisku</vt:lpstr>
      <vt:lpstr>'01 01-02 Pol'!Názvy_tisku</vt:lpstr>
      <vt:lpstr>'01 01-03 Pol'!Názvy_tisku</vt:lpstr>
      <vt:lpstr>'01 01-04 Pol'!Názvy_tisku</vt:lpstr>
      <vt:lpstr>oadresa</vt:lpstr>
      <vt:lpstr>Stavba!Objednatel</vt:lpstr>
      <vt:lpstr>Stavba!Objekt</vt:lpstr>
      <vt:lpstr>'01 01-01 Pol'!Oblast_tisku</vt:lpstr>
      <vt:lpstr>'01 01-02 Pol'!Oblast_tisku</vt:lpstr>
      <vt:lpstr>'01 01-03 Pol'!Oblast_tisku</vt:lpstr>
      <vt:lpstr>'01 01-04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Geryk</dc:creator>
  <cp:lastModifiedBy>Miroslav Geryk</cp:lastModifiedBy>
  <cp:lastPrinted>2019-03-19T12:27:02Z</cp:lastPrinted>
  <dcterms:created xsi:type="dcterms:W3CDTF">2009-04-08T07:15:50Z</dcterms:created>
  <dcterms:modified xsi:type="dcterms:W3CDTF">2025-04-17T03:12:20Z</dcterms:modified>
</cp:coreProperties>
</file>