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SO 101 SO 101 Pol" sheetId="12" r:id="rId4"/>
    <sheet name="VRN VRN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101 SO 101 Pol'!$1:$7</definedName>
    <definedName name="_xlnm.Print_Titles" localSheetId="4">'VRN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101 SO 101 Pol'!$A$1:$Y$351</definedName>
    <definedName name="_xlnm.Print_Area" localSheetId="1">Stavba!$A$1:$J$64</definedName>
    <definedName name="_xlnm.Print_Area" localSheetId="4">'VRN VRN Pol'!$A$1:$Y$52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G45" i="1" s="1"/>
  <c r="G25" i="1" s="1"/>
  <c r="A25" i="1" s="1"/>
  <c r="F39" i="1"/>
  <c r="H39" i="1" s="1"/>
  <c r="H45" i="1" s="1"/>
  <c r="G51" i="13"/>
  <c r="BA37" i="13"/>
  <c r="BA24" i="13"/>
  <c r="BA19" i="13"/>
  <c r="BA11" i="13"/>
  <c r="G9" i="13"/>
  <c r="M9" i="13" s="1"/>
  <c r="M8" i="13" s="1"/>
  <c r="I9" i="13"/>
  <c r="K9" i="13"/>
  <c r="O9" i="13"/>
  <c r="Q9" i="13"/>
  <c r="V9" i="13"/>
  <c r="G16" i="13"/>
  <c r="I16" i="13"/>
  <c r="I8" i="13" s="1"/>
  <c r="K16" i="13"/>
  <c r="K8" i="13" s="1"/>
  <c r="M16" i="13"/>
  <c r="O16" i="13"/>
  <c r="O8" i="13" s="1"/>
  <c r="Q16" i="13"/>
  <c r="Q8" i="13" s="1"/>
  <c r="V16" i="13"/>
  <c r="G23" i="13"/>
  <c r="I23" i="13"/>
  <c r="K23" i="13"/>
  <c r="M23" i="13"/>
  <c r="O23" i="13"/>
  <c r="Q23" i="13"/>
  <c r="V23" i="13"/>
  <c r="G28" i="13"/>
  <c r="I28" i="13"/>
  <c r="K28" i="13"/>
  <c r="M28" i="13"/>
  <c r="O28" i="13"/>
  <c r="Q28" i="13"/>
  <c r="V28" i="13"/>
  <c r="G32" i="13"/>
  <c r="I32" i="13"/>
  <c r="K32" i="13"/>
  <c r="M32" i="13"/>
  <c r="O32" i="13"/>
  <c r="Q32" i="13"/>
  <c r="V32" i="13"/>
  <c r="G36" i="13"/>
  <c r="M36" i="13" s="1"/>
  <c r="I36" i="13"/>
  <c r="K36" i="13"/>
  <c r="O36" i="13"/>
  <c r="Q36" i="13"/>
  <c r="V36" i="13"/>
  <c r="G41" i="13"/>
  <c r="I41" i="13"/>
  <c r="K41" i="13"/>
  <c r="M41" i="13"/>
  <c r="O41" i="13"/>
  <c r="Q41" i="13"/>
  <c r="V41" i="13"/>
  <c r="V8" i="13" s="1"/>
  <c r="G46" i="13"/>
  <c r="M46" i="13" s="1"/>
  <c r="I46" i="13"/>
  <c r="K46" i="13"/>
  <c r="O46" i="13"/>
  <c r="Q46" i="13"/>
  <c r="V46" i="13"/>
  <c r="AE51" i="13"/>
  <c r="G350" i="12"/>
  <c r="BA307" i="12"/>
  <c r="BA302" i="12"/>
  <c r="BA294" i="12"/>
  <c r="BA282" i="12"/>
  <c r="BA278" i="12"/>
  <c r="BA276" i="12"/>
  <c r="BA274" i="12"/>
  <c r="BA268" i="12"/>
  <c r="BA267" i="12"/>
  <c r="BA266" i="12"/>
  <c r="BA236" i="12"/>
  <c r="BA233" i="12"/>
  <c r="BA224" i="12"/>
  <c r="BA221" i="12"/>
  <c r="BA169" i="12"/>
  <c r="BA167" i="12"/>
  <c r="BA146" i="12"/>
  <c r="BA141" i="12"/>
  <c r="BA125" i="12"/>
  <c r="BA110" i="12"/>
  <c r="BA102" i="12"/>
  <c r="BA96" i="12"/>
  <c r="BA92" i="12"/>
  <c r="BA88" i="12"/>
  <c r="BA71" i="12"/>
  <c r="BA62" i="12"/>
  <c r="BA58" i="12"/>
  <c r="BA54" i="12"/>
  <c r="BA38" i="12"/>
  <c r="BA31" i="12"/>
  <c r="BA15" i="12"/>
  <c r="BA13" i="12"/>
  <c r="BA11" i="12"/>
  <c r="G9" i="12"/>
  <c r="M9" i="12" s="1"/>
  <c r="M8" i="12" s="1"/>
  <c r="I9" i="12"/>
  <c r="I8" i="12" s="1"/>
  <c r="K9" i="12"/>
  <c r="O9" i="12"/>
  <c r="O8" i="12" s="1"/>
  <c r="Q9" i="12"/>
  <c r="V9" i="12"/>
  <c r="G20" i="12"/>
  <c r="M20" i="12" s="1"/>
  <c r="I20" i="12"/>
  <c r="K20" i="12"/>
  <c r="O20" i="12"/>
  <c r="Q20" i="12"/>
  <c r="Q8" i="12" s="1"/>
  <c r="V20" i="12"/>
  <c r="V8" i="12" s="1"/>
  <c r="G27" i="12"/>
  <c r="I27" i="12"/>
  <c r="K27" i="12"/>
  <c r="M27" i="12"/>
  <c r="O27" i="12"/>
  <c r="Q27" i="12"/>
  <c r="V27" i="12"/>
  <c r="G34" i="12"/>
  <c r="I34" i="12"/>
  <c r="K34" i="12"/>
  <c r="K8" i="12" s="1"/>
  <c r="M34" i="12"/>
  <c r="O34" i="12"/>
  <c r="Q34" i="12"/>
  <c r="V34" i="12"/>
  <c r="G41" i="12"/>
  <c r="I41" i="12"/>
  <c r="K41" i="12"/>
  <c r="M41" i="12"/>
  <c r="O41" i="12"/>
  <c r="Q41" i="12"/>
  <c r="V41" i="12"/>
  <c r="G49" i="12"/>
  <c r="M49" i="12" s="1"/>
  <c r="I49" i="12"/>
  <c r="K49" i="12"/>
  <c r="O49" i="12"/>
  <c r="Q49" i="12"/>
  <c r="V49" i="12"/>
  <c r="G83" i="12"/>
  <c r="M83" i="12" s="1"/>
  <c r="I83" i="12"/>
  <c r="K83" i="12"/>
  <c r="O83" i="12"/>
  <c r="Q83" i="12"/>
  <c r="V83" i="12"/>
  <c r="G107" i="12"/>
  <c r="M107" i="12" s="1"/>
  <c r="I107" i="12"/>
  <c r="K107" i="12"/>
  <c r="O107" i="12"/>
  <c r="Q107" i="12"/>
  <c r="V107" i="12"/>
  <c r="G132" i="12"/>
  <c r="I132" i="12"/>
  <c r="K132" i="12"/>
  <c r="M132" i="12"/>
  <c r="O132" i="12"/>
  <c r="Q132" i="12"/>
  <c r="V132" i="12"/>
  <c r="G140" i="12"/>
  <c r="I140" i="12"/>
  <c r="K140" i="12"/>
  <c r="M140" i="12"/>
  <c r="O140" i="12"/>
  <c r="Q140" i="12"/>
  <c r="V140" i="12"/>
  <c r="G145" i="12"/>
  <c r="I145" i="12"/>
  <c r="K145" i="12"/>
  <c r="M145" i="12"/>
  <c r="O145" i="12"/>
  <c r="Q145" i="12"/>
  <c r="V145" i="12"/>
  <c r="K150" i="12"/>
  <c r="Q150" i="12"/>
  <c r="V150" i="12"/>
  <c r="G151" i="12"/>
  <c r="M151" i="12" s="1"/>
  <c r="M150" i="12" s="1"/>
  <c r="I151" i="12"/>
  <c r="I150" i="12" s="1"/>
  <c r="K151" i="12"/>
  <c r="O151" i="12"/>
  <c r="O150" i="12" s="1"/>
  <c r="Q151" i="12"/>
  <c r="V151" i="12"/>
  <c r="G165" i="12"/>
  <c r="M165" i="12"/>
  <c r="O165" i="12"/>
  <c r="Q165" i="12"/>
  <c r="V165" i="12"/>
  <c r="G166" i="12"/>
  <c r="I166" i="12"/>
  <c r="I165" i="12" s="1"/>
  <c r="K166" i="12"/>
  <c r="K165" i="12" s="1"/>
  <c r="M166" i="12"/>
  <c r="O166" i="12"/>
  <c r="Q166" i="12"/>
  <c r="V166" i="12"/>
  <c r="O172" i="12"/>
  <c r="G173" i="12"/>
  <c r="G172" i="12" s="1"/>
  <c r="I173" i="12"/>
  <c r="K173" i="12"/>
  <c r="M173" i="12"/>
  <c r="O173" i="12"/>
  <c r="Q173" i="12"/>
  <c r="Q172" i="12" s="1"/>
  <c r="V173" i="12"/>
  <c r="V172" i="12" s="1"/>
  <c r="G182" i="12"/>
  <c r="M182" i="12" s="1"/>
  <c r="I182" i="12"/>
  <c r="I172" i="12" s="1"/>
  <c r="K182" i="12"/>
  <c r="K172" i="12" s="1"/>
  <c r="O182" i="12"/>
  <c r="Q182" i="12"/>
  <c r="V182" i="12"/>
  <c r="G195" i="12"/>
  <c r="I195" i="12"/>
  <c r="K195" i="12"/>
  <c r="M195" i="12"/>
  <c r="O195" i="12"/>
  <c r="Q195" i="12"/>
  <c r="V195" i="12"/>
  <c r="G205" i="12"/>
  <c r="M205" i="12" s="1"/>
  <c r="I205" i="12"/>
  <c r="K205" i="12"/>
  <c r="O205" i="12"/>
  <c r="Q205" i="12"/>
  <c r="V205" i="12"/>
  <c r="G215" i="12"/>
  <c r="I215" i="12"/>
  <c r="K215" i="12"/>
  <c r="M215" i="12"/>
  <c r="O215" i="12"/>
  <c r="Q215" i="12"/>
  <c r="V215" i="12"/>
  <c r="G227" i="12"/>
  <c r="M227" i="12" s="1"/>
  <c r="I227" i="12"/>
  <c r="K227" i="12"/>
  <c r="O227" i="12"/>
  <c r="Q227" i="12"/>
  <c r="V227" i="12"/>
  <c r="G239" i="12"/>
  <c r="I239" i="12"/>
  <c r="K239" i="12"/>
  <c r="M239" i="12"/>
  <c r="O239" i="12"/>
  <c r="Q239" i="12"/>
  <c r="V239" i="12"/>
  <c r="G245" i="12"/>
  <c r="M245" i="12" s="1"/>
  <c r="I245" i="12"/>
  <c r="K245" i="12"/>
  <c r="O245" i="12"/>
  <c r="Q245" i="12"/>
  <c r="V245" i="12"/>
  <c r="G254" i="12"/>
  <c r="M254" i="12" s="1"/>
  <c r="I254" i="12"/>
  <c r="K254" i="12"/>
  <c r="O254" i="12"/>
  <c r="Q254" i="12"/>
  <c r="V254" i="12"/>
  <c r="G263" i="12"/>
  <c r="M263" i="12" s="1"/>
  <c r="I263" i="12"/>
  <c r="K263" i="12"/>
  <c r="O263" i="12"/>
  <c r="Q263" i="12"/>
  <c r="V263" i="12"/>
  <c r="G287" i="12"/>
  <c r="G286" i="12" s="1"/>
  <c r="I287" i="12"/>
  <c r="I286" i="12" s="1"/>
  <c r="K287" i="12"/>
  <c r="K286" i="12" s="1"/>
  <c r="M287" i="12"/>
  <c r="M286" i="12" s="1"/>
  <c r="O287" i="12"/>
  <c r="O286" i="12" s="1"/>
  <c r="Q287" i="12"/>
  <c r="V287" i="12"/>
  <c r="V286" i="12" s="1"/>
  <c r="G290" i="12"/>
  <c r="I290" i="12"/>
  <c r="K290" i="12"/>
  <c r="M290" i="12"/>
  <c r="O290" i="12"/>
  <c r="Q290" i="12"/>
  <c r="V290" i="12"/>
  <c r="G300" i="12"/>
  <c r="M300" i="12" s="1"/>
  <c r="I300" i="12"/>
  <c r="K300" i="12"/>
  <c r="O300" i="12"/>
  <c r="Q300" i="12"/>
  <c r="V300" i="12"/>
  <c r="G305" i="12"/>
  <c r="I305" i="12"/>
  <c r="K305" i="12"/>
  <c r="M305" i="12"/>
  <c r="O305" i="12"/>
  <c r="Q305" i="12"/>
  <c r="Q286" i="12" s="1"/>
  <c r="V305" i="12"/>
  <c r="G310" i="12"/>
  <c r="G311" i="12"/>
  <c r="I311" i="12"/>
  <c r="K311" i="12"/>
  <c r="K310" i="12" s="1"/>
  <c r="M311" i="12"/>
  <c r="O311" i="12"/>
  <c r="O310" i="12" s="1"/>
  <c r="Q311" i="12"/>
  <c r="Q310" i="12" s="1"/>
  <c r="V311" i="12"/>
  <c r="G319" i="12"/>
  <c r="M319" i="12" s="1"/>
  <c r="I319" i="12"/>
  <c r="K319" i="12"/>
  <c r="O319" i="12"/>
  <c r="Q319" i="12"/>
  <c r="V319" i="12"/>
  <c r="G330" i="12"/>
  <c r="I330" i="12"/>
  <c r="I310" i="12" s="1"/>
  <c r="K330" i="12"/>
  <c r="M330" i="12"/>
  <c r="O330" i="12"/>
  <c r="Q330" i="12"/>
  <c r="V330" i="12"/>
  <c r="G339" i="12"/>
  <c r="M339" i="12" s="1"/>
  <c r="I339" i="12"/>
  <c r="K339" i="12"/>
  <c r="O339" i="12"/>
  <c r="Q339" i="12"/>
  <c r="V339" i="12"/>
  <c r="V310" i="12" s="1"/>
  <c r="G345" i="12"/>
  <c r="I345" i="12"/>
  <c r="K345" i="12"/>
  <c r="G346" i="12"/>
  <c r="M346" i="12" s="1"/>
  <c r="M345" i="12" s="1"/>
  <c r="I346" i="12"/>
  <c r="K346" i="12"/>
  <c r="O346" i="12"/>
  <c r="O345" i="12" s="1"/>
  <c r="Q346" i="12"/>
  <c r="Q345" i="12" s="1"/>
  <c r="V346" i="12"/>
  <c r="V345" i="12" s="1"/>
  <c r="AE350" i="12"/>
  <c r="I20" i="1"/>
  <c r="I19" i="1"/>
  <c r="I18" i="1"/>
  <c r="I17" i="1"/>
  <c r="I16" i="1"/>
  <c r="I64" i="1"/>
  <c r="J61" i="1" s="1"/>
  <c r="F45" i="1"/>
  <c r="H44" i="1"/>
  <c r="I44" i="1" s="1"/>
  <c r="H43" i="1"/>
  <c r="I43" i="1" s="1"/>
  <c r="H42" i="1"/>
  <c r="I42" i="1" s="1"/>
  <c r="H41" i="1"/>
  <c r="I41" i="1" s="1"/>
  <c r="H40" i="1"/>
  <c r="J63" i="1" l="1"/>
  <c r="J62" i="1"/>
  <c r="J58" i="1"/>
  <c r="J57" i="1"/>
  <c r="J59" i="1"/>
  <c r="J60" i="1"/>
  <c r="A26" i="1"/>
  <c r="G26" i="1"/>
  <c r="G28" i="1"/>
  <c r="G23" i="1"/>
  <c r="G8" i="13"/>
  <c r="AF51" i="13"/>
  <c r="M310" i="12"/>
  <c r="M172" i="12"/>
  <c r="G8" i="12"/>
  <c r="G150" i="12"/>
  <c r="AF350" i="12"/>
  <c r="I39" i="1"/>
  <c r="I45" i="1" s="1"/>
  <c r="I21" i="1"/>
  <c r="J28" i="1"/>
  <c r="J26" i="1"/>
  <c r="G38" i="1"/>
  <c r="F38" i="1"/>
  <c r="J23" i="1"/>
  <c r="J24" i="1"/>
  <c r="J25" i="1"/>
  <c r="J27" i="1"/>
  <c r="E24" i="1"/>
  <c r="E26" i="1"/>
  <c r="J64" i="1" l="1"/>
  <c r="A23" i="1"/>
  <c r="J41" i="1"/>
  <c r="J42" i="1"/>
  <c r="J44" i="1"/>
  <c r="J39" i="1"/>
  <c r="J45" i="1" s="1"/>
  <c r="J43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 Guňka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 Guňka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<sst xmlns="http://schemas.openxmlformats.org/spreadsheetml/2006/main" count="1182" uniqueCount="385">
  <si>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</si>
  <si>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</si>
  <si>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</si>
  <si>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</si>
  <si>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</si>
  <si>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</si>
  <si>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</si>
  <si>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</si>
  <si>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</si>
  <si>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</si>
  <si>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</si>
  <si>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</si>
  <si>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</si>
  <si>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</si>
  <si>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</si>
  <si>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</si>
  <si>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</si>
  <si>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</si>
  <si>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</si>
  <si>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</si>
  <si>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</si>
  <si>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</si>
  <si>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</si>
  <si>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</si>
  <si>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</si>
  <si>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</si>
  <si>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</si>
  <si>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</si>
  <si>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</si>
  <si>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</si>
  <si>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</si>
  <si>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</si>
  <si>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</si>
  <si>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</si>
  <si>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</si>
  <si>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</si>
  <si>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</si>
  <si>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</si>
  <si>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</si>
  <si>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</si>
  <si>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</si>
  <si>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</si>
  <si>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</si>
  <si>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Ing. Petr Guňka</t>
  </si>
  <si>
    <t>14</t>
  </si>
  <si>
    <t>PARKOVACÍ PLOCHA UL. CHÁŘOVSKÁ, KRNOV</t>
  </si>
  <si>
    <t>Stavba</t>
  </si>
  <si>
    <t>Stavební objekt</t>
  </si>
  <si>
    <t>SO 101</t>
  </si>
  <si>
    <t>PARKOVACÍ PLOCHA</t>
  </si>
  <si>
    <t>VRN</t>
  </si>
  <si>
    <t>VEDLEJŠÍ ROZPOČTOVÉ NÁKLADY</t>
  </si>
  <si>
    <t>Celkem za stavbu</t>
  </si>
  <si>
    <t>CZK</t>
  </si>
  <si>
    <t>#POPS</t>
  </si>
  <si>
    <t>Popis stavby: 14 - PARKOVACÍ PLOCHA UL. CHÁŘOVSKÁ, KRNOV</t>
  </si>
  <si>
    <t>#POPO</t>
  </si>
  <si>
    <t>Popis objektu: SO 101 - PARKOVACÍ PLOCHA</t>
  </si>
  <si>
    <t>#POPR</t>
  </si>
  <si>
    <t>Popis rozpočtu: SO 101 - PARKOVACÍ PLOCHA</t>
  </si>
  <si>
    <t>Popis objektu: VRN - VEDLEJŠÍ ROZPOČTOVÉ NÁKLADY</t>
  </si>
  <si>
    <t>Popis rozpočtu: VRN - VEDLEJŠÍ ROZPOČTOVÉ NÁKLADY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</si>
  <si>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</si>
  <si>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</si>
  <si>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</si>
  <si>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</si>
  <si>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</si>
  <si>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</si>
  <si>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</si>
  <si>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</si>
  <si>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</si>
  <si>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</si>
  <si>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</si>
  <si>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</si>
  <si>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</si>
  <si>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</si>
  <si>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</si>
  <si>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</si>
  <si>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</si>
  <si>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</si>
  <si>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</si>
  <si>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</si>
  <si>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</si>
  <si>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</si>
  <si>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</si>
  <si>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</si>
  <si>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</si>
  <si>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</si>
  <si>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</si>
  <si>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</si>
  <si>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</si>
  <si>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</si>
  <si>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</si>
  <si>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</si>
  <si>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</si>
  <si>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</si>
  <si>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</si>
  <si>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</si>
  <si>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</si>
  <si>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</si>
  <si>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</si>
  <si>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</si>
  <si>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</si>
  <si>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</si>
  <si>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</si>
  <si>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</si>
  <si>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</si>
  <si>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</si>
  <si>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</si>
  <si>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</si>
  <si>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015111</t>
  </si>
  <si>
    <t>POPLATKY ZA LIKVIDACI ODPADŮ NEKONTAMINOVANÝCH - 17 05 04  VYTĚŽENÉ ZEMINY A HORNINY -  I. TŘÍDA TĚŽITELNOSTI</t>
  </si>
  <si>
    <t>T</t>
  </si>
  <si>
    <t>OTSKP 24</t>
  </si>
  <si>
    <t>EXP 24</t>
  </si>
  <si>
    <t>Agregovaná položka</t>
  </si>
  <si>
    <t>Běžná</t>
  </si>
  <si>
    <t>POL2_</t>
  </si>
  <si>
    <t>1. Položka obsahuje:</t>
  </si>
  <si>
    <t>POP</t>
  </si>
  <si>
    <t xml:space="preserve"> – veškeré poplatky provozovateli skládky, recyklační linky nebo jiného zařízení na zpracování nebo likvidaci odpadů související s převzetím, uložením, zpracováním nebo likvidací odpadu</t>
  </si>
  <si>
    <t>2. Položka neobsahuje:</t>
  </si>
  <si>
    <t xml:space="preserve"> – náklady spojené s dopravou odpadu z místa stavby na místo převzetí provozovatelem skládky, recyklační linky nebo jiného zařízení na zpracování nebo likvidaci odpadů</t>
  </si>
  <si>
    <t>3. Způsob měření:</t>
  </si>
  <si>
    <t>Tunou se rozumí hmotnost odpadu vytříděného v souladu se zákonem č. 541/2020 Sb., o nakládání s odpady, v platném znění.</t>
  </si>
  <si>
    <t>VIZ. POLOŽKA Č. 113328OA0 : 37,50*2,3</t>
  </si>
  <si>
    <t>VV</t>
  </si>
  <si>
    <t>(ODKOP)-OBSYP : (911,78-45,15)*2,0</t>
  </si>
  <si>
    <t>(SEJMUTÍ ORNICE - ROZPROSTŘENÍ) : (245*0,2-245*0,15)</t>
  </si>
  <si>
    <t>SPU</t>
  </si>
  <si>
    <t>11090</t>
  </si>
  <si>
    <t>VŠEOBECNÉ VYKLIZENÍ OSTATNÍCH PLOCH</t>
  </si>
  <si>
    <t>M2</t>
  </si>
  <si>
    <t>Položka zahrnuje:</t>
  </si>
  <si>
    <t xml:space="preserve"> odstranění všech překážek pro uskutečnění stavby</t>
  </si>
  <si>
    <t>Položka nezahrhuje:</t>
  </si>
  <si>
    <t>- x</t>
  </si>
  <si>
    <t>150</t>
  </si>
  <si>
    <t>113328</t>
  </si>
  <si>
    <t>ODSTRANĚNÍ PODKLADŮ ZPEVNĚNÝCH PLOCH Z KAMENIVA NESTMEL, ODVOZ DO 20KM</t>
  </si>
  <si>
    <t>M3</t>
  </si>
  <si>
    <t>RTS 25/ I</t>
  </si>
  <si>
    <t>Položka nezahrnuje:</t>
  </si>
  <si>
    <t>-  poplatek za skládku, který se vykazuje v položce 0141** (s výjimkou malého množství bouraného materiálu, kde je možné poplatek zahrnout do jednotkové ceny bourání – tento fakt musí být uveden v doplňujícím textu k položce).</t>
  </si>
  <si>
    <t>ODTRANĚNÍ KCE STAV. KOMUNIKACE : 125*0,3</t>
  </si>
  <si>
    <t>113728</t>
  </si>
  <si>
    <t>FRÉZOVÁNÍ ZPEVNĚNÝCH PLOCH ASFALTOVÝCH, ODVOZ DO 20KM</t>
  </si>
  <si>
    <t>FRÉZOVÁNÍ tl. 110 mm : 125*0,11</t>
  </si>
  <si>
    <t>121108</t>
  </si>
  <si>
    <t>SEJMUTÍ ORNICE NEBO LESNÍ PŮDY S ODVOZEM DO 20KM</t>
  </si>
  <si>
    <t>- sejmutí ornice bez ohledu na tloušťku vrstvy</t>
  </si>
  <si>
    <t>-  její vodorovnou dopravu</t>
  </si>
  <si>
    <t>- uložení na trvalou skládku</t>
  </si>
  <si>
    <t>ODSTRANĚNÍ STAV. ORNICE V tl. 200 mm : 245*0,2</t>
  </si>
  <si>
    <t>122738</t>
  </si>
  <si>
    <t>ODKOPÁVKY A PROKOPÁVKY OBECNÉ TŘ. I, ODVOZ DO 20KM</t>
  </si>
  <si>
    <t>- vodorovnou a svislou dopravu, přemístění, přeložení, manipulace s výkopkem</t>
  </si>
  <si>
    <t>- kompletní provedení vykopávky nezapažené i zapažené</t>
  </si>
  <si>
    <t>- ošetření výkopiště po celou dobu práce v něm vč. klimatických opatření</t>
  </si>
  <si>
    <t>- ztížení vykopávek v blízkosti podzemního vedení, konstrukcí a objektů vč. jejich dočasného zajištění</t>
  </si>
  <si>
    <t>- ztížení pod vodou, v okolí výbušnin, ve stísněných prostorech a pod.</t>
  </si>
  <si>
    <t>- příplatek za lepivost</t>
  </si>
  <si>
    <t>- těžení po vrstvách, pásech a po jiných nutných částech (figurách)</t>
  </si>
  <si>
    <t>- čerpání vody vč. čerpacích jímek, potrubí a pohotovostní čerpací soupravy (viz ustanovení k pol. 1151,2)</t>
  </si>
  <si>
    <t>- potřebné snížení hladiny podzemní vody</t>
  </si>
  <si>
    <t>- těžení a rozpojování jednotlivých balvanů</t>
  </si>
  <si>
    <t>- vytahování a nošení výkopku</t>
  </si>
  <si>
    <t>- svahování a přesvah. svahů do konečného tvaru, výměna hornin v podloží a v pláni znehodnocené klimatickými vlivy</t>
  </si>
  <si>
    <t>- ruční vykopávky, odstranění kořenů a napadávek</t>
  </si>
  <si>
    <t>- pažení, vzepření a rozepření vč. přepažování (vyjma pažení záporového a štětových stěn)</t>
  </si>
  <si>
    <t>- úpravu, ochranu a očištění dna, základové spáry, stěn a svahů</t>
  </si>
  <si>
    <t>- zhutnění podloží, případně i svahů vč. svahování</t>
  </si>
  <si>
    <t>- zřízení stupňů v podloží a lavic na svazích, není-li pro tyto práce zřízena samostatná položka</t>
  </si>
  <si>
    <t>- udržování výkopiště a jeho ochrana proti vodě</t>
  </si>
  <si>
    <t>- odvedení nebo obvedení vody v okolí výkopiště a ve výkopišti</t>
  </si>
  <si>
    <t>- třídění výkopku</t>
  </si>
  <si>
    <t>- veškeré pomocné konstrukce umožňující provedení vykopávky (příjezdy, sjezdy, nájezdy, lešení, podpěr. konstr., přemostění, zpevněné plochy, zakrytí a pod.)</t>
  </si>
  <si>
    <t>-  uložení zeminy (na skládku, do násypu) ani poplatky za skládku, vykazují se v položce č.0141**</t>
  </si>
  <si>
    <t xml:space="preserve">VÝKOP PRO KONTRUKCI ZPEVNĚNÝCH PLOCH : </t>
  </si>
  <si>
    <t>POD PARKOVACÍMI PLOCHAMI : 341*0,57*1,2</t>
  </si>
  <si>
    <t>ODKOPÁVKY PRO PRŮLEHY : (41+10)*0,3</t>
  </si>
  <si>
    <t/>
  </si>
  <si>
    <t>PŘÍSTUPOVÁ KOMUNIKACE : 420*1,2*0,41</t>
  </si>
  <si>
    <t xml:space="preserve">VÝKO PRO SANACI PLÁNĚ tl. 500 mm : </t>
  </si>
  <si>
    <t>POD PARKOVACÍMI PLOCHAMI : 341*1,2*0,5</t>
  </si>
  <si>
    <t>PŘÍSTUPOVÁ KOMUNIKACE : 420*1,2*0,5</t>
  </si>
  <si>
    <t>132738</t>
  </si>
  <si>
    <t>HLOUBENÍ RÝH ŠÍŘ DO 2M PAŽ I NEPAŽ TŘ. I, ODVOZ DO 20KM</t>
  </si>
  <si>
    <t>- uložení zeminy (na skládku, do násypu) ani poplatky za skládku, vykazují se v položce č.0141**</t>
  </si>
  <si>
    <t>PROPOJENI VPUSTÍ : 5*0,8*1,2</t>
  </si>
  <si>
    <t>17511</t>
  </si>
  <si>
    <t>OBSYP POTRUBÍ A OBJEKTŮ SE ZHUTNĚNÍM</t>
  </si>
  <si>
    <t>- kompletní provedení zemní konstrukce vč. výběru vhodného materiálu</t>
  </si>
  <si>
    <t>- úprava  ukládaného  materiálu  vlhčením,  tříděním,  promícháním  nebo  vysoušením,  příp. jiné úpravy za účelem zlepšení jeho  mech. vlastností</t>
  </si>
  <si>
    <t>- ošetření úložiště po celou dobu práce v něm vč. klimatických opatření</t>
  </si>
  <si>
    <t>- ztížení v okolí vedení, konstrukcí a objektů a jejich dočasné zajištění</t>
  </si>
  <si>
    <t>- ztížení provádění vč. hutnění ve ztížených podmínkách a stísněných prostorech</t>
  </si>
  <si>
    <t>- ztížené ukládání sypaniny pod vodu</t>
  </si>
  <si>
    <t>- ukládání po vrstvách a po jiných nutných částech (figurách) vč. dosypávek</t>
  </si>
  <si>
    <t>- spouštění a nošení materiálu</t>
  </si>
  <si>
    <t>- výměna částí zemní konstrukce znehodnocené klimatickými vlivy</t>
  </si>
  <si>
    <t>- ruční hutnění a výplň jam a prohlubní v podloží</t>
  </si>
  <si>
    <t>- úprava, očištění, ochrana a zhutnění podloží</t>
  </si>
  <si>
    <t>- svahování, hutnění a uzavírání povrchů svahů</t>
  </si>
  <si>
    <t>- zřízení lavic na svazích</t>
  </si>
  <si>
    <t>- udržování úložiště a jeho ochrana proti vodě</t>
  </si>
  <si>
    <t>- odvedení nebo obvedení vody v okolí úložiště a v úložišti</t>
  </si>
  <si>
    <t>- veškeré  pomocné konstrukce umožňující provedení  zemní konstrukce  (příjezdy,  sjezdy,  nájezdy, lešení, podpěrné konstrukce, přemostění, zpevněné plochy, zakrytí a pod.)</t>
  </si>
  <si>
    <t>Způsob měření:</t>
  </si>
  <si>
    <t>- zemina vytlačená potrubím o DN 180mm se od kubatury obsypů neodečítá</t>
  </si>
  <si>
    <t>OBSYP OBRUB - VHODNÁ ZEMINA Z VÝKOPKU - 0,15m3/bm : (158+143)*0,15</t>
  </si>
  <si>
    <t>18110</t>
  </si>
  <si>
    <t>ÚPRAVA PLÁNĚ SE ZHUTNĚNÍM V HORNINĚ TŘ. I</t>
  </si>
  <si>
    <t>- úpravu pláně včetně vyrovnání výškových rozdílů. Míru zhutnění určuje projekt.</t>
  </si>
  <si>
    <t>POD PARKOVACÍMI PLOCHAMI : 341*1,2</t>
  </si>
  <si>
    <t>PŘÍSTUPOVÁ KOMUNIKACE : 420*1,2</t>
  </si>
  <si>
    <t>181300010RAE</t>
  </si>
  <si>
    <t>Rozprostření ornice v rovině nebo svahu do 1 : 5 a osetí travou při tloušťce 150 mm, dovoz ornice ze vzdálenosti 15 000 m</t>
  </si>
  <si>
    <t>m2</t>
  </si>
  <si>
    <t>AP-HSV</t>
  </si>
  <si>
    <t>vč. urovnání ornice, naložení na skládce, vodorovným přemístěním ornice na místo rozprostření, založení trávníku osetím a dodávky travního semene.</t>
  </si>
  <si>
    <t>SPI</t>
  </si>
  <si>
    <t>Včetně přesunu hmot.</t>
  </si>
  <si>
    <t>245</t>
  </si>
  <si>
    <t>184201117RAB</t>
  </si>
  <si>
    <t>Výsadba stromů a keřů s balem s dodávkou dřevin  v rovině, výšky do 350 cm, Jinan dvojlaločný - Ginkgo biloba</t>
  </si>
  <si>
    <t>kus</t>
  </si>
  <si>
    <t>Hloubení jamek v hornině 1 až 4 bez výměny půdy, s případným naložením přebytečných výkopků na dopravní prostředek, s odvozem na vzdálenost do 20 km a se složením. Výsadba stromu s balem se zalitím. Dovoz vody. Ukotvení dřeviny třemi a více kůly, s ochranou proti poškození v místě vzepření. Osazení kůlů k dřevině s uvázáním. Dodávka kůlů, příček a motouzu.</t>
  </si>
  <si>
    <t>4</t>
  </si>
  <si>
    <t>21461E</t>
  </si>
  <si>
    <t>SEPARAČNÍ GEOTEXTILIE DO 500G/M2</t>
  </si>
  <si>
    <t>- dodávku předepsané geotextilie</t>
  </si>
  <si>
    <t>- úpravu, očištění a ochranu podkladu</t>
  </si>
  <si>
    <t>- přichycení k podkladu, případně zatížení</t>
  </si>
  <si>
    <t>- úpravy spojů a zajištění okrajů</t>
  </si>
  <si>
    <t>- úpravy pro odvodnění</t>
  </si>
  <si>
    <t>- nutné přesahy (nezapočítávají se do výměry)</t>
  </si>
  <si>
    <t>- mimostaveništní a vnitrostaveništní dopravu</t>
  </si>
  <si>
    <t>338920026RA0</t>
  </si>
  <si>
    <t>Palisády z betonových kůlů tloušťky 200 mm, výšky 1000 mm, Fólie hladká hydroizolační</t>
  </si>
  <si>
    <t>m</t>
  </si>
  <si>
    <t>Výkop rýhy pro osazení včetně výkopu prostoru pro drenážní zásyp, osazení palisád do betonu, položení drenážního potrubí, umístění hydroizolační fólie, zásyp štěrkem.</t>
  </si>
  <si>
    <t>Uvedená výška udává výšku nadzemní části palisády.</t>
  </si>
  <si>
    <t>Výkop rýhy pro základ palisád včetně prostoru pro drenážní zásyp, osazení palisád do betonu, položení drenážního potrubí, umístění hydroizolační fólie, zásyp štěrkem.</t>
  </si>
  <si>
    <t>5,50</t>
  </si>
  <si>
    <t>56333</t>
  </si>
  <si>
    <t>VOZOVKOVÉ VRSTVY ZE ŠTĚRKODRTI TL. DO 150MM</t>
  </si>
  <si>
    <t>- dodání kameniva předepsané kvality a zrnitosti</t>
  </si>
  <si>
    <t>- rozprostření a zhutnění vrstvy v předepsané tloušťce</t>
  </si>
  <si>
    <t>- zřízení vrstvy bez rozlišení šířky, pokládání vrstvy po etapách</t>
  </si>
  <si>
    <t>- postřiky, nátěry</t>
  </si>
  <si>
    <t>KONTRUKCE ROZŠÍŘENÍ KOMUNIKACE ŠDA fr.0/63 mm : 420*1,2</t>
  </si>
  <si>
    <t>56335</t>
  </si>
  <si>
    <t>VOZOVKOVÉ VRSTVY ZE ŠTĚRKODRTI TL. DO 250MM</t>
  </si>
  <si>
    <t>KONTRUKCE PARKOVACÍCH PLOCH fr.0/63 mm : 420*1,2</t>
  </si>
  <si>
    <t>POD PARKOVACÍMI PLOCHAMI : 341*1,2*2</t>
  </si>
  <si>
    <t>PŘÍSTUPOVÁ KOMUNIKACE : 420*1,2*2</t>
  </si>
  <si>
    <t>572123</t>
  </si>
  <si>
    <t>INFILTRAČNÍ POSTŘIK Z EMULZE DO 1,0KG/M2</t>
  </si>
  <si>
    <t>- dodání všech předepsaných materiálů pro postřiky v předepsaném množství</t>
  </si>
  <si>
    <t>- provedení dle předepsaného technologického předpisu</t>
  </si>
  <si>
    <t>- úpravu napojení, ukončení</t>
  </si>
  <si>
    <t>420</t>
  </si>
  <si>
    <t>572223</t>
  </si>
  <si>
    <t>SPOJOVACÍ POSTŘIK Z EMULZE DO 1,0KG/M2</t>
  </si>
  <si>
    <t>574A34</t>
  </si>
  <si>
    <t>ASFALTOVÝ BETON PRO OBRUSNÉ VRSTVY ACO 11+, 11S TL. 40MM</t>
  </si>
  <si>
    <t>- dodání směsi v požadované kvalitě</t>
  </si>
  <si>
    <t>- očištění podkladu</t>
  </si>
  <si>
    <t>- uložení směsi dle předepsaného technologického předpisu, zhutnění vrstvy v předepsané tloušťce</t>
  </si>
  <si>
    <t>- zřízení vrstvy bez rozlišení šířky, pokládání vrstvy po etapách, včetně pracovních spar a spojů</t>
  </si>
  <si>
    <t>- úpravu napojení, ukončení podél obrubníků, dilatačních zařízení, odvodňovacích proužků, odvodňovačů, vpustí, šachet a pod.</t>
  </si>
  <si>
    <t>- těsnění podél obrubníků, dilatačních zařízení, odvodňovacích proužků, odvodňovačů, vpustí, šachet a pod.</t>
  </si>
  <si>
    <t>574C66</t>
  </si>
  <si>
    <t>ASFALTOVÝ BETON PRO LOŽNÍ VRSTVY ACL 16+, 16S TL. 70MM</t>
  </si>
  <si>
    <t>420*1,1</t>
  </si>
  <si>
    <t>58910</t>
  </si>
  <si>
    <t>VÝPLŇ SPAR ASFALTEM</t>
  </si>
  <si>
    <t>M</t>
  </si>
  <si>
    <t>RTS 24/ II</t>
  </si>
  <si>
    <t>- dodávku předepsaného materiálu</t>
  </si>
  <si>
    <t>- vyčištění a výplň spar tímto materiálem</t>
  </si>
  <si>
    <t>5,5+5,5</t>
  </si>
  <si>
    <t>56333OA0.1</t>
  </si>
  <si>
    <t>Vlastní</t>
  </si>
  <si>
    <t>KONTRUKCE ROZŠÍŘENÍ KOMUNIKACE ŠDA fr.0/32 mm : 420*1,15</t>
  </si>
  <si>
    <t>56334OA0.2</t>
  </si>
  <si>
    <t>VOZOVKOVÉ VRSTVY ZE ŠTĚRKODRTI TL. DO 200MM</t>
  </si>
  <si>
    <t>PARKOVACÍ PLOCHA ŠDA fr.0/32 mm : 341*1,2</t>
  </si>
  <si>
    <t>58251OA0.1</t>
  </si>
  <si>
    <t>DLÁŽDĚNÉ KRYTY Z BETONOVÝCH VSAKOVACÍCH DLAŽDIC TL.80 mm</t>
  </si>
  <si>
    <t>Indiv</t>
  </si>
  <si>
    <t>•	Protiskluzné vlastnosti R13</t>
  </si>
  <si>
    <t>•	Dlažba – složena z lícního (C55/67) a jádrového (C50/60) pórobetonu s pevně zabudovanými distančníky</t>
  </si>
  <si>
    <t>•	Dlažba – propustnost vody jednotlivá hodnota: kf  ? 1 x 10-5 m/s, střední hodnota: kf  ? 1 x 10-4 m/s.</t>
  </si>
  <si>
    <t>- dodání dlažebního materiálu v požadované kvalitě, dodání materiálu pro předepsané  lože v tloušťce předepsané dokumentací a pro předepsanou výplň spar</t>
  </si>
  <si>
    <t>- uložení dlažby dle předepsaného technologického předpisu včetně předepsané podkladní vrstvy a předepsané výplně spar</t>
  </si>
  <si>
    <t>- úpravu napojení, ukončení podél obrubníků, dilatačních zařízení, odvodňovacích proužků, odvodňovačů, vpustí, šachet a pod., nestanoví-li zadávací dokumentace jinak</t>
  </si>
  <si>
    <t>- nezahrnuje postřiky, nátěry</t>
  </si>
  <si>
    <t>- nezahrnuje těsnění podél obrubníků, dilatačních zařízení, odvodňovacích proužků, odvodňovačů, vpustí, šachet a pod.</t>
  </si>
  <si>
    <t xml:space="preserve">VSAKOVACÍ DLAŽBA  200/200/80.............................................................................tl. 80mm : </t>
  </si>
  <si>
    <t>341</t>
  </si>
  <si>
    <t>831350113RAB</t>
  </si>
  <si>
    <t>Kanalizační přípojka D 160 mm, rýha 800x1200 mm, Koleno plastové pro venkovní kanalizaci typ: jednoznačné; spoj: hrdlový; potrubí: jednovrstvé; materiál: PVC-U; povrch: hladký; úhel = 45,0 °; DN =...</t>
  </si>
  <si>
    <t>89712</t>
  </si>
  <si>
    <t>VPUSŤ KANALIZAČNÍ ULIČNÍ KOMPLETNÍ Z BETONOVÝCH DÍLCŮ</t>
  </si>
  <si>
    <t>KUS</t>
  </si>
  <si>
    <t>RTS 23/ II</t>
  </si>
  <si>
    <t>- dodávku a osazení předepsaných dílů včetně mříže</t>
  </si>
  <si>
    <t>- výplň, těsnění a tmelení spar a spojů,</t>
  </si>
  <si>
    <t>- opatření povrchů betonu izolací proti zemní vlhkosti v částech, kde přijdou do styku se zeminou nebo kamenivem,</t>
  </si>
  <si>
    <t>- předepsané podkladní konstrukce</t>
  </si>
  <si>
    <t>89921</t>
  </si>
  <si>
    <t>VÝŠKOVÁ ÚPRAVA POKLOPŮ</t>
  </si>
  <si>
    <t>- všechny nutné práce a materiály pro zvýšení nebo snížení zařízení (včetně nutné úpravy stávajícího povrchu vozovky nebo chodníku)</t>
  </si>
  <si>
    <t>89923</t>
  </si>
  <si>
    <t>VÝŠKOVÁ ÚPRAVA KRYCÍCH HRNCŮ</t>
  </si>
  <si>
    <t>914131</t>
  </si>
  <si>
    <t>DOPRAVNÍ ZNAČKY ZÁKLADNÍ VELIKOSTI OCELOVÉ FÓLIE TŘ 2 - DODÁVKA A MONTÁŽ</t>
  </si>
  <si>
    <t>- dodávku a montáž značek v požadovaném provedení</t>
  </si>
  <si>
    <t>IP12+O1 : 1</t>
  </si>
  <si>
    <t>IP11a : 1</t>
  </si>
  <si>
    <t>915211</t>
  </si>
  <si>
    <t>VODOROVNÉ DOPRAVNÍ ZNAČENÍ PLASTEM HLADKÉ - DODÁVKA A POKLÁDKA</t>
  </si>
  <si>
    <t>- dodání a pokládku nátěrového materiálu</t>
  </si>
  <si>
    <t>- předznačení a reflexní úpravu</t>
  </si>
  <si>
    <t>- měří se pouze natíraná plocha</t>
  </si>
  <si>
    <t>PARKOVACÍ STÁNÍ : 6*4,5*0,125</t>
  </si>
  <si>
    <t>V10f : 1,5</t>
  </si>
  <si>
    <t>917224</t>
  </si>
  <si>
    <t>SILNIČNÍ A CHODNÍKOVÉ OBRUBY Z BETONOVÝCH OBRUBNÍKŮ ŠÍŘ 150MM</t>
  </si>
  <si>
    <t>- dodání a pokládku betonových obrubníků o rozměrech předepsaných zadávací dokumentací</t>
  </si>
  <si>
    <t>- betonové lože i boční betonovou opěrku</t>
  </si>
  <si>
    <t>SIL. OBRUBA 150/250 : 158</t>
  </si>
  <si>
    <t>SIL. OBRUBA 150/150 : 143</t>
  </si>
  <si>
    <t>919112</t>
  </si>
  <si>
    <t>ŘEZÁNÍ ASFALTOVÉHO KRYTU VOZOVEK TL DO 100MM</t>
  </si>
  <si>
    <t>- řezání vozovkové vrstvy v předepsané tloušťce</t>
  </si>
  <si>
    <t>- spotřeba vody</t>
  </si>
  <si>
    <t>Odkaz na mn. položky pořadí 20 : 11,00000</t>
  </si>
  <si>
    <t>979990261R00.1</t>
  </si>
  <si>
    <t>Poplatek za uložení asfaltové směsi obsahující dehet</t>
  </si>
  <si>
    <t>t</t>
  </si>
  <si>
    <t>Práce</t>
  </si>
  <si>
    <t>POL1_</t>
  </si>
  <si>
    <t>VIZ. POLOŽKA 113728OA0 : 13,75*2,4</t>
  </si>
  <si>
    <t>SUM</t>
  </si>
  <si>
    <t>- veškerou manipulaci s vybouranou sutí a s vybouranými hmotami vč. uložení na skládku.</t>
  </si>
  <si>
    <t>- hutnění i různé míry hutnění</t>
  </si>
  <si>
    <t>Specifikace použité vodopropustné dlažby v konstrukčních skladbách:</t>
  </si>
  <si>
    <t>•	Vodopropustný povrch zajišťující infiltraci srážkových vod s funkcí čistění vod díky zajištěné retenci znečisťujících látek</t>
  </si>
  <si>
    <t>•	Měrná trvalá infiltrace ? 270 l/(s x h)</t>
  </si>
  <si>
    <t>•	Mrazuvzdornost F1</t>
  </si>
  <si>
    <t>•	Vysoká pevnost povrchu daná příměsí křemíku, žuly nebo čediče</t>
  </si>
  <si>
    <t>•	Vysoká rozměrová přesnost</t>
  </si>
  <si>
    <t>END</t>
  </si>
  <si>
    <t>02620OA0.2</t>
  </si>
  <si>
    <t>ZKOUŠENÍ KONSTRUKCÍ A PRACÍ NEZÁVISLOU ZKUŠEBNOU</t>
  </si>
  <si>
    <t>KPL</t>
  </si>
  <si>
    <t>POL1_1</t>
  </si>
  <si>
    <t>Zkoušení konstrukcí a prací nezávislou zkušebnou:</t>
  </si>
  <si>
    <t>- zahrnuje veškeré náklady spojené s objednatelem požadovanými zkouškami dle schváleného kontrolního a zkušebního plánu, který bude předložen ke schválení dodadavatelem stavby</t>
  </si>
  <si>
    <t>- zkoušky budou provedeny v rozsahu dle platných ČSN, TP a TKP</t>
  </si>
  <si>
    <t xml:space="preserve">1 : </t>
  </si>
  <si>
    <t>02720OA0</t>
  </si>
  <si>
    <t>POMOC PRÁCE ZŘÍZ NEBO ZAJIŠŤ REGULACI A OCHRANU DOPRAVY</t>
  </si>
  <si>
    <t>Cena zahrnuje zabezpečení staveniště přechodným dopravním značením</t>
  </si>
  <si>
    <t>Projednání návrhu přechodného dopravního značení s příslušným odborem dopravy a DI Policie ČR</t>
  </si>
  <si>
    <t>Cena dále zahrnuje zřízení , údržbu, pronájem a odstranění přechodného dopravního značení po celou dobu stavby.</t>
  </si>
  <si>
    <t>02730OA0</t>
  </si>
  <si>
    <t>POMOC PRÁCE ZŘÍZ NEBO ZAJIŠŤ OCHRANU INŽENÝRSKÝCH SÍTÍ</t>
  </si>
  <si>
    <t>Náklady na vytyčení stávajících inženýrských sítí jejich správci, včetně provedení případných průzkumných sond</t>
  </si>
  <si>
    <t>02911OA0.1</t>
  </si>
  <si>
    <t>OSTATNÍ POŽADAVKY - GEODETICKÉ ZAMĚŘENÍ</t>
  </si>
  <si>
    <t xml:space="preserve">Geodetické zaměření před stavbou : 1 : </t>
  </si>
  <si>
    <t>02911OA0.2</t>
  </si>
  <si>
    <t xml:space="preserve">Geodetické zaměření po stavbě : 1 : </t>
  </si>
  <si>
    <t>02944OA0</t>
  </si>
  <si>
    <t>OSTAT POŽADAVKY - DOKUMENTACE SKUTEČ PROVEDENÍ V DIGIT FORMĚ</t>
  </si>
  <si>
    <t>Zpracování projektové dokumentace skutečného provedení stavby v počtu 2 paré v papírové podobě a 2 ks elektronicky na CD</t>
  </si>
  <si>
    <t>02946OA0</t>
  </si>
  <si>
    <t>OSTAT POŽADAVKY - FOTODOKUMENTACE</t>
  </si>
  <si>
    <t>Pořízení fotodokumentace prováděných stavebních prací</t>
  </si>
  <si>
    <t>03100OA0</t>
  </si>
  <si>
    <t>ZAŘÍZENÍ STAVENIŠTĚ - ZŘÍZENÍ, PROVOZ, DEMONTÁŽ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</si>
</sst>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6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wvm3rqXsOJBv20lC1wDUKzad39QlN+yAcuezn4UmsmDxY44BNIK+QRz1kUAqhHueLSLIFA3E46eQQTUjsbVTsg==" saltValue="/GxQqJ/0C7ZSyFwaB+hap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SUMIF(F57:F63,A16,I57:I63)+SUMIF(F57:F63,"PSU",I57:I63)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SUMIF(F57:F63,A17,I57:I63)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SUMIF(F57:F63,A18,I57:I63)</f>
        <v>0</v>
      </c>
      <c r="J18" s="85"/>
    </row>
    <row r="19" spans="1:10" ht="23.25" customHeight="1" x14ac:dyDescent="0.2">
      <c r="A19" s="194" t="s">
        <v>79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SUMIF(F57:F63,A19,I57:I63)</f>
        <v>0</v>
      </c>
      <c r="J19" s="85"/>
    </row>
    <row r="20" spans="1:10" ht="23.25" customHeight="1" x14ac:dyDescent="0.2">
      <c r="A20" s="194" t="s">
        <v>80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SUMIF(F57:F63,A20,I57:I63)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46</v>
      </c>
      <c r="C39" s="145"/>
      <c r="D39" s="145"/>
      <c r="E39" s="145"/>
      <c r="F39" s="146">
        <f>'SO 101 SO 101 Pol'!AE350+'VRN VRN Pol'!AE51</f>
        <v>0</v>
      </c>
      <c r="G39" s="147">
        <f>'SO 101 SO 101 Pol'!AF350+'VRN VRN Pol'!AF51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47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">
      <c r="A41" s="134">
        <v>2</v>
      </c>
      <c r="B41" s="150" t="s">
        <v>48</v>
      </c>
      <c r="C41" s="151" t="s">
        <v>49</v>
      </c>
      <c r="D41" s="151"/>
      <c r="E41" s="151"/>
      <c r="F41" s="152">
        <f>'SO 101 SO 101 Pol'!AE350</f>
        <v>0</v>
      </c>
      <c r="G41" s="153">
        <f>'SO 101 SO 101 Pol'!AF350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48</v>
      </c>
      <c r="C42" s="145" t="s">
        <v>49</v>
      </c>
      <c r="D42" s="145"/>
      <c r="E42" s="145"/>
      <c r="F42" s="156">
        <f>'SO 101 SO 101 Pol'!AE350</f>
        <v>0</v>
      </c>
      <c r="G42" s="148">
        <f>'SO 101 SO 101 Pol'!AF350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>
        <v>2</v>
      </c>
      <c r="B43" s="150" t="s">
        <v>50</v>
      </c>
      <c r="C43" s="151" t="s">
        <v>51</v>
      </c>
      <c r="D43" s="151"/>
      <c r="E43" s="151"/>
      <c r="F43" s="152">
        <f>'VRN VRN Pol'!AE51</f>
        <v>0</v>
      </c>
      <c r="G43" s="153">
        <f>'VRN VRN Pol'!AF51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50</v>
      </c>
      <c r="C44" s="145" t="s">
        <v>51</v>
      </c>
      <c r="D44" s="145"/>
      <c r="E44" s="145"/>
      <c r="F44" s="156">
        <f>'VRN VRN Pol'!AE51</f>
        <v>0</v>
      </c>
      <c r="G44" s="148">
        <f>'VRN VRN Pol'!AF51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/>
      <c r="B45" s="157" t="s">
        <v>52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75" x14ac:dyDescent="0.25">
      <c r="B54" s="173" t="s">
        <v>62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63</v>
      </c>
      <c r="G56" s="180"/>
      <c r="H56" s="180"/>
      <c r="I56" s="180" t="s">
        <v>29</v>
      </c>
      <c r="J56" s="180" t="s">
        <v>0</v>
      </c>
    </row>
    <row r="57" spans="1:10" ht="36.75" customHeight="1" x14ac:dyDescent="0.2">
      <c r="A57" s="176"/>
      <c r="B57" s="181" t="s">
        <v>64</v>
      </c>
      <c r="C57" s="182" t="s">
        <v>65</v>
      </c>
      <c r="D57" s="183"/>
      <c r="E57" s="183"/>
      <c r="F57" s="190" t="s">
        <v>24</v>
      </c>
      <c r="G57" s="191"/>
      <c r="H57" s="191"/>
      <c r="I57" s="191">
        <f>'SO 101 SO 101 Pol'!G8+'VRN VRN Pol'!G8</f>
        <v>0</v>
      </c>
      <c r="J57" s="187" t="str">
        <f>IF(I64=0,"",I57/I64*100)</f>
        <v/>
      </c>
    </row>
    <row r="58" spans="1:10" ht="36.75" customHeight="1" x14ac:dyDescent="0.2">
      <c r="A58" s="176"/>
      <c r="B58" s="181" t="s">
        <v>66</v>
      </c>
      <c r="C58" s="182" t="s">
        <v>67</v>
      </c>
      <c r="D58" s="183"/>
      <c r="E58" s="183"/>
      <c r="F58" s="190" t="s">
        <v>24</v>
      </c>
      <c r="G58" s="191"/>
      <c r="H58" s="191"/>
      <c r="I58" s="191">
        <f>'SO 101 SO 101 Pol'!G150</f>
        <v>0</v>
      </c>
      <c r="J58" s="187" t="str">
        <f>IF(I64=0,"",I58/I64*100)</f>
        <v/>
      </c>
    </row>
    <row r="59" spans="1:10" ht="36.75" customHeight="1" x14ac:dyDescent="0.2">
      <c r="A59" s="176"/>
      <c r="B59" s="181" t="s">
        <v>68</v>
      </c>
      <c r="C59" s="182" t="s">
        <v>69</v>
      </c>
      <c r="D59" s="183"/>
      <c r="E59" s="183"/>
      <c r="F59" s="190" t="s">
        <v>24</v>
      </c>
      <c r="G59" s="191"/>
      <c r="H59" s="191"/>
      <c r="I59" s="191">
        <f>'SO 101 SO 101 Pol'!G165</f>
        <v>0</v>
      </c>
      <c r="J59" s="187" t="str">
        <f>IF(I64=0,"",I59/I64*100)</f>
        <v/>
      </c>
    </row>
    <row r="60" spans="1:10" ht="36.75" customHeight="1" x14ac:dyDescent="0.2">
      <c r="A60" s="176"/>
      <c r="B60" s="181" t="s">
        <v>70</v>
      </c>
      <c r="C60" s="182" t="s">
        <v>71</v>
      </c>
      <c r="D60" s="183"/>
      <c r="E60" s="183"/>
      <c r="F60" s="190" t="s">
        <v>24</v>
      </c>
      <c r="G60" s="191"/>
      <c r="H60" s="191"/>
      <c r="I60" s="191">
        <f>'SO 101 SO 101 Pol'!G172</f>
        <v>0</v>
      </c>
      <c r="J60" s="187" t="str">
        <f>IF(I64=0,"",I60/I64*100)</f>
        <v/>
      </c>
    </row>
    <row r="61" spans="1:10" ht="36.75" customHeight="1" x14ac:dyDescent="0.2">
      <c r="A61" s="176"/>
      <c r="B61" s="181" t="s">
        <v>72</v>
      </c>
      <c r="C61" s="182" t="s">
        <v>73</v>
      </c>
      <c r="D61" s="183"/>
      <c r="E61" s="183"/>
      <c r="F61" s="190" t="s">
        <v>24</v>
      </c>
      <c r="G61" s="191"/>
      <c r="H61" s="191"/>
      <c r="I61" s="191">
        <f>'SO 101 SO 101 Pol'!G286</f>
        <v>0</v>
      </c>
      <c r="J61" s="187" t="str">
        <f>IF(I64=0,"",I61/I64*100)</f>
        <v/>
      </c>
    </row>
    <row r="62" spans="1:10" ht="36.75" customHeight="1" x14ac:dyDescent="0.2">
      <c r="A62" s="176"/>
      <c r="B62" s="181" t="s">
        <v>74</v>
      </c>
      <c r="C62" s="182" t="s">
        <v>75</v>
      </c>
      <c r="D62" s="183"/>
      <c r="E62" s="183"/>
      <c r="F62" s="190" t="s">
        <v>24</v>
      </c>
      <c r="G62" s="191"/>
      <c r="H62" s="191"/>
      <c r="I62" s="191">
        <f>'SO 101 SO 101 Pol'!G310</f>
        <v>0</v>
      </c>
      <c r="J62" s="187" t="str">
        <f>IF(I64=0,"",I62/I64*100)</f>
        <v/>
      </c>
    </row>
    <row r="63" spans="1:10" ht="36.75" customHeight="1" x14ac:dyDescent="0.2">
      <c r="A63" s="176"/>
      <c r="B63" s="181" t="s">
        <v>76</v>
      </c>
      <c r="C63" s="182" t="s">
        <v>77</v>
      </c>
      <c r="D63" s="183"/>
      <c r="E63" s="183"/>
      <c r="F63" s="190" t="s">
        <v>78</v>
      </c>
      <c r="G63" s="191"/>
      <c r="H63" s="191"/>
      <c r="I63" s="191">
        <f>'SO 101 SO 101 Pol'!G345</f>
        <v>0</v>
      </c>
      <c r="J63" s="187" t="str">
        <f>IF(I64=0,"",I63/I64*100)</f>
        <v/>
      </c>
    </row>
    <row r="64" spans="1:10" ht="25.5" customHeight="1" x14ac:dyDescent="0.2">
      <c r="A64" s="177"/>
      <c r="B64" s="184" t="s">
        <v>1</v>
      </c>
      <c r="C64" s="185"/>
      <c r="D64" s="186"/>
      <c r="E64" s="186"/>
      <c r="F64" s="192"/>
      <c r="G64" s="193"/>
      <c r="H64" s="193"/>
      <c r="I64" s="193">
        <f>SUM(I57:I63)</f>
        <v>0</v>
      </c>
      <c r="J64" s="188">
        <f>SUM(J57:J63)</f>
        <v>0</v>
      </c>
    </row>
    <row r="65" spans="6:10" x14ac:dyDescent="0.2">
      <c r="F65" s="133"/>
      <c r="G65" s="133"/>
      <c r="H65" s="133"/>
      <c r="I65" s="133"/>
      <c r="J65" s="189"/>
    </row>
    <row r="66" spans="6:10" x14ac:dyDescent="0.2">
      <c r="F66" s="133"/>
      <c r="G66" s="133"/>
      <c r="H66" s="133"/>
      <c r="I66" s="133"/>
      <c r="J66" s="189"/>
    </row>
    <row r="67" spans="6:10" x14ac:dyDescent="0.2">
      <c r="F67" s="133"/>
      <c r="G67" s="133"/>
      <c r="H67" s="133"/>
      <c r="I67" s="133"/>
      <c r="J67" s="189"/>
    </row>
  </sheetData>
  <sheetProtection algorithmName="SHA-512" hashValue="dR6wjj2zhtr+QtLtbYxJRqYVwHX2jVFIYZZrE+S1oGHJLTeSjPtrdqB+swjYoCJ9hG1j6U/83seEA64s0hcOaw==" saltValue="qa7EVXLZ21lEauNI3dkuU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60:E60"/>
    <mergeCell ref="C61:E61"/>
    <mergeCell ref="C62:E62"/>
    <mergeCell ref="C63:E63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P21R/dgjDBEtKlLoF66YWnhRGchZt0U1SxP6lIU2ulgdeNs48tEXeFzUcbk9bBitiy0xrE0YNiET6IhXt+eVog==" saltValue="LB4vrf7erxptDg7GTov5m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83</v>
      </c>
    </row>
    <row r="3" spans="1:60" ht="24.95" customHeight="1" x14ac:dyDescent="0.2">
      <c r="A3" s="196" t="s">
        <v>8</v>
      </c>
      <c r="B3" s="49" t="s">
        <v>48</v>
      </c>
      <c r="C3" s="199" t="s">
        <v>49</v>
      </c>
      <c r="D3" s="197"/>
      <c r="E3" s="197"/>
      <c r="F3" s="197"/>
      <c r="G3" s="198"/>
      <c r="AC3" s="174" t="s">
        <v>83</v>
      </c>
      <c r="AG3" t="s">
        <v>84</v>
      </c>
    </row>
    <row r="4" spans="1:60" ht="24.95" customHeight="1" x14ac:dyDescent="0.2">
      <c r="A4" s="200" t="s">
        <v>9</v>
      </c>
      <c r="B4" s="201" t="s">
        <v>48</v>
      </c>
      <c r="C4" s="202" t="s">
        <v>49</v>
      </c>
      <c r="D4" s="203"/>
      <c r="E4" s="203"/>
      <c r="F4" s="203"/>
      <c r="G4" s="204"/>
      <c r="AG4" t="s">
        <v>85</v>
      </c>
    </row>
    <row r="5" spans="1:60" x14ac:dyDescent="0.2">
      <c r="D5" s="10"/>
    </row>
    <row r="6" spans="1:60" ht="38.25" x14ac:dyDescent="0.2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7" t="s">
        <v>108</v>
      </c>
      <c r="B8" s="228" t="s">
        <v>64</v>
      </c>
      <c r="C8" s="246" t="s">
        <v>65</v>
      </c>
      <c r="D8" s="229"/>
      <c r="E8" s="230"/>
      <c r="F8" s="231"/>
      <c r="G8" s="231">
        <f>SUMIF(AG9:AG149,"&lt;&gt;NOR",G9:G149)</f>
        <v>0</v>
      </c>
      <c r="H8" s="231"/>
      <c r="I8" s="231">
        <f>SUM(I9:I149)</f>
        <v>0</v>
      </c>
      <c r="J8" s="231"/>
      <c r="K8" s="231">
        <f>SUM(K9:K149)</f>
        <v>0</v>
      </c>
      <c r="L8" s="231"/>
      <c r="M8" s="231">
        <f>SUM(M9:M149)</f>
        <v>0</v>
      </c>
      <c r="N8" s="230"/>
      <c r="O8" s="230">
        <f>SUM(O9:O149)</f>
        <v>0.22999999999999998</v>
      </c>
      <c r="P8" s="230"/>
      <c r="Q8" s="230">
        <f>SUM(Q9:Q149)</f>
        <v>129.25</v>
      </c>
      <c r="R8" s="231"/>
      <c r="S8" s="231"/>
      <c r="T8" s="232"/>
      <c r="U8" s="226"/>
      <c r="V8" s="226">
        <f>SUM(V9:V149)</f>
        <v>0</v>
      </c>
      <c r="W8" s="226"/>
      <c r="X8" s="226"/>
      <c r="Y8" s="226"/>
      <c r="AG8" t="s">
        <v>109</v>
      </c>
    </row>
    <row r="9" spans="1:60" ht="22.5" outlineLevel="1" x14ac:dyDescent="0.2">
      <c r="A9" s="234">
        <v>1</v>
      </c>
      <c r="B9" s="235" t="s">
        <v>110</v>
      </c>
      <c r="C9" s="247" t="s">
        <v>111</v>
      </c>
      <c r="D9" s="236" t="s">
        <v>112</v>
      </c>
      <c r="E9" s="237">
        <v>1831.76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113</v>
      </c>
      <c r="T9" s="240" t="s">
        <v>114</v>
      </c>
      <c r="U9" s="220">
        <v>0</v>
      </c>
      <c r="V9" s="220">
        <f>ROUND(E9*U9,2)</f>
        <v>0</v>
      </c>
      <c r="W9" s="220"/>
      <c r="X9" s="220" t="s">
        <v>115</v>
      </c>
      <c r="Y9" s="220" t="s">
        <v>116</v>
      </c>
      <c r="Z9" s="210"/>
      <c r="AA9" s="210"/>
      <c r="AB9" s="210"/>
      <c r="AC9" s="210"/>
      <c r="AD9" s="210"/>
      <c r="AE9" s="210"/>
      <c r="AF9" s="210"/>
      <c r="AG9" s="210" t="s">
        <v>117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8" t="s">
        <v>118</v>
      </c>
      <c r="D10" s="241"/>
      <c r="E10" s="241"/>
      <c r="F10" s="241"/>
      <c r="G10" s="24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119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2.5" outlineLevel="3" x14ac:dyDescent="0.2">
      <c r="A11" s="217"/>
      <c r="B11" s="218"/>
      <c r="C11" s="249" t="s">
        <v>120</v>
      </c>
      <c r="D11" s="243"/>
      <c r="E11" s="243"/>
      <c r="F11" s="243"/>
      <c r="G11" s="243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42" t="str">
        <f>C11</f>
        <v xml:space="preserve"> – veškeré poplatky provozovateli skládky, recyklační linky nebo jiného zařízení na zpracování nebo likvidaci odpadů související s převzetím, uložením, zpracováním nebo likvidací odpadu</v>
      </c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49" t="s">
        <v>121</v>
      </c>
      <c r="D12" s="243"/>
      <c r="E12" s="243"/>
      <c r="F12" s="243"/>
      <c r="G12" s="243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3" x14ac:dyDescent="0.2">
      <c r="A13" s="217"/>
      <c r="B13" s="218"/>
      <c r="C13" s="249" t="s">
        <v>122</v>
      </c>
      <c r="D13" s="243"/>
      <c r="E13" s="243"/>
      <c r="F13" s="243"/>
      <c r="G13" s="243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119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42" t="str">
        <f>C13</f>
        <v xml:space="preserve"> – náklady spojené s dopravou odpadu z místa stavby na místo převzetí provozovatelem skládky, recyklační linky nebo jiného zařízení na zpracování nebo likvidaci odpadů</v>
      </c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17"/>
      <c r="B14" s="218"/>
      <c r="C14" s="249" t="s">
        <v>123</v>
      </c>
      <c r="D14" s="243"/>
      <c r="E14" s="243"/>
      <c r="F14" s="243"/>
      <c r="G14" s="243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119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">
      <c r="A15" s="217"/>
      <c r="B15" s="218"/>
      <c r="C15" s="249" t="s">
        <v>124</v>
      </c>
      <c r="D15" s="243"/>
      <c r="E15" s="243"/>
      <c r="F15" s="243"/>
      <c r="G15" s="243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42" t="str">
        <f>C15</f>
        <v>Tunou se rozumí hmotnost odpadu vytříděného v souladu se zákonem č. 541/2020 Sb., o nakládání s odpady, v platném znění.</v>
      </c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50" t="s">
        <v>125</v>
      </c>
      <c r="D16" s="224"/>
      <c r="E16" s="225">
        <v>86.25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126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50" t="s">
        <v>127</v>
      </c>
      <c r="D17" s="224"/>
      <c r="E17" s="225">
        <v>1733.26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126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50" t="s">
        <v>128</v>
      </c>
      <c r="D18" s="224"/>
      <c r="E18" s="225">
        <v>12.25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126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51"/>
      <c r="D19" s="244"/>
      <c r="E19" s="244"/>
      <c r="F19" s="244"/>
      <c r="G19" s="244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129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34">
        <v>2</v>
      </c>
      <c r="B20" s="235" t="s">
        <v>130</v>
      </c>
      <c r="C20" s="247" t="s">
        <v>131</v>
      </c>
      <c r="D20" s="236" t="s">
        <v>132</v>
      </c>
      <c r="E20" s="237">
        <v>150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113</v>
      </c>
      <c r="T20" s="240" t="s">
        <v>114</v>
      </c>
      <c r="U20" s="220">
        <v>0</v>
      </c>
      <c r="V20" s="220">
        <f>ROUND(E20*U20,2)</f>
        <v>0</v>
      </c>
      <c r="W20" s="220"/>
      <c r="X20" s="220" t="s">
        <v>115</v>
      </c>
      <c r="Y20" s="220" t="s">
        <v>116</v>
      </c>
      <c r="Z20" s="210"/>
      <c r="AA20" s="210"/>
      <c r="AB20" s="210"/>
      <c r="AC20" s="210"/>
      <c r="AD20" s="210"/>
      <c r="AE20" s="210"/>
      <c r="AF20" s="210"/>
      <c r="AG20" s="210" t="s">
        <v>117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17"/>
      <c r="B21" s="218"/>
      <c r="C21" s="248" t="s">
        <v>133</v>
      </c>
      <c r="D21" s="241"/>
      <c r="E21" s="241"/>
      <c r="F21" s="241"/>
      <c r="G21" s="241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119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49" t="s">
        <v>134</v>
      </c>
      <c r="D22" s="243"/>
      <c r="E22" s="243"/>
      <c r="F22" s="243"/>
      <c r="G22" s="243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119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49" t="s">
        <v>135</v>
      </c>
      <c r="D23" s="243"/>
      <c r="E23" s="243"/>
      <c r="F23" s="243"/>
      <c r="G23" s="243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119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17"/>
      <c r="B24" s="218"/>
      <c r="C24" s="249" t="s">
        <v>136</v>
      </c>
      <c r="D24" s="243"/>
      <c r="E24" s="243"/>
      <c r="F24" s="243"/>
      <c r="G24" s="243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50" t="s">
        <v>137</v>
      </c>
      <c r="D25" s="224"/>
      <c r="E25" s="225">
        <v>150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126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51"/>
      <c r="D26" s="244"/>
      <c r="E26" s="244"/>
      <c r="F26" s="244"/>
      <c r="G26" s="244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129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34">
        <v>3</v>
      </c>
      <c r="B27" s="235" t="s">
        <v>138</v>
      </c>
      <c r="C27" s="247" t="s">
        <v>139</v>
      </c>
      <c r="D27" s="236" t="s">
        <v>140</v>
      </c>
      <c r="E27" s="237">
        <v>37.5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</v>
      </c>
      <c r="O27" s="237">
        <f>ROUND(E27*N27,2)</f>
        <v>0</v>
      </c>
      <c r="P27" s="237">
        <v>2.64</v>
      </c>
      <c r="Q27" s="237">
        <f>ROUND(E27*P27,2)</f>
        <v>99</v>
      </c>
      <c r="R27" s="239"/>
      <c r="S27" s="239" t="s">
        <v>113</v>
      </c>
      <c r="T27" s="240" t="s">
        <v>141</v>
      </c>
      <c r="U27" s="220">
        <v>0</v>
      </c>
      <c r="V27" s="220">
        <f>ROUND(E27*U27,2)</f>
        <v>0</v>
      </c>
      <c r="W27" s="220"/>
      <c r="X27" s="220" t="s">
        <v>115</v>
      </c>
      <c r="Y27" s="220" t="s">
        <v>116</v>
      </c>
      <c r="Z27" s="210"/>
      <c r="AA27" s="210"/>
      <c r="AB27" s="210"/>
      <c r="AC27" s="210"/>
      <c r="AD27" s="210"/>
      <c r="AE27" s="210"/>
      <c r="AF27" s="210"/>
      <c r="AG27" s="210" t="s">
        <v>117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8" t="s">
        <v>133</v>
      </c>
      <c r="D28" s="241"/>
      <c r="E28" s="241"/>
      <c r="F28" s="241"/>
      <c r="G28" s="241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49" t="s">
        <v>347</v>
      </c>
      <c r="D29" s="243"/>
      <c r="E29" s="243"/>
      <c r="F29" s="243"/>
      <c r="G29" s="243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49" t="s">
        <v>142</v>
      </c>
      <c r="D30" s="243"/>
      <c r="E30" s="243"/>
      <c r="F30" s="243"/>
      <c r="G30" s="243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2.5" outlineLevel="3" x14ac:dyDescent="0.2">
      <c r="A31" s="217"/>
      <c r="B31" s="218"/>
      <c r="C31" s="249" t="s">
        <v>143</v>
      </c>
      <c r="D31" s="243"/>
      <c r="E31" s="243"/>
      <c r="F31" s="243"/>
      <c r="G31" s="243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42" t="str">
        <f>C31</f>
        <v>-  poplatek za skládku, který se vykazuje v položce 0141** (s výjimkou malého množství bouraného materiálu, kde je možné poplatek zahrnout do jednotkové ceny bourání – tento fakt musí být uveden v doplňujícím textu k položce).</v>
      </c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50" t="s">
        <v>144</v>
      </c>
      <c r="D32" s="224"/>
      <c r="E32" s="225">
        <v>37.5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126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51"/>
      <c r="D33" s="244"/>
      <c r="E33" s="244"/>
      <c r="F33" s="244"/>
      <c r="G33" s="244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34">
        <v>4</v>
      </c>
      <c r="B34" s="235" t="s">
        <v>145</v>
      </c>
      <c r="C34" s="247" t="s">
        <v>146</v>
      </c>
      <c r="D34" s="236" t="s">
        <v>140</v>
      </c>
      <c r="E34" s="237">
        <v>13.75</v>
      </c>
      <c r="F34" s="238"/>
      <c r="G34" s="239">
        <f>ROUND(E34*F34,2)</f>
        <v>0</v>
      </c>
      <c r="H34" s="238"/>
      <c r="I34" s="239">
        <f>ROUND(E34*H34,2)</f>
        <v>0</v>
      </c>
      <c r="J34" s="238"/>
      <c r="K34" s="239">
        <f>ROUND(E34*J34,2)</f>
        <v>0</v>
      </c>
      <c r="L34" s="239">
        <v>21</v>
      </c>
      <c r="M34" s="239">
        <f>G34*(1+L34/100)</f>
        <v>0</v>
      </c>
      <c r="N34" s="237">
        <v>0</v>
      </c>
      <c r="O34" s="237">
        <f>ROUND(E34*N34,2)</f>
        <v>0</v>
      </c>
      <c r="P34" s="237">
        <v>2.2000000000000002</v>
      </c>
      <c r="Q34" s="237">
        <f>ROUND(E34*P34,2)</f>
        <v>30.25</v>
      </c>
      <c r="R34" s="239"/>
      <c r="S34" s="239" t="s">
        <v>113</v>
      </c>
      <c r="T34" s="240" t="s">
        <v>141</v>
      </c>
      <c r="U34" s="220">
        <v>0</v>
      </c>
      <c r="V34" s="220">
        <f>ROUND(E34*U34,2)</f>
        <v>0</v>
      </c>
      <c r="W34" s="220"/>
      <c r="X34" s="220" t="s">
        <v>115</v>
      </c>
      <c r="Y34" s="220" t="s">
        <v>116</v>
      </c>
      <c r="Z34" s="210"/>
      <c r="AA34" s="210"/>
      <c r="AB34" s="210"/>
      <c r="AC34" s="210"/>
      <c r="AD34" s="210"/>
      <c r="AE34" s="210"/>
      <c r="AF34" s="210"/>
      <c r="AG34" s="210" t="s">
        <v>117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48" t="s">
        <v>133</v>
      </c>
      <c r="D35" s="241"/>
      <c r="E35" s="241"/>
      <c r="F35" s="241"/>
      <c r="G35" s="241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119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17"/>
      <c r="B36" s="218"/>
      <c r="C36" s="249" t="s">
        <v>347</v>
      </c>
      <c r="D36" s="243"/>
      <c r="E36" s="243"/>
      <c r="F36" s="243"/>
      <c r="G36" s="243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119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17"/>
      <c r="B37" s="218"/>
      <c r="C37" s="249" t="s">
        <v>142</v>
      </c>
      <c r="D37" s="243"/>
      <c r="E37" s="243"/>
      <c r="F37" s="243"/>
      <c r="G37" s="243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119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2.5" outlineLevel="3" x14ac:dyDescent="0.2">
      <c r="A38" s="217"/>
      <c r="B38" s="218"/>
      <c r="C38" s="249" t="s">
        <v>143</v>
      </c>
      <c r="D38" s="243"/>
      <c r="E38" s="243"/>
      <c r="F38" s="243"/>
      <c r="G38" s="243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119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42" t="str">
        <f>C38</f>
        <v>-  poplatek za skládku, který se vykazuje v položce 0141** (s výjimkou malého množství bouraného materiálu, kde je možné poplatek zahrnout do jednotkové ceny bourání – tento fakt musí být uveden v doplňujícím textu k položce).</v>
      </c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50" t="s">
        <v>147</v>
      </c>
      <c r="D39" s="224"/>
      <c r="E39" s="225">
        <v>13.75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126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51"/>
      <c r="D40" s="244"/>
      <c r="E40" s="244"/>
      <c r="F40" s="244"/>
      <c r="G40" s="244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129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4">
        <v>5</v>
      </c>
      <c r="B41" s="235" t="s">
        <v>148</v>
      </c>
      <c r="C41" s="247" t="s">
        <v>149</v>
      </c>
      <c r="D41" s="236" t="s">
        <v>140</v>
      </c>
      <c r="E41" s="237">
        <v>49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113</v>
      </c>
      <c r="T41" s="240" t="s">
        <v>141</v>
      </c>
      <c r="U41" s="220">
        <v>0</v>
      </c>
      <c r="V41" s="220">
        <f>ROUND(E41*U41,2)</f>
        <v>0</v>
      </c>
      <c r="W41" s="220"/>
      <c r="X41" s="220" t="s">
        <v>115</v>
      </c>
      <c r="Y41" s="220" t="s">
        <v>116</v>
      </c>
      <c r="Z41" s="210"/>
      <c r="AA41" s="210"/>
      <c r="AB41" s="210"/>
      <c r="AC41" s="210"/>
      <c r="AD41" s="210"/>
      <c r="AE41" s="210"/>
      <c r="AF41" s="210"/>
      <c r="AG41" s="210" t="s">
        <v>117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48" t="s">
        <v>133</v>
      </c>
      <c r="D42" s="241"/>
      <c r="E42" s="241"/>
      <c r="F42" s="241"/>
      <c r="G42" s="241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119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49" t="s">
        <v>150</v>
      </c>
      <c r="D43" s="243"/>
      <c r="E43" s="243"/>
      <c r="F43" s="243"/>
      <c r="G43" s="243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119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49" t="s">
        <v>151</v>
      </c>
      <c r="D44" s="243"/>
      <c r="E44" s="243"/>
      <c r="F44" s="243"/>
      <c r="G44" s="243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119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49" t="s">
        <v>142</v>
      </c>
      <c r="D45" s="243"/>
      <c r="E45" s="243"/>
      <c r="F45" s="243"/>
      <c r="G45" s="243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119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49" t="s">
        <v>152</v>
      </c>
      <c r="D46" s="243"/>
      <c r="E46" s="243"/>
      <c r="F46" s="243"/>
      <c r="G46" s="243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119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50" t="s">
        <v>153</v>
      </c>
      <c r="D47" s="224"/>
      <c r="E47" s="225">
        <v>49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126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1"/>
      <c r="D48" s="244"/>
      <c r="E48" s="244"/>
      <c r="F48" s="244"/>
      <c r="G48" s="244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129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34">
        <v>6</v>
      </c>
      <c r="B49" s="235" t="s">
        <v>154</v>
      </c>
      <c r="C49" s="247" t="s">
        <v>155</v>
      </c>
      <c r="D49" s="236" t="s">
        <v>140</v>
      </c>
      <c r="E49" s="237">
        <v>911.78399999999999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7">
        <v>0</v>
      </c>
      <c r="O49" s="237">
        <f>ROUND(E49*N49,2)</f>
        <v>0</v>
      </c>
      <c r="P49" s="237">
        <v>0</v>
      </c>
      <c r="Q49" s="237">
        <f>ROUND(E49*P49,2)</f>
        <v>0</v>
      </c>
      <c r="R49" s="239"/>
      <c r="S49" s="239" t="s">
        <v>113</v>
      </c>
      <c r="T49" s="240" t="s">
        <v>141</v>
      </c>
      <c r="U49" s="220">
        <v>0</v>
      </c>
      <c r="V49" s="220">
        <f>ROUND(E49*U49,2)</f>
        <v>0</v>
      </c>
      <c r="W49" s="220"/>
      <c r="X49" s="220" t="s">
        <v>115</v>
      </c>
      <c r="Y49" s="220" t="s">
        <v>116</v>
      </c>
      <c r="Z49" s="210"/>
      <c r="AA49" s="210"/>
      <c r="AB49" s="210"/>
      <c r="AC49" s="210"/>
      <c r="AD49" s="210"/>
      <c r="AE49" s="210"/>
      <c r="AF49" s="210"/>
      <c r="AG49" s="210" t="s">
        <v>117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48" t="s">
        <v>133</v>
      </c>
      <c r="D50" s="241"/>
      <c r="E50" s="241"/>
      <c r="F50" s="241"/>
      <c r="G50" s="241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119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17"/>
      <c r="B51" s="218"/>
      <c r="C51" s="249" t="s">
        <v>156</v>
      </c>
      <c r="D51" s="243"/>
      <c r="E51" s="243"/>
      <c r="F51" s="243"/>
      <c r="G51" s="243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119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17"/>
      <c r="B52" s="218"/>
      <c r="C52" s="249" t="s">
        <v>157</v>
      </c>
      <c r="D52" s="243"/>
      <c r="E52" s="243"/>
      <c r="F52" s="243"/>
      <c r="G52" s="243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119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17"/>
      <c r="B53" s="218"/>
      <c r="C53" s="249" t="s">
        <v>158</v>
      </c>
      <c r="D53" s="243"/>
      <c r="E53" s="243"/>
      <c r="F53" s="243"/>
      <c r="G53" s="243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119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49" t="s">
        <v>159</v>
      </c>
      <c r="D54" s="243"/>
      <c r="E54" s="243"/>
      <c r="F54" s="243"/>
      <c r="G54" s="243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119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42" t="str">
        <f>C54</f>
        <v>- ztížení vykopávek v blízkosti podzemního vedení, konstrukcí a objektů vč. jejich dočasného zajištění</v>
      </c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49" t="s">
        <v>160</v>
      </c>
      <c r="D55" s="243"/>
      <c r="E55" s="243"/>
      <c r="F55" s="243"/>
      <c r="G55" s="243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119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17"/>
      <c r="B56" s="218"/>
      <c r="C56" s="249" t="s">
        <v>161</v>
      </c>
      <c r="D56" s="243"/>
      <c r="E56" s="243"/>
      <c r="F56" s="243"/>
      <c r="G56" s="243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119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17"/>
      <c r="B57" s="218"/>
      <c r="C57" s="249" t="s">
        <v>162</v>
      </c>
      <c r="D57" s="243"/>
      <c r="E57" s="243"/>
      <c r="F57" s="243"/>
      <c r="G57" s="243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119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49" t="s">
        <v>163</v>
      </c>
      <c r="D58" s="243"/>
      <c r="E58" s="243"/>
      <c r="F58" s="243"/>
      <c r="G58" s="243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119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42" t="str">
        <f>C58</f>
        <v>- čerpání vody vč. čerpacích jímek, potrubí a pohotovostní čerpací soupravy (viz ustanovení k pol. 1151,2)</v>
      </c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49" t="s">
        <v>164</v>
      </c>
      <c r="D59" s="243"/>
      <c r="E59" s="243"/>
      <c r="F59" s="243"/>
      <c r="G59" s="243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119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49" t="s">
        <v>165</v>
      </c>
      <c r="D60" s="243"/>
      <c r="E60" s="243"/>
      <c r="F60" s="243"/>
      <c r="G60" s="243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119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17"/>
      <c r="B61" s="218"/>
      <c r="C61" s="249" t="s">
        <v>166</v>
      </c>
      <c r="D61" s="243"/>
      <c r="E61" s="243"/>
      <c r="F61" s="243"/>
      <c r="G61" s="243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119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17"/>
      <c r="B62" s="218"/>
      <c r="C62" s="249" t="s">
        <v>167</v>
      </c>
      <c r="D62" s="243"/>
      <c r="E62" s="243"/>
      <c r="F62" s="243"/>
      <c r="G62" s="243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119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42" t="str">
        <f>C62</f>
        <v>- svahování a přesvah. svahů do konečného tvaru, výměna hornin v podloží a v pláni znehodnocené klimatickými vlivy</v>
      </c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49" t="s">
        <v>168</v>
      </c>
      <c r="D63" s="243"/>
      <c r="E63" s="243"/>
      <c r="F63" s="243"/>
      <c r="G63" s="243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119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17"/>
      <c r="B64" s="218"/>
      <c r="C64" s="249" t="s">
        <v>169</v>
      </c>
      <c r="D64" s="243"/>
      <c r="E64" s="243"/>
      <c r="F64" s="243"/>
      <c r="G64" s="243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119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17"/>
      <c r="B65" s="218"/>
      <c r="C65" s="249" t="s">
        <v>170</v>
      </c>
      <c r="D65" s="243"/>
      <c r="E65" s="243"/>
      <c r="F65" s="243"/>
      <c r="G65" s="243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119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17"/>
      <c r="B66" s="218"/>
      <c r="C66" s="249" t="s">
        <v>171</v>
      </c>
      <c r="D66" s="243"/>
      <c r="E66" s="243"/>
      <c r="F66" s="243"/>
      <c r="G66" s="243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119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17"/>
      <c r="B67" s="218"/>
      <c r="C67" s="249" t="s">
        <v>172</v>
      </c>
      <c r="D67" s="243"/>
      <c r="E67" s="243"/>
      <c r="F67" s="243"/>
      <c r="G67" s="243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119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17"/>
      <c r="B68" s="218"/>
      <c r="C68" s="249" t="s">
        <v>173</v>
      </c>
      <c r="D68" s="243"/>
      <c r="E68" s="243"/>
      <c r="F68" s="243"/>
      <c r="G68" s="243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119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49" t="s">
        <v>174</v>
      </c>
      <c r="D69" s="243"/>
      <c r="E69" s="243"/>
      <c r="F69" s="243"/>
      <c r="G69" s="243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119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49" t="s">
        <v>175</v>
      </c>
      <c r="D70" s="243"/>
      <c r="E70" s="243"/>
      <c r="F70" s="243"/>
      <c r="G70" s="243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119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ht="22.5" outlineLevel="3" x14ac:dyDescent="0.2">
      <c r="A71" s="217"/>
      <c r="B71" s="218"/>
      <c r="C71" s="249" t="s">
        <v>176</v>
      </c>
      <c r="D71" s="243"/>
      <c r="E71" s="243"/>
      <c r="F71" s="243"/>
      <c r="G71" s="243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119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42" t="str">
        <f>C71</f>
        <v>- veškeré pomocné konstrukce umožňující provedení vykopávky (příjezdy, sjezdy, nájezdy, lešení, podpěr. konstr., přemostění, zpevněné plochy, zakrytí a pod.)</v>
      </c>
      <c r="BB71" s="210"/>
      <c r="BC71" s="210"/>
      <c r="BD71" s="210"/>
      <c r="BE71" s="210"/>
      <c r="BF71" s="210"/>
      <c r="BG71" s="210"/>
      <c r="BH71" s="210"/>
    </row>
    <row r="72" spans="1:60" outlineLevel="3" x14ac:dyDescent="0.2">
      <c r="A72" s="217"/>
      <c r="B72" s="218"/>
      <c r="C72" s="249" t="s">
        <v>142</v>
      </c>
      <c r="D72" s="243"/>
      <c r="E72" s="243"/>
      <c r="F72" s="243"/>
      <c r="G72" s="243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119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49" t="s">
        <v>177</v>
      </c>
      <c r="D73" s="243"/>
      <c r="E73" s="243"/>
      <c r="F73" s="243"/>
      <c r="G73" s="243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119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17"/>
      <c r="B74" s="218"/>
      <c r="C74" s="250" t="s">
        <v>178</v>
      </c>
      <c r="D74" s="224"/>
      <c r="E74" s="225"/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126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">
      <c r="A75" s="217"/>
      <c r="B75" s="218"/>
      <c r="C75" s="250" t="s">
        <v>179</v>
      </c>
      <c r="D75" s="224"/>
      <c r="E75" s="225">
        <v>233.244</v>
      </c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126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">
      <c r="A76" s="217"/>
      <c r="B76" s="218"/>
      <c r="C76" s="250" t="s">
        <v>180</v>
      </c>
      <c r="D76" s="224"/>
      <c r="E76" s="225">
        <v>15.3</v>
      </c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126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">
      <c r="A77" s="217"/>
      <c r="B77" s="218"/>
      <c r="C77" s="250" t="s">
        <v>181</v>
      </c>
      <c r="D77" s="224"/>
      <c r="E77" s="225"/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126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">
      <c r="A78" s="217"/>
      <c r="B78" s="218"/>
      <c r="C78" s="250" t="s">
        <v>182</v>
      </c>
      <c r="D78" s="224"/>
      <c r="E78" s="225">
        <v>206.64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126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">
      <c r="A79" s="217"/>
      <c r="B79" s="218"/>
      <c r="C79" s="250" t="s">
        <v>183</v>
      </c>
      <c r="D79" s="224"/>
      <c r="E79" s="225"/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126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">
      <c r="A80" s="217"/>
      <c r="B80" s="218"/>
      <c r="C80" s="250" t="s">
        <v>184</v>
      </c>
      <c r="D80" s="224"/>
      <c r="E80" s="225">
        <v>204.6</v>
      </c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126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">
      <c r="A81" s="217"/>
      <c r="B81" s="218"/>
      <c r="C81" s="250" t="s">
        <v>185</v>
      </c>
      <c r="D81" s="224"/>
      <c r="E81" s="225">
        <v>252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126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1"/>
      <c r="D82" s="244"/>
      <c r="E82" s="244"/>
      <c r="F82" s="244"/>
      <c r="G82" s="244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129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34">
        <v>7</v>
      </c>
      <c r="B83" s="235" t="s">
        <v>186</v>
      </c>
      <c r="C83" s="247" t="s">
        <v>187</v>
      </c>
      <c r="D83" s="236" t="s">
        <v>140</v>
      </c>
      <c r="E83" s="237">
        <v>4.8</v>
      </c>
      <c r="F83" s="238"/>
      <c r="G83" s="239">
        <f>ROUND(E83*F83,2)</f>
        <v>0</v>
      </c>
      <c r="H83" s="238"/>
      <c r="I83" s="239">
        <f>ROUND(E83*H83,2)</f>
        <v>0</v>
      </c>
      <c r="J83" s="238"/>
      <c r="K83" s="239">
        <f>ROUND(E83*J83,2)</f>
        <v>0</v>
      </c>
      <c r="L83" s="239">
        <v>21</v>
      </c>
      <c r="M83" s="239">
        <f>G83*(1+L83/100)</f>
        <v>0</v>
      </c>
      <c r="N83" s="237">
        <v>1.23E-3</v>
      </c>
      <c r="O83" s="237">
        <f>ROUND(E83*N83,2)</f>
        <v>0.01</v>
      </c>
      <c r="P83" s="237">
        <v>0</v>
      </c>
      <c r="Q83" s="237">
        <f>ROUND(E83*P83,2)</f>
        <v>0</v>
      </c>
      <c r="R83" s="239"/>
      <c r="S83" s="239" t="s">
        <v>113</v>
      </c>
      <c r="T83" s="240" t="s">
        <v>141</v>
      </c>
      <c r="U83" s="220">
        <v>0</v>
      </c>
      <c r="V83" s="220">
        <f>ROUND(E83*U83,2)</f>
        <v>0</v>
      </c>
      <c r="W83" s="220"/>
      <c r="X83" s="220" t="s">
        <v>115</v>
      </c>
      <c r="Y83" s="220" t="s">
        <v>116</v>
      </c>
      <c r="Z83" s="210"/>
      <c r="AA83" s="210"/>
      <c r="AB83" s="210"/>
      <c r="AC83" s="210"/>
      <c r="AD83" s="210"/>
      <c r="AE83" s="210"/>
      <c r="AF83" s="210"/>
      <c r="AG83" s="210" t="s">
        <v>117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48" t="s">
        <v>133</v>
      </c>
      <c r="D84" s="241"/>
      <c r="E84" s="241"/>
      <c r="F84" s="241"/>
      <c r="G84" s="241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119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">
      <c r="A85" s="217"/>
      <c r="B85" s="218"/>
      <c r="C85" s="249" t="s">
        <v>156</v>
      </c>
      <c r="D85" s="243"/>
      <c r="E85" s="243"/>
      <c r="F85" s="243"/>
      <c r="G85" s="243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119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17"/>
      <c r="B86" s="218"/>
      <c r="C86" s="249" t="s">
        <v>157</v>
      </c>
      <c r="D86" s="243"/>
      <c r="E86" s="243"/>
      <c r="F86" s="243"/>
      <c r="G86" s="243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119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17"/>
      <c r="B87" s="218"/>
      <c r="C87" s="249" t="s">
        <v>158</v>
      </c>
      <c r="D87" s="243"/>
      <c r="E87" s="243"/>
      <c r="F87" s="243"/>
      <c r="G87" s="243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119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17"/>
      <c r="B88" s="218"/>
      <c r="C88" s="249" t="s">
        <v>159</v>
      </c>
      <c r="D88" s="243"/>
      <c r="E88" s="243"/>
      <c r="F88" s="243"/>
      <c r="G88" s="243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119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42" t="str">
        <f>C88</f>
        <v>- ztížení vykopávek v blízkosti podzemního vedení, konstrukcí a objektů vč. jejich dočasného zajištění</v>
      </c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17"/>
      <c r="B89" s="218"/>
      <c r="C89" s="249" t="s">
        <v>160</v>
      </c>
      <c r="D89" s="243"/>
      <c r="E89" s="243"/>
      <c r="F89" s="243"/>
      <c r="G89" s="243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119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">
      <c r="A90" s="217"/>
      <c r="B90" s="218"/>
      <c r="C90" s="249" t="s">
        <v>161</v>
      </c>
      <c r="D90" s="243"/>
      <c r="E90" s="243"/>
      <c r="F90" s="243"/>
      <c r="G90" s="243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119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">
      <c r="A91" s="217"/>
      <c r="B91" s="218"/>
      <c r="C91" s="249" t="s">
        <v>162</v>
      </c>
      <c r="D91" s="243"/>
      <c r="E91" s="243"/>
      <c r="F91" s="243"/>
      <c r="G91" s="243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119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">
      <c r="A92" s="217"/>
      <c r="B92" s="218"/>
      <c r="C92" s="249" t="s">
        <v>163</v>
      </c>
      <c r="D92" s="243"/>
      <c r="E92" s="243"/>
      <c r="F92" s="243"/>
      <c r="G92" s="243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119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42" t="str">
        <f>C92</f>
        <v>- čerpání vody vč. čerpacích jímek, potrubí a pohotovostní čerpací soupravy (viz ustanovení k pol. 1151,2)</v>
      </c>
      <c r="BB92" s="210"/>
      <c r="BC92" s="210"/>
      <c r="BD92" s="210"/>
      <c r="BE92" s="210"/>
      <c r="BF92" s="210"/>
      <c r="BG92" s="210"/>
      <c r="BH92" s="210"/>
    </row>
    <row r="93" spans="1:60" outlineLevel="3" x14ac:dyDescent="0.2">
      <c r="A93" s="217"/>
      <c r="B93" s="218"/>
      <c r="C93" s="249" t="s">
        <v>164</v>
      </c>
      <c r="D93" s="243"/>
      <c r="E93" s="243"/>
      <c r="F93" s="243"/>
      <c r="G93" s="243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119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17"/>
      <c r="B94" s="218"/>
      <c r="C94" s="249" t="s">
        <v>165</v>
      </c>
      <c r="D94" s="243"/>
      <c r="E94" s="243"/>
      <c r="F94" s="243"/>
      <c r="G94" s="243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119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">
      <c r="A95" s="217"/>
      <c r="B95" s="218"/>
      <c r="C95" s="249" t="s">
        <v>166</v>
      </c>
      <c r="D95" s="243"/>
      <c r="E95" s="243"/>
      <c r="F95" s="243"/>
      <c r="G95" s="243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119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17"/>
      <c r="B96" s="218"/>
      <c r="C96" s="249" t="s">
        <v>167</v>
      </c>
      <c r="D96" s="243"/>
      <c r="E96" s="243"/>
      <c r="F96" s="243"/>
      <c r="G96" s="243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119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42" t="str">
        <f>C96</f>
        <v>- svahování a přesvah. svahů do konečného tvaru, výměna hornin v podloží a v pláni znehodnocené klimatickými vlivy</v>
      </c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49" t="s">
        <v>168</v>
      </c>
      <c r="D97" s="243"/>
      <c r="E97" s="243"/>
      <c r="F97" s="243"/>
      <c r="G97" s="243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119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49" t="s">
        <v>169</v>
      </c>
      <c r="D98" s="243"/>
      <c r="E98" s="243"/>
      <c r="F98" s="243"/>
      <c r="G98" s="243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119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">
      <c r="A99" s="217"/>
      <c r="B99" s="218"/>
      <c r="C99" s="249" t="s">
        <v>170</v>
      </c>
      <c r="D99" s="243"/>
      <c r="E99" s="243"/>
      <c r="F99" s="243"/>
      <c r="G99" s="243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119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">
      <c r="A100" s="217"/>
      <c r="B100" s="218"/>
      <c r="C100" s="249" t="s">
        <v>174</v>
      </c>
      <c r="D100" s="243"/>
      <c r="E100" s="243"/>
      <c r="F100" s="243"/>
      <c r="G100" s="243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119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">
      <c r="A101" s="217"/>
      <c r="B101" s="218"/>
      <c r="C101" s="249" t="s">
        <v>175</v>
      </c>
      <c r="D101" s="243"/>
      <c r="E101" s="243"/>
      <c r="F101" s="243"/>
      <c r="G101" s="243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119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ht="22.5" outlineLevel="3" x14ac:dyDescent="0.2">
      <c r="A102" s="217"/>
      <c r="B102" s="218"/>
      <c r="C102" s="249" t="s">
        <v>176</v>
      </c>
      <c r="D102" s="243"/>
      <c r="E102" s="243"/>
      <c r="F102" s="243"/>
      <c r="G102" s="243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119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42" t="str">
        <f>C102</f>
        <v>- veškeré pomocné konstrukce umožňující provedení vykopávky (příjezdy, sjezdy, nájezdy, lešení, podpěr. konstr., přemostění, zpevněné plochy, zakrytí a pod.)</v>
      </c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">
      <c r="A103" s="217"/>
      <c r="B103" s="218"/>
      <c r="C103" s="249" t="s">
        <v>142</v>
      </c>
      <c r="D103" s="243"/>
      <c r="E103" s="243"/>
      <c r="F103" s="243"/>
      <c r="G103" s="243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119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17"/>
      <c r="B104" s="218"/>
      <c r="C104" s="249" t="s">
        <v>188</v>
      </c>
      <c r="D104" s="243"/>
      <c r="E104" s="243"/>
      <c r="F104" s="243"/>
      <c r="G104" s="243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119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50" t="s">
        <v>189</v>
      </c>
      <c r="D105" s="224"/>
      <c r="E105" s="225">
        <v>4.8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126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51"/>
      <c r="D106" s="244"/>
      <c r="E106" s="244"/>
      <c r="F106" s="244"/>
      <c r="G106" s="244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129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34">
        <v>8</v>
      </c>
      <c r="B107" s="235" t="s">
        <v>190</v>
      </c>
      <c r="C107" s="247" t="s">
        <v>191</v>
      </c>
      <c r="D107" s="236" t="s">
        <v>140</v>
      </c>
      <c r="E107" s="237">
        <v>45.15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7">
        <v>0</v>
      </c>
      <c r="O107" s="237">
        <f>ROUND(E107*N107,2)</f>
        <v>0</v>
      </c>
      <c r="P107" s="237">
        <v>0</v>
      </c>
      <c r="Q107" s="237">
        <f>ROUND(E107*P107,2)</f>
        <v>0</v>
      </c>
      <c r="R107" s="239"/>
      <c r="S107" s="239" t="s">
        <v>113</v>
      </c>
      <c r="T107" s="240" t="s">
        <v>141</v>
      </c>
      <c r="U107" s="220">
        <v>0</v>
      </c>
      <c r="V107" s="220">
        <f>ROUND(E107*U107,2)</f>
        <v>0</v>
      </c>
      <c r="W107" s="220"/>
      <c r="X107" s="220" t="s">
        <v>115</v>
      </c>
      <c r="Y107" s="220" t="s">
        <v>116</v>
      </c>
      <c r="Z107" s="210"/>
      <c r="AA107" s="210"/>
      <c r="AB107" s="210"/>
      <c r="AC107" s="210"/>
      <c r="AD107" s="210"/>
      <c r="AE107" s="210"/>
      <c r="AF107" s="210"/>
      <c r="AG107" s="210" t="s">
        <v>117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48" t="s">
        <v>133</v>
      </c>
      <c r="D108" s="241"/>
      <c r="E108" s="241"/>
      <c r="F108" s="241"/>
      <c r="G108" s="241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119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">
      <c r="A109" s="217"/>
      <c r="B109" s="218"/>
      <c r="C109" s="249" t="s">
        <v>192</v>
      </c>
      <c r="D109" s="243"/>
      <c r="E109" s="243"/>
      <c r="F109" s="243"/>
      <c r="G109" s="243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119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3" x14ac:dyDescent="0.2">
      <c r="A110" s="217"/>
      <c r="B110" s="218"/>
      <c r="C110" s="249" t="s">
        <v>193</v>
      </c>
      <c r="D110" s="243"/>
      <c r="E110" s="243"/>
      <c r="F110" s="243"/>
      <c r="G110" s="243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119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42" t="str">
        <f>C110</f>
        <v>- úprava  ukládaného  materiálu  vlhčením,  tříděním,  promícháním  nebo  vysoušením,  příp. jiné úpravy za účelem zlepšení jeho  mech. vlastností</v>
      </c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">
      <c r="A111" s="217"/>
      <c r="B111" s="218"/>
      <c r="C111" s="249" t="s">
        <v>348</v>
      </c>
      <c r="D111" s="243"/>
      <c r="E111" s="243"/>
      <c r="F111" s="243"/>
      <c r="G111" s="243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119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49" t="s">
        <v>194</v>
      </c>
      <c r="D112" s="243"/>
      <c r="E112" s="243"/>
      <c r="F112" s="243"/>
      <c r="G112" s="243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119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17"/>
      <c r="B113" s="218"/>
      <c r="C113" s="249" t="s">
        <v>195</v>
      </c>
      <c r="D113" s="243"/>
      <c r="E113" s="243"/>
      <c r="F113" s="243"/>
      <c r="G113" s="243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119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17"/>
      <c r="B114" s="218"/>
      <c r="C114" s="249" t="s">
        <v>196</v>
      </c>
      <c r="D114" s="243"/>
      <c r="E114" s="243"/>
      <c r="F114" s="243"/>
      <c r="G114" s="243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119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">
      <c r="A115" s="217"/>
      <c r="B115" s="218"/>
      <c r="C115" s="249" t="s">
        <v>197</v>
      </c>
      <c r="D115" s="243"/>
      <c r="E115" s="243"/>
      <c r="F115" s="243"/>
      <c r="G115" s="243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119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">
      <c r="A116" s="217"/>
      <c r="B116" s="218"/>
      <c r="C116" s="249" t="s">
        <v>198</v>
      </c>
      <c r="D116" s="243"/>
      <c r="E116" s="243"/>
      <c r="F116" s="243"/>
      <c r="G116" s="243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119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">
      <c r="A117" s="217"/>
      <c r="B117" s="218"/>
      <c r="C117" s="249" t="s">
        <v>199</v>
      </c>
      <c r="D117" s="243"/>
      <c r="E117" s="243"/>
      <c r="F117" s="243"/>
      <c r="G117" s="243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119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">
      <c r="A118" s="217"/>
      <c r="B118" s="218"/>
      <c r="C118" s="249" t="s">
        <v>200</v>
      </c>
      <c r="D118" s="243"/>
      <c r="E118" s="243"/>
      <c r="F118" s="243"/>
      <c r="G118" s="243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119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">
      <c r="A119" s="217"/>
      <c r="B119" s="218"/>
      <c r="C119" s="249" t="s">
        <v>201</v>
      </c>
      <c r="D119" s="243"/>
      <c r="E119" s="243"/>
      <c r="F119" s="243"/>
      <c r="G119" s="243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119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49" t="s">
        <v>202</v>
      </c>
      <c r="D120" s="243"/>
      <c r="E120" s="243"/>
      <c r="F120" s="243"/>
      <c r="G120" s="243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119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17"/>
      <c r="B121" s="218"/>
      <c r="C121" s="249" t="s">
        <v>203</v>
      </c>
      <c r="D121" s="243"/>
      <c r="E121" s="243"/>
      <c r="F121" s="243"/>
      <c r="G121" s="243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119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17"/>
      <c r="B122" s="218"/>
      <c r="C122" s="249" t="s">
        <v>204</v>
      </c>
      <c r="D122" s="243"/>
      <c r="E122" s="243"/>
      <c r="F122" s="243"/>
      <c r="G122" s="243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119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17"/>
      <c r="B123" s="218"/>
      <c r="C123" s="249" t="s">
        <v>205</v>
      </c>
      <c r="D123" s="243"/>
      <c r="E123" s="243"/>
      <c r="F123" s="243"/>
      <c r="G123" s="243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119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49" t="s">
        <v>206</v>
      </c>
      <c r="D124" s="243"/>
      <c r="E124" s="243"/>
      <c r="F124" s="243"/>
      <c r="G124" s="243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119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2.5" outlineLevel="3" x14ac:dyDescent="0.2">
      <c r="A125" s="217"/>
      <c r="B125" s="218"/>
      <c r="C125" s="249" t="s">
        <v>207</v>
      </c>
      <c r="D125" s="243"/>
      <c r="E125" s="243"/>
      <c r="F125" s="243"/>
      <c r="G125" s="243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119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42" t="str">
        <f>C125</f>
        <v>- veškeré  pomocné konstrukce umožňující provedení  zemní konstrukce  (příjezdy,  sjezdy,  nájezdy, lešení, podpěrné konstrukce, přemostění, zpevněné plochy, zakrytí a pod.)</v>
      </c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">
      <c r="A126" s="217"/>
      <c r="B126" s="218"/>
      <c r="C126" s="249" t="s">
        <v>142</v>
      </c>
      <c r="D126" s="243"/>
      <c r="E126" s="243"/>
      <c r="F126" s="243"/>
      <c r="G126" s="243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119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3" x14ac:dyDescent="0.2">
      <c r="A127" s="217"/>
      <c r="B127" s="218"/>
      <c r="C127" s="249" t="s">
        <v>136</v>
      </c>
      <c r="D127" s="243"/>
      <c r="E127" s="243"/>
      <c r="F127" s="243"/>
      <c r="G127" s="243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119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3" x14ac:dyDescent="0.2">
      <c r="A128" s="217"/>
      <c r="B128" s="218"/>
      <c r="C128" s="249" t="s">
        <v>208</v>
      </c>
      <c r="D128" s="243"/>
      <c r="E128" s="243"/>
      <c r="F128" s="243"/>
      <c r="G128" s="243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119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3" x14ac:dyDescent="0.2">
      <c r="A129" s="217"/>
      <c r="B129" s="218"/>
      <c r="C129" s="249" t="s">
        <v>209</v>
      </c>
      <c r="D129" s="243"/>
      <c r="E129" s="243"/>
      <c r="F129" s="243"/>
      <c r="G129" s="243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119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50" t="s">
        <v>210</v>
      </c>
      <c r="D130" s="224"/>
      <c r="E130" s="225">
        <v>45.15</v>
      </c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126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51"/>
      <c r="D131" s="244"/>
      <c r="E131" s="244"/>
      <c r="F131" s="244"/>
      <c r="G131" s="244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129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34">
        <v>9</v>
      </c>
      <c r="B132" s="235" t="s">
        <v>211</v>
      </c>
      <c r="C132" s="247" t="s">
        <v>212</v>
      </c>
      <c r="D132" s="236" t="s">
        <v>132</v>
      </c>
      <c r="E132" s="237">
        <v>913.2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0</v>
      </c>
      <c r="O132" s="237">
        <f>ROUND(E132*N132,2)</f>
        <v>0</v>
      </c>
      <c r="P132" s="237">
        <v>0</v>
      </c>
      <c r="Q132" s="237">
        <f>ROUND(E132*P132,2)</f>
        <v>0</v>
      </c>
      <c r="R132" s="239"/>
      <c r="S132" s="239" t="s">
        <v>113</v>
      </c>
      <c r="T132" s="240" t="s">
        <v>141</v>
      </c>
      <c r="U132" s="220">
        <v>0</v>
      </c>
      <c r="V132" s="220">
        <f>ROUND(E132*U132,2)</f>
        <v>0</v>
      </c>
      <c r="W132" s="220"/>
      <c r="X132" s="220" t="s">
        <v>115</v>
      </c>
      <c r="Y132" s="220" t="s">
        <v>116</v>
      </c>
      <c r="Z132" s="210"/>
      <c r="AA132" s="210"/>
      <c r="AB132" s="210"/>
      <c r="AC132" s="210"/>
      <c r="AD132" s="210"/>
      <c r="AE132" s="210"/>
      <c r="AF132" s="210"/>
      <c r="AG132" s="210" t="s">
        <v>117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48" t="s">
        <v>133</v>
      </c>
      <c r="D133" s="241"/>
      <c r="E133" s="241"/>
      <c r="F133" s="241"/>
      <c r="G133" s="241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119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17"/>
      <c r="B134" s="218"/>
      <c r="C134" s="249" t="s">
        <v>213</v>
      </c>
      <c r="D134" s="243"/>
      <c r="E134" s="243"/>
      <c r="F134" s="243"/>
      <c r="G134" s="243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119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17"/>
      <c r="B135" s="218"/>
      <c r="C135" s="249" t="s">
        <v>142</v>
      </c>
      <c r="D135" s="243"/>
      <c r="E135" s="243"/>
      <c r="F135" s="243"/>
      <c r="G135" s="243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119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17"/>
      <c r="B136" s="218"/>
      <c r="C136" s="249" t="s">
        <v>136</v>
      </c>
      <c r="D136" s="243"/>
      <c r="E136" s="243"/>
      <c r="F136" s="243"/>
      <c r="G136" s="243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119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17"/>
      <c r="B137" s="218"/>
      <c r="C137" s="250" t="s">
        <v>214</v>
      </c>
      <c r="D137" s="224"/>
      <c r="E137" s="225">
        <v>409.2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126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">
      <c r="A138" s="217"/>
      <c r="B138" s="218"/>
      <c r="C138" s="250" t="s">
        <v>215</v>
      </c>
      <c r="D138" s="224"/>
      <c r="E138" s="225">
        <v>504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126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51"/>
      <c r="D139" s="244"/>
      <c r="E139" s="244"/>
      <c r="F139" s="244"/>
      <c r="G139" s="244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129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ht="22.5" outlineLevel="1" x14ac:dyDescent="0.2">
      <c r="A140" s="234">
        <v>10</v>
      </c>
      <c r="B140" s="235" t="s">
        <v>216</v>
      </c>
      <c r="C140" s="247" t="s">
        <v>217</v>
      </c>
      <c r="D140" s="236" t="s">
        <v>218</v>
      </c>
      <c r="E140" s="237">
        <v>245</v>
      </c>
      <c r="F140" s="238"/>
      <c r="G140" s="239">
        <f>ROUND(E140*F140,2)</f>
        <v>0</v>
      </c>
      <c r="H140" s="238"/>
      <c r="I140" s="239">
        <f>ROUND(E140*H140,2)</f>
        <v>0</v>
      </c>
      <c r="J140" s="238"/>
      <c r="K140" s="239">
        <f>ROUND(E140*J140,2)</f>
        <v>0</v>
      </c>
      <c r="L140" s="239">
        <v>21</v>
      </c>
      <c r="M140" s="239">
        <f>G140*(1+L140/100)</f>
        <v>0</v>
      </c>
      <c r="N140" s="237">
        <v>3.0000000000000001E-5</v>
      </c>
      <c r="O140" s="237">
        <f>ROUND(E140*N140,2)</f>
        <v>0.01</v>
      </c>
      <c r="P140" s="237">
        <v>0</v>
      </c>
      <c r="Q140" s="237">
        <f>ROUND(E140*P140,2)</f>
        <v>0</v>
      </c>
      <c r="R140" s="239" t="s">
        <v>219</v>
      </c>
      <c r="S140" s="239" t="s">
        <v>141</v>
      </c>
      <c r="T140" s="240" t="s">
        <v>141</v>
      </c>
      <c r="U140" s="220">
        <v>0</v>
      </c>
      <c r="V140" s="220">
        <f>ROUND(E140*U140,2)</f>
        <v>0</v>
      </c>
      <c r="W140" s="220"/>
      <c r="X140" s="220" t="s">
        <v>115</v>
      </c>
      <c r="Y140" s="220" t="s">
        <v>116</v>
      </c>
      <c r="Z140" s="210"/>
      <c r="AA140" s="210"/>
      <c r="AB140" s="210"/>
      <c r="AC140" s="210"/>
      <c r="AD140" s="210"/>
      <c r="AE140" s="210"/>
      <c r="AF140" s="210"/>
      <c r="AG140" s="210" t="s">
        <v>117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22.5" outlineLevel="2" x14ac:dyDescent="0.2">
      <c r="A141" s="217"/>
      <c r="B141" s="218"/>
      <c r="C141" s="252" t="s">
        <v>220</v>
      </c>
      <c r="D141" s="245"/>
      <c r="E141" s="245"/>
      <c r="F141" s="245"/>
      <c r="G141" s="245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221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42" t="str">
        <f>C141</f>
        <v>vč. urovnání ornice, naložení na skládce, vodorovným přemístěním ornice na místo rozprostření, založení trávníku osetím a dodávky travního semene.</v>
      </c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49" t="s">
        <v>222</v>
      </c>
      <c r="D142" s="243"/>
      <c r="E142" s="243"/>
      <c r="F142" s="243"/>
      <c r="G142" s="243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119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17"/>
      <c r="B143" s="218"/>
      <c r="C143" s="250" t="s">
        <v>223</v>
      </c>
      <c r="D143" s="224"/>
      <c r="E143" s="225">
        <v>245</v>
      </c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126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51"/>
      <c r="D144" s="244"/>
      <c r="E144" s="244"/>
      <c r="F144" s="244"/>
      <c r="G144" s="244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129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ht="22.5" outlineLevel="1" x14ac:dyDescent="0.2">
      <c r="A145" s="234">
        <v>11</v>
      </c>
      <c r="B145" s="235" t="s">
        <v>224</v>
      </c>
      <c r="C145" s="247" t="s">
        <v>225</v>
      </c>
      <c r="D145" s="236" t="s">
        <v>226</v>
      </c>
      <c r="E145" s="237">
        <v>4</v>
      </c>
      <c r="F145" s="238"/>
      <c r="G145" s="239">
        <f>ROUND(E145*F145,2)</f>
        <v>0</v>
      </c>
      <c r="H145" s="238"/>
      <c r="I145" s="239">
        <f>ROUND(E145*H145,2)</f>
        <v>0</v>
      </c>
      <c r="J145" s="238"/>
      <c r="K145" s="239">
        <f>ROUND(E145*J145,2)</f>
        <v>0</v>
      </c>
      <c r="L145" s="239">
        <v>21</v>
      </c>
      <c r="M145" s="239">
        <f>G145*(1+L145/100)</f>
        <v>0</v>
      </c>
      <c r="N145" s="237">
        <v>5.2580000000000002E-2</v>
      </c>
      <c r="O145" s="237">
        <f>ROUND(E145*N145,2)</f>
        <v>0.21</v>
      </c>
      <c r="P145" s="237">
        <v>0</v>
      </c>
      <c r="Q145" s="237">
        <f>ROUND(E145*P145,2)</f>
        <v>0</v>
      </c>
      <c r="R145" s="239" t="s">
        <v>219</v>
      </c>
      <c r="S145" s="239" t="s">
        <v>141</v>
      </c>
      <c r="T145" s="240" t="s">
        <v>141</v>
      </c>
      <c r="U145" s="220">
        <v>0</v>
      </c>
      <c r="V145" s="220">
        <f>ROUND(E145*U145,2)</f>
        <v>0</v>
      </c>
      <c r="W145" s="220"/>
      <c r="X145" s="220" t="s">
        <v>115</v>
      </c>
      <c r="Y145" s="220" t="s">
        <v>116</v>
      </c>
      <c r="Z145" s="210"/>
      <c r="AA145" s="210"/>
      <c r="AB145" s="210"/>
      <c r="AC145" s="210"/>
      <c r="AD145" s="210"/>
      <c r="AE145" s="210"/>
      <c r="AF145" s="210"/>
      <c r="AG145" s="210" t="s">
        <v>117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ht="33.75" outlineLevel="2" x14ac:dyDescent="0.2">
      <c r="A146" s="217"/>
      <c r="B146" s="218"/>
      <c r="C146" s="248" t="s">
        <v>227</v>
      </c>
      <c r="D146" s="241"/>
      <c r="E146" s="241"/>
      <c r="F146" s="241"/>
      <c r="G146" s="241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119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42" t="str">
        <f>C146</f>
        <v>Hloubení jamek v hornině 1 až 4 bez výměny půdy, s případným naložením přebytečných výkopků na dopravní prostředek, s odvozem na vzdálenost do 20 km a se složením. Výsadba stromu s balem se zalitím. Dovoz vody. Ukotvení dřeviny třemi a více kůly, s ochranou proti poškození v místě vzepření. Osazení kůlů k dřevině s uvázáním. Dodávka kůlů, příček a motouzu.</v>
      </c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">
      <c r="A147" s="217"/>
      <c r="B147" s="218"/>
      <c r="C147" s="249" t="s">
        <v>222</v>
      </c>
      <c r="D147" s="243"/>
      <c r="E147" s="243"/>
      <c r="F147" s="243"/>
      <c r="G147" s="243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119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50" t="s">
        <v>228</v>
      </c>
      <c r="D148" s="224"/>
      <c r="E148" s="225">
        <v>4</v>
      </c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126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17"/>
      <c r="B149" s="218"/>
      <c r="C149" s="251"/>
      <c r="D149" s="244"/>
      <c r="E149" s="244"/>
      <c r="F149" s="244"/>
      <c r="G149" s="244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129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x14ac:dyDescent="0.2">
      <c r="A150" s="227" t="s">
        <v>108</v>
      </c>
      <c r="B150" s="228" t="s">
        <v>66</v>
      </c>
      <c r="C150" s="246" t="s">
        <v>67</v>
      </c>
      <c r="D150" s="229"/>
      <c r="E150" s="230"/>
      <c r="F150" s="231"/>
      <c r="G150" s="231">
        <f>SUMIF(AG151:AG164,"&lt;&gt;NOR",G151:G164)</f>
        <v>0</v>
      </c>
      <c r="H150" s="231"/>
      <c r="I150" s="231">
        <f>SUM(I151:I164)</f>
        <v>0</v>
      </c>
      <c r="J150" s="231"/>
      <c r="K150" s="231">
        <f>SUM(K151:K164)</f>
        <v>0</v>
      </c>
      <c r="L150" s="231"/>
      <c r="M150" s="231">
        <f>SUM(M151:M164)</f>
        <v>0</v>
      </c>
      <c r="N150" s="230"/>
      <c r="O150" s="230">
        <f>SUM(O151:O164)</f>
        <v>0</v>
      </c>
      <c r="P150" s="230"/>
      <c r="Q150" s="230">
        <f>SUM(Q151:Q164)</f>
        <v>0</v>
      </c>
      <c r="R150" s="231"/>
      <c r="S150" s="231"/>
      <c r="T150" s="232"/>
      <c r="U150" s="226"/>
      <c r="V150" s="226">
        <f>SUM(V151:V164)</f>
        <v>0</v>
      </c>
      <c r="W150" s="226"/>
      <c r="X150" s="226"/>
      <c r="Y150" s="226"/>
      <c r="AG150" t="s">
        <v>109</v>
      </c>
    </row>
    <row r="151" spans="1:60" outlineLevel="1" x14ac:dyDescent="0.2">
      <c r="A151" s="234">
        <v>12</v>
      </c>
      <c r="B151" s="235" t="s">
        <v>229</v>
      </c>
      <c r="C151" s="247" t="s">
        <v>230</v>
      </c>
      <c r="D151" s="236" t="s">
        <v>132</v>
      </c>
      <c r="E151" s="237">
        <v>913.2</v>
      </c>
      <c r="F151" s="238"/>
      <c r="G151" s="239">
        <f>ROUND(E151*F151,2)</f>
        <v>0</v>
      </c>
      <c r="H151" s="238"/>
      <c r="I151" s="239">
        <f>ROUND(E151*H151,2)</f>
        <v>0</v>
      </c>
      <c r="J151" s="238"/>
      <c r="K151" s="239">
        <f>ROUND(E151*J151,2)</f>
        <v>0</v>
      </c>
      <c r="L151" s="239">
        <v>21</v>
      </c>
      <c r="M151" s="239">
        <f>G151*(1+L151/100)</f>
        <v>0</v>
      </c>
      <c r="N151" s="237">
        <v>0</v>
      </c>
      <c r="O151" s="237">
        <f>ROUND(E151*N151,2)</f>
        <v>0</v>
      </c>
      <c r="P151" s="237">
        <v>0</v>
      </c>
      <c r="Q151" s="237">
        <f>ROUND(E151*P151,2)</f>
        <v>0</v>
      </c>
      <c r="R151" s="239"/>
      <c r="S151" s="239" t="s">
        <v>113</v>
      </c>
      <c r="T151" s="240" t="s">
        <v>114</v>
      </c>
      <c r="U151" s="220">
        <v>0</v>
      </c>
      <c r="V151" s="220">
        <f>ROUND(E151*U151,2)</f>
        <v>0</v>
      </c>
      <c r="W151" s="220"/>
      <c r="X151" s="220" t="s">
        <v>115</v>
      </c>
      <c r="Y151" s="220" t="s">
        <v>116</v>
      </c>
      <c r="Z151" s="210"/>
      <c r="AA151" s="210"/>
      <c r="AB151" s="210"/>
      <c r="AC151" s="210"/>
      <c r="AD151" s="210"/>
      <c r="AE151" s="210"/>
      <c r="AF151" s="210"/>
      <c r="AG151" s="210" t="s">
        <v>117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17"/>
      <c r="B152" s="218"/>
      <c r="C152" s="248" t="s">
        <v>133</v>
      </c>
      <c r="D152" s="241"/>
      <c r="E152" s="241"/>
      <c r="F152" s="241"/>
      <c r="G152" s="241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119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">
      <c r="A153" s="217"/>
      <c r="B153" s="218"/>
      <c r="C153" s="249" t="s">
        <v>231</v>
      </c>
      <c r="D153" s="243"/>
      <c r="E153" s="243"/>
      <c r="F153" s="243"/>
      <c r="G153" s="243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119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17"/>
      <c r="B154" s="218"/>
      <c r="C154" s="249" t="s">
        <v>232</v>
      </c>
      <c r="D154" s="243"/>
      <c r="E154" s="243"/>
      <c r="F154" s="243"/>
      <c r="G154" s="243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119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">
      <c r="A155" s="217"/>
      <c r="B155" s="218"/>
      <c r="C155" s="249" t="s">
        <v>233</v>
      </c>
      <c r="D155" s="243"/>
      <c r="E155" s="243"/>
      <c r="F155" s="243"/>
      <c r="G155" s="243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119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">
      <c r="A156" s="217"/>
      <c r="B156" s="218"/>
      <c r="C156" s="249" t="s">
        <v>234</v>
      </c>
      <c r="D156" s="243"/>
      <c r="E156" s="243"/>
      <c r="F156" s="243"/>
      <c r="G156" s="243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119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">
      <c r="A157" s="217"/>
      <c r="B157" s="218"/>
      <c r="C157" s="249" t="s">
        <v>235</v>
      </c>
      <c r="D157" s="243"/>
      <c r="E157" s="243"/>
      <c r="F157" s="243"/>
      <c r="G157" s="243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119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17"/>
      <c r="B158" s="218"/>
      <c r="C158" s="249" t="s">
        <v>236</v>
      </c>
      <c r="D158" s="243"/>
      <c r="E158" s="243"/>
      <c r="F158" s="243"/>
      <c r="G158" s="243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119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">
      <c r="A159" s="217"/>
      <c r="B159" s="218"/>
      <c r="C159" s="249" t="s">
        <v>237</v>
      </c>
      <c r="D159" s="243"/>
      <c r="E159" s="243"/>
      <c r="F159" s="243"/>
      <c r="G159" s="243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119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">
      <c r="A160" s="217"/>
      <c r="B160" s="218"/>
      <c r="C160" s="249" t="s">
        <v>142</v>
      </c>
      <c r="D160" s="243"/>
      <c r="E160" s="243"/>
      <c r="F160" s="243"/>
      <c r="G160" s="243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119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3" x14ac:dyDescent="0.2">
      <c r="A161" s="217"/>
      <c r="B161" s="218"/>
      <c r="C161" s="249" t="s">
        <v>136</v>
      </c>
      <c r="D161" s="243"/>
      <c r="E161" s="243"/>
      <c r="F161" s="243"/>
      <c r="G161" s="243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119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50" t="s">
        <v>214</v>
      </c>
      <c r="D162" s="224"/>
      <c r="E162" s="225">
        <v>409.2</v>
      </c>
      <c r="F162" s="220"/>
      <c r="G162" s="220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126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">
      <c r="A163" s="217"/>
      <c r="B163" s="218"/>
      <c r="C163" s="250" t="s">
        <v>215</v>
      </c>
      <c r="D163" s="224"/>
      <c r="E163" s="225">
        <v>504</v>
      </c>
      <c r="F163" s="220"/>
      <c r="G163" s="220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10"/>
      <c r="AA163" s="210"/>
      <c r="AB163" s="210"/>
      <c r="AC163" s="210"/>
      <c r="AD163" s="210"/>
      <c r="AE163" s="210"/>
      <c r="AF163" s="210"/>
      <c r="AG163" s="210" t="s">
        <v>126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51"/>
      <c r="D164" s="244"/>
      <c r="E164" s="244"/>
      <c r="F164" s="244"/>
      <c r="G164" s="244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129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x14ac:dyDescent="0.2">
      <c r="A165" s="227" t="s">
        <v>108</v>
      </c>
      <c r="B165" s="228" t="s">
        <v>68</v>
      </c>
      <c r="C165" s="246" t="s">
        <v>69</v>
      </c>
      <c r="D165" s="229"/>
      <c r="E165" s="230"/>
      <c r="F165" s="231"/>
      <c r="G165" s="231">
        <f>SUMIF(AG166:AG171,"&lt;&gt;NOR",G166:G171)</f>
        <v>0</v>
      </c>
      <c r="H165" s="231"/>
      <c r="I165" s="231">
        <f>SUM(I166:I171)</f>
        <v>0</v>
      </c>
      <c r="J165" s="231"/>
      <c r="K165" s="231">
        <f>SUM(K166:K171)</f>
        <v>0</v>
      </c>
      <c r="L165" s="231"/>
      <c r="M165" s="231">
        <f>SUM(M166:M171)</f>
        <v>0</v>
      </c>
      <c r="N165" s="230"/>
      <c r="O165" s="230">
        <f>SUM(O166:O171)</f>
        <v>11.04</v>
      </c>
      <c r="P165" s="230"/>
      <c r="Q165" s="230">
        <f>SUM(Q166:Q171)</f>
        <v>0</v>
      </c>
      <c r="R165" s="231"/>
      <c r="S165" s="231"/>
      <c r="T165" s="232"/>
      <c r="U165" s="226"/>
      <c r="V165" s="226">
        <f>SUM(V166:V171)</f>
        <v>0</v>
      </c>
      <c r="W165" s="226"/>
      <c r="X165" s="226"/>
      <c r="Y165" s="226"/>
      <c r="AG165" t="s">
        <v>109</v>
      </c>
    </row>
    <row r="166" spans="1:60" outlineLevel="1" x14ac:dyDescent="0.2">
      <c r="A166" s="234">
        <v>13</v>
      </c>
      <c r="B166" s="235" t="s">
        <v>238</v>
      </c>
      <c r="C166" s="247" t="s">
        <v>239</v>
      </c>
      <c r="D166" s="236" t="s">
        <v>240</v>
      </c>
      <c r="E166" s="237">
        <v>5.5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37">
        <v>2.0072000000000001</v>
      </c>
      <c r="O166" s="237">
        <f>ROUND(E166*N166,2)</f>
        <v>11.04</v>
      </c>
      <c r="P166" s="237">
        <v>0</v>
      </c>
      <c r="Q166" s="237">
        <f>ROUND(E166*P166,2)</f>
        <v>0</v>
      </c>
      <c r="R166" s="239" t="s">
        <v>219</v>
      </c>
      <c r="S166" s="239" t="s">
        <v>141</v>
      </c>
      <c r="T166" s="240" t="s">
        <v>141</v>
      </c>
      <c r="U166" s="220">
        <v>0</v>
      </c>
      <c r="V166" s="220">
        <f>ROUND(E166*U166,2)</f>
        <v>0</v>
      </c>
      <c r="W166" s="220"/>
      <c r="X166" s="220" t="s">
        <v>115</v>
      </c>
      <c r="Y166" s="220" t="s">
        <v>116</v>
      </c>
      <c r="Z166" s="210"/>
      <c r="AA166" s="210"/>
      <c r="AB166" s="210"/>
      <c r="AC166" s="210"/>
      <c r="AD166" s="210"/>
      <c r="AE166" s="210"/>
      <c r="AF166" s="210"/>
      <c r="AG166" s="210" t="s">
        <v>117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2.5" outlineLevel="2" x14ac:dyDescent="0.2">
      <c r="A167" s="217"/>
      <c r="B167" s="218"/>
      <c r="C167" s="252" t="s">
        <v>241</v>
      </c>
      <c r="D167" s="245"/>
      <c r="E167" s="245"/>
      <c r="F167" s="245"/>
      <c r="G167" s="245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10"/>
      <c r="AA167" s="210"/>
      <c r="AB167" s="210"/>
      <c r="AC167" s="210"/>
      <c r="AD167" s="210"/>
      <c r="AE167" s="210"/>
      <c r="AF167" s="210"/>
      <c r="AG167" s="210" t="s">
        <v>221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42" t="str">
        <f>C167</f>
        <v>Výkop rýhy pro osazení včetně výkopu prostoru pro drenážní zásyp, osazení palisád do betonu, položení drenážního potrubí, umístění hydroizolační fólie, zásyp štěrkem.</v>
      </c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49" t="s">
        <v>242</v>
      </c>
      <c r="D168" s="243"/>
      <c r="E168" s="243"/>
      <c r="F168" s="243"/>
      <c r="G168" s="243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119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ht="22.5" outlineLevel="3" x14ac:dyDescent="0.2">
      <c r="A169" s="217"/>
      <c r="B169" s="218"/>
      <c r="C169" s="249" t="s">
        <v>243</v>
      </c>
      <c r="D169" s="243"/>
      <c r="E169" s="243"/>
      <c r="F169" s="243"/>
      <c r="G169" s="243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119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42" t="str">
        <f>C169</f>
        <v>Výkop rýhy pro základ palisád včetně prostoru pro drenážní zásyp, osazení palisád do betonu, položení drenážního potrubí, umístění hydroizolační fólie, zásyp štěrkem.</v>
      </c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17"/>
      <c r="B170" s="218"/>
      <c r="C170" s="250" t="s">
        <v>244</v>
      </c>
      <c r="D170" s="224"/>
      <c r="E170" s="225">
        <v>5.5</v>
      </c>
      <c r="F170" s="220"/>
      <c r="G170" s="22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126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">
      <c r="A171" s="217"/>
      <c r="B171" s="218"/>
      <c r="C171" s="251"/>
      <c r="D171" s="244"/>
      <c r="E171" s="244"/>
      <c r="F171" s="244"/>
      <c r="G171" s="244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129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x14ac:dyDescent="0.2">
      <c r="A172" s="227" t="s">
        <v>108</v>
      </c>
      <c r="B172" s="228" t="s">
        <v>70</v>
      </c>
      <c r="C172" s="246" t="s">
        <v>71</v>
      </c>
      <c r="D172" s="229"/>
      <c r="E172" s="230"/>
      <c r="F172" s="231"/>
      <c r="G172" s="231">
        <f>SUMIF(AG173:AG285,"&lt;&gt;NOR",G173:G285)</f>
        <v>0</v>
      </c>
      <c r="H172" s="231"/>
      <c r="I172" s="231">
        <f>SUM(I173:I285)</f>
        <v>0</v>
      </c>
      <c r="J172" s="231"/>
      <c r="K172" s="231">
        <f>SUM(K173:K285)</f>
        <v>0</v>
      </c>
      <c r="L172" s="231"/>
      <c r="M172" s="231">
        <f>SUM(M173:M285)</f>
        <v>0</v>
      </c>
      <c r="N172" s="230"/>
      <c r="O172" s="230">
        <f>SUM(O173:O285)</f>
        <v>1923.7200000000003</v>
      </c>
      <c r="P172" s="230"/>
      <c r="Q172" s="230">
        <f>SUM(Q173:Q285)</f>
        <v>0</v>
      </c>
      <c r="R172" s="231"/>
      <c r="S172" s="231"/>
      <c r="T172" s="232"/>
      <c r="U172" s="226"/>
      <c r="V172" s="226">
        <f>SUM(V173:V285)</f>
        <v>0</v>
      </c>
      <c r="W172" s="226"/>
      <c r="X172" s="226"/>
      <c r="Y172" s="226"/>
      <c r="AG172" t="s">
        <v>109</v>
      </c>
    </row>
    <row r="173" spans="1:60" outlineLevel="1" x14ac:dyDescent="0.2">
      <c r="A173" s="234">
        <v>14</v>
      </c>
      <c r="B173" s="235" t="s">
        <v>245</v>
      </c>
      <c r="C173" s="247" t="s">
        <v>246</v>
      </c>
      <c r="D173" s="236" t="s">
        <v>132</v>
      </c>
      <c r="E173" s="237">
        <v>504</v>
      </c>
      <c r="F173" s="238"/>
      <c r="G173" s="239">
        <f>ROUND(E173*F173,2)</f>
        <v>0</v>
      </c>
      <c r="H173" s="238"/>
      <c r="I173" s="239">
        <f>ROUND(E173*H173,2)</f>
        <v>0</v>
      </c>
      <c r="J173" s="238"/>
      <c r="K173" s="239">
        <f>ROUND(E173*J173,2)</f>
        <v>0</v>
      </c>
      <c r="L173" s="239">
        <v>21</v>
      </c>
      <c r="M173" s="239">
        <f>G173*(1+L173/100)</f>
        <v>0</v>
      </c>
      <c r="N173" s="237">
        <v>0.34499999999999997</v>
      </c>
      <c r="O173" s="237">
        <f>ROUND(E173*N173,2)</f>
        <v>173.88</v>
      </c>
      <c r="P173" s="237">
        <v>0</v>
      </c>
      <c r="Q173" s="237">
        <f>ROUND(E173*P173,2)</f>
        <v>0</v>
      </c>
      <c r="R173" s="239"/>
      <c r="S173" s="239" t="s">
        <v>113</v>
      </c>
      <c r="T173" s="240" t="s">
        <v>141</v>
      </c>
      <c r="U173" s="220">
        <v>0</v>
      </c>
      <c r="V173" s="220">
        <f>ROUND(E173*U173,2)</f>
        <v>0</v>
      </c>
      <c r="W173" s="220"/>
      <c r="X173" s="220" t="s">
        <v>115</v>
      </c>
      <c r="Y173" s="220" t="s">
        <v>116</v>
      </c>
      <c r="Z173" s="210"/>
      <c r="AA173" s="210"/>
      <c r="AB173" s="210"/>
      <c r="AC173" s="210"/>
      <c r="AD173" s="210"/>
      <c r="AE173" s="210"/>
      <c r="AF173" s="210"/>
      <c r="AG173" s="210" t="s">
        <v>117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17"/>
      <c r="B174" s="218"/>
      <c r="C174" s="248" t="s">
        <v>133</v>
      </c>
      <c r="D174" s="241"/>
      <c r="E174" s="241"/>
      <c r="F174" s="241"/>
      <c r="G174" s="241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119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">
      <c r="A175" s="217"/>
      <c r="B175" s="218"/>
      <c r="C175" s="249" t="s">
        <v>247</v>
      </c>
      <c r="D175" s="243"/>
      <c r="E175" s="243"/>
      <c r="F175" s="243"/>
      <c r="G175" s="243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119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17"/>
      <c r="B176" s="218"/>
      <c r="C176" s="249" t="s">
        <v>248</v>
      </c>
      <c r="D176" s="243"/>
      <c r="E176" s="243"/>
      <c r="F176" s="243"/>
      <c r="G176" s="243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119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49" t="s">
        <v>249</v>
      </c>
      <c r="D177" s="243"/>
      <c r="E177" s="243"/>
      <c r="F177" s="243"/>
      <c r="G177" s="243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119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49" t="s">
        <v>142</v>
      </c>
      <c r="D178" s="243"/>
      <c r="E178" s="243"/>
      <c r="F178" s="243"/>
      <c r="G178" s="243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119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17"/>
      <c r="B179" s="218"/>
      <c r="C179" s="249" t="s">
        <v>250</v>
      </c>
      <c r="D179" s="243"/>
      <c r="E179" s="243"/>
      <c r="F179" s="243"/>
      <c r="G179" s="243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119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17"/>
      <c r="B180" s="218"/>
      <c r="C180" s="250" t="s">
        <v>251</v>
      </c>
      <c r="D180" s="224"/>
      <c r="E180" s="225">
        <v>504</v>
      </c>
      <c r="F180" s="220"/>
      <c r="G180" s="220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126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17"/>
      <c r="B181" s="218"/>
      <c r="C181" s="251"/>
      <c r="D181" s="244"/>
      <c r="E181" s="244"/>
      <c r="F181" s="244"/>
      <c r="G181" s="244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129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34">
        <v>15</v>
      </c>
      <c r="B182" s="235" t="s">
        <v>252</v>
      </c>
      <c r="C182" s="247" t="s">
        <v>253</v>
      </c>
      <c r="D182" s="236" t="s">
        <v>132</v>
      </c>
      <c r="E182" s="237">
        <v>2330.4</v>
      </c>
      <c r="F182" s="238"/>
      <c r="G182" s="239">
        <f>ROUND(E182*F182,2)</f>
        <v>0</v>
      </c>
      <c r="H182" s="238"/>
      <c r="I182" s="239">
        <f>ROUND(E182*H182,2)</f>
        <v>0</v>
      </c>
      <c r="J182" s="238"/>
      <c r="K182" s="239">
        <f>ROUND(E182*J182,2)</f>
        <v>0</v>
      </c>
      <c r="L182" s="239">
        <v>21</v>
      </c>
      <c r="M182" s="239">
        <f>G182*(1+L182/100)</f>
        <v>0</v>
      </c>
      <c r="N182" s="237">
        <v>0.57499999999999996</v>
      </c>
      <c r="O182" s="237">
        <f>ROUND(E182*N182,2)</f>
        <v>1339.98</v>
      </c>
      <c r="P182" s="237">
        <v>0</v>
      </c>
      <c r="Q182" s="237">
        <f>ROUND(E182*P182,2)</f>
        <v>0</v>
      </c>
      <c r="R182" s="239"/>
      <c r="S182" s="239" t="s">
        <v>113</v>
      </c>
      <c r="T182" s="240" t="s">
        <v>141</v>
      </c>
      <c r="U182" s="220">
        <v>0</v>
      </c>
      <c r="V182" s="220">
        <f>ROUND(E182*U182,2)</f>
        <v>0</v>
      </c>
      <c r="W182" s="220"/>
      <c r="X182" s="220" t="s">
        <v>115</v>
      </c>
      <c r="Y182" s="220" t="s">
        <v>116</v>
      </c>
      <c r="Z182" s="210"/>
      <c r="AA182" s="210"/>
      <c r="AB182" s="210"/>
      <c r="AC182" s="210"/>
      <c r="AD182" s="210"/>
      <c r="AE182" s="210"/>
      <c r="AF182" s="210"/>
      <c r="AG182" s="210" t="s">
        <v>117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48" t="s">
        <v>133</v>
      </c>
      <c r="D183" s="241"/>
      <c r="E183" s="241"/>
      <c r="F183" s="241"/>
      <c r="G183" s="241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119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">
      <c r="A184" s="217"/>
      <c r="B184" s="218"/>
      <c r="C184" s="249" t="s">
        <v>247</v>
      </c>
      <c r="D184" s="243"/>
      <c r="E184" s="243"/>
      <c r="F184" s="243"/>
      <c r="G184" s="243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119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17"/>
      <c r="B185" s="218"/>
      <c r="C185" s="249" t="s">
        <v>248</v>
      </c>
      <c r="D185" s="243"/>
      <c r="E185" s="243"/>
      <c r="F185" s="243"/>
      <c r="G185" s="243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119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17"/>
      <c r="B186" s="218"/>
      <c r="C186" s="249" t="s">
        <v>249</v>
      </c>
      <c r="D186" s="243"/>
      <c r="E186" s="243"/>
      <c r="F186" s="243"/>
      <c r="G186" s="243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119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">
      <c r="A187" s="217"/>
      <c r="B187" s="218"/>
      <c r="C187" s="249" t="s">
        <v>142</v>
      </c>
      <c r="D187" s="243"/>
      <c r="E187" s="243"/>
      <c r="F187" s="243"/>
      <c r="G187" s="243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119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17"/>
      <c r="B188" s="218"/>
      <c r="C188" s="249" t="s">
        <v>250</v>
      </c>
      <c r="D188" s="243"/>
      <c r="E188" s="243"/>
      <c r="F188" s="243"/>
      <c r="G188" s="243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119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2" x14ac:dyDescent="0.2">
      <c r="A189" s="217"/>
      <c r="B189" s="218"/>
      <c r="C189" s="250" t="s">
        <v>181</v>
      </c>
      <c r="D189" s="224"/>
      <c r="E189" s="225"/>
      <c r="F189" s="220"/>
      <c r="G189" s="22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126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17"/>
      <c r="B190" s="218"/>
      <c r="C190" s="250" t="s">
        <v>254</v>
      </c>
      <c r="D190" s="224"/>
      <c r="E190" s="225">
        <v>504</v>
      </c>
      <c r="F190" s="220"/>
      <c r="G190" s="220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126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3" x14ac:dyDescent="0.2">
      <c r="A191" s="217"/>
      <c r="B191" s="218"/>
      <c r="C191" s="250" t="s">
        <v>183</v>
      </c>
      <c r="D191" s="224"/>
      <c r="E191" s="225"/>
      <c r="F191" s="220"/>
      <c r="G191" s="22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10"/>
      <c r="AA191" s="210"/>
      <c r="AB191" s="210"/>
      <c r="AC191" s="210"/>
      <c r="AD191" s="210"/>
      <c r="AE191" s="210"/>
      <c r="AF191" s="210"/>
      <c r="AG191" s="210" t="s">
        <v>126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3" x14ac:dyDescent="0.2">
      <c r="A192" s="217"/>
      <c r="B192" s="218"/>
      <c r="C192" s="250" t="s">
        <v>255</v>
      </c>
      <c r="D192" s="224"/>
      <c r="E192" s="225">
        <v>818.4</v>
      </c>
      <c r="F192" s="220"/>
      <c r="G192" s="220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126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3" x14ac:dyDescent="0.2">
      <c r="A193" s="217"/>
      <c r="B193" s="218"/>
      <c r="C193" s="250" t="s">
        <v>256</v>
      </c>
      <c r="D193" s="224"/>
      <c r="E193" s="225">
        <v>1008</v>
      </c>
      <c r="F193" s="220"/>
      <c r="G193" s="220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126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">
      <c r="A194" s="217"/>
      <c r="B194" s="218"/>
      <c r="C194" s="251"/>
      <c r="D194" s="244"/>
      <c r="E194" s="244"/>
      <c r="F194" s="244"/>
      <c r="G194" s="244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10"/>
      <c r="AA194" s="210"/>
      <c r="AB194" s="210"/>
      <c r="AC194" s="210"/>
      <c r="AD194" s="210"/>
      <c r="AE194" s="210"/>
      <c r="AF194" s="210"/>
      <c r="AG194" s="210" t="s">
        <v>129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34">
        <v>16</v>
      </c>
      <c r="B195" s="235" t="s">
        <v>257</v>
      </c>
      <c r="C195" s="247" t="s">
        <v>258</v>
      </c>
      <c r="D195" s="236" t="s">
        <v>132</v>
      </c>
      <c r="E195" s="237">
        <v>420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3.4000000000000002E-4</v>
      </c>
      <c r="O195" s="237">
        <f>ROUND(E195*N195,2)</f>
        <v>0.14000000000000001</v>
      </c>
      <c r="P195" s="237">
        <v>0</v>
      </c>
      <c r="Q195" s="237">
        <f>ROUND(E195*P195,2)</f>
        <v>0</v>
      </c>
      <c r="R195" s="239"/>
      <c r="S195" s="239" t="s">
        <v>113</v>
      </c>
      <c r="T195" s="240" t="s">
        <v>141</v>
      </c>
      <c r="U195" s="220">
        <v>0</v>
      </c>
      <c r="V195" s="220">
        <f>ROUND(E195*U195,2)</f>
        <v>0</v>
      </c>
      <c r="W195" s="220"/>
      <c r="X195" s="220" t="s">
        <v>115</v>
      </c>
      <c r="Y195" s="220" t="s">
        <v>116</v>
      </c>
      <c r="Z195" s="210"/>
      <c r="AA195" s="210"/>
      <c r="AB195" s="210"/>
      <c r="AC195" s="210"/>
      <c r="AD195" s="210"/>
      <c r="AE195" s="210"/>
      <c r="AF195" s="210"/>
      <c r="AG195" s="210" t="s">
        <v>117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2" x14ac:dyDescent="0.2">
      <c r="A196" s="217"/>
      <c r="B196" s="218"/>
      <c r="C196" s="248" t="s">
        <v>133</v>
      </c>
      <c r="D196" s="241"/>
      <c r="E196" s="241"/>
      <c r="F196" s="241"/>
      <c r="G196" s="241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10"/>
      <c r="AA196" s="210"/>
      <c r="AB196" s="210"/>
      <c r="AC196" s="210"/>
      <c r="AD196" s="210"/>
      <c r="AE196" s="210"/>
      <c r="AF196" s="210"/>
      <c r="AG196" s="210" t="s">
        <v>119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3" x14ac:dyDescent="0.2">
      <c r="A197" s="217"/>
      <c r="B197" s="218"/>
      <c r="C197" s="249" t="s">
        <v>259</v>
      </c>
      <c r="D197" s="243"/>
      <c r="E197" s="243"/>
      <c r="F197" s="243"/>
      <c r="G197" s="243"/>
      <c r="H197" s="220"/>
      <c r="I197" s="220"/>
      <c r="J197" s="220"/>
      <c r="K197" s="220"/>
      <c r="L197" s="220"/>
      <c r="M197" s="220"/>
      <c r="N197" s="219"/>
      <c r="O197" s="219"/>
      <c r="P197" s="219"/>
      <c r="Q197" s="219"/>
      <c r="R197" s="220"/>
      <c r="S197" s="220"/>
      <c r="T197" s="220"/>
      <c r="U197" s="220"/>
      <c r="V197" s="220"/>
      <c r="W197" s="220"/>
      <c r="X197" s="220"/>
      <c r="Y197" s="220"/>
      <c r="Z197" s="210"/>
      <c r="AA197" s="210"/>
      <c r="AB197" s="210"/>
      <c r="AC197" s="210"/>
      <c r="AD197" s="210"/>
      <c r="AE197" s="210"/>
      <c r="AF197" s="210"/>
      <c r="AG197" s="210" t="s">
        <v>119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3" x14ac:dyDescent="0.2">
      <c r="A198" s="217"/>
      <c r="B198" s="218"/>
      <c r="C198" s="249" t="s">
        <v>260</v>
      </c>
      <c r="D198" s="243"/>
      <c r="E198" s="243"/>
      <c r="F198" s="243"/>
      <c r="G198" s="243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119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">
      <c r="A199" s="217"/>
      <c r="B199" s="218"/>
      <c r="C199" s="249" t="s">
        <v>249</v>
      </c>
      <c r="D199" s="243"/>
      <c r="E199" s="243"/>
      <c r="F199" s="243"/>
      <c r="G199" s="243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119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17"/>
      <c r="B200" s="218"/>
      <c r="C200" s="249" t="s">
        <v>261</v>
      </c>
      <c r="D200" s="243"/>
      <c r="E200" s="243"/>
      <c r="F200" s="243"/>
      <c r="G200" s="243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119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3" x14ac:dyDescent="0.2">
      <c r="A201" s="217"/>
      <c r="B201" s="218"/>
      <c r="C201" s="249" t="s">
        <v>142</v>
      </c>
      <c r="D201" s="243"/>
      <c r="E201" s="243"/>
      <c r="F201" s="243"/>
      <c r="G201" s="243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10"/>
      <c r="AA201" s="210"/>
      <c r="AB201" s="210"/>
      <c r="AC201" s="210"/>
      <c r="AD201" s="210"/>
      <c r="AE201" s="210"/>
      <c r="AF201" s="210"/>
      <c r="AG201" s="210" t="s">
        <v>119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3" x14ac:dyDescent="0.2">
      <c r="A202" s="217"/>
      <c r="B202" s="218"/>
      <c r="C202" s="249" t="s">
        <v>136</v>
      </c>
      <c r="D202" s="243"/>
      <c r="E202" s="243"/>
      <c r="F202" s="243"/>
      <c r="G202" s="243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10"/>
      <c r="AA202" s="210"/>
      <c r="AB202" s="210"/>
      <c r="AC202" s="210"/>
      <c r="AD202" s="210"/>
      <c r="AE202" s="210"/>
      <c r="AF202" s="210"/>
      <c r="AG202" s="210" t="s">
        <v>119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17"/>
      <c r="B203" s="218"/>
      <c r="C203" s="250" t="s">
        <v>262</v>
      </c>
      <c r="D203" s="224"/>
      <c r="E203" s="225">
        <v>420</v>
      </c>
      <c r="F203" s="220"/>
      <c r="G203" s="220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126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2" x14ac:dyDescent="0.2">
      <c r="A204" s="217"/>
      <c r="B204" s="218"/>
      <c r="C204" s="251"/>
      <c r="D204" s="244"/>
      <c r="E204" s="244"/>
      <c r="F204" s="244"/>
      <c r="G204" s="244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10"/>
      <c r="AA204" s="210"/>
      <c r="AB204" s="210"/>
      <c r="AC204" s="210"/>
      <c r="AD204" s="210"/>
      <c r="AE204" s="210"/>
      <c r="AF204" s="210"/>
      <c r="AG204" s="210" t="s">
        <v>129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">
      <c r="A205" s="234">
        <v>17</v>
      </c>
      <c r="B205" s="235" t="s">
        <v>263</v>
      </c>
      <c r="C205" s="247" t="s">
        <v>264</v>
      </c>
      <c r="D205" s="236" t="s">
        <v>132</v>
      </c>
      <c r="E205" s="237">
        <v>420</v>
      </c>
      <c r="F205" s="238"/>
      <c r="G205" s="239">
        <f>ROUND(E205*F205,2)</f>
        <v>0</v>
      </c>
      <c r="H205" s="238"/>
      <c r="I205" s="239">
        <f>ROUND(E205*H205,2)</f>
        <v>0</v>
      </c>
      <c r="J205" s="238"/>
      <c r="K205" s="239">
        <f>ROUND(E205*J205,2)</f>
        <v>0</v>
      </c>
      <c r="L205" s="239">
        <v>21</v>
      </c>
      <c r="M205" s="239">
        <f>G205*(1+L205/100)</f>
        <v>0</v>
      </c>
      <c r="N205" s="237">
        <v>6.9999999999999999E-4</v>
      </c>
      <c r="O205" s="237">
        <f>ROUND(E205*N205,2)</f>
        <v>0.28999999999999998</v>
      </c>
      <c r="P205" s="237">
        <v>0</v>
      </c>
      <c r="Q205" s="237">
        <f>ROUND(E205*P205,2)</f>
        <v>0</v>
      </c>
      <c r="R205" s="239"/>
      <c r="S205" s="239" t="s">
        <v>113</v>
      </c>
      <c r="T205" s="240" t="s">
        <v>141</v>
      </c>
      <c r="U205" s="220">
        <v>0</v>
      </c>
      <c r="V205" s="220">
        <f>ROUND(E205*U205,2)</f>
        <v>0</v>
      </c>
      <c r="W205" s="220"/>
      <c r="X205" s="220" t="s">
        <v>115</v>
      </c>
      <c r="Y205" s="220" t="s">
        <v>116</v>
      </c>
      <c r="Z205" s="210"/>
      <c r="AA205" s="210"/>
      <c r="AB205" s="210"/>
      <c r="AC205" s="210"/>
      <c r="AD205" s="210"/>
      <c r="AE205" s="210"/>
      <c r="AF205" s="210"/>
      <c r="AG205" s="210" t="s">
        <v>117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2" x14ac:dyDescent="0.2">
      <c r="A206" s="217"/>
      <c r="B206" s="218"/>
      <c r="C206" s="248" t="s">
        <v>133</v>
      </c>
      <c r="D206" s="241"/>
      <c r="E206" s="241"/>
      <c r="F206" s="241"/>
      <c r="G206" s="241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10"/>
      <c r="AA206" s="210"/>
      <c r="AB206" s="210"/>
      <c r="AC206" s="210"/>
      <c r="AD206" s="210"/>
      <c r="AE206" s="210"/>
      <c r="AF206" s="210"/>
      <c r="AG206" s="210" t="s">
        <v>119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">
      <c r="A207" s="217"/>
      <c r="B207" s="218"/>
      <c r="C207" s="249" t="s">
        <v>259</v>
      </c>
      <c r="D207" s="243"/>
      <c r="E207" s="243"/>
      <c r="F207" s="243"/>
      <c r="G207" s="243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10"/>
      <c r="AA207" s="210"/>
      <c r="AB207" s="210"/>
      <c r="AC207" s="210"/>
      <c r="AD207" s="210"/>
      <c r="AE207" s="210"/>
      <c r="AF207" s="210"/>
      <c r="AG207" s="210" t="s">
        <v>119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3" x14ac:dyDescent="0.2">
      <c r="A208" s="217"/>
      <c r="B208" s="218"/>
      <c r="C208" s="249" t="s">
        <v>260</v>
      </c>
      <c r="D208" s="243"/>
      <c r="E208" s="243"/>
      <c r="F208" s="243"/>
      <c r="G208" s="243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119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3" x14ac:dyDescent="0.2">
      <c r="A209" s="217"/>
      <c r="B209" s="218"/>
      <c r="C209" s="249" t="s">
        <v>249</v>
      </c>
      <c r="D209" s="243"/>
      <c r="E209" s="243"/>
      <c r="F209" s="243"/>
      <c r="G209" s="243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10"/>
      <c r="AA209" s="210"/>
      <c r="AB209" s="210"/>
      <c r="AC209" s="210"/>
      <c r="AD209" s="210"/>
      <c r="AE209" s="210"/>
      <c r="AF209" s="210"/>
      <c r="AG209" s="210" t="s">
        <v>119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3" x14ac:dyDescent="0.2">
      <c r="A210" s="217"/>
      <c r="B210" s="218"/>
      <c r="C210" s="249" t="s">
        <v>261</v>
      </c>
      <c r="D210" s="243"/>
      <c r="E210" s="243"/>
      <c r="F210" s="243"/>
      <c r="G210" s="243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20"/>
      <c r="Z210" s="210"/>
      <c r="AA210" s="210"/>
      <c r="AB210" s="210"/>
      <c r="AC210" s="210"/>
      <c r="AD210" s="210"/>
      <c r="AE210" s="210"/>
      <c r="AF210" s="210"/>
      <c r="AG210" s="210" t="s">
        <v>119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3" x14ac:dyDescent="0.2">
      <c r="A211" s="217"/>
      <c r="B211" s="218"/>
      <c r="C211" s="249" t="s">
        <v>142</v>
      </c>
      <c r="D211" s="243"/>
      <c r="E211" s="243"/>
      <c r="F211" s="243"/>
      <c r="G211" s="243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10"/>
      <c r="AA211" s="210"/>
      <c r="AB211" s="210"/>
      <c r="AC211" s="210"/>
      <c r="AD211" s="210"/>
      <c r="AE211" s="210"/>
      <c r="AF211" s="210"/>
      <c r="AG211" s="210" t="s">
        <v>119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3" x14ac:dyDescent="0.2">
      <c r="A212" s="217"/>
      <c r="B212" s="218"/>
      <c r="C212" s="249" t="s">
        <v>136</v>
      </c>
      <c r="D212" s="243"/>
      <c r="E212" s="243"/>
      <c r="F212" s="243"/>
      <c r="G212" s="243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119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17"/>
      <c r="B213" s="218"/>
      <c r="C213" s="250" t="s">
        <v>262</v>
      </c>
      <c r="D213" s="224"/>
      <c r="E213" s="225">
        <v>420</v>
      </c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126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2" x14ac:dyDescent="0.2">
      <c r="A214" s="217"/>
      <c r="B214" s="218"/>
      <c r="C214" s="251"/>
      <c r="D214" s="244"/>
      <c r="E214" s="244"/>
      <c r="F214" s="244"/>
      <c r="G214" s="244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20"/>
      <c r="Z214" s="210"/>
      <c r="AA214" s="210"/>
      <c r="AB214" s="210"/>
      <c r="AC214" s="210"/>
      <c r="AD214" s="210"/>
      <c r="AE214" s="210"/>
      <c r="AF214" s="210"/>
      <c r="AG214" s="210" t="s">
        <v>129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">
      <c r="A215" s="234">
        <v>18</v>
      </c>
      <c r="B215" s="235" t="s">
        <v>265</v>
      </c>
      <c r="C215" s="247" t="s">
        <v>266</v>
      </c>
      <c r="D215" s="236" t="s">
        <v>132</v>
      </c>
      <c r="E215" s="237">
        <v>420</v>
      </c>
      <c r="F215" s="238"/>
      <c r="G215" s="239">
        <f>ROUND(E215*F215,2)</f>
        <v>0</v>
      </c>
      <c r="H215" s="238"/>
      <c r="I215" s="239">
        <f>ROUND(E215*H215,2)</f>
        <v>0</v>
      </c>
      <c r="J215" s="238"/>
      <c r="K215" s="239">
        <f>ROUND(E215*J215,2)</f>
        <v>0</v>
      </c>
      <c r="L215" s="239">
        <v>21</v>
      </c>
      <c r="M215" s="239">
        <f>G215*(1+L215/100)</f>
        <v>0</v>
      </c>
      <c r="N215" s="237">
        <v>0</v>
      </c>
      <c r="O215" s="237">
        <f>ROUND(E215*N215,2)</f>
        <v>0</v>
      </c>
      <c r="P215" s="237">
        <v>0</v>
      </c>
      <c r="Q215" s="237">
        <f>ROUND(E215*P215,2)</f>
        <v>0</v>
      </c>
      <c r="R215" s="239"/>
      <c r="S215" s="239" t="s">
        <v>113</v>
      </c>
      <c r="T215" s="240" t="s">
        <v>114</v>
      </c>
      <c r="U215" s="220">
        <v>0</v>
      </c>
      <c r="V215" s="220">
        <f>ROUND(E215*U215,2)</f>
        <v>0</v>
      </c>
      <c r="W215" s="220"/>
      <c r="X215" s="220" t="s">
        <v>115</v>
      </c>
      <c r="Y215" s="220" t="s">
        <v>116</v>
      </c>
      <c r="Z215" s="210"/>
      <c r="AA215" s="210"/>
      <c r="AB215" s="210"/>
      <c r="AC215" s="210"/>
      <c r="AD215" s="210"/>
      <c r="AE215" s="210"/>
      <c r="AF215" s="210"/>
      <c r="AG215" s="210" t="s">
        <v>117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">
      <c r="A216" s="217"/>
      <c r="B216" s="218"/>
      <c r="C216" s="248" t="s">
        <v>133</v>
      </c>
      <c r="D216" s="241"/>
      <c r="E216" s="241"/>
      <c r="F216" s="241"/>
      <c r="G216" s="241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10"/>
      <c r="AA216" s="210"/>
      <c r="AB216" s="210"/>
      <c r="AC216" s="210"/>
      <c r="AD216" s="210"/>
      <c r="AE216" s="210"/>
      <c r="AF216" s="210"/>
      <c r="AG216" s="210" t="s">
        <v>119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17"/>
      <c r="B217" s="218"/>
      <c r="C217" s="249" t="s">
        <v>267</v>
      </c>
      <c r="D217" s="243"/>
      <c r="E217" s="243"/>
      <c r="F217" s="243"/>
      <c r="G217" s="243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119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">
      <c r="A218" s="217"/>
      <c r="B218" s="218"/>
      <c r="C218" s="249" t="s">
        <v>268</v>
      </c>
      <c r="D218" s="243"/>
      <c r="E218" s="243"/>
      <c r="F218" s="243"/>
      <c r="G218" s="243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119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">
      <c r="A219" s="217"/>
      <c r="B219" s="218"/>
      <c r="C219" s="249" t="s">
        <v>269</v>
      </c>
      <c r="D219" s="243"/>
      <c r="E219" s="243"/>
      <c r="F219" s="243"/>
      <c r="G219" s="243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10"/>
      <c r="AA219" s="210"/>
      <c r="AB219" s="210"/>
      <c r="AC219" s="210"/>
      <c r="AD219" s="210"/>
      <c r="AE219" s="210"/>
      <c r="AF219" s="210"/>
      <c r="AG219" s="210" t="s">
        <v>119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3" x14ac:dyDescent="0.2">
      <c r="A220" s="217"/>
      <c r="B220" s="218"/>
      <c r="C220" s="249" t="s">
        <v>270</v>
      </c>
      <c r="D220" s="243"/>
      <c r="E220" s="243"/>
      <c r="F220" s="243"/>
      <c r="G220" s="243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119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17"/>
      <c r="B221" s="218"/>
      <c r="C221" s="249" t="s">
        <v>271</v>
      </c>
      <c r="D221" s="243"/>
      <c r="E221" s="243"/>
      <c r="F221" s="243"/>
      <c r="G221" s="243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119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42" t="str">
        <f>C221</f>
        <v>- úpravu napojení, ukončení podél obrubníků, dilatačních zařízení, odvodňovacích proužků, odvodňovačů, vpustí, šachet a pod.</v>
      </c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">
      <c r="A222" s="217"/>
      <c r="B222" s="218"/>
      <c r="C222" s="249" t="s">
        <v>142</v>
      </c>
      <c r="D222" s="243"/>
      <c r="E222" s="243"/>
      <c r="F222" s="243"/>
      <c r="G222" s="243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119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">
      <c r="A223" s="217"/>
      <c r="B223" s="218"/>
      <c r="C223" s="249" t="s">
        <v>250</v>
      </c>
      <c r="D223" s="243"/>
      <c r="E223" s="243"/>
      <c r="F223" s="243"/>
      <c r="G223" s="243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20"/>
      <c r="Z223" s="210"/>
      <c r="AA223" s="210"/>
      <c r="AB223" s="210"/>
      <c r="AC223" s="210"/>
      <c r="AD223" s="210"/>
      <c r="AE223" s="210"/>
      <c r="AF223" s="210"/>
      <c r="AG223" s="210" t="s">
        <v>119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3" x14ac:dyDescent="0.2">
      <c r="A224" s="217"/>
      <c r="B224" s="218"/>
      <c r="C224" s="249" t="s">
        <v>272</v>
      </c>
      <c r="D224" s="243"/>
      <c r="E224" s="243"/>
      <c r="F224" s="243"/>
      <c r="G224" s="243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20"/>
      <c r="Z224" s="210"/>
      <c r="AA224" s="210"/>
      <c r="AB224" s="210"/>
      <c r="AC224" s="210"/>
      <c r="AD224" s="210"/>
      <c r="AE224" s="210"/>
      <c r="AF224" s="210"/>
      <c r="AG224" s="210" t="s">
        <v>119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42" t="str">
        <f>C224</f>
        <v>- těsnění podél obrubníků, dilatačních zařízení, odvodňovacích proužků, odvodňovačů, vpustí, šachet a pod.</v>
      </c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50" t="s">
        <v>262</v>
      </c>
      <c r="D225" s="224"/>
      <c r="E225" s="225">
        <v>420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126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17"/>
      <c r="B226" s="218"/>
      <c r="C226" s="251"/>
      <c r="D226" s="244"/>
      <c r="E226" s="244"/>
      <c r="F226" s="244"/>
      <c r="G226" s="244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10"/>
      <c r="AA226" s="210"/>
      <c r="AB226" s="210"/>
      <c r="AC226" s="210"/>
      <c r="AD226" s="210"/>
      <c r="AE226" s="210"/>
      <c r="AF226" s="210"/>
      <c r="AG226" s="210" t="s">
        <v>129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34">
        <v>19</v>
      </c>
      <c r="B227" s="235" t="s">
        <v>273</v>
      </c>
      <c r="C227" s="247" t="s">
        <v>274</v>
      </c>
      <c r="D227" s="236" t="s">
        <v>132</v>
      </c>
      <c r="E227" s="237">
        <v>462</v>
      </c>
      <c r="F227" s="238"/>
      <c r="G227" s="239">
        <f>ROUND(E227*F227,2)</f>
        <v>0</v>
      </c>
      <c r="H227" s="238"/>
      <c r="I227" s="239">
        <f>ROUND(E227*H227,2)</f>
        <v>0</v>
      </c>
      <c r="J227" s="238"/>
      <c r="K227" s="239">
        <f>ROUND(E227*J227,2)</f>
        <v>0</v>
      </c>
      <c r="L227" s="239">
        <v>21</v>
      </c>
      <c r="M227" s="239">
        <f>G227*(1+L227/100)</f>
        <v>0</v>
      </c>
      <c r="N227" s="237">
        <v>0</v>
      </c>
      <c r="O227" s="237">
        <f>ROUND(E227*N227,2)</f>
        <v>0</v>
      </c>
      <c r="P227" s="237">
        <v>0</v>
      </c>
      <c r="Q227" s="237">
        <f>ROUND(E227*P227,2)</f>
        <v>0</v>
      </c>
      <c r="R227" s="239"/>
      <c r="S227" s="239" t="s">
        <v>113</v>
      </c>
      <c r="T227" s="240" t="s">
        <v>114</v>
      </c>
      <c r="U227" s="220">
        <v>0</v>
      </c>
      <c r="V227" s="220">
        <f>ROUND(E227*U227,2)</f>
        <v>0</v>
      </c>
      <c r="W227" s="220"/>
      <c r="X227" s="220" t="s">
        <v>115</v>
      </c>
      <c r="Y227" s="220" t="s">
        <v>116</v>
      </c>
      <c r="Z227" s="210"/>
      <c r="AA227" s="210"/>
      <c r="AB227" s="210"/>
      <c r="AC227" s="210"/>
      <c r="AD227" s="210"/>
      <c r="AE227" s="210"/>
      <c r="AF227" s="210"/>
      <c r="AG227" s="210" t="s">
        <v>117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">
      <c r="A228" s="217"/>
      <c r="B228" s="218"/>
      <c r="C228" s="248" t="s">
        <v>133</v>
      </c>
      <c r="D228" s="241"/>
      <c r="E228" s="241"/>
      <c r="F228" s="241"/>
      <c r="G228" s="241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119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3" x14ac:dyDescent="0.2">
      <c r="A229" s="217"/>
      <c r="B229" s="218"/>
      <c r="C229" s="249" t="s">
        <v>267</v>
      </c>
      <c r="D229" s="243"/>
      <c r="E229" s="243"/>
      <c r="F229" s="243"/>
      <c r="G229" s="243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10"/>
      <c r="AA229" s="210"/>
      <c r="AB229" s="210"/>
      <c r="AC229" s="210"/>
      <c r="AD229" s="210"/>
      <c r="AE229" s="210"/>
      <c r="AF229" s="210"/>
      <c r="AG229" s="210" t="s">
        <v>119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3" x14ac:dyDescent="0.2">
      <c r="A230" s="217"/>
      <c r="B230" s="218"/>
      <c r="C230" s="249" t="s">
        <v>268</v>
      </c>
      <c r="D230" s="243"/>
      <c r="E230" s="243"/>
      <c r="F230" s="243"/>
      <c r="G230" s="243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10"/>
      <c r="AA230" s="210"/>
      <c r="AB230" s="210"/>
      <c r="AC230" s="210"/>
      <c r="AD230" s="210"/>
      <c r="AE230" s="210"/>
      <c r="AF230" s="210"/>
      <c r="AG230" s="210" t="s">
        <v>119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3" x14ac:dyDescent="0.2">
      <c r="A231" s="217"/>
      <c r="B231" s="218"/>
      <c r="C231" s="249" t="s">
        <v>269</v>
      </c>
      <c r="D231" s="243"/>
      <c r="E231" s="243"/>
      <c r="F231" s="243"/>
      <c r="G231" s="243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10"/>
      <c r="AA231" s="210"/>
      <c r="AB231" s="210"/>
      <c r="AC231" s="210"/>
      <c r="AD231" s="210"/>
      <c r="AE231" s="210"/>
      <c r="AF231" s="210"/>
      <c r="AG231" s="210" t="s">
        <v>119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3" x14ac:dyDescent="0.2">
      <c r="A232" s="217"/>
      <c r="B232" s="218"/>
      <c r="C232" s="249" t="s">
        <v>270</v>
      </c>
      <c r="D232" s="243"/>
      <c r="E232" s="243"/>
      <c r="F232" s="243"/>
      <c r="G232" s="243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119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3" x14ac:dyDescent="0.2">
      <c r="A233" s="217"/>
      <c r="B233" s="218"/>
      <c r="C233" s="249" t="s">
        <v>271</v>
      </c>
      <c r="D233" s="243"/>
      <c r="E233" s="243"/>
      <c r="F233" s="243"/>
      <c r="G233" s="243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20"/>
      <c r="Z233" s="210"/>
      <c r="AA233" s="210"/>
      <c r="AB233" s="210"/>
      <c r="AC233" s="210"/>
      <c r="AD233" s="210"/>
      <c r="AE233" s="210"/>
      <c r="AF233" s="210"/>
      <c r="AG233" s="210" t="s">
        <v>119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42" t="str">
        <f>C233</f>
        <v>- úpravu napojení, ukončení podél obrubníků, dilatačních zařízení, odvodňovacích proužků, odvodňovačů, vpustí, šachet a pod.</v>
      </c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17"/>
      <c r="B234" s="218"/>
      <c r="C234" s="249" t="s">
        <v>142</v>
      </c>
      <c r="D234" s="243"/>
      <c r="E234" s="243"/>
      <c r="F234" s="243"/>
      <c r="G234" s="243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119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3" x14ac:dyDescent="0.2">
      <c r="A235" s="217"/>
      <c r="B235" s="218"/>
      <c r="C235" s="249" t="s">
        <v>250</v>
      </c>
      <c r="D235" s="243"/>
      <c r="E235" s="243"/>
      <c r="F235" s="243"/>
      <c r="G235" s="243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119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3" x14ac:dyDescent="0.2">
      <c r="A236" s="217"/>
      <c r="B236" s="218"/>
      <c r="C236" s="249" t="s">
        <v>272</v>
      </c>
      <c r="D236" s="243"/>
      <c r="E236" s="243"/>
      <c r="F236" s="243"/>
      <c r="G236" s="243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10"/>
      <c r="AA236" s="210"/>
      <c r="AB236" s="210"/>
      <c r="AC236" s="210"/>
      <c r="AD236" s="210"/>
      <c r="AE236" s="210"/>
      <c r="AF236" s="210"/>
      <c r="AG236" s="210" t="s">
        <v>119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42" t="str">
        <f>C236</f>
        <v>- těsnění podél obrubníků, dilatačních zařízení, odvodňovacích proužků, odvodňovačů, vpustí, šachet a pod.</v>
      </c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">
      <c r="A237" s="217"/>
      <c r="B237" s="218"/>
      <c r="C237" s="250" t="s">
        <v>275</v>
      </c>
      <c r="D237" s="224"/>
      <c r="E237" s="225">
        <v>462</v>
      </c>
      <c r="F237" s="220"/>
      <c r="G237" s="220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10"/>
      <c r="AA237" s="210"/>
      <c r="AB237" s="210"/>
      <c r="AC237" s="210"/>
      <c r="AD237" s="210"/>
      <c r="AE237" s="210"/>
      <c r="AF237" s="210"/>
      <c r="AG237" s="210" t="s">
        <v>126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51"/>
      <c r="D238" s="244"/>
      <c r="E238" s="244"/>
      <c r="F238" s="244"/>
      <c r="G238" s="244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129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34">
        <v>20</v>
      </c>
      <c r="B239" s="235" t="s">
        <v>276</v>
      </c>
      <c r="C239" s="247" t="s">
        <v>277</v>
      </c>
      <c r="D239" s="236" t="s">
        <v>278</v>
      </c>
      <c r="E239" s="237">
        <v>11</v>
      </c>
      <c r="F239" s="238"/>
      <c r="G239" s="239">
        <f>ROUND(E239*F239,2)</f>
        <v>0</v>
      </c>
      <c r="H239" s="238"/>
      <c r="I239" s="239">
        <f>ROUND(E239*H239,2)</f>
        <v>0</v>
      </c>
      <c r="J239" s="238"/>
      <c r="K239" s="239">
        <f>ROUND(E239*J239,2)</f>
        <v>0</v>
      </c>
      <c r="L239" s="239">
        <v>21</v>
      </c>
      <c r="M239" s="239">
        <f>G239*(1+L239/100)</f>
        <v>0</v>
      </c>
      <c r="N239" s="237">
        <v>3.5999999999999999E-3</v>
      </c>
      <c r="O239" s="237">
        <f>ROUND(E239*N239,2)</f>
        <v>0.04</v>
      </c>
      <c r="P239" s="237">
        <v>0</v>
      </c>
      <c r="Q239" s="237">
        <f>ROUND(E239*P239,2)</f>
        <v>0</v>
      </c>
      <c r="R239" s="239"/>
      <c r="S239" s="239" t="s">
        <v>113</v>
      </c>
      <c r="T239" s="240" t="s">
        <v>279</v>
      </c>
      <c r="U239" s="220">
        <v>0</v>
      </c>
      <c r="V239" s="220">
        <f>ROUND(E239*U239,2)</f>
        <v>0</v>
      </c>
      <c r="W239" s="220"/>
      <c r="X239" s="220" t="s">
        <v>115</v>
      </c>
      <c r="Y239" s="220" t="s">
        <v>116</v>
      </c>
      <c r="Z239" s="210"/>
      <c r="AA239" s="210"/>
      <c r="AB239" s="210"/>
      <c r="AC239" s="210"/>
      <c r="AD239" s="210"/>
      <c r="AE239" s="210"/>
      <c r="AF239" s="210"/>
      <c r="AG239" s="210" t="s">
        <v>117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2" x14ac:dyDescent="0.2">
      <c r="A240" s="217"/>
      <c r="B240" s="218"/>
      <c r="C240" s="248" t="s">
        <v>133</v>
      </c>
      <c r="D240" s="241"/>
      <c r="E240" s="241"/>
      <c r="F240" s="241"/>
      <c r="G240" s="241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10"/>
      <c r="AA240" s="210"/>
      <c r="AB240" s="210"/>
      <c r="AC240" s="210"/>
      <c r="AD240" s="210"/>
      <c r="AE240" s="210"/>
      <c r="AF240" s="210"/>
      <c r="AG240" s="210" t="s">
        <v>119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3" x14ac:dyDescent="0.2">
      <c r="A241" s="217"/>
      <c r="B241" s="218"/>
      <c r="C241" s="249" t="s">
        <v>280</v>
      </c>
      <c r="D241" s="243"/>
      <c r="E241" s="243"/>
      <c r="F241" s="243"/>
      <c r="G241" s="243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119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3" x14ac:dyDescent="0.2">
      <c r="A242" s="217"/>
      <c r="B242" s="218"/>
      <c r="C242" s="249" t="s">
        <v>281</v>
      </c>
      <c r="D242" s="243"/>
      <c r="E242" s="243"/>
      <c r="F242" s="243"/>
      <c r="G242" s="243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119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2" x14ac:dyDescent="0.2">
      <c r="A243" s="217"/>
      <c r="B243" s="218"/>
      <c r="C243" s="250" t="s">
        <v>282</v>
      </c>
      <c r="D243" s="224"/>
      <c r="E243" s="225">
        <v>11</v>
      </c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126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2" x14ac:dyDescent="0.2">
      <c r="A244" s="217"/>
      <c r="B244" s="218"/>
      <c r="C244" s="251"/>
      <c r="D244" s="244"/>
      <c r="E244" s="244"/>
      <c r="F244" s="244"/>
      <c r="G244" s="244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10"/>
      <c r="AA244" s="210"/>
      <c r="AB244" s="210"/>
      <c r="AC244" s="210"/>
      <c r="AD244" s="210"/>
      <c r="AE244" s="210"/>
      <c r="AF244" s="210"/>
      <c r="AG244" s="210" t="s">
        <v>129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34">
        <v>21</v>
      </c>
      <c r="B245" s="235" t="s">
        <v>283</v>
      </c>
      <c r="C245" s="247" t="s">
        <v>246</v>
      </c>
      <c r="D245" s="236" t="s">
        <v>132</v>
      </c>
      <c r="E245" s="237">
        <v>483</v>
      </c>
      <c r="F245" s="238"/>
      <c r="G245" s="239">
        <f>ROUND(E245*F245,2)</f>
        <v>0</v>
      </c>
      <c r="H245" s="238"/>
      <c r="I245" s="239">
        <f>ROUND(E245*H245,2)</f>
        <v>0</v>
      </c>
      <c r="J245" s="238"/>
      <c r="K245" s="239">
        <f>ROUND(E245*J245,2)</f>
        <v>0</v>
      </c>
      <c r="L245" s="239">
        <v>21</v>
      </c>
      <c r="M245" s="239">
        <f>G245*(1+L245/100)</f>
        <v>0</v>
      </c>
      <c r="N245" s="237">
        <v>0.34499999999999997</v>
      </c>
      <c r="O245" s="237">
        <f>ROUND(E245*N245,2)</f>
        <v>166.64</v>
      </c>
      <c r="P245" s="237">
        <v>0</v>
      </c>
      <c r="Q245" s="237">
        <f>ROUND(E245*P245,2)</f>
        <v>0</v>
      </c>
      <c r="R245" s="239"/>
      <c r="S245" s="239" t="s">
        <v>284</v>
      </c>
      <c r="T245" s="240" t="s">
        <v>141</v>
      </c>
      <c r="U245" s="220">
        <v>0</v>
      </c>
      <c r="V245" s="220">
        <f>ROUND(E245*U245,2)</f>
        <v>0</v>
      </c>
      <c r="W245" s="220"/>
      <c r="X245" s="220" t="s">
        <v>115</v>
      </c>
      <c r="Y245" s="220" t="s">
        <v>116</v>
      </c>
      <c r="Z245" s="210"/>
      <c r="AA245" s="210"/>
      <c r="AB245" s="210"/>
      <c r="AC245" s="210"/>
      <c r="AD245" s="210"/>
      <c r="AE245" s="210"/>
      <c r="AF245" s="210"/>
      <c r="AG245" s="210" t="s">
        <v>117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17"/>
      <c r="B246" s="218"/>
      <c r="C246" s="248" t="s">
        <v>133</v>
      </c>
      <c r="D246" s="241"/>
      <c r="E246" s="241"/>
      <c r="F246" s="241"/>
      <c r="G246" s="241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10"/>
      <c r="AA246" s="210"/>
      <c r="AB246" s="210"/>
      <c r="AC246" s="210"/>
      <c r="AD246" s="210"/>
      <c r="AE246" s="210"/>
      <c r="AF246" s="210"/>
      <c r="AG246" s="210" t="s">
        <v>119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">
      <c r="A247" s="217"/>
      <c r="B247" s="218"/>
      <c r="C247" s="249" t="s">
        <v>247</v>
      </c>
      <c r="D247" s="243"/>
      <c r="E247" s="243"/>
      <c r="F247" s="243"/>
      <c r="G247" s="243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119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">
      <c r="A248" s="217"/>
      <c r="B248" s="218"/>
      <c r="C248" s="249" t="s">
        <v>248</v>
      </c>
      <c r="D248" s="243"/>
      <c r="E248" s="243"/>
      <c r="F248" s="243"/>
      <c r="G248" s="243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20"/>
      <c r="Z248" s="210"/>
      <c r="AA248" s="210"/>
      <c r="AB248" s="210"/>
      <c r="AC248" s="210"/>
      <c r="AD248" s="210"/>
      <c r="AE248" s="210"/>
      <c r="AF248" s="210"/>
      <c r="AG248" s="210" t="s">
        <v>119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3" x14ac:dyDescent="0.2">
      <c r="A249" s="217"/>
      <c r="B249" s="218"/>
      <c r="C249" s="249" t="s">
        <v>249</v>
      </c>
      <c r="D249" s="243"/>
      <c r="E249" s="243"/>
      <c r="F249" s="243"/>
      <c r="G249" s="243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119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3" x14ac:dyDescent="0.2">
      <c r="A250" s="217"/>
      <c r="B250" s="218"/>
      <c r="C250" s="249" t="s">
        <v>142</v>
      </c>
      <c r="D250" s="243"/>
      <c r="E250" s="243"/>
      <c r="F250" s="243"/>
      <c r="G250" s="243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20"/>
      <c r="Z250" s="210"/>
      <c r="AA250" s="210"/>
      <c r="AB250" s="210"/>
      <c r="AC250" s="210"/>
      <c r="AD250" s="210"/>
      <c r="AE250" s="210"/>
      <c r="AF250" s="210"/>
      <c r="AG250" s="210" t="s">
        <v>119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3" x14ac:dyDescent="0.2">
      <c r="A251" s="217"/>
      <c r="B251" s="218"/>
      <c r="C251" s="249" t="s">
        <v>250</v>
      </c>
      <c r="D251" s="243"/>
      <c r="E251" s="243"/>
      <c r="F251" s="243"/>
      <c r="G251" s="243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119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2" x14ac:dyDescent="0.2">
      <c r="A252" s="217"/>
      <c r="B252" s="218"/>
      <c r="C252" s="250" t="s">
        <v>285</v>
      </c>
      <c r="D252" s="224"/>
      <c r="E252" s="225">
        <v>483</v>
      </c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126</v>
      </c>
      <c r="AH252" s="210">
        <v>0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17"/>
      <c r="B253" s="218"/>
      <c r="C253" s="251"/>
      <c r="D253" s="244"/>
      <c r="E253" s="244"/>
      <c r="F253" s="244"/>
      <c r="G253" s="244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10"/>
      <c r="AA253" s="210"/>
      <c r="AB253" s="210"/>
      <c r="AC253" s="210"/>
      <c r="AD253" s="210"/>
      <c r="AE253" s="210"/>
      <c r="AF253" s="210"/>
      <c r="AG253" s="210" t="s">
        <v>129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1" x14ac:dyDescent="0.2">
      <c r="A254" s="234">
        <v>22</v>
      </c>
      <c r="B254" s="235" t="s">
        <v>286</v>
      </c>
      <c r="C254" s="247" t="s">
        <v>287</v>
      </c>
      <c r="D254" s="236" t="s">
        <v>132</v>
      </c>
      <c r="E254" s="237">
        <v>409.2</v>
      </c>
      <c r="F254" s="238"/>
      <c r="G254" s="239">
        <f>ROUND(E254*F254,2)</f>
        <v>0</v>
      </c>
      <c r="H254" s="238"/>
      <c r="I254" s="239">
        <f>ROUND(E254*H254,2)</f>
        <v>0</v>
      </c>
      <c r="J254" s="238"/>
      <c r="K254" s="239">
        <f>ROUND(E254*J254,2)</f>
        <v>0</v>
      </c>
      <c r="L254" s="239">
        <v>21</v>
      </c>
      <c r="M254" s="239">
        <f>G254*(1+L254/100)</f>
        <v>0</v>
      </c>
      <c r="N254" s="237">
        <v>0.46</v>
      </c>
      <c r="O254" s="237">
        <f>ROUND(E254*N254,2)</f>
        <v>188.23</v>
      </c>
      <c r="P254" s="237">
        <v>0</v>
      </c>
      <c r="Q254" s="237">
        <f>ROUND(E254*P254,2)</f>
        <v>0</v>
      </c>
      <c r="R254" s="239"/>
      <c r="S254" s="239" t="s">
        <v>284</v>
      </c>
      <c r="T254" s="240" t="s">
        <v>141</v>
      </c>
      <c r="U254" s="220">
        <v>0</v>
      </c>
      <c r="V254" s="220">
        <f>ROUND(E254*U254,2)</f>
        <v>0</v>
      </c>
      <c r="W254" s="220"/>
      <c r="X254" s="220" t="s">
        <v>115</v>
      </c>
      <c r="Y254" s="220" t="s">
        <v>116</v>
      </c>
      <c r="Z254" s="210"/>
      <c r="AA254" s="210"/>
      <c r="AB254" s="210"/>
      <c r="AC254" s="210"/>
      <c r="AD254" s="210"/>
      <c r="AE254" s="210"/>
      <c r="AF254" s="210"/>
      <c r="AG254" s="210" t="s">
        <v>117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48" t="s">
        <v>133</v>
      </c>
      <c r="D255" s="241"/>
      <c r="E255" s="241"/>
      <c r="F255" s="241"/>
      <c r="G255" s="241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119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3" x14ac:dyDescent="0.2">
      <c r="A256" s="217"/>
      <c r="B256" s="218"/>
      <c r="C256" s="249" t="s">
        <v>247</v>
      </c>
      <c r="D256" s="243"/>
      <c r="E256" s="243"/>
      <c r="F256" s="243"/>
      <c r="G256" s="243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10"/>
      <c r="AA256" s="210"/>
      <c r="AB256" s="210"/>
      <c r="AC256" s="210"/>
      <c r="AD256" s="210"/>
      <c r="AE256" s="210"/>
      <c r="AF256" s="210"/>
      <c r="AG256" s="210" t="s">
        <v>119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3" x14ac:dyDescent="0.2">
      <c r="A257" s="217"/>
      <c r="B257" s="218"/>
      <c r="C257" s="249" t="s">
        <v>248</v>
      </c>
      <c r="D257" s="243"/>
      <c r="E257" s="243"/>
      <c r="F257" s="243"/>
      <c r="G257" s="243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20"/>
      <c r="Z257" s="210"/>
      <c r="AA257" s="210"/>
      <c r="AB257" s="210"/>
      <c r="AC257" s="210"/>
      <c r="AD257" s="210"/>
      <c r="AE257" s="210"/>
      <c r="AF257" s="210"/>
      <c r="AG257" s="210" t="s">
        <v>119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3" x14ac:dyDescent="0.2">
      <c r="A258" s="217"/>
      <c r="B258" s="218"/>
      <c r="C258" s="249" t="s">
        <v>249</v>
      </c>
      <c r="D258" s="243"/>
      <c r="E258" s="243"/>
      <c r="F258" s="243"/>
      <c r="G258" s="243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10"/>
      <c r="AA258" s="210"/>
      <c r="AB258" s="210"/>
      <c r="AC258" s="210"/>
      <c r="AD258" s="210"/>
      <c r="AE258" s="210"/>
      <c r="AF258" s="210"/>
      <c r="AG258" s="210" t="s">
        <v>119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3" x14ac:dyDescent="0.2">
      <c r="A259" s="217"/>
      <c r="B259" s="218"/>
      <c r="C259" s="249" t="s">
        <v>142</v>
      </c>
      <c r="D259" s="243"/>
      <c r="E259" s="243"/>
      <c r="F259" s="243"/>
      <c r="G259" s="243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119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3" x14ac:dyDescent="0.2">
      <c r="A260" s="217"/>
      <c r="B260" s="218"/>
      <c r="C260" s="249" t="s">
        <v>250</v>
      </c>
      <c r="D260" s="243"/>
      <c r="E260" s="243"/>
      <c r="F260" s="243"/>
      <c r="G260" s="243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10"/>
      <c r="AA260" s="210"/>
      <c r="AB260" s="210"/>
      <c r="AC260" s="210"/>
      <c r="AD260" s="210"/>
      <c r="AE260" s="210"/>
      <c r="AF260" s="210"/>
      <c r="AG260" s="210" t="s">
        <v>119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2" x14ac:dyDescent="0.2">
      <c r="A261" s="217"/>
      <c r="B261" s="218"/>
      <c r="C261" s="250" t="s">
        <v>288</v>
      </c>
      <c r="D261" s="224"/>
      <c r="E261" s="225">
        <v>409.2</v>
      </c>
      <c r="F261" s="220"/>
      <c r="G261" s="220"/>
      <c r="H261" s="220"/>
      <c r="I261" s="220"/>
      <c r="J261" s="220"/>
      <c r="K261" s="220"/>
      <c r="L261" s="220"/>
      <c r="M261" s="220"/>
      <c r="N261" s="219"/>
      <c r="O261" s="219"/>
      <c r="P261" s="219"/>
      <c r="Q261" s="219"/>
      <c r="R261" s="220"/>
      <c r="S261" s="220"/>
      <c r="T261" s="220"/>
      <c r="U261" s="220"/>
      <c r="V261" s="220"/>
      <c r="W261" s="220"/>
      <c r="X261" s="220"/>
      <c r="Y261" s="220"/>
      <c r="Z261" s="210"/>
      <c r="AA261" s="210"/>
      <c r="AB261" s="210"/>
      <c r="AC261" s="210"/>
      <c r="AD261" s="210"/>
      <c r="AE261" s="210"/>
      <c r="AF261" s="210"/>
      <c r="AG261" s="210" t="s">
        <v>126</v>
      </c>
      <c r="AH261" s="210">
        <v>0</v>
      </c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">
      <c r="A262" s="217"/>
      <c r="B262" s="218"/>
      <c r="C262" s="251"/>
      <c r="D262" s="244"/>
      <c r="E262" s="244"/>
      <c r="F262" s="244"/>
      <c r="G262" s="244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10"/>
      <c r="AA262" s="210"/>
      <c r="AB262" s="210"/>
      <c r="AC262" s="210"/>
      <c r="AD262" s="210"/>
      <c r="AE262" s="210"/>
      <c r="AF262" s="210"/>
      <c r="AG262" s="210" t="s">
        <v>129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">
      <c r="A263" s="234">
        <v>23</v>
      </c>
      <c r="B263" s="235" t="s">
        <v>289</v>
      </c>
      <c r="C263" s="247" t="s">
        <v>290</v>
      </c>
      <c r="D263" s="236" t="s">
        <v>132</v>
      </c>
      <c r="E263" s="237">
        <v>341</v>
      </c>
      <c r="F263" s="238"/>
      <c r="G263" s="239">
        <f>ROUND(E263*F263,2)</f>
        <v>0</v>
      </c>
      <c r="H263" s="238"/>
      <c r="I263" s="239">
        <f>ROUND(E263*H263,2)</f>
        <v>0</v>
      </c>
      <c r="J263" s="238"/>
      <c r="K263" s="239">
        <f>ROUND(E263*J263,2)</f>
        <v>0</v>
      </c>
      <c r="L263" s="239">
        <v>21</v>
      </c>
      <c r="M263" s="239">
        <f>G263*(1+L263/100)</f>
        <v>0</v>
      </c>
      <c r="N263" s="237">
        <v>0.15987000000000001</v>
      </c>
      <c r="O263" s="237">
        <f>ROUND(E263*N263,2)</f>
        <v>54.52</v>
      </c>
      <c r="P263" s="237">
        <v>0</v>
      </c>
      <c r="Q263" s="237">
        <f>ROUND(E263*P263,2)</f>
        <v>0</v>
      </c>
      <c r="R263" s="239"/>
      <c r="S263" s="239" t="s">
        <v>284</v>
      </c>
      <c r="T263" s="240" t="s">
        <v>291</v>
      </c>
      <c r="U263" s="220">
        <v>0</v>
      </c>
      <c r="V263" s="220">
        <f>ROUND(E263*U263,2)</f>
        <v>0</v>
      </c>
      <c r="W263" s="220"/>
      <c r="X263" s="220" t="s">
        <v>115</v>
      </c>
      <c r="Y263" s="220" t="s">
        <v>116</v>
      </c>
      <c r="Z263" s="210"/>
      <c r="AA263" s="210"/>
      <c r="AB263" s="210"/>
      <c r="AC263" s="210"/>
      <c r="AD263" s="210"/>
      <c r="AE263" s="210"/>
      <c r="AF263" s="210"/>
      <c r="AG263" s="210" t="s">
        <v>117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17"/>
      <c r="B264" s="218"/>
      <c r="C264" s="248" t="s">
        <v>349</v>
      </c>
      <c r="D264" s="241"/>
      <c r="E264" s="241"/>
      <c r="F264" s="241"/>
      <c r="G264" s="241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10"/>
      <c r="AA264" s="210"/>
      <c r="AB264" s="210"/>
      <c r="AC264" s="210"/>
      <c r="AD264" s="210"/>
      <c r="AE264" s="210"/>
      <c r="AF264" s="210"/>
      <c r="AG264" s="210" t="s">
        <v>119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3" x14ac:dyDescent="0.2">
      <c r="A265" s="217"/>
      <c r="B265" s="218"/>
      <c r="C265" s="249" t="s">
        <v>292</v>
      </c>
      <c r="D265" s="243"/>
      <c r="E265" s="243"/>
      <c r="F265" s="243"/>
      <c r="G265" s="243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10"/>
      <c r="AA265" s="210"/>
      <c r="AB265" s="210"/>
      <c r="AC265" s="210"/>
      <c r="AD265" s="210"/>
      <c r="AE265" s="210"/>
      <c r="AF265" s="210"/>
      <c r="AG265" s="210" t="s">
        <v>119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3" x14ac:dyDescent="0.2">
      <c r="A266" s="217"/>
      <c r="B266" s="218"/>
      <c r="C266" s="249" t="s">
        <v>350</v>
      </c>
      <c r="D266" s="243"/>
      <c r="E266" s="243"/>
      <c r="F266" s="243"/>
      <c r="G266" s="243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10"/>
      <c r="AA266" s="210"/>
      <c r="AB266" s="210"/>
      <c r="AC266" s="210"/>
      <c r="AD266" s="210"/>
      <c r="AE266" s="210"/>
      <c r="AF266" s="210"/>
      <c r="AG266" s="210" t="s">
        <v>119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42" t="str">
        <f>C266</f>
        <v>•	Vodopropustný povrch zajišťující infiltraci srážkových vod s funkcí čistění vod díky zajištěné retenci znečisťujících látek</v>
      </c>
      <c r="BB266" s="210"/>
      <c r="BC266" s="210"/>
      <c r="BD266" s="210"/>
      <c r="BE266" s="210"/>
      <c r="BF266" s="210"/>
      <c r="BG266" s="210"/>
      <c r="BH266" s="210"/>
    </row>
    <row r="267" spans="1:60" outlineLevel="3" x14ac:dyDescent="0.2">
      <c r="A267" s="217"/>
      <c r="B267" s="218"/>
      <c r="C267" s="249" t="s">
        <v>293</v>
      </c>
      <c r="D267" s="243"/>
      <c r="E267" s="243"/>
      <c r="F267" s="243"/>
      <c r="G267" s="243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20"/>
      <c r="Z267" s="210"/>
      <c r="AA267" s="210"/>
      <c r="AB267" s="210"/>
      <c r="AC267" s="210"/>
      <c r="AD267" s="210"/>
      <c r="AE267" s="210"/>
      <c r="AF267" s="210"/>
      <c r="AG267" s="210" t="s">
        <v>119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42" t="str">
        <f>C267</f>
        <v>•	Dlažba – složena z lícního (C55/67) a jádrového (C50/60) pórobetonu s pevně zabudovanými distančníky</v>
      </c>
      <c r="BB267" s="210"/>
      <c r="BC267" s="210"/>
      <c r="BD267" s="210"/>
      <c r="BE267" s="210"/>
      <c r="BF267" s="210"/>
      <c r="BG267" s="210"/>
      <c r="BH267" s="210"/>
    </row>
    <row r="268" spans="1:60" outlineLevel="3" x14ac:dyDescent="0.2">
      <c r="A268" s="217"/>
      <c r="B268" s="218"/>
      <c r="C268" s="249" t="s">
        <v>294</v>
      </c>
      <c r="D268" s="243"/>
      <c r="E268" s="243"/>
      <c r="F268" s="243"/>
      <c r="G268" s="243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119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42" t="str">
        <f>C268</f>
        <v>•	Dlažba – propustnost vody jednotlivá hodnota: kf  ? 1 x 10-5 m/s, střední hodnota: kf  ? 1 x 10-4 m/s.</v>
      </c>
      <c r="BB268" s="210"/>
      <c r="BC268" s="210"/>
      <c r="BD268" s="210"/>
      <c r="BE268" s="210"/>
      <c r="BF268" s="210"/>
      <c r="BG268" s="210"/>
      <c r="BH268" s="210"/>
    </row>
    <row r="269" spans="1:60" outlineLevel="3" x14ac:dyDescent="0.2">
      <c r="A269" s="217"/>
      <c r="B269" s="218"/>
      <c r="C269" s="249" t="s">
        <v>351</v>
      </c>
      <c r="D269" s="243"/>
      <c r="E269" s="243"/>
      <c r="F269" s="243"/>
      <c r="G269" s="243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10"/>
      <c r="AA269" s="210"/>
      <c r="AB269" s="210"/>
      <c r="AC269" s="210"/>
      <c r="AD269" s="210"/>
      <c r="AE269" s="210"/>
      <c r="AF269" s="210"/>
      <c r="AG269" s="210" t="s">
        <v>119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3" x14ac:dyDescent="0.2">
      <c r="A270" s="217"/>
      <c r="B270" s="218"/>
      <c r="C270" s="249" t="s">
        <v>352</v>
      </c>
      <c r="D270" s="243"/>
      <c r="E270" s="243"/>
      <c r="F270" s="243"/>
      <c r="G270" s="243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119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3" x14ac:dyDescent="0.2">
      <c r="A271" s="217"/>
      <c r="B271" s="218"/>
      <c r="C271" s="249" t="s">
        <v>353</v>
      </c>
      <c r="D271" s="243"/>
      <c r="E271" s="243"/>
      <c r="F271" s="243"/>
      <c r="G271" s="243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20"/>
      <c r="Z271" s="210"/>
      <c r="AA271" s="210"/>
      <c r="AB271" s="210"/>
      <c r="AC271" s="210"/>
      <c r="AD271" s="210"/>
      <c r="AE271" s="210"/>
      <c r="AF271" s="210"/>
      <c r="AG271" s="210" t="s">
        <v>119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3" x14ac:dyDescent="0.2">
      <c r="A272" s="217"/>
      <c r="B272" s="218"/>
      <c r="C272" s="249" t="s">
        <v>354</v>
      </c>
      <c r="D272" s="243"/>
      <c r="E272" s="243"/>
      <c r="F272" s="243"/>
      <c r="G272" s="243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119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3" x14ac:dyDescent="0.2">
      <c r="A273" s="217"/>
      <c r="B273" s="218"/>
      <c r="C273" s="253" t="s">
        <v>181</v>
      </c>
      <c r="D273" s="221"/>
      <c r="E273" s="222"/>
      <c r="F273" s="223"/>
      <c r="G273" s="223"/>
      <c r="H273" s="220"/>
      <c r="I273" s="220"/>
      <c r="J273" s="220"/>
      <c r="K273" s="220"/>
      <c r="L273" s="220"/>
      <c r="M273" s="220"/>
      <c r="N273" s="219"/>
      <c r="O273" s="219"/>
      <c r="P273" s="219"/>
      <c r="Q273" s="219"/>
      <c r="R273" s="220"/>
      <c r="S273" s="220"/>
      <c r="T273" s="220"/>
      <c r="U273" s="220"/>
      <c r="V273" s="220"/>
      <c r="W273" s="220"/>
      <c r="X273" s="220"/>
      <c r="Y273" s="220"/>
      <c r="Z273" s="210"/>
      <c r="AA273" s="210"/>
      <c r="AB273" s="210"/>
      <c r="AC273" s="210"/>
      <c r="AD273" s="210"/>
      <c r="AE273" s="210"/>
      <c r="AF273" s="210"/>
      <c r="AG273" s="210" t="s">
        <v>119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ht="22.5" outlineLevel="3" x14ac:dyDescent="0.2">
      <c r="A274" s="217"/>
      <c r="B274" s="218"/>
      <c r="C274" s="249" t="s">
        <v>295</v>
      </c>
      <c r="D274" s="243"/>
      <c r="E274" s="243"/>
      <c r="F274" s="243"/>
      <c r="G274" s="243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10"/>
      <c r="AA274" s="210"/>
      <c r="AB274" s="210"/>
      <c r="AC274" s="210"/>
      <c r="AD274" s="210"/>
      <c r="AE274" s="210"/>
      <c r="AF274" s="210"/>
      <c r="AG274" s="210" t="s">
        <v>119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42" t="str">
        <f>C274</f>
        <v>- dodání dlažebního materiálu v požadované kvalitě, dodání materiálu pro předepsané  lože v tloušťce předepsané dokumentací a pro předepsanou výplň spar</v>
      </c>
      <c r="BB274" s="210"/>
      <c r="BC274" s="210"/>
      <c r="BD274" s="210"/>
      <c r="BE274" s="210"/>
      <c r="BF274" s="210"/>
      <c r="BG274" s="210"/>
      <c r="BH274" s="210"/>
    </row>
    <row r="275" spans="1:60" outlineLevel="3" x14ac:dyDescent="0.2">
      <c r="A275" s="217"/>
      <c r="B275" s="218"/>
      <c r="C275" s="249" t="s">
        <v>268</v>
      </c>
      <c r="D275" s="243"/>
      <c r="E275" s="243"/>
      <c r="F275" s="243"/>
      <c r="G275" s="243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10"/>
      <c r="AA275" s="210"/>
      <c r="AB275" s="210"/>
      <c r="AC275" s="210"/>
      <c r="AD275" s="210"/>
      <c r="AE275" s="210"/>
      <c r="AF275" s="210"/>
      <c r="AG275" s="210" t="s">
        <v>119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3" x14ac:dyDescent="0.2">
      <c r="A276" s="217"/>
      <c r="B276" s="218"/>
      <c r="C276" s="249" t="s">
        <v>296</v>
      </c>
      <c r="D276" s="243"/>
      <c r="E276" s="243"/>
      <c r="F276" s="243"/>
      <c r="G276" s="243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119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42" t="str">
        <f>C276</f>
        <v>- uložení dlažby dle předepsaného technologického předpisu včetně předepsané podkladní vrstvy a předepsané výplně spar</v>
      </c>
      <c r="BB276" s="210"/>
      <c r="BC276" s="210"/>
      <c r="BD276" s="210"/>
      <c r="BE276" s="210"/>
      <c r="BF276" s="210"/>
      <c r="BG276" s="210"/>
      <c r="BH276" s="210"/>
    </row>
    <row r="277" spans="1:60" outlineLevel="3" x14ac:dyDescent="0.2">
      <c r="A277" s="217"/>
      <c r="B277" s="218"/>
      <c r="C277" s="249" t="s">
        <v>249</v>
      </c>
      <c r="D277" s="243"/>
      <c r="E277" s="243"/>
      <c r="F277" s="243"/>
      <c r="G277" s="243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20"/>
      <c r="Z277" s="210"/>
      <c r="AA277" s="210"/>
      <c r="AB277" s="210"/>
      <c r="AC277" s="210"/>
      <c r="AD277" s="210"/>
      <c r="AE277" s="210"/>
      <c r="AF277" s="210"/>
      <c r="AG277" s="210" t="s">
        <v>119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ht="22.5" outlineLevel="3" x14ac:dyDescent="0.2">
      <c r="A278" s="217"/>
      <c r="B278" s="218"/>
      <c r="C278" s="249" t="s">
        <v>297</v>
      </c>
      <c r="D278" s="243"/>
      <c r="E278" s="243"/>
      <c r="F278" s="243"/>
      <c r="G278" s="243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119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42" t="str">
        <f>C278</f>
        <v>- úpravu napojení, ukončení podél obrubníků, dilatačních zařízení, odvodňovacích proužků, odvodňovačů, vpustí, šachet a pod., nestanoví-li zadávací dokumentace jinak</v>
      </c>
      <c r="BB278" s="210"/>
      <c r="BC278" s="210"/>
      <c r="BD278" s="210"/>
      <c r="BE278" s="210"/>
      <c r="BF278" s="210"/>
      <c r="BG278" s="210"/>
      <c r="BH278" s="210"/>
    </row>
    <row r="279" spans="1:60" outlineLevel="3" x14ac:dyDescent="0.2">
      <c r="A279" s="217"/>
      <c r="B279" s="218"/>
      <c r="C279" s="249" t="s">
        <v>298</v>
      </c>
      <c r="D279" s="243"/>
      <c r="E279" s="243"/>
      <c r="F279" s="243"/>
      <c r="G279" s="243"/>
      <c r="H279" s="220"/>
      <c r="I279" s="220"/>
      <c r="J279" s="220"/>
      <c r="K279" s="220"/>
      <c r="L279" s="220"/>
      <c r="M279" s="220"/>
      <c r="N279" s="219"/>
      <c r="O279" s="219"/>
      <c r="P279" s="219"/>
      <c r="Q279" s="219"/>
      <c r="R279" s="220"/>
      <c r="S279" s="220"/>
      <c r="T279" s="220"/>
      <c r="U279" s="220"/>
      <c r="V279" s="220"/>
      <c r="W279" s="220"/>
      <c r="X279" s="220"/>
      <c r="Y279" s="220"/>
      <c r="Z279" s="210"/>
      <c r="AA279" s="210"/>
      <c r="AB279" s="210"/>
      <c r="AC279" s="210"/>
      <c r="AD279" s="210"/>
      <c r="AE279" s="210"/>
      <c r="AF279" s="210"/>
      <c r="AG279" s="210" t="s">
        <v>119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3" x14ac:dyDescent="0.2">
      <c r="A280" s="217"/>
      <c r="B280" s="218"/>
      <c r="C280" s="253" t="s">
        <v>181</v>
      </c>
      <c r="D280" s="221"/>
      <c r="E280" s="222"/>
      <c r="F280" s="223"/>
      <c r="G280" s="223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20"/>
      <c r="Z280" s="210"/>
      <c r="AA280" s="210"/>
      <c r="AB280" s="210"/>
      <c r="AC280" s="210"/>
      <c r="AD280" s="210"/>
      <c r="AE280" s="210"/>
      <c r="AF280" s="210"/>
      <c r="AG280" s="210" t="s">
        <v>119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3" x14ac:dyDescent="0.2">
      <c r="A281" s="217"/>
      <c r="B281" s="218"/>
      <c r="C281" s="253" t="s">
        <v>181</v>
      </c>
      <c r="D281" s="221"/>
      <c r="E281" s="222"/>
      <c r="F281" s="223"/>
      <c r="G281" s="223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10"/>
      <c r="AA281" s="210"/>
      <c r="AB281" s="210"/>
      <c r="AC281" s="210"/>
      <c r="AD281" s="210"/>
      <c r="AE281" s="210"/>
      <c r="AF281" s="210"/>
      <c r="AG281" s="210" t="s">
        <v>119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3" x14ac:dyDescent="0.2">
      <c r="A282" s="217"/>
      <c r="B282" s="218"/>
      <c r="C282" s="249" t="s">
        <v>299</v>
      </c>
      <c r="D282" s="243"/>
      <c r="E282" s="243"/>
      <c r="F282" s="243"/>
      <c r="G282" s="243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20"/>
      <c r="Z282" s="210"/>
      <c r="AA282" s="210"/>
      <c r="AB282" s="210"/>
      <c r="AC282" s="210"/>
      <c r="AD282" s="210"/>
      <c r="AE282" s="210"/>
      <c r="AF282" s="210"/>
      <c r="AG282" s="210" t="s">
        <v>119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42" t="str">
        <f>C282</f>
        <v>- nezahrnuje těsnění podél obrubníků, dilatačních zařízení, odvodňovacích proužků, odvodňovačů, vpustí, šachet a pod.</v>
      </c>
      <c r="BB282" s="210"/>
      <c r="BC282" s="210"/>
      <c r="BD282" s="210"/>
      <c r="BE282" s="210"/>
      <c r="BF282" s="210"/>
      <c r="BG282" s="210"/>
      <c r="BH282" s="210"/>
    </row>
    <row r="283" spans="1:60" ht="22.5" outlineLevel="2" x14ac:dyDescent="0.2">
      <c r="A283" s="217"/>
      <c r="B283" s="218"/>
      <c r="C283" s="250" t="s">
        <v>300</v>
      </c>
      <c r="D283" s="224"/>
      <c r="E283" s="225"/>
      <c r="F283" s="220"/>
      <c r="G283" s="220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10"/>
      <c r="AA283" s="210"/>
      <c r="AB283" s="210"/>
      <c r="AC283" s="210"/>
      <c r="AD283" s="210"/>
      <c r="AE283" s="210"/>
      <c r="AF283" s="210"/>
      <c r="AG283" s="210" t="s">
        <v>126</v>
      </c>
      <c r="AH283" s="210">
        <v>0</v>
      </c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3" x14ac:dyDescent="0.2">
      <c r="A284" s="217"/>
      <c r="B284" s="218"/>
      <c r="C284" s="250" t="s">
        <v>301</v>
      </c>
      <c r="D284" s="224"/>
      <c r="E284" s="225">
        <v>341</v>
      </c>
      <c r="F284" s="220"/>
      <c r="G284" s="220"/>
      <c r="H284" s="220"/>
      <c r="I284" s="220"/>
      <c r="J284" s="220"/>
      <c r="K284" s="220"/>
      <c r="L284" s="220"/>
      <c r="M284" s="220"/>
      <c r="N284" s="219"/>
      <c r="O284" s="219"/>
      <c r="P284" s="219"/>
      <c r="Q284" s="219"/>
      <c r="R284" s="220"/>
      <c r="S284" s="220"/>
      <c r="T284" s="220"/>
      <c r="U284" s="220"/>
      <c r="V284" s="220"/>
      <c r="W284" s="220"/>
      <c r="X284" s="220"/>
      <c r="Y284" s="220"/>
      <c r="Z284" s="210"/>
      <c r="AA284" s="210"/>
      <c r="AB284" s="210"/>
      <c r="AC284" s="210"/>
      <c r="AD284" s="210"/>
      <c r="AE284" s="210"/>
      <c r="AF284" s="210"/>
      <c r="AG284" s="210" t="s">
        <v>126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2" x14ac:dyDescent="0.2">
      <c r="A285" s="217"/>
      <c r="B285" s="218"/>
      <c r="C285" s="251"/>
      <c r="D285" s="244"/>
      <c r="E285" s="244"/>
      <c r="F285" s="244"/>
      <c r="G285" s="244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10"/>
      <c r="AA285" s="210"/>
      <c r="AB285" s="210"/>
      <c r="AC285" s="210"/>
      <c r="AD285" s="210"/>
      <c r="AE285" s="210"/>
      <c r="AF285" s="210"/>
      <c r="AG285" s="210" t="s">
        <v>129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x14ac:dyDescent="0.2">
      <c r="A286" s="227" t="s">
        <v>108</v>
      </c>
      <c r="B286" s="228" t="s">
        <v>72</v>
      </c>
      <c r="C286" s="246" t="s">
        <v>73</v>
      </c>
      <c r="D286" s="229"/>
      <c r="E286" s="230"/>
      <c r="F286" s="231"/>
      <c r="G286" s="231">
        <f>SUMIF(AG287:AG309,"&lt;&gt;NOR",G287:G309)</f>
        <v>0</v>
      </c>
      <c r="H286" s="231"/>
      <c r="I286" s="231">
        <f>SUM(I287:I309)</f>
        <v>0</v>
      </c>
      <c r="J286" s="231"/>
      <c r="K286" s="231">
        <f>SUM(K287:K309)</f>
        <v>0</v>
      </c>
      <c r="L286" s="231"/>
      <c r="M286" s="231">
        <f>SUM(M287:M309)</f>
        <v>0</v>
      </c>
      <c r="N286" s="230"/>
      <c r="O286" s="230">
        <f>SUM(O287:O309)</f>
        <v>4.87</v>
      </c>
      <c r="P286" s="230"/>
      <c r="Q286" s="230">
        <f>SUM(Q287:Q309)</f>
        <v>0</v>
      </c>
      <c r="R286" s="231"/>
      <c r="S286" s="231"/>
      <c r="T286" s="232"/>
      <c r="U286" s="226"/>
      <c r="V286" s="226">
        <f>SUM(V287:V309)</f>
        <v>0</v>
      </c>
      <c r="W286" s="226"/>
      <c r="X286" s="226"/>
      <c r="Y286" s="226"/>
      <c r="AG286" t="s">
        <v>109</v>
      </c>
    </row>
    <row r="287" spans="1:60" ht="33.75" outlineLevel="1" x14ac:dyDescent="0.2">
      <c r="A287" s="234">
        <v>24</v>
      </c>
      <c r="B287" s="235" t="s">
        <v>302</v>
      </c>
      <c r="C287" s="247" t="s">
        <v>303</v>
      </c>
      <c r="D287" s="236" t="s">
        <v>240</v>
      </c>
      <c r="E287" s="237">
        <v>5</v>
      </c>
      <c r="F287" s="238"/>
      <c r="G287" s="239">
        <f>ROUND(E287*F287,2)</f>
        <v>0</v>
      </c>
      <c r="H287" s="238"/>
      <c r="I287" s="239">
        <f>ROUND(E287*H287,2)</f>
        <v>0</v>
      </c>
      <c r="J287" s="238"/>
      <c r="K287" s="239">
        <f>ROUND(E287*J287,2)</f>
        <v>0</v>
      </c>
      <c r="L287" s="239">
        <v>21</v>
      </c>
      <c r="M287" s="239">
        <f>G287*(1+L287/100)</f>
        <v>0</v>
      </c>
      <c r="N287" s="237">
        <v>0.51870000000000005</v>
      </c>
      <c r="O287" s="237">
        <f>ROUND(E287*N287,2)</f>
        <v>2.59</v>
      </c>
      <c r="P287" s="237">
        <v>0</v>
      </c>
      <c r="Q287" s="237">
        <f>ROUND(E287*P287,2)</f>
        <v>0</v>
      </c>
      <c r="R287" s="239" t="s">
        <v>219</v>
      </c>
      <c r="S287" s="239" t="s">
        <v>141</v>
      </c>
      <c r="T287" s="240" t="s">
        <v>141</v>
      </c>
      <c r="U287" s="220">
        <v>0</v>
      </c>
      <c r="V287" s="220">
        <f>ROUND(E287*U287,2)</f>
        <v>0</v>
      </c>
      <c r="W287" s="220"/>
      <c r="X287" s="220" t="s">
        <v>115</v>
      </c>
      <c r="Y287" s="220" t="s">
        <v>116</v>
      </c>
      <c r="Z287" s="210"/>
      <c r="AA287" s="210"/>
      <c r="AB287" s="210"/>
      <c r="AC287" s="210"/>
      <c r="AD287" s="210"/>
      <c r="AE287" s="210"/>
      <c r="AF287" s="210"/>
      <c r="AG287" s="210" t="s">
        <v>117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">
      <c r="A288" s="217"/>
      <c r="B288" s="218"/>
      <c r="C288" s="250" t="s">
        <v>70</v>
      </c>
      <c r="D288" s="224"/>
      <c r="E288" s="225">
        <v>5</v>
      </c>
      <c r="F288" s="220"/>
      <c r="G288" s="22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10"/>
      <c r="AA288" s="210"/>
      <c r="AB288" s="210"/>
      <c r="AC288" s="210"/>
      <c r="AD288" s="210"/>
      <c r="AE288" s="210"/>
      <c r="AF288" s="210"/>
      <c r="AG288" s="210" t="s">
        <v>126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2" x14ac:dyDescent="0.2">
      <c r="A289" s="217"/>
      <c r="B289" s="218"/>
      <c r="C289" s="251"/>
      <c r="D289" s="244"/>
      <c r="E289" s="244"/>
      <c r="F289" s="244"/>
      <c r="G289" s="244"/>
      <c r="H289" s="220"/>
      <c r="I289" s="220"/>
      <c r="J289" s="220"/>
      <c r="K289" s="220"/>
      <c r="L289" s="220"/>
      <c r="M289" s="220"/>
      <c r="N289" s="219"/>
      <c r="O289" s="219"/>
      <c r="P289" s="219"/>
      <c r="Q289" s="219"/>
      <c r="R289" s="220"/>
      <c r="S289" s="220"/>
      <c r="T289" s="220"/>
      <c r="U289" s="220"/>
      <c r="V289" s="220"/>
      <c r="W289" s="220"/>
      <c r="X289" s="220"/>
      <c r="Y289" s="220"/>
      <c r="Z289" s="210"/>
      <c r="AA289" s="210"/>
      <c r="AB289" s="210"/>
      <c r="AC289" s="210"/>
      <c r="AD289" s="210"/>
      <c r="AE289" s="210"/>
      <c r="AF289" s="210"/>
      <c r="AG289" s="210" t="s">
        <v>129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34">
        <v>25</v>
      </c>
      <c r="B290" s="235" t="s">
        <v>304</v>
      </c>
      <c r="C290" s="247" t="s">
        <v>305</v>
      </c>
      <c r="D290" s="236" t="s">
        <v>306</v>
      </c>
      <c r="E290" s="237">
        <v>1</v>
      </c>
      <c r="F290" s="238"/>
      <c r="G290" s="239">
        <f>ROUND(E290*F290,2)</f>
        <v>0</v>
      </c>
      <c r="H290" s="238"/>
      <c r="I290" s="239">
        <f>ROUND(E290*H290,2)</f>
        <v>0</v>
      </c>
      <c r="J290" s="238"/>
      <c r="K290" s="239">
        <f>ROUND(E290*J290,2)</f>
        <v>0</v>
      </c>
      <c r="L290" s="239">
        <v>21</v>
      </c>
      <c r="M290" s="239">
        <f>G290*(1+L290/100)</f>
        <v>0</v>
      </c>
      <c r="N290" s="237">
        <v>0.79056000000000004</v>
      </c>
      <c r="O290" s="237">
        <f>ROUND(E290*N290,2)</f>
        <v>0.79</v>
      </c>
      <c r="P290" s="237">
        <v>0</v>
      </c>
      <c r="Q290" s="237">
        <f>ROUND(E290*P290,2)</f>
        <v>0</v>
      </c>
      <c r="R290" s="239"/>
      <c r="S290" s="239" t="s">
        <v>113</v>
      </c>
      <c r="T290" s="240" t="s">
        <v>307</v>
      </c>
      <c r="U290" s="220">
        <v>0</v>
      </c>
      <c r="V290" s="220">
        <f>ROUND(E290*U290,2)</f>
        <v>0</v>
      </c>
      <c r="W290" s="220"/>
      <c r="X290" s="220" t="s">
        <v>115</v>
      </c>
      <c r="Y290" s="220" t="s">
        <v>116</v>
      </c>
      <c r="Z290" s="210"/>
      <c r="AA290" s="210"/>
      <c r="AB290" s="210"/>
      <c r="AC290" s="210"/>
      <c r="AD290" s="210"/>
      <c r="AE290" s="210"/>
      <c r="AF290" s="210"/>
      <c r="AG290" s="210" t="s">
        <v>117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2" x14ac:dyDescent="0.2">
      <c r="A291" s="217"/>
      <c r="B291" s="218"/>
      <c r="C291" s="248" t="s">
        <v>133</v>
      </c>
      <c r="D291" s="241"/>
      <c r="E291" s="241"/>
      <c r="F291" s="241"/>
      <c r="G291" s="241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20"/>
      <c r="Z291" s="210"/>
      <c r="AA291" s="210"/>
      <c r="AB291" s="210"/>
      <c r="AC291" s="210"/>
      <c r="AD291" s="210"/>
      <c r="AE291" s="210"/>
      <c r="AF291" s="210"/>
      <c r="AG291" s="210" t="s">
        <v>119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3" x14ac:dyDescent="0.2">
      <c r="A292" s="217"/>
      <c r="B292" s="218"/>
      <c r="C292" s="249" t="s">
        <v>308</v>
      </c>
      <c r="D292" s="243"/>
      <c r="E292" s="243"/>
      <c r="F292" s="243"/>
      <c r="G292" s="243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10"/>
      <c r="AA292" s="210"/>
      <c r="AB292" s="210"/>
      <c r="AC292" s="210"/>
      <c r="AD292" s="210"/>
      <c r="AE292" s="210"/>
      <c r="AF292" s="210"/>
      <c r="AG292" s="210" t="s">
        <v>119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3" x14ac:dyDescent="0.2">
      <c r="A293" s="217"/>
      <c r="B293" s="218"/>
      <c r="C293" s="249" t="s">
        <v>309</v>
      </c>
      <c r="D293" s="243"/>
      <c r="E293" s="243"/>
      <c r="F293" s="243"/>
      <c r="G293" s="243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10"/>
      <c r="AA293" s="210"/>
      <c r="AB293" s="210"/>
      <c r="AC293" s="210"/>
      <c r="AD293" s="210"/>
      <c r="AE293" s="210"/>
      <c r="AF293" s="210"/>
      <c r="AG293" s="210" t="s">
        <v>119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3" x14ac:dyDescent="0.2">
      <c r="A294" s="217"/>
      <c r="B294" s="218"/>
      <c r="C294" s="249" t="s">
        <v>310</v>
      </c>
      <c r="D294" s="243"/>
      <c r="E294" s="243"/>
      <c r="F294" s="243"/>
      <c r="G294" s="243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119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42" t="str">
        <f>C294</f>
        <v>- opatření povrchů betonu izolací proti zemní vlhkosti v částech, kde přijdou do styku se zeminou nebo kamenivem,</v>
      </c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">
      <c r="A295" s="217"/>
      <c r="B295" s="218"/>
      <c r="C295" s="249" t="s">
        <v>311</v>
      </c>
      <c r="D295" s="243"/>
      <c r="E295" s="243"/>
      <c r="F295" s="243"/>
      <c r="G295" s="243"/>
      <c r="H295" s="220"/>
      <c r="I295" s="220"/>
      <c r="J295" s="220"/>
      <c r="K295" s="220"/>
      <c r="L295" s="220"/>
      <c r="M295" s="220"/>
      <c r="N295" s="219"/>
      <c r="O295" s="219"/>
      <c r="P295" s="219"/>
      <c r="Q295" s="219"/>
      <c r="R295" s="220"/>
      <c r="S295" s="220"/>
      <c r="T295" s="220"/>
      <c r="U295" s="220"/>
      <c r="V295" s="220"/>
      <c r="W295" s="220"/>
      <c r="X295" s="220"/>
      <c r="Y295" s="220"/>
      <c r="Z295" s="210"/>
      <c r="AA295" s="210"/>
      <c r="AB295" s="210"/>
      <c r="AC295" s="210"/>
      <c r="AD295" s="210"/>
      <c r="AE295" s="210"/>
      <c r="AF295" s="210"/>
      <c r="AG295" s="210" t="s">
        <v>119</v>
      </c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3" x14ac:dyDescent="0.2">
      <c r="A296" s="217"/>
      <c r="B296" s="218"/>
      <c r="C296" s="249" t="s">
        <v>142</v>
      </c>
      <c r="D296" s="243"/>
      <c r="E296" s="243"/>
      <c r="F296" s="243"/>
      <c r="G296" s="243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119</v>
      </c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3" x14ac:dyDescent="0.2">
      <c r="A297" s="217"/>
      <c r="B297" s="218"/>
      <c r="C297" s="249" t="s">
        <v>136</v>
      </c>
      <c r="D297" s="243"/>
      <c r="E297" s="243"/>
      <c r="F297" s="243"/>
      <c r="G297" s="243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10"/>
      <c r="AA297" s="210"/>
      <c r="AB297" s="210"/>
      <c r="AC297" s="210"/>
      <c r="AD297" s="210"/>
      <c r="AE297" s="210"/>
      <c r="AF297" s="210"/>
      <c r="AG297" s="210" t="s">
        <v>119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2" x14ac:dyDescent="0.2">
      <c r="A298" s="217"/>
      <c r="B298" s="218"/>
      <c r="C298" s="250" t="s">
        <v>64</v>
      </c>
      <c r="D298" s="224"/>
      <c r="E298" s="225">
        <v>1</v>
      </c>
      <c r="F298" s="220"/>
      <c r="G298" s="220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10"/>
      <c r="AA298" s="210"/>
      <c r="AB298" s="210"/>
      <c r="AC298" s="210"/>
      <c r="AD298" s="210"/>
      <c r="AE298" s="210"/>
      <c r="AF298" s="210"/>
      <c r="AG298" s="210" t="s">
        <v>126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2" x14ac:dyDescent="0.2">
      <c r="A299" s="217"/>
      <c r="B299" s="218"/>
      <c r="C299" s="251"/>
      <c r="D299" s="244"/>
      <c r="E299" s="244"/>
      <c r="F299" s="244"/>
      <c r="G299" s="244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20"/>
      <c r="Z299" s="210"/>
      <c r="AA299" s="210"/>
      <c r="AB299" s="210"/>
      <c r="AC299" s="210"/>
      <c r="AD299" s="210"/>
      <c r="AE299" s="210"/>
      <c r="AF299" s="210"/>
      <c r="AG299" s="210" t="s">
        <v>129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34">
        <v>26</v>
      </c>
      <c r="B300" s="235" t="s">
        <v>312</v>
      </c>
      <c r="C300" s="247" t="s">
        <v>313</v>
      </c>
      <c r="D300" s="236" t="s">
        <v>306</v>
      </c>
      <c r="E300" s="237">
        <v>2</v>
      </c>
      <c r="F300" s="238"/>
      <c r="G300" s="239">
        <f>ROUND(E300*F300,2)</f>
        <v>0</v>
      </c>
      <c r="H300" s="238"/>
      <c r="I300" s="239">
        <f>ROUND(E300*H300,2)</f>
        <v>0</v>
      </c>
      <c r="J300" s="238"/>
      <c r="K300" s="239">
        <f>ROUND(E300*J300,2)</f>
        <v>0</v>
      </c>
      <c r="L300" s="239">
        <v>21</v>
      </c>
      <c r="M300" s="239">
        <f>G300*(1+L300/100)</f>
        <v>0</v>
      </c>
      <c r="N300" s="237">
        <v>0.43093999999999999</v>
      </c>
      <c r="O300" s="237">
        <f>ROUND(E300*N300,2)</f>
        <v>0.86</v>
      </c>
      <c r="P300" s="237">
        <v>0</v>
      </c>
      <c r="Q300" s="237">
        <f>ROUND(E300*P300,2)</f>
        <v>0</v>
      </c>
      <c r="R300" s="239"/>
      <c r="S300" s="239" t="s">
        <v>113</v>
      </c>
      <c r="T300" s="240" t="s">
        <v>279</v>
      </c>
      <c r="U300" s="220">
        <v>0</v>
      </c>
      <c r="V300" s="220">
        <f>ROUND(E300*U300,2)</f>
        <v>0</v>
      </c>
      <c r="W300" s="220"/>
      <c r="X300" s="220" t="s">
        <v>115</v>
      </c>
      <c r="Y300" s="220" t="s">
        <v>116</v>
      </c>
      <c r="Z300" s="210"/>
      <c r="AA300" s="210"/>
      <c r="AB300" s="210"/>
      <c r="AC300" s="210"/>
      <c r="AD300" s="210"/>
      <c r="AE300" s="210"/>
      <c r="AF300" s="210"/>
      <c r="AG300" s="210" t="s">
        <v>117</v>
      </c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">
      <c r="A301" s="217"/>
      <c r="B301" s="218"/>
      <c r="C301" s="248" t="s">
        <v>133</v>
      </c>
      <c r="D301" s="241"/>
      <c r="E301" s="241"/>
      <c r="F301" s="241"/>
      <c r="G301" s="241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10"/>
      <c r="AA301" s="210"/>
      <c r="AB301" s="210"/>
      <c r="AC301" s="210"/>
      <c r="AD301" s="210"/>
      <c r="AE301" s="210"/>
      <c r="AF301" s="210"/>
      <c r="AG301" s="210" t="s">
        <v>119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3" x14ac:dyDescent="0.2">
      <c r="A302" s="217"/>
      <c r="B302" s="218"/>
      <c r="C302" s="249" t="s">
        <v>314</v>
      </c>
      <c r="D302" s="243"/>
      <c r="E302" s="243"/>
      <c r="F302" s="243"/>
      <c r="G302" s="243"/>
      <c r="H302" s="220"/>
      <c r="I302" s="220"/>
      <c r="J302" s="220"/>
      <c r="K302" s="220"/>
      <c r="L302" s="220"/>
      <c r="M302" s="220"/>
      <c r="N302" s="219"/>
      <c r="O302" s="219"/>
      <c r="P302" s="219"/>
      <c r="Q302" s="219"/>
      <c r="R302" s="220"/>
      <c r="S302" s="220"/>
      <c r="T302" s="220"/>
      <c r="U302" s="220"/>
      <c r="V302" s="220"/>
      <c r="W302" s="220"/>
      <c r="X302" s="220"/>
      <c r="Y302" s="220"/>
      <c r="Z302" s="210"/>
      <c r="AA302" s="210"/>
      <c r="AB302" s="210"/>
      <c r="AC302" s="210"/>
      <c r="AD302" s="210"/>
      <c r="AE302" s="210"/>
      <c r="AF302" s="210"/>
      <c r="AG302" s="210" t="s">
        <v>119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42" t="str">
        <f>C302</f>
        <v>- všechny nutné práce a materiály pro zvýšení nebo snížení zařízení (včetně nutné úpravy stávajícího povrchu vozovky nebo chodníku)</v>
      </c>
      <c r="BB302" s="210"/>
      <c r="BC302" s="210"/>
      <c r="BD302" s="210"/>
      <c r="BE302" s="210"/>
      <c r="BF302" s="210"/>
      <c r="BG302" s="210"/>
      <c r="BH302" s="210"/>
    </row>
    <row r="303" spans="1:60" outlineLevel="2" x14ac:dyDescent="0.2">
      <c r="A303" s="217"/>
      <c r="B303" s="218"/>
      <c r="C303" s="250" t="s">
        <v>66</v>
      </c>
      <c r="D303" s="224"/>
      <c r="E303" s="225">
        <v>2</v>
      </c>
      <c r="F303" s="220"/>
      <c r="G303" s="220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10"/>
      <c r="AA303" s="210"/>
      <c r="AB303" s="210"/>
      <c r="AC303" s="210"/>
      <c r="AD303" s="210"/>
      <c r="AE303" s="210"/>
      <c r="AF303" s="210"/>
      <c r="AG303" s="210" t="s">
        <v>126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2" x14ac:dyDescent="0.2">
      <c r="A304" s="217"/>
      <c r="B304" s="218"/>
      <c r="C304" s="251"/>
      <c r="D304" s="244"/>
      <c r="E304" s="244"/>
      <c r="F304" s="244"/>
      <c r="G304" s="244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20"/>
      <c r="Z304" s="210"/>
      <c r="AA304" s="210"/>
      <c r="AB304" s="210"/>
      <c r="AC304" s="210"/>
      <c r="AD304" s="210"/>
      <c r="AE304" s="210"/>
      <c r="AF304" s="210"/>
      <c r="AG304" s="210" t="s">
        <v>129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1" x14ac:dyDescent="0.2">
      <c r="A305" s="234">
        <v>27</v>
      </c>
      <c r="B305" s="235" t="s">
        <v>315</v>
      </c>
      <c r="C305" s="247" t="s">
        <v>316</v>
      </c>
      <c r="D305" s="236" t="s">
        <v>306</v>
      </c>
      <c r="E305" s="237">
        <v>2</v>
      </c>
      <c r="F305" s="238"/>
      <c r="G305" s="239">
        <f>ROUND(E305*F305,2)</f>
        <v>0</v>
      </c>
      <c r="H305" s="238"/>
      <c r="I305" s="239">
        <f>ROUND(E305*H305,2)</f>
        <v>0</v>
      </c>
      <c r="J305" s="238"/>
      <c r="K305" s="239">
        <f>ROUND(E305*J305,2)</f>
        <v>0</v>
      </c>
      <c r="L305" s="239">
        <v>21</v>
      </c>
      <c r="M305" s="239">
        <f>G305*(1+L305/100)</f>
        <v>0</v>
      </c>
      <c r="N305" s="237">
        <v>0.31590000000000001</v>
      </c>
      <c r="O305" s="237">
        <f>ROUND(E305*N305,2)</f>
        <v>0.63</v>
      </c>
      <c r="P305" s="237">
        <v>0</v>
      </c>
      <c r="Q305" s="237">
        <f>ROUND(E305*P305,2)</f>
        <v>0</v>
      </c>
      <c r="R305" s="239"/>
      <c r="S305" s="239" t="s">
        <v>113</v>
      </c>
      <c r="T305" s="240" t="s">
        <v>279</v>
      </c>
      <c r="U305" s="220">
        <v>0</v>
      </c>
      <c r="V305" s="220">
        <f>ROUND(E305*U305,2)</f>
        <v>0</v>
      </c>
      <c r="W305" s="220"/>
      <c r="X305" s="220" t="s">
        <v>115</v>
      </c>
      <c r="Y305" s="220" t="s">
        <v>116</v>
      </c>
      <c r="Z305" s="210"/>
      <c r="AA305" s="210"/>
      <c r="AB305" s="210"/>
      <c r="AC305" s="210"/>
      <c r="AD305" s="210"/>
      <c r="AE305" s="210"/>
      <c r="AF305" s="210"/>
      <c r="AG305" s="210" t="s">
        <v>117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2" x14ac:dyDescent="0.2">
      <c r="A306" s="217"/>
      <c r="B306" s="218"/>
      <c r="C306" s="248" t="s">
        <v>133</v>
      </c>
      <c r="D306" s="241"/>
      <c r="E306" s="241"/>
      <c r="F306" s="241"/>
      <c r="G306" s="241"/>
      <c r="H306" s="220"/>
      <c r="I306" s="220"/>
      <c r="J306" s="220"/>
      <c r="K306" s="220"/>
      <c r="L306" s="220"/>
      <c r="M306" s="220"/>
      <c r="N306" s="219"/>
      <c r="O306" s="219"/>
      <c r="P306" s="219"/>
      <c r="Q306" s="219"/>
      <c r="R306" s="220"/>
      <c r="S306" s="220"/>
      <c r="T306" s="220"/>
      <c r="U306" s="220"/>
      <c r="V306" s="220"/>
      <c r="W306" s="220"/>
      <c r="X306" s="220"/>
      <c r="Y306" s="220"/>
      <c r="Z306" s="210"/>
      <c r="AA306" s="210"/>
      <c r="AB306" s="210"/>
      <c r="AC306" s="210"/>
      <c r="AD306" s="210"/>
      <c r="AE306" s="210"/>
      <c r="AF306" s="210"/>
      <c r="AG306" s="210" t="s">
        <v>119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3" x14ac:dyDescent="0.2">
      <c r="A307" s="217"/>
      <c r="B307" s="218"/>
      <c r="C307" s="249" t="s">
        <v>314</v>
      </c>
      <c r="D307" s="243"/>
      <c r="E307" s="243"/>
      <c r="F307" s="243"/>
      <c r="G307" s="243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10"/>
      <c r="AA307" s="210"/>
      <c r="AB307" s="210"/>
      <c r="AC307" s="210"/>
      <c r="AD307" s="210"/>
      <c r="AE307" s="210"/>
      <c r="AF307" s="210"/>
      <c r="AG307" s="210" t="s">
        <v>119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42" t="str">
        <f>C307</f>
        <v>- všechny nutné práce a materiály pro zvýšení nebo snížení zařízení (včetně nutné úpravy stávajícího povrchu vozovky nebo chodníku)</v>
      </c>
      <c r="BB307" s="210"/>
      <c r="BC307" s="210"/>
      <c r="BD307" s="210"/>
      <c r="BE307" s="210"/>
      <c r="BF307" s="210"/>
      <c r="BG307" s="210"/>
      <c r="BH307" s="210"/>
    </row>
    <row r="308" spans="1:60" outlineLevel="2" x14ac:dyDescent="0.2">
      <c r="A308" s="217"/>
      <c r="B308" s="218"/>
      <c r="C308" s="250" t="s">
        <v>66</v>
      </c>
      <c r="D308" s="224"/>
      <c r="E308" s="225">
        <v>2</v>
      </c>
      <c r="F308" s="220"/>
      <c r="G308" s="220"/>
      <c r="H308" s="220"/>
      <c r="I308" s="220"/>
      <c r="J308" s="220"/>
      <c r="K308" s="220"/>
      <c r="L308" s="220"/>
      <c r="M308" s="220"/>
      <c r="N308" s="219"/>
      <c r="O308" s="219"/>
      <c r="P308" s="219"/>
      <c r="Q308" s="219"/>
      <c r="R308" s="220"/>
      <c r="S308" s="220"/>
      <c r="T308" s="220"/>
      <c r="U308" s="220"/>
      <c r="V308" s="220"/>
      <c r="W308" s="220"/>
      <c r="X308" s="220"/>
      <c r="Y308" s="220"/>
      <c r="Z308" s="210"/>
      <c r="AA308" s="210"/>
      <c r="AB308" s="210"/>
      <c r="AC308" s="210"/>
      <c r="AD308" s="210"/>
      <c r="AE308" s="210"/>
      <c r="AF308" s="210"/>
      <c r="AG308" s="210" t="s">
        <v>126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2" x14ac:dyDescent="0.2">
      <c r="A309" s="217"/>
      <c r="B309" s="218"/>
      <c r="C309" s="251"/>
      <c r="D309" s="244"/>
      <c r="E309" s="244"/>
      <c r="F309" s="244"/>
      <c r="G309" s="244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20"/>
      <c r="Z309" s="210"/>
      <c r="AA309" s="210"/>
      <c r="AB309" s="210"/>
      <c r="AC309" s="210"/>
      <c r="AD309" s="210"/>
      <c r="AE309" s="210"/>
      <c r="AF309" s="210"/>
      <c r="AG309" s="210" t="s">
        <v>129</v>
      </c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x14ac:dyDescent="0.2">
      <c r="A310" s="227" t="s">
        <v>108</v>
      </c>
      <c r="B310" s="228" t="s">
        <v>74</v>
      </c>
      <c r="C310" s="246" t="s">
        <v>75</v>
      </c>
      <c r="D310" s="229"/>
      <c r="E310" s="230"/>
      <c r="F310" s="231"/>
      <c r="G310" s="231">
        <f>SUMIF(AG311:AG344,"&lt;&gt;NOR",G311:G344)</f>
        <v>0</v>
      </c>
      <c r="H310" s="231"/>
      <c r="I310" s="231">
        <f>SUM(I311:I344)</f>
        <v>0</v>
      </c>
      <c r="J310" s="231"/>
      <c r="K310" s="231">
        <f>SUM(K311:K344)</f>
        <v>0</v>
      </c>
      <c r="L310" s="231"/>
      <c r="M310" s="231">
        <f>SUM(M311:M344)</f>
        <v>0</v>
      </c>
      <c r="N310" s="230"/>
      <c r="O310" s="230">
        <f>SUM(O311:O344)</f>
        <v>0.58000000000000007</v>
      </c>
      <c r="P310" s="230"/>
      <c r="Q310" s="230">
        <f>SUM(Q311:Q344)</f>
        <v>0</v>
      </c>
      <c r="R310" s="231"/>
      <c r="S310" s="231"/>
      <c r="T310" s="232"/>
      <c r="U310" s="226"/>
      <c r="V310" s="226">
        <f>SUM(V311:V344)</f>
        <v>0</v>
      </c>
      <c r="W310" s="226"/>
      <c r="X310" s="226"/>
      <c r="Y310" s="226"/>
      <c r="AG310" t="s">
        <v>109</v>
      </c>
    </row>
    <row r="311" spans="1:60" ht="22.5" outlineLevel="1" x14ac:dyDescent="0.2">
      <c r="A311" s="234">
        <v>28</v>
      </c>
      <c r="B311" s="235" t="s">
        <v>317</v>
      </c>
      <c r="C311" s="247" t="s">
        <v>318</v>
      </c>
      <c r="D311" s="236" t="s">
        <v>306</v>
      </c>
      <c r="E311" s="237">
        <v>2</v>
      </c>
      <c r="F311" s="238"/>
      <c r="G311" s="239">
        <f>ROUND(E311*F311,2)</f>
        <v>0</v>
      </c>
      <c r="H311" s="238"/>
      <c r="I311" s="239">
        <f>ROUND(E311*H311,2)</f>
        <v>0</v>
      </c>
      <c r="J311" s="238"/>
      <c r="K311" s="239">
        <f>ROUND(E311*J311,2)</f>
        <v>0</v>
      </c>
      <c r="L311" s="239">
        <v>21</v>
      </c>
      <c r="M311" s="239">
        <f>G311*(1+L311/100)</f>
        <v>0</v>
      </c>
      <c r="N311" s="237">
        <v>0.28179999999999999</v>
      </c>
      <c r="O311" s="237">
        <f>ROUND(E311*N311,2)</f>
        <v>0.56000000000000005</v>
      </c>
      <c r="P311" s="237">
        <v>0</v>
      </c>
      <c r="Q311" s="237">
        <f>ROUND(E311*P311,2)</f>
        <v>0</v>
      </c>
      <c r="R311" s="239"/>
      <c r="S311" s="239" t="s">
        <v>113</v>
      </c>
      <c r="T311" s="240" t="s">
        <v>141</v>
      </c>
      <c r="U311" s="220">
        <v>0</v>
      </c>
      <c r="V311" s="220">
        <f>ROUND(E311*U311,2)</f>
        <v>0</v>
      </c>
      <c r="W311" s="220"/>
      <c r="X311" s="220" t="s">
        <v>115</v>
      </c>
      <c r="Y311" s="220" t="s">
        <v>116</v>
      </c>
      <c r="Z311" s="210"/>
      <c r="AA311" s="210"/>
      <c r="AB311" s="210"/>
      <c r="AC311" s="210"/>
      <c r="AD311" s="210"/>
      <c r="AE311" s="210"/>
      <c r="AF311" s="210"/>
      <c r="AG311" s="210" t="s">
        <v>117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17"/>
      <c r="B312" s="218"/>
      <c r="C312" s="248" t="s">
        <v>133</v>
      </c>
      <c r="D312" s="241"/>
      <c r="E312" s="241"/>
      <c r="F312" s="241"/>
      <c r="G312" s="241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20"/>
      <c r="Z312" s="210"/>
      <c r="AA312" s="210"/>
      <c r="AB312" s="210"/>
      <c r="AC312" s="210"/>
      <c r="AD312" s="210"/>
      <c r="AE312" s="210"/>
      <c r="AF312" s="210"/>
      <c r="AG312" s="210" t="s">
        <v>119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3" x14ac:dyDescent="0.2">
      <c r="A313" s="217"/>
      <c r="B313" s="218"/>
      <c r="C313" s="249" t="s">
        <v>319</v>
      </c>
      <c r="D313" s="243"/>
      <c r="E313" s="243"/>
      <c r="F313" s="243"/>
      <c r="G313" s="243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20"/>
      <c r="Z313" s="210"/>
      <c r="AA313" s="210"/>
      <c r="AB313" s="210"/>
      <c r="AC313" s="210"/>
      <c r="AD313" s="210"/>
      <c r="AE313" s="210"/>
      <c r="AF313" s="210"/>
      <c r="AG313" s="210" t="s">
        <v>119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3" x14ac:dyDescent="0.2">
      <c r="A314" s="217"/>
      <c r="B314" s="218"/>
      <c r="C314" s="249" t="s">
        <v>142</v>
      </c>
      <c r="D314" s="243"/>
      <c r="E314" s="243"/>
      <c r="F314" s="243"/>
      <c r="G314" s="243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20"/>
      <c r="Z314" s="210"/>
      <c r="AA314" s="210"/>
      <c r="AB314" s="210"/>
      <c r="AC314" s="210"/>
      <c r="AD314" s="210"/>
      <c r="AE314" s="210"/>
      <c r="AF314" s="210"/>
      <c r="AG314" s="210" t="s">
        <v>119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3" x14ac:dyDescent="0.2">
      <c r="A315" s="217"/>
      <c r="B315" s="218"/>
      <c r="C315" s="249" t="s">
        <v>136</v>
      </c>
      <c r="D315" s="243"/>
      <c r="E315" s="243"/>
      <c r="F315" s="243"/>
      <c r="G315" s="243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20"/>
      <c r="Z315" s="210"/>
      <c r="AA315" s="210"/>
      <c r="AB315" s="210"/>
      <c r="AC315" s="210"/>
      <c r="AD315" s="210"/>
      <c r="AE315" s="210"/>
      <c r="AF315" s="210"/>
      <c r="AG315" s="210" t="s">
        <v>119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2" x14ac:dyDescent="0.2">
      <c r="A316" s="217"/>
      <c r="B316" s="218"/>
      <c r="C316" s="250" t="s">
        <v>320</v>
      </c>
      <c r="D316" s="224"/>
      <c r="E316" s="225">
        <v>1</v>
      </c>
      <c r="F316" s="220"/>
      <c r="G316" s="220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10"/>
      <c r="AA316" s="210"/>
      <c r="AB316" s="210"/>
      <c r="AC316" s="210"/>
      <c r="AD316" s="210"/>
      <c r="AE316" s="210"/>
      <c r="AF316" s="210"/>
      <c r="AG316" s="210" t="s">
        <v>126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3" x14ac:dyDescent="0.2">
      <c r="A317" s="217"/>
      <c r="B317" s="218"/>
      <c r="C317" s="250" t="s">
        <v>321</v>
      </c>
      <c r="D317" s="224"/>
      <c r="E317" s="225">
        <v>1</v>
      </c>
      <c r="F317" s="220"/>
      <c r="G317" s="220"/>
      <c r="H317" s="220"/>
      <c r="I317" s="220"/>
      <c r="J317" s="220"/>
      <c r="K317" s="220"/>
      <c r="L317" s="220"/>
      <c r="M317" s="220"/>
      <c r="N317" s="219"/>
      <c r="O317" s="219"/>
      <c r="P317" s="219"/>
      <c r="Q317" s="219"/>
      <c r="R317" s="220"/>
      <c r="S317" s="220"/>
      <c r="T317" s="220"/>
      <c r="U317" s="220"/>
      <c r="V317" s="220"/>
      <c r="W317" s="220"/>
      <c r="X317" s="220"/>
      <c r="Y317" s="220"/>
      <c r="Z317" s="210"/>
      <c r="AA317" s="210"/>
      <c r="AB317" s="210"/>
      <c r="AC317" s="210"/>
      <c r="AD317" s="210"/>
      <c r="AE317" s="210"/>
      <c r="AF317" s="210"/>
      <c r="AG317" s="210" t="s">
        <v>126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2" x14ac:dyDescent="0.2">
      <c r="A318" s="217"/>
      <c r="B318" s="218"/>
      <c r="C318" s="251"/>
      <c r="D318" s="244"/>
      <c r="E318" s="244"/>
      <c r="F318" s="244"/>
      <c r="G318" s="244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10"/>
      <c r="AA318" s="210"/>
      <c r="AB318" s="210"/>
      <c r="AC318" s="210"/>
      <c r="AD318" s="210"/>
      <c r="AE318" s="210"/>
      <c r="AF318" s="210"/>
      <c r="AG318" s="210" t="s">
        <v>129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1" x14ac:dyDescent="0.2">
      <c r="A319" s="234">
        <v>29</v>
      </c>
      <c r="B319" s="235" t="s">
        <v>322</v>
      </c>
      <c r="C319" s="247" t="s">
        <v>323</v>
      </c>
      <c r="D319" s="236" t="s">
        <v>132</v>
      </c>
      <c r="E319" s="237">
        <v>4.875</v>
      </c>
      <c r="F319" s="238"/>
      <c r="G319" s="239">
        <f>ROUND(E319*F319,2)</f>
        <v>0</v>
      </c>
      <c r="H319" s="238"/>
      <c r="I319" s="239">
        <f>ROUND(E319*H319,2)</f>
        <v>0</v>
      </c>
      <c r="J319" s="238"/>
      <c r="K319" s="239">
        <f>ROUND(E319*J319,2)</f>
        <v>0</v>
      </c>
      <c r="L319" s="239">
        <v>21</v>
      </c>
      <c r="M319" s="239">
        <f>G319*(1+L319/100)</f>
        <v>0</v>
      </c>
      <c r="N319" s="237">
        <v>3.7000000000000002E-3</v>
      </c>
      <c r="O319" s="237">
        <f>ROUND(E319*N319,2)</f>
        <v>0.02</v>
      </c>
      <c r="P319" s="237">
        <v>0</v>
      </c>
      <c r="Q319" s="237">
        <f>ROUND(E319*P319,2)</f>
        <v>0</v>
      </c>
      <c r="R319" s="239"/>
      <c r="S319" s="239" t="s">
        <v>113</v>
      </c>
      <c r="T319" s="240" t="s">
        <v>141</v>
      </c>
      <c r="U319" s="220">
        <v>0</v>
      </c>
      <c r="V319" s="220">
        <f>ROUND(E319*U319,2)</f>
        <v>0</v>
      </c>
      <c r="W319" s="220"/>
      <c r="X319" s="220" t="s">
        <v>115</v>
      </c>
      <c r="Y319" s="220" t="s">
        <v>116</v>
      </c>
      <c r="Z319" s="210"/>
      <c r="AA319" s="210"/>
      <c r="AB319" s="210"/>
      <c r="AC319" s="210"/>
      <c r="AD319" s="210"/>
      <c r="AE319" s="210"/>
      <c r="AF319" s="210"/>
      <c r="AG319" s="210" t="s">
        <v>117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2" x14ac:dyDescent="0.2">
      <c r="A320" s="217"/>
      <c r="B320" s="218"/>
      <c r="C320" s="248" t="s">
        <v>133</v>
      </c>
      <c r="D320" s="241"/>
      <c r="E320" s="241"/>
      <c r="F320" s="241"/>
      <c r="G320" s="241"/>
      <c r="H320" s="220"/>
      <c r="I320" s="220"/>
      <c r="J320" s="220"/>
      <c r="K320" s="220"/>
      <c r="L320" s="220"/>
      <c r="M320" s="220"/>
      <c r="N320" s="219"/>
      <c r="O320" s="219"/>
      <c r="P320" s="219"/>
      <c r="Q320" s="219"/>
      <c r="R320" s="220"/>
      <c r="S320" s="220"/>
      <c r="T320" s="220"/>
      <c r="U320" s="220"/>
      <c r="V320" s="220"/>
      <c r="W320" s="220"/>
      <c r="X320" s="220"/>
      <c r="Y320" s="220"/>
      <c r="Z320" s="210"/>
      <c r="AA320" s="210"/>
      <c r="AB320" s="210"/>
      <c r="AC320" s="210"/>
      <c r="AD320" s="210"/>
      <c r="AE320" s="210"/>
      <c r="AF320" s="210"/>
      <c r="AG320" s="210" t="s">
        <v>119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3" x14ac:dyDescent="0.2">
      <c r="A321" s="217"/>
      <c r="B321" s="218"/>
      <c r="C321" s="249" t="s">
        <v>324</v>
      </c>
      <c r="D321" s="243"/>
      <c r="E321" s="243"/>
      <c r="F321" s="243"/>
      <c r="G321" s="243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20"/>
      <c r="Z321" s="210"/>
      <c r="AA321" s="210"/>
      <c r="AB321" s="210"/>
      <c r="AC321" s="210"/>
      <c r="AD321" s="210"/>
      <c r="AE321" s="210"/>
      <c r="AF321" s="210"/>
      <c r="AG321" s="210" t="s">
        <v>119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3" x14ac:dyDescent="0.2">
      <c r="A322" s="217"/>
      <c r="B322" s="218"/>
      <c r="C322" s="249" t="s">
        <v>325</v>
      </c>
      <c r="D322" s="243"/>
      <c r="E322" s="243"/>
      <c r="F322" s="243"/>
      <c r="G322" s="243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10"/>
      <c r="AA322" s="210"/>
      <c r="AB322" s="210"/>
      <c r="AC322" s="210"/>
      <c r="AD322" s="210"/>
      <c r="AE322" s="210"/>
      <c r="AF322" s="210"/>
      <c r="AG322" s="210" t="s">
        <v>119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3" x14ac:dyDescent="0.2">
      <c r="A323" s="217"/>
      <c r="B323" s="218"/>
      <c r="C323" s="249" t="s">
        <v>142</v>
      </c>
      <c r="D323" s="243"/>
      <c r="E323" s="243"/>
      <c r="F323" s="243"/>
      <c r="G323" s="243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20"/>
      <c r="Z323" s="210"/>
      <c r="AA323" s="210"/>
      <c r="AB323" s="210"/>
      <c r="AC323" s="210"/>
      <c r="AD323" s="210"/>
      <c r="AE323" s="210"/>
      <c r="AF323" s="210"/>
      <c r="AG323" s="210" t="s">
        <v>119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3" x14ac:dyDescent="0.2">
      <c r="A324" s="217"/>
      <c r="B324" s="218"/>
      <c r="C324" s="249" t="s">
        <v>136</v>
      </c>
      <c r="D324" s="243"/>
      <c r="E324" s="243"/>
      <c r="F324" s="243"/>
      <c r="G324" s="243"/>
      <c r="H324" s="220"/>
      <c r="I324" s="220"/>
      <c r="J324" s="220"/>
      <c r="K324" s="220"/>
      <c r="L324" s="220"/>
      <c r="M324" s="220"/>
      <c r="N324" s="219"/>
      <c r="O324" s="219"/>
      <c r="P324" s="219"/>
      <c r="Q324" s="219"/>
      <c r="R324" s="220"/>
      <c r="S324" s="220"/>
      <c r="T324" s="220"/>
      <c r="U324" s="220"/>
      <c r="V324" s="220"/>
      <c r="W324" s="220"/>
      <c r="X324" s="220"/>
      <c r="Y324" s="220"/>
      <c r="Z324" s="210"/>
      <c r="AA324" s="210"/>
      <c r="AB324" s="210"/>
      <c r="AC324" s="210"/>
      <c r="AD324" s="210"/>
      <c r="AE324" s="210"/>
      <c r="AF324" s="210"/>
      <c r="AG324" s="210" t="s">
        <v>119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3" x14ac:dyDescent="0.2">
      <c r="A325" s="217"/>
      <c r="B325" s="218"/>
      <c r="C325" s="249" t="s">
        <v>208</v>
      </c>
      <c r="D325" s="243"/>
      <c r="E325" s="243"/>
      <c r="F325" s="243"/>
      <c r="G325" s="243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119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3" x14ac:dyDescent="0.2">
      <c r="A326" s="217"/>
      <c r="B326" s="218"/>
      <c r="C326" s="249" t="s">
        <v>326</v>
      </c>
      <c r="D326" s="243"/>
      <c r="E326" s="243"/>
      <c r="F326" s="243"/>
      <c r="G326" s="243"/>
      <c r="H326" s="220"/>
      <c r="I326" s="220"/>
      <c r="J326" s="220"/>
      <c r="K326" s="220"/>
      <c r="L326" s="220"/>
      <c r="M326" s="220"/>
      <c r="N326" s="219"/>
      <c r="O326" s="219"/>
      <c r="P326" s="219"/>
      <c r="Q326" s="219"/>
      <c r="R326" s="220"/>
      <c r="S326" s="220"/>
      <c r="T326" s="220"/>
      <c r="U326" s="220"/>
      <c r="V326" s="220"/>
      <c r="W326" s="220"/>
      <c r="X326" s="220"/>
      <c r="Y326" s="220"/>
      <c r="Z326" s="210"/>
      <c r="AA326" s="210"/>
      <c r="AB326" s="210"/>
      <c r="AC326" s="210"/>
      <c r="AD326" s="210"/>
      <c r="AE326" s="210"/>
      <c r="AF326" s="210"/>
      <c r="AG326" s="210" t="s">
        <v>119</v>
      </c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2" x14ac:dyDescent="0.2">
      <c r="A327" s="217"/>
      <c r="B327" s="218"/>
      <c r="C327" s="250" t="s">
        <v>327</v>
      </c>
      <c r="D327" s="224"/>
      <c r="E327" s="225">
        <v>3.375</v>
      </c>
      <c r="F327" s="220"/>
      <c r="G327" s="220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20"/>
      <c r="Z327" s="210"/>
      <c r="AA327" s="210"/>
      <c r="AB327" s="210"/>
      <c r="AC327" s="210"/>
      <c r="AD327" s="210"/>
      <c r="AE327" s="210"/>
      <c r="AF327" s="210"/>
      <c r="AG327" s="210" t="s">
        <v>126</v>
      </c>
      <c r="AH327" s="210">
        <v>0</v>
      </c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3" x14ac:dyDescent="0.2">
      <c r="A328" s="217"/>
      <c r="B328" s="218"/>
      <c r="C328" s="250" t="s">
        <v>328</v>
      </c>
      <c r="D328" s="224"/>
      <c r="E328" s="225">
        <v>1.5</v>
      </c>
      <c r="F328" s="220"/>
      <c r="G328" s="220"/>
      <c r="H328" s="220"/>
      <c r="I328" s="220"/>
      <c r="J328" s="220"/>
      <c r="K328" s="220"/>
      <c r="L328" s="220"/>
      <c r="M328" s="220"/>
      <c r="N328" s="219"/>
      <c r="O328" s="219"/>
      <c r="P328" s="219"/>
      <c r="Q328" s="219"/>
      <c r="R328" s="220"/>
      <c r="S328" s="220"/>
      <c r="T328" s="220"/>
      <c r="U328" s="220"/>
      <c r="V328" s="220"/>
      <c r="W328" s="220"/>
      <c r="X328" s="220"/>
      <c r="Y328" s="220"/>
      <c r="Z328" s="210"/>
      <c r="AA328" s="210"/>
      <c r="AB328" s="210"/>
      <c r="AC328" s="210"/>
      <c r="AD328" s="210"/>
      <c r="AE328" s="210"/>
      <c r="AF328" s="210"/>
      <c r="AG328" s="210" t="s">
        <v>126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2" x14ac:dyDescent="0.2">
      <c r="A329" s="217"/>
      <c r="B329" s="218"/>
      <c r="C329" s="251"/>
      <c r="D329" s="244"/>
      <c r="E329" s="244"/>
      <c r="F329" s="244"/>
      <c r="G329" s="244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10"/>
      <c r="AA329" s="210"/>
      <c r="AB329" s="210"/>
      <c r="AC329" s="210"/>
      <c r="AD329" s="210"/>
      <c r="AE329" s="210"/>
      <c r="AF329" s="210"/>
      <c r="AG329" s="210" t="s">
        <v>129</v>
      </c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1" x14ac:dyDescent="0.2">
      <c r="A330" s="234">
        <v>30</v>
      </c>
      <c r="B330" s="235" t="s">
        <v>329</v>
      </c>
      <c r="C330" s="247" t="s">
        <v>330</v>
      </c>
      <c r="D330" s="236" t="s">
        <v>278</v>
      </c>
      <c r="E330" s="237">
        <v>301</v>
      </c>
      <c r="F330" s="238"/>
      <c r="G330" s="239">
        <f>ROUND(E330*F330,2)</f>
        <v>0</v>
      </c>
      <c r="H330" s="238"/>
      <c r="I330" s="239">
        <f>ROUND(E330*H330,2)</f>
        <v>0</v>
      </c>
      <c r="J330" s="238"/>
      <c r="K330" s="239">
        <f>ROUND(E330*J330,2)</f>
        <v>0</v>
      </c>
      <c r="L330" s="239">
        <v>21</v>
      </c>
      <c r="M330" s="239">
        <f>G330*(1+L330/100)</f>
        <v>0</v>
      </c>
      <c r="N330" s="237">
        <v>0</v>
      </c>
      <c r="O330" s="237">
        <f>ROUND(E330*N330,2)</f>
        <v>0</v>
      </c>
      <c r="P330" s="237">
        <v>0</v>
      </c>
      <c r="Q330" s="237">
        <f>ROUND(E330*P330,2)</f>
        <v>0</v>
      </c>
      <c r="R330" s="239"/>
      <c r="S330" s="239" t="s">
        <v>113</v>
      </c>
      <c r="T330" s="240" t="s">
        <v>114</v>
      </c>
      <c r="U330" s="220">
        <v>0</v>
      </c>
      <c r="V330" s="220">
        <f>ROUND(E330*U330,2)</f>
        <v>0</v>
      </c>
      <c r="W330" s="220"/>
      <c r="X330" s="220" t="s">
        <v>115</v>
      </c>
      <c r="Y330" s="220" t="s">
        <v>116</v>
      </c>
      <c r="Z330" s="210"/>
      <c r="AA330" s="210"/>
      <c r="AB330" s="210"/>
      <c r="AC330" s="210"/>
      <c r="AD330" s="210"/>
      <c r="AE330" s="210"/>
      <c r="AF330" s="210"/>
      <c r="AG330" s="210" t="s">
        <v>117</v>
      </c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2" x14ac:dyDescent="0.2">
      <c r="A331" s="217"/>
      <c r="B331" s="218"/>
      <c r="C331" s="248" t="s">
        <v>133</v>
      </c>
      <c r="D331" s="241"/>
      <c r="E331" s="241"/>
      <c r="F331" s="241"/>
      <c r="G331" s="241"/>
      <c r="H331" s="220"/>
      <c r="I331" s="220"/>
      <c r="J331" s="220"/>
      <c r="K331" s="220"/>
      <c r="L331" s="220"/>
      <c r="M331" s="220"/>
      <c r="N331" s="219"/>
      <c r="O331" s="219"/>
      <c r="P331" s="219"/>
      <c r="Q331" s="219"/>
      <c r="R331" s="220"/>
      <c r="S331" s="220"/>
      <c r="T331" s="220"/>
      <c r="U331" s="220"/>
      <c r="V331" s="220"/>
      <c r="W331" s="220"/>
      <c r="X331" s="220"/>
      <c r="Y331" s="220"/>
      <c r="Z331" s="210"/>
      <c r="AA331" s="210"/>
      <c r="AB331" s="210"/>
      <c r="AC331" s="210"/>
      <c r="AD331" s="210"/>
      <c r="AE331" s="210"/>
      <c r="AF331" s="210"/>
      <c r="AG331" s="210" t="s">
        <v>119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3" x14ac:dyDescent="0.2">
      <c r="A332" s="217"/>
      <c r="B332" s="218"/>
      <c r="C332" s="249" t="s">
        <v>331</v>
      </c>
      <c r="D332" s="243"/>
      <c r="E332" s="243"/>
      <c r="F332" s="243"/>
      <c r="G332" s="243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10"/>
      <c r="AA332" s="210"/>
      <c r="AB332" s="210"/>
      <c r="AC332" s="210"/>
      <c r="AD332" s="210"/>
      <c r="AE332" s="210"/>
      <c r="AF332" s="210"/>
      <c r="AG332" s="210" t="s">
        <v>119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3" x14ac:dyDescent="0.2">
      <c r="A333" s="217"/>
      <c r="B333" s="218"/>
      <c r="C333" s="249" t="s">
        <v>332</v>
      </c>
      <c r="D333" s="243"/>
      <c r="E333" s="243"/>
      <c r="F333" s="243"/>
      <c r="G333" s="243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20"/>
      <c r="Z333" s="210"/>
      <c r="AA333" s="210"/>
      <c r="AB333" s="210"/>
      <c r="AC333" s="210"/>
      <c r="AD333" s="210"/>
      <c r="AE333" s="210"/>
      <c r="AF333" s="210"/>
      <c r="AG333" s="210" t="s">
        <v>119</v>
      </c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3" x14ac:dyDescent="0.2">
      <c r="A334" s="217"/>
      <c r="B334" s="218"/>
      <c r="C334" s="249" t="s">
        <v>142</v>
      </c>
      <c r="D334" s="243"/>
      <c r="E334" s="243"/>
      <c r="F334" s="243"/>
      <c r="G334" s="243"/>
      <c r="H334" s="220"/>
      <c r="I334" s="220"/>
      <c r="J334" s="220"/>
      <c r="K334" s="220"/>
      <c r="L334" s="220"/>
      <c r="M334" s="220"/>
      <c r="N334" s="219"/>
      <c r="O334" s="219"/>
      <c r="P334" s="219"/>
      <c r="Q334" s="219"/>
      <c r="R334" s="220"/>
      <c r="S334" s="220"/>
      <c r="T334" s="220"/>
      <c r="U334" s="220"/>
      <c r="V334" s="220"/>
      <c r="W334" s="220"/>
      <c r="X334" s="220"/>
      <c r="Y334" s="220"/>
      <c r="Z334" s="210"/>
      <c r="AA334" s="210"/>
      <c r="AB334" s="210"/>
      <c r="AC334" s="210"/>
      <c r="AD334" s="210"/>
      <c r="AE334" s="210"/>
      <c r="AF334" s="210"/>
      <c r="AG334" s="210" t="s">
        <v>119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3" x14ac:dyDescent="0.2">
      <c r="A335" s="217"/>
      <c r="B335" s="218"/>
      <c r="C335" s="249" t="s">
        <v>136</v>
      </c>
      <c r="D335" s="243"/>
      <c r="E335" s="243"/>
      <c r="F335" s="243"/>
      <c r="G335" s="243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20"/>
      <c r="Z335" s="210"/>
      <c r="AA335" s="210"/>
      <c r="AB335" s="210"/>
      <c r="AC335" s="210"/>
      <c r="AD335" s="210"/>
      <c r="AE335" s="210"/>
      <c r="AF335" s="210"/>
      <c r="AG335" s="210" t="s">
        <v>119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">
      <c r="A336" s="217"/>
      <c r="B336" s="218"/>
      <c r="C336" s="250" t="s">
        <v>333</v>
      </c>
      <c r="D336" s="224"/>
      <c r="E336" s="225">
        <v>158</v>
      </c>
      <c r="F336" s="220"/>
      <c r="G336" s="220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20"/>
      <c r="Z336" s="210"/>
      <c r="AA336" s="210"/>
      <c r="AB336" s="210"/>
      <c r="AC336" s="210"/>
      <c r="AD336" s="210"/>
      <c r="AE336" s="210"/>
      <c r="AF336" s="210"/>
      <c r="AG336" s="210" t="s">
        <v>126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3" x14ac:dyDescent="0.2">
      <c r="A337" s="217"/>
      <c r="B337" s="218"/>
      <c r="C337" s="250" t="s">
        <v>334</v>
      </c>
      <c r="D337" s="224"/>
      <c r="E337" s="225">
        <v>143</v>
      </c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126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2" x14ac:dyDescent="0.2">
      <c r="A338" s="217"/>
      <c r="B338" s="218"/>
      <c r="C338" s="251"/>
      <c r="D338" s="244"/>
      <c r="E338" s="244"/>
      <c r="F338" s="244"/>
      <c r="G338" s="244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20"/>
      <c r="Z338" s="210"/>
      <c r="AA338" s="210"/>
      <c r="AB338" s="210"/>
      <c r="AC338" s="210"/>
      <c r="AD338" s="210"/>
      <c r="AE338" s="210"/>
      <c r="AF338" s="210"/>
      <c r="AG338" s="210" t="s">
        <v>129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1" x14ac:dyDescent="0.2">
      <c r="A339" s="234">
        <v>31</v>
      </c>
      <c r="B339" s="235" t="s">
        <v>335</v>
      </c>
      <c r="C339" s="247" t="s">
        <v>336</v>
      </c>
      <c r="D339" s="236" t="s">
        <v>278</v>
      </c>
      <c r="E339" s="237">
        <v>11</v>
      </c>
      <c r="F339" s="238"/>
      <c r="G339" s="239">
        <f>ROUND(E339*F339,2)</f>
        <v>0</v>
      </c>
      <c r="H339" s="238"/>
      <c r="I339" s="239">
        <f>ROUND(E339*H339,2)</f>
        <v>0</v>
      </c>
      <c r="J339" s="238"/>
      <c r="K339" s="239">
        <f>ROUND(E339*J339,2)</f>
        <v>0</v>
      </c>
      <c r="L339" s="239">
        <v>21</v>
      </c>
      <c r="M339" s="239">
        <f>G339*(1+L339/100)</f>
        <v>0</v>
      </c>
      <c r="N339" s="237">
        <v>0</v>
      </c>
      <c r="O339" s="237">
        <f>ROUND(E339*N339,2)</f>
        <v>0</v>
      </c>
      <c r="P339" s="237">
        <v>0</v>
      </c>
      <c r="Q339" s="237">
        <f>ROUND(E339*P339,2)</f>
        <v>0</v>
      </c>
      <c r="R339" s="239"/>
      <c r="S339" s="239" t="s">
        <v>113</v>
      </c>
      <c r="T339" s="240" t="s">
        <v>279</v>
      </c>
      <c r="U339" s="220">
        <v>0</v>
      </c>
      <c r="V339" s="220">
        <f>ROUND(E339*U339,2)</f>
        <v>0</v>
      </c>
      <c r="W339" s="220"/>
      <c r="X339" s="220" t="s">
        <v>115</v>
      </c>
      <c r="Y339" s="220" t="s">
        <v>116</v>
      </c>
      <c r="Z339" s="210"/>
      <c r="AA339" s="210"/>
      <c r="AB339" s="210"/>
      <c r="AC339" s="210"/>
      <c r="AD339" s="210"/>
      <c r="AE339" s="210"/>
      <c r="AF339" s="210"/>
      <c r="AG339" s="210" t="s">
        <v>117</v>
      </c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2" x14ac:dyDescent="0.2">
      <c r="A340" s="217"/>
      <c r="B340" s="218"/>
      <c r="C340" s="248" t="s">
        <v>133</v>
      </c>
      <c r="D340" s="241"/>
      <c r="E340" s="241"/>
      <c r="F340" s="241"/>
      <c r="G340" s="241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20"/>
      <c r="Z340" s="210"/>
      <c r="AA340" s="210"/>
      <c r="AB340" s="210"/>
      <c r="AC340" s="210"/>
      <c r="AD340" s="210"/>
      <c r="AE340" s="210"/>
      <c r="AF340" s="210"/>
      <c r="AG340" s="210" t="s">
        <v>119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3" x14ac:dyDescent="0.2">
      <c r="A341" s="217"/>
      <c r="B341" s="218"/>
      <c r="C341" s="249" t="s">
        <v>337</v>
      </c>
      <c r="D341" s="243"/>
      <c r="E341" s="243"/>
      <c r="F341" s="243"/>
      <c r="G341" s="243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119</v>
      </c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3" x14ac:dyDescent="0.2">
      <c r="A342" s="217"/>
      <c r="B342" s="218"/>
      <c r="C342" s="249" t="s">
        <v>338</v>
      </c>
      <c r="D342" s="243"/>
      <c r="E342" s="243"/>
      <c r="F342" s="243"/>
      <c r="G342" s="243"/>
      <c r="H342" s="220"/>
      <c r="I342" s="220"/>
      <c r="J342" s="220"/>
      <c r="K342" s="220"/>
      <c r="L342" s="220"/>
      <c r="M342" s="220"/>
      <c r="N342" s="219"/>
      <c r="O342" s="219"/>
      <c r="P342" s="219"/>
      <c r="Q342" s="219"/>
      <c r="R342" s="220"/>
      <c r="S342" s="220"/>
      <c r="T342" s="220"/>
      <c r="U342" s="220"/>
      <c r="V342" s="220"/>
      <c r="W342" s="220"/>
      <c r="X342" s="220"/>
      <c r="Y342" s="220"/>
      <c r="Z342" s="210"/>
      <c r="AA342" s="210"/>
      <c r="AB342" s="210"/>
      <c r="AC342" s="210"/>
      <c r="AD342" s="210"/>
      <c r="AE342" s="210"/>
      <c r="AF342" s="210"/>
      <c r="AG342" s="210" t="s">
        <v>119</v>
      </c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2" x14ac:dyDescent="0.2">
      <c r="A343" s="217"/>
      <c r="B343" s="218"/>
      <c r="C343" s="250" t="s">
        <v>339</v>
      </c>
      <c r="D343" s="224"/>
      <c r="E343" s="225">
        <v>11</v>
      </c>
      <c r="F343" s="220"/>
      <c r="G343" s="220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10"/>
      <c r="AA343" s="210"/>
      <c r="AB343" s="210"/>
      <c r="AC343" s="210"/>
      <c r="AD343" s="210"/>
      <c r="AE343" s="210"/>
      <c r="AF343" s="210"/>
      <c r="AG343" s="210" t="s">
        <v>126</v>
      </c>
      <c r="AH343" s="210">
        <v>5</v>
      </c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2" x14ac:dyDescent="0.2">
      <c r="A344" s="217"/>
      <c r="B344" s="218"/>
      <c r="C344" s="251"/>
      <c r="D344" s="244"/>
      <c r="E344" s="244"/>
      <c r="F344" s="244"/>
      <c r="G344" s="244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20"/>
      <c r="Z344" s="210"/>
      <c r="AA344" s="210"/>
      <c r="AB344" s="210"/>
      <c r="AC344" s="210"/>
      <c r="AD344" s="210"/>
      <c r="AE344" s="210"/>
      <c r="AF344" s="210"/>
      <c r="AG344" s="210" t="s">
        <v>129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x14ac:dyDescent="0.2">
      <c r="A345" s="227" t="s">
        <v>108</v>
      </c>
      <c r="B345" s="228" t="s">
        <v>76</v>
      </c>
      <c r="C345" s="246" t="s">
        <v>77</v>
      </c>
      <c r="D345" s="229"/>
      <c r="E345" s="230"/>
      <c r="F345" s="231"/>
      <c r="G345" s="231">
        <f>SUMIF(AG346:AG348,"&lt;&gt;NOR",G346:G348)</f>
        <v>0</v>
      </c>
      <c r="H345" s="231"/>
      <c r="I345" s="231">
        <f>SUM(I346:I348)</f>
        <v>0</v>
      </c>
      <c r="J345" s="231"/>
      <c r="K345" s="231">
        <f>SUM(K346:K348)</f>
        <v>0</v>
      </c>
      <c r="L345" s="231"/>
      <c r="M345" s="231">
        <f>SUM(M346:M348)</f>
        <v>0</v>
      </c>
      <c r="N345" s="230"/>
      <c r="O345" s="230">
        <f>SUM(O346:O348)</f>
        <v>0</v>
      </c>
      <c r="P345" s="230"/>
      <c r="Q345" s="230">
        <f>SUM(Q346:Q348)</f>
        <v>0</v>
      </c>
      <c r="R345" s="231"/>
      <c r="S345" s="231"/>
      <c r="T345" s="232"/>
      <c r="U345" s="226"/>
      <c r="V345" s="226">
        <f>SUM(V346:V348)</f>
        <v>0</v>
      </c>
      <c r="W345" s="226"/>
      <c r="X345" s="226"/>
      <c r="Y345" s="226"/>
      <c r="AG345" t="s">
        <v>109</v>
      </c>
    </row>
    <row r="346" spans="1:60" outlineLevel="1" x14ac:dyDescent="0.2">
      <c r="A346" s="234">
        <v>32</v>
      </c>
      <c r="B346" s="235" t="s">
        <v>340</v>
      </c>
      <c r="C346" s="247" t="s">
        <v>341</v>
      </c>
      <c r="D346" s="236" t="s">
        <v>342</v>
      </c>
      <c r="E346" s="237">
        <v>33</v>
      </c>
      <c r="F346" s="238"/>
      <c r="G346" s="239">
        <f>ROUND(E346*F346,2)</f>
        <v>0</v>
      </c>
      <c r="H346" s="238"/>
      <c r="I346" s="239">
        <f>ROUND(E346*H346,2)</f>
        <v>0</v>
      </c>
      <c r="J346" s="238"/>
      <c r="K346" s="239">
        <f>ROUND(E346*J346,2)</f>
        <v>0</v>
      </c>
      <c r="L346" s="239">
        <v>21</v>
      </c>
      <c r="M346" s="239">
        <f>G346*(1+L346/100)</f>
        <v>0</v>
      </c>
      <c r="N346" s="237">
        <v>0</v>
      </c>
      <c r="O346" s="237">
        <f>ROUND(E346*N346,2)</f>
        <v>0</v>
      </c>
      <c r="P346" s="237">
        <v>0</v>
      </c>
      <c r="Q346" s="237">
        <f>ROUND(E346*P346,2)</f>
        <v>0</v>
      </c>
      <c r="R346" s="239"/>
      <c r="S346" s="239" t="s">
        <v>284</v>
      </c>
      <c r="T346" s="240" t="s">
        <v>291</v>
      </c>
      <c r="U346" s="220">
        <v>0</v>
      </c>
      <c r="V346" s="220">
        <f>ROUND(E346*U346,2)</f>
        <v>0</v>
      </c>
      <c r="W346" s="220"/>
      <c r="X346" s="220" t="s">
        <v>343</v>
      </c>
      <c r="Y346" s="220" t="s">
        <v>116</v>
      </c>
      <c r="Z346" s="210"/>
      <c r="AA346" s="210"/>
      <c r="AB346" s="210"/>
      <c r="AC346" s="210"/>
      <c r="AD346" s="210"/>
      <c r="AE346" s="210"/>
      <c r="AF346" s="210"/>
      <c r="AG346" s="210" t="s">
        <v>344</v>
      </c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2" x14ac:dyDescent="0.2">
      <c r="A347" s="217"/>
      <c r="B347" s="218"/>
      <c r="C347" s="250" t="s">
        <v>345</v>
      </c>
      <c r="D347" s="224"/>
      <c r="E347" s="225">
        <v>33</v>
      </c>
      <c r="F347" s="220"/>
      <c r="G347" s="220"/>
      <c r="H347" s="220"/>
      <c r="I347" s="220"/>
      <c r="J347" s="220"/>
      <c r="K347" s="220"/>
      <c r="L347" s="220"/>
      <c r="M347" s="220"/>
      <c r="N347" s="219"/>
      <c r="O347" s="219"/>
      <c r="P347" s="219"/>
      <c r="Q347" s="219"/>
      <c r="R347" s="220"/>
      <c r="S347" s="220"/>
      <c r="T347" s="220"/>
      <c r="U347" s="220"/>
      <c r="V347" s="220"/>
      <c r="W347" s="220"/>
      <c r="X347" s="220"/>
      <c r="Y347" s="220"/>
      <c r="Z347" s="210"/>
      <c r="AA347" s="210"/>
      <c r="AB347" s="210"/>
      <c r="AC347" s="210"/>
      <c r="AD347" s="210"/>
      <c r="AE347" s="210"/>
      <c r="AF347" s="210"/>
      <c r="AG347" s="210" t="s">
        <v>126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2" x14ac:dyDescent="0.2">
      <c r="A348" s="217"/>
      <c r="B348" s="218"/>
      <c r="C348" s="251"/>
      <c r="D348" s="244"/>
      <c r="E348" s="244"/>
      <c r="F348" s="244"/>
      <c r="G348" s="244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20"/>
      <c r="Z348" s="210"/>
      <c r="AA348" s="210"/>
      <c r="AB348" s="210"/>
      <c r="AC348" s="210"/>
      <c r="AD348" s="210"/>
      <c r="AE348" s="210"/>
      <c r="AF348" s="210"/>
      <c r="AG348" s="210" t="s">
        <v>129</v>
      </c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x14ac:dyDescent="0.2">
      <c r="A349" s="3"/>
      <c r="B349" s="4"/>
      <c r="C349" s="254"/>
      <c r="D349" s="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AE349">
        <v>12</v>
      </c>
      <c r="AF349">
        <v>21</v>
      </c>
      <c r="AG349" t="s">
        <v>94</v>
      </c>
    </row>
    <row r="350" spans="1:60" x14ac:dyDescent="0.2">
      <c r="A350" s="213"/>
      <c r="B350" s="214" t="s">
        <v>29</v>
      </c>
      <c r="C350" s="255"/>
      <c r="D350" s="215"/>
      <c r="E350" s="216"/>
      <c r="F350" s="216"/>
      <c r="G350" s="233">
        <f>G8+G150+G165+G172+G286+G310+G345</f>
        <v>0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AE350">
        <f>SUMIF(L7:L348,AE349,G7:G348)</f>
        <v>0</v>
      </c>
      <c r="AF350">
        <f>SUMIF(L7:L348,AF349,G7:G348)</f>
        <v>0</v>
      </c>
      <c r="AG350" t="s">
        <v>346</v>
      </c>
    </row>
    <row r="351" spans="1:60" x14ac:dyDescent="0.2">
      <c r="C351" s="256"/>
      <c r="D351" s="10"/>
      <c r="AG351" t="s">
        <v>355</v>
      </c>
    </row>
    <row r="352" spans="1:60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N778/NrvlSCJTvyErjae27Uca28u6RAcneeQiIOgXCYvzpwZQPXuyvQkv0FG/yK/yFbhr64QqvlUrC7jN4eeA==" saltValue="QZ2k8rQubmWCqLDGrQIplw==" spinCount="100000" sheet="1" formatRows="0"/>
  <mergeCells count="252">
    <mergeCell ref="C338:G338"/>
    <mergeCell ref="C340:G340"/>
    <mergeCell ref="C341:G341"/>
    <mergeCell ref="C342:G342"/>
    <mergeCell ref="C344:G344"/>
    <mergeCell ref="C348:G348"/>
    <mergeCell ref="C329:G329"/>
    <mergeCell ref="C331:G331"/>
    <mergeCell ref="C332:G332"/>
    <mergeCell ref="C333:G333"/>
    <mergeCell ref="C334:G334"/>
    <mergeCell ref="C335:G335"/>
    <mergeCell ref="C321:G321"/>
    <mergeCell ref="C322:G322"/>
    <mergeCell ref="C323:G323"/>
    <mergeCell ref="C324:G324"/>
    <mergeCell ref="C325:G325"/>
    <mergeCell ref="C326:G326"/>
    <mergeCell ref="C312:G312"/>
    <mergeCell ref="C313:G313"/>
    <mergeCell ref="C314:G314"/>
    <mergeCell ref="C315:G315"/>
    <mergeCell ref="C318:G318"/>
    <mergeCell ref="C320:G320"/>
    <mergeCell ref="C301:G301"/>
    <mergeCell ref="C302:G302"/>
    <mergeCell ref="C304:G304"/>
    <mergeCell ref="C306:G306"/>
    <mergeCell ref="C307:G307"/>
    <mergeCell ref="C309:G309"/>
    <mergeCell ref="C293:G293"/>
    <mergeCell ref="C294:G294"/>
    <mergeCell ref="C295:G295"/>
    <mergeCell ref="C296:G296"/>
    <mergeCell ref="C297:G297"/>
    <mergeCell ref="C299:G299"/>
    <mergeCell ref="C279:G279"/>
    <mergeCell ref="C282:G282"/>
    <mergeCell ref="C285:G285"/>
    <mergeCell ref="C289:G289"/>
    <mergeCell ref="C291:G291"/>
    <mergeCell ref="C292:G292"/>
    <mergeCell ref="C272:G272"/>
    <mergeCell ref="C274:G274"/>
    <mergeCell ref="C275:G275"/>
    <mergeCell ref="C276:G276"/>
    <mergeCell ref="C277:G277"/>
    <mergeCell ref="C278:G278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2:G262"/>
    <mergeCell ref="C264:G264"/>
    <mergeCell ref="C265:G265"/>
    <mergeCell ref="C250:G250"/>
    <mergeCell ref="C251:G251"/>
    <mergeCell ref="C253:G253"/>
    <mergeCell ref="C255:G255"/>
    <mergeCell ref="C256:G256"/>
    <mergeCell ref="C257:G257"/>
    <mergeCell ref="C242:G242"/>
    <mergeCell ref="C244:G244"/>
    <mergeCell ref="C246:G246"/>
    <mergeCell ref="C247:G247"/>
    <mergeCell ref="C248:G248"/>
    <mergeCell ref="C249:G249"/>
    <mergeCell ref="C234:G234"/>
    <mergeCell ref="C235:G235"/>
    <mergeCell ref="C236:G236"/>
    <mergeCell ref="C238:G238"/>
    <mergeCell ref="C240:G240"/>
    <mergeCell ref="C241:G241"/>
    <mergeCell ref="C228:G228"/>
    <mergeCell ref="C229:G229"/>
    <mergeCell ref="C230:G230"/>
    <mergeCell ref="C231:G231"/>
    <mergeCell ref="C232:G232"/>
    <mergeCell ref="C233:G233"/>
    <mergeCell ref="C220:G220"/>
    <mergeCell ref="C221:G221"/>
    <mergeCell ref="C222:G222"/>
    <mergeCell ref="C223:G223"/>
    <mergeCell ref="C224:G224"/>
    <mergeCell ref="C226:G226"/>
    <mergeCell ref="C212:G212"/>
    <mergeCell ref="C214:G214"/>
    <mergeCell ref="C216:G216"/>
    <mergeCell ref="C217:G217"/>
    <mergeCell ref="C218:G218"/>
    <mergeCell ref="C219:G219"/>
    <mergeCell ref="C206:G206"/>
    <mergeCell ref="C207:G207"/>
    <mergeCell ref="C208:G208"/>
    <mergeCell ref="C209:G209"/>
    <mergeCell ref="C210:G210"/>
    <mergeCell ref="C211:G211"/>
    <mergeCell ref="C198:G198"/>
    <mergeCell ref="C199:G199"/>
    <mergeCell ref="C200:G200"/>
    <mergeCell ref="C201:G201"/>
    <mergeCell ref="C202:G202"/>
    <mergeCell ref="C204:G204"/>
    <mergeCell ref="C186:G186"/>
    <mergeCell ref="C187:G187"/>
    <mergeCell ref="C188:G188"/>
    <mergeCell ref="C194:G194"/>
    <mergeCell ref="C196:G196"/>
    <mergeCell ref="C197:G197"/>
    <mergeCell ref="C178:G178"/>
    <mergeCell ref="C179:G179"/>
    <mergeCell ref="C181:G181"/>
    <mergeCell ref="C183:G183"/>
    <mergeCell ref="C184:G184"/>
    <mergeCell ref="C185:G185"/>
    <mergeCell ref="C169:G169"/>
    <mergeCell ref="C171:G171"/>
    <mergeCell ref="C174:G174"/>
    <mergeCell ref="C175:G175"/>
    <mergeCell ref="C176:G176"/>
    <mergeCell ref="C177:G177"/>
    <mergeCell ref="C159:G159"/>
    <mergeCell ref="C160:G160"/>
    <mergeCell ref="C161:G161"/>
    <mergeCell ref="C164:G164"/>
    <mergeCell ref="C167:G167"/>
    <mergeCell ref="C168:G168"/>
    <mergeCell ref="C153:G153"/>
    <mergeCell ref="C154:G154"/>
    <mergeCell ref="C155:G155"/>
    <mergeCell ref="C156:G156"/>
    <mergeCell ref="C157:G157"/>
    <mergeCell ref="C158:G158"/>
    <mergeCell ref="C142:G142"/>
    <mergeCell ref="C144:G144"/>
    <mergeCell ref="C146:G146"/>
    <mergeCell ref="C147:G147"/>
    <mergeCell ref="C149:G149"/>
    <mergeCell ref="C152:G152"/>
    <mergeCell ref="C133:G133"/>
    <mergeCell ref="C134:G134"/>
    <mergeCell ref="C135:G135"/>
    <mergeCell ref="C136:G136"/>
    <mergeCell ref="C139:G139"/>
    <mergeCell ref="C141:G141"/>
    <mergeCell ref="C125:G125"/>
    <mergeCell ref="C126:G126"/>
    <mergeCell ref="C127:G127"/>
    <mergeCell ref="C128:G128"/>
    <mergeCell ref="C129:G129"/>
    <mergeCell ref="C131:G131"/>
    <mergeCell ref="C119:G119"/>
    <mergeCell ref="C120:G120"/>
    <mergeCell ref="C121:G121"/>
    <mergeCell ref="C122:G122"/>
    <mergeCell ref="C123:G123"/>
    <mergeCell ref="C124:G124"/>
    <mergeCell ref="C113:G113"/>
    <mergeCell ref="C114:G114"/>
    <mergeCell ref="C115:G115"/>
    <mergeCell ref="C116:G116"/>
    <mergeCell ref="C117:G117"/>
    <mergeCell ref="C118:G118"/>
    <mergeCell ref="C106:G106"/>
    <mergeCell ref="C108:G108"/>
    <mergeCell ref="C109:G109"/>
    <mergeCell ref="C110:G110"/>
    <mergeCell ref="C111:G111"/>
    <mergeCell ref="C112:G112"/>
    <mergeCell ref="C99:G99"/>
    <mergeCell ref="C100:G100"/>
    <mergeCell ref="C101:G101"/>
    <mergeCell ref="C102:G102"/>
    <mergeCell ref="C103:G103"/>
    <mergeCell ref="C104:G104"/>
    <mergeCell ref="C93:G93"/>
    <mergeCell ref="C94:G94"/>
    <mergeCell ref="C95:G95"/>
    <mergeCell ref="C96:G96"/>
    <mergeCell ref="C97:G97"/>
    <mergeCell ref="C98:G98"/>
    <mergeCell ref="C87:G87"/>
    <mergeCell ref="C88:G88"/>
    <mergeCell ref="C89:G89"/>
    <mergeCell ref="C90:G90"/>
    <mergeCell ref="C91:G91"/>
    <mergeCell ref="C92:G92"/>
    <mergeCell ref="C72:G72"/>
    <mergeCell ref="C73:G73"/>
    <mergeCell ref="C82:G82"/>
    <mergeCell ref="C84:G84"/>
    <mergeCell ref="C85:G85"/>
    <mergeCell ref="C86:G86"/>
    <mergeCell ref="C66:G66"/>
    <mergeCell ref="C67:G67"/>
    <mergeCell ref="C68:G68"/>
    <mergeCell ref="C69:G69"/>
    <mergeCell ref="C70:G70"/>
    <mergeCell ref="C71:G71"/>
    <mergeCell ref="C60:G60"/>
    <mergeCell ref="C61:G61"/>
    <mergeCell ref="C62:G62"/>
    <mergeCell ref="C63:G63"/>
    <mergeCell ref="C64:G64"/>
    <mergeCell ref="C65:G65"/>
    <mergeCell ref="C54:G54"/>
    <mergeCell ref="C55:G55"/>
    <mergeCell ref="C56:G56"/>
    <mergeCell ref="C57:G57"/>
    <mergeCell ref="C58:G58"/>
    <mergeCell ref="C59:G59"/>
    <mergeCell ref="C46:G46"/>
    <mergeCell ref="C48:G48"/>
    <mergeCell ref="C50:G50"/>
    <mergeCell ref="C51:G51"/>
    <mergeCell ref="C52:G52"/>
    <mergeCell ref="C53:G53"/>
    <mergeCell ref="C38:G38"/>
    <mergeCell ref="C40:G40"/>
    <mergeCell ref="C42:G42"/>
    <mergeCell ref="C43:G43"/>
    <mergeCell ref="C44:G44"/>
    <mergeCell ref="C45:G45"/>
    <mergeCell ref="C30:G30"/>
    <mergeCell ref="C31:G31"/>
    <mergeCell ref="C33:G33"/>
    <mergeCell ref="C35:G35"/>
    <mergeCell ref="C36:G36"/>
    <mergeCell ref="C37:G37"/>
    <mergeCell ref="C22:G22"/>
    <mergeCell ref="C23:G23"/>
    <mergeCell ref="C24:G24"/>
    <mergeCell ref="C26:G26"/>
    <mergeCell ref="C28:G28"/>
    <mergeCell ref="C29:G29"/>
    <mergeCell ref="C12:G12"/>
    <mergeCell ref="C13:G13"/>
    <mergeCell ref="C14:G14"/>
    <mergeCell ref="C15:G15"/>
    <mergeCell ref="C19:G19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horizontalDpi="4294967295" verticalDpi="4294967295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83</v>
      </c>
    </row>
    <row r="3" spans="1:60" ht="24.95" customHeight="1" x14ac:dyDescent="0.2">
      <c r="A3" s="196" t="s">
        <v>8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83</v>
      </c>
      <c r="AG3" t="s">
        <v>84</v>
      </c>
    </row>
    <row r="4" spans="1:60" ht="24.95" customHeight="1" x14ac:dyDescent="0.2">
      <c r="A4" s="200" t="s">
        <v>9</v>
      </c>
      <c r="B4" s="201" t="s">
        <v>50</v>
      </c>
      <c r="C4" s="202" t="s">
        <v>51</v>
      </c>
      <c r="D4" s="203"/>
      <c r="E4" s="203"/>
      <c r="F4" s="203"/>
      <c r="G4" s="204"/>
      <c r="AG4" t="s">
        <v>85</v>
      </c>
    </row>
    <row r="5" spans="1:60" x14ac:dyDescent="0.2">
      <c r="D5" s="10"/>
    </row>
    <row r="6" spans="1:60" ht="38.25" x14ac:dyDescent="0.2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7" t="s">
        <v>108</v>
      </c>
      <c r="B8" s="228" t="s">
        <v>64</v>
      </c>
      <c r="C8" s="246" t="s">
        <v>65</v>
      </c>
      <c r="D8" s="229"/>
      <c r="E8" s="230"/>
      <c r="F8" s="231"/>
      <c r="G8" s="231">
        <f>SUMIF(AG9:AG49,"&lt;&gt;NOR",G9:G49)</f>
        <v>0</v>
      </c>
      <c r="H8" s="231"/>
      <c r="I8" s="231">
        <f>SUM(I9:I49)</f>
        <v>0</v>
      </c>
      <c r="J8" s="231"/>
      <c r="K8" s="231">
        <f>SUM(K9:K49)</f>
        <v>0</v>
      </c>
      <c r="L8" s="231"/>
      <c r="M8" s="231">
        <f>SUM(M9:M49)</f>
        <v>0</v>
      </c>
      <c r="N8" s="230"/>
      <c r="O8" s="230">
        <f>SUM(O9:O49)</f>
        <v>0</v>
      </c>
      <c r="P8" s="230"/>
      <c r="Q8" s="230">
        <f>SUM(Q9:Q49)</f>
        <v>0</v>
      </c>
      <c r="R8" s="231"/>
      <c r="S8" s="231"/>
      <c r="T8" s="232"/>
      <c r="U8" s="226"/>
      <c r="V8" s="226">
        <f>SUM(V9:V49)</f>
        <v>0</v>
      </c>
      <c r="W8" s="226"/>
      <c r="X8" s="226"/>
      <c r="Y8" s="226"/>
      <c r="AG8" t="s">
        <v>109</v>
      </c>
    </row>
    <row r="9" spans="1:60" outlineLevel="1" x14ac:dyDescent="0.2">
      <c r="A9" s="234">
        <v>1</v>
      </c>
      <c r="B9" s="235" t="s">
        <v>356</v>
      </c>
      <c r="C9" s="247" t="s">
        <v>357</v>
      </c>
      <c r="D9" s="236" t="s">
        <v>358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284</v>
      </c>
      <c r="T9" s="240" t="s">
        <v>291</v>
      </c>
      <c r="U9" s="220">
        <v>0</v>
      </c>
      <c r="V9" s="220">
        <f>ROUND(E9*U9,2)</f>
        <v>0</v>
      </c>
      <c r="W9" s="220"/>
      <c r="X9" s="220" t="s">
        <v>343</v>
      </c>
      <c r="Y9" s="220" t="s">
        <v>116</v>
      </c>
      <c r="Z9" s="210"/>
      <c r="AA9" s="210"/>
      <c r="AB9" s="210"/>
      <c r="AC9" s="210"/>
      <c r="AD9" s="210"/>
      <c r="AE9" s="210"/>
      <c r="AF9" s="210"/>
      <c r="AG9" s="210" t="s">
        <v>359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8" t="s">
        <v>360</v>
      </c>
      <c r="D10" s="241"/>
      <c r="E10" s="241"/>
      <c r="F10" s="241"/>
      <c r="G10" s="24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119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2.5" outlineLevel="3" x14ac:dyDescent="0.2">
      <c r="A11" s="217"/>
      <c r="B11" s="218"/>
      <c r="C11" s="249" t="s">
        <v>361</v>
      </c>
      <c r="D11" s="243"/>
      <c r="E11" s="243"/>
      <c r="F11" s="243"/>
      <c r="G11" s="243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42" t="str">
        <f>C11</f>
        <v>- zahrnuje veškeré náklady spojené s objednatelem požadovanými zkouškami dle schváleného kontrolního a zkušebního plánu, který bude předložen ke schválení dodadavatelem stavby</v>
      </c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49" t="s">
        <v>362</v>
      </c>
      <c r="D12" s="243"/>
      <c r="E12" s="243"/>
      <c r="F12" s="243"/>
      <c r="G12" s="243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17"/>
      <c r="B13" s="218"/>
      <c r="C13" s="250" t="s">
        <v>363</v>
      </c>
      <c r="D13" s="224"/>
      <c r="E13" s="225"/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126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17"/>
      <c r="B14" s="218"/>
      <c r="C14" s="250" t="s">
        <v>64</v>
      </c>
      <c r="D14" s="224"/>
      <c r="E14" s="225">
        <v>1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126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1"/>
      <c r="D15" s="244"/>
      <c r="E15" s="244"/>
      <c r="F15" s="244"/>
      <c r="G15" s="244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129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4">
        <v>2</v>
      </c>
      <c r="B16" s="235" t="s">
        <v>364</v>
      </c>
      <c r="C16" s="247" t="s">
        <v>365</v>
      </c>
      <c r="D16" s="236" t="s">
        <v>358</v>
      </c>
      <c r="E16" s="237">
        <v>1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9"/>
      <c r="S16" s="239" t="s">
        <v>141</v>
      </c>
      <c r="T16" s="240" t="s">
        <v>291</v>
      </c>
      <c r="U16" s="220">
        <v>0</v>
      </c>
      <c r="V16" s="220">
        <f>ROUND(E16*U16,2)</f>
        <v>0</v>
      </c>
      <c r="W16" s="220"/>
      <c r="X16" s="220" t="s">
        <v>343</v>
      </c>
      <c r="Y16" s="220" t="s">
        <v>116</v>
      </c>
      <c r="Z16" s="210"/>
      <c r="AA16" s="210"/>
      <c r="AB16" s="210"/>
      <c r="AC16" s="210"/>
      <c r="AD16" s="210"/>
      <c r="AE16" s="210"/>
      <c r="AF16" s="210"/>
      <c r="AG16" s="210" t="s">
        <v>359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8" t="s">
        <v>366</v>
      </c>
      <c r="D17" s="241"/>
      <c r="E17" s="241"/>
      <c r="F17" s="241"/>
      <c r="G17" s="241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119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49" t="s">
        <v>367</v>
      </c>
      <c r="D18" s="243"/>
      <c r="E18" s="243"/>
      <c r="F18" s="243"/>
      <c r="G18" s="243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119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49" t="s">
        <v>368</v>
      </c>
      <c r="D19" s="243"/>
      <c r="E19" s="243"/>
      <c r="F19" s="243"/>
      <c r="G19" s="243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119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2" t="str">
        <f>C19</f>
        <v>Cena dále zahrnuje zřízení , údržbu, pronájem a odstranění přechodného dopravního značení po celou dobu stavby.</v>
      </c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50" t="s">
        <v>363</v>
      </c>
      <c r="D20" s="224"/>
      <c r="E20" s="225"/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126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50" t="s">
        <v>64</v>
      </c>
      <c r="D21" s="224"/>
      <c r="E21" s="225">
        <v>1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126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51"/>
      <c r="D22" s="244"/>
      <c r="E22" s="244"/>
      <c r="F22" s="244"/>
      <c r="G22" s="244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4">
        <v>3</v>
      </c>
      <c r="B23" s="235" t="s">
        <v>369</v>
      </c>
      <c r="C23" s="247" t="s">
        <v>370</v>
      </c>
      <c r="D23" s="236" t="s">
        <v>358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141</v>
      </c>
      <c r="T23" s="240" t="s">
        <v>291</v>
      </c>
      <c r="U23" s="220">
        <v>0</v>
      </c>
      <c r="V23" s="220">
        <f>ROUND(E23*U23,2)</f>
        <v>0</v>
      </c>
      <c r="W23" s="220"/>
      <c r="X23" s="220" t="s">
        <v>343</v>
      </c>
      <c r="Y23" s="220" t="s">
        <v>116</v>
      </c>
      <c r="Z23" s="210"/>
      <c r="AA23" s="210"/>
      <c r="AB23" s="210"/>
      <c r="AC23" s="210"/>
      <c r="AD23" s="210"/>
      <c r="AE23" s="210"/>
      <c r="AF23" s="210"/>
      <c r="AG23" s="210" t="s">
        <v>359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8" t="s">
        <v>371</v>
      </c>
      <c r="D24" s="241"/>
      <c r="E24" s="241"/>
      <c r="F24" s="241"/>
      <c r="G24" s="241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2" t="str">
        <f>C24</f>
        <v>Náklady na vytyčení stávajících inženýrských sítí jejich správci, včetně provedení případných průzkumných sond</v>
      </c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50" t="s">
        <v>363</v>
      </c>
      <c r="D25" s="224"/>
      <c r="E25" s="225"/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126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50" t="s">
        <v>64</v>
      </c>
      <c r="D26" s="224"/>
      <c r="E26" s="225">
        <v>1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126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51"/>
      <c r="D27" s="244"/>
      <c r="E27" s="244"/>
      <c r="F27" s="244"/>
      <c r="G27" s="244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129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34">
        <v>4</v>
      </c>
      <c r="B28" s="235" t="s">
        <v>372</v>
      </c>
      <c r="C28" s="247" t="s">
        <v>373</v>
      </c>
      <c r="D28" s="236" t="s">
        <v>358</v>
      </c>
      <c r="E28" s="237">
        <v>1</v>
      </c>
      <c r="F28" s="238"/>
      <c r="G28" s="239">
        <f>ROUND(E28*F28,2)</f>
        <v>0</v>
      </c>
      <c r="H28" s="238"/>
      <c r="I28" s="239">
        <f>ROUND(E28*H28,2)</f>
        <v>0</v>
      </c>
      <c r="J28" s="238"/>
      <c r="K28" s="239">
        <f>ROUND(E28*J28,2)</f>
        <v>0</v>
      </c>
      <c r="L28" s="239">
        <v>21</v>
      </c>
      <c r="M28" s="239">
        <f>G28*(1+L28/100)</f>
        <v>0</v>
      </c>
      <c r="N28" s="237">
        <v>0</v>
      </c>
      <c r="O28" s="237">
        <f>ROUND(E28*N28,2)</f>
        <v>0</v>
      </c>
      <c r="P28" s="237">
        <v>0</v>
      </c>
      <c r="Q28" s="237">
        <f>ROUND(E28*P28,2)</f>
        <v>0</v>
      </c>
      <c r="R28" s="239"/>
      <c r="S28" s="239" t="s">
        <v>284</v>
      </c>
      <c r="T28" s="240" t="s">
        <v>291</v>
      </c>
      <c r="U28" s="220">
        <v>0</v>
      </c>
      <c r="V28" s="220">
        <f>ROUND(E28*U28,2)</f>
        <v>0</v>
      </c>
      <c r="W28" s="220"/>
      <c r="X28" s="220" t="s">
        <v>343</v>
      </c>
      <c r="Y28" s="220" t="s">
        <v>116</v>
      </c>
      <c r="Z28" s="210"/>
      <c r="AA28" s="210"/>
      <c r="AB28" s="210"/>
      <c r="AC28" s="210"/>
      <c r="AD28" s="210"/>
      <c r="AE28" s="210"/>
      <c r="AF28" s="210"/>
      <c r="AG28" s="210" t="s">
        <v>359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50" t="s">
        <v>374</v>
      </c>
      <c r="D29" s="224"/>
      <c r="E29" s="225"/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126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50" t="s">
        <v>64</v>
      </c>
      <c r="D30" s="224"/>
      <c r="E30" s="225">
        <v>1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126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51"/>
      <c r="D31" s="244"/>
      <c r="E31" s="244"/>
      <c r="F31" s="244"/>
      <c r="G31" s="244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129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4">
        <v>5</v>
      </c>
      <c r="B32" s="235" t="s">
        <v>375</v>
      </c>
      <c r="C32" s="247" t="s">
        <v>373</v>
      </c>
      <c r="D32" s="236" t="s">
        <v>358</v>
      </c>
      <c r="E32" s="237">
        <v>1</v>
      </c>
      <c r="F32" s="238"/>
      <c r="G32" s="239">
        <f>ROUND(E32*F32,2)</f>
        <v>0</v>
      </c>
      <c r="H32" s="238"/>
      <c r="I32" s="239">
        <f>ROUND(E32*H32,2)</f>
        <v>0</v>
      </c>
      <c r="J32" s="238"/>
      <c r="K32" s="239">
        <f>ROUND(E32*J32,2)</f>
        <v>0</v>
      </c>
      <c r="L32" s="239">
        <v>21</v>
      </c>
      <c r="M32" s="239">
        <f>G32*(1+L32/100)</f>
        <v>0</v>
      </c>
      <c r="N32" s="237">
        <v>0</v>
      </c>
      <c r="O32" s="237">
        <f>ROUND(E32*N32,2)</f>
        <v>0</v>
      </c>
      <c r="P32" s="237">
        <v>0</v>
      </c>
      <c r="Q32" s="237">
        <f>ROUND(E32*P32,2)</f>
        <v>0</v>
      </c>
      <c r="R32" s="239"/>
      <c r="S32" s="239" t="s">
        <v>284</v>
      </c>
      <c r="T32" s="240" t="s">
        <v>291</v>
      </c>
      <c r="U32" s="220">
        <v>0</v>
      </c>
      <c r="V32" s="220">
        <f>ROUND(E32*U32,2)</f>
        <v>0</v>
      </c>
      <c r="W32" s="220"/>
      <c r="X32" s="220" t="s">
        <v>343</v>
      </c>
      <c r="Y32" s="220" t="s">
        <v>116</v>
      </c>
      <c r="Z32" s="210"/>
      <c r="AA32" s="210"/>
      <c r="AB32" s="210"/>
      <c r="AC32" s="210"/>
      <c r="AD32" s="210"/>
      <c r="AE32" s="210"/>
      <c r="AF32" s="210"/>
      <c r="AG32" s="210" t="s">
        <v>359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50" t="s">
        <v>376</v>
      </c>
      <c r="D33" s="224"/>
      <c r="E33" s="225"/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126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50" t="s">
        <v>64</v>
      </c>
      <c r="D34" s="224"/>
      <c r="E34" s="225">
        <v>1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126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51"/>
      <c r="D35" s="244"/>
      <c r="E35" s="244"/>
      <c r="F35" s="244"/>
      <c r="G35" s="244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129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34">
        <v>6</v>
      </c>
      <c r="B36" s="235" t="s">
        <v>377</v>
      </c>
      <c r="C36" s="247" t="s">
        <v>378</v>
      </c>
      <c r="D36" s="236" t="s">
        <v>358</v>
      </c>
      <c r="E36" s="237">
        <v>1</v>
      </c>
      <c r="F36" s="238"/>
      <c r="G36" s="239">
        <f>ROUND(E36*F36,2)</f>
        <v>0</v>
      </c>
      <c r="H36" s="238"/>
      <c r="I36" s="239">
        <f>ROUND(E36*H36,2)</f>
        <v>0</v>
      </c>
      <c r="J36" s="238"/>
      <c r="K36" s="239">
        <f>ROUND(E36*J36,2)</f>
        <v>0</v>
      </c>
      <c r="L36" s="239">
        <v>21</v>
      </c>
      <c r="M36" s="239">
        <f>G36*(1+L36/100)</f>
        <v>0</v>
      </c>
      <c r="N36" s="237">
        <v>0</v>
      </c>
      <c r="O36" s="237">
        <f>ROUND(E36*N36,2)</f>
        <v>0</v>
      </c>
      <c r="P36" s="237">
        <v>0</v>
      </c>
      <c r="Q36" s="237">
        <f>ROUND(E36*P36,2)</f>
        <v>0</v>
      </c>
      <c r="R36" s="239"/>
      <c r="S36" s="239" t="s">
        <v>141</v>
      </c>
      <c r="T36" s="240" t="s">
        <v>291</v>
      </c>
      <c r="U36" s="220">
        <v>0</v>
      </c>
      <c r="V36" s="220">
        <f>ROUND(E36*U36,2)</f>
        <v>0</v>
      </c>
      <c r="W36" s="220"/>
      <c r="X36" s="220" t="s">
        <v>343</v>
      </c>
      <c r="Y36" s="220" t="s">
        <v>116</v>
      </c>
      <c r="Z36" s="210"/>
      <c r="AA36" s="210"/>
      <c r="AB36" s="210"/>
      <c r="AC36" s="210"/>
      <c r="AD36" s="210"/>
      <c r="AE36" s="210"/>
      <c r="AF36" s="210"/>
      <c r="AG36" s="210" t="s">
        <v>359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48" t="s">
        <v>379</v>
      </c>
      <c r="D37" s="241"/>
      <c r="E37" s="241"/>
      <c r="F37" s="241"/>
      <c r="G37" s="241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119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42" t="str">
        <f>C37</f>
        <v>Zpracování projektové dokumentace skutečného provedení stavby v počtu 2 paré v papírové podobě a 2 ks elektronicky na CD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50" t="s">
        <v>363</v>
      </c>
      <c r="D38" s="224"/>
      <c r="E38" s="225"/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126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50" t="s">
        <v>64</v>
      </c>
      <c r="D39" s="224"/>
      <c r="E39" s="225">
        <v>1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126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51"/>
      <c r="D40" s="244"/>
      <c r="E40" s="244"/>
      <c r="F40" s="244"/>
      <c r="G40" s="244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129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4">
        <v>7</v>
      </c>
      <c r="B41" s="235" t="s">
        <v>380</v>
      </c>
      <c r="C41" s="247" t="s">
        <v>381</v>
      </c>
      <c r="D41" s="236" t="s">
        <v>358</v>
      </c>
      <c r="E41" s="237">
        <v>1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141</v>
      </c>
      <c r="T41" s="240" t="s">
        <v>291</v>
      </c>
      <c r="U41" s="220">
        <v>0</v>
      </c>
      <c r="V41" s="220">
        <f>ROUND(E41*U41,2)</f>
        <v>0</v>
      </c>
      <c r="W41" s="220"/>
      <c r="X41" s="220" t="s">
        <v>343</v>
      </c>
      <c r="Y41" s="220" t="s">
        <v>116</v>
      </c>
      <c r="Z41" s="210"/>
      <c r="AA41" s="210"/>
      <c r="AB41" s="210"/>
      <c r="AC41" s="210"/>
      <c r="AD41" s="210"/>
      <c r="AE41" s="210"/>
      <c r="AF41" s="210"/>
      <c r="AG41" s="210" t="s">
        <v>359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48" t="s">
        <v>382</v>
      </c>
      <c r="D42" s="241"/>
      <c r="E42" s="241"/>
      <c r="F42" s="241"/>
      <c r="G42" s="241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119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50" t="s">
        <v>363</v>
      </c>
      <c r="D43" s="224"/>
      <c r="E43" s="225"/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126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50" t="s">
        <v>64</v>
      </c>
      <c r="D44" s="224"/>
      <c r="E44" s="225">
        <v>1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126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17"/>
      <c r="B45" s="218"/>
      <c r="C45" s="251"/>
      <c r="D45" s="244"/>
      <c r="E45" s="244"/>
      <c r="F45" s="244"/>
      <c r="G45" s="244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129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34">
        <v>8</v>
      </c>
      <c r="B46" s="235" t="s">
        <v>383</v>
      </c>
      <c r="C46" s="247" t="s">
        <v>384</v>
      </c>
      <c r="D46" s="236" t="s">
        <v>358</v>
      </c>
      <c r="E46" s="237">
        <v>1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9"/>
      <c r="S46" s="239" t="s">
        <v>141</v>
      </c>
      <c r="T46" s="240" t="s">
        <v>291</v>
      </c>
      <c r="U46" s="220">
        <v>0</v>
      </c>
      <c r="V46" s="220">
        <f>ROUND(E46*U46,2)</f>
        <v>0</v>
      </c>
      <c r="W46" s="220"/>
      <c r="X46" s="220" t="s">
        <v>343</v>
      </c>
      <c r="Y46" s="220" t="s">
        <v>116</v>
      </c>
      <c r="Z46" s="210"/>
      <c r="AA46" s="210"/>
      <c r="AB46" s="210"/>
      <c r="AC46" s="210"/>
      <c r="AD46" s="210"/>
      <c r="AE46" s="210"/>
      <c r="AF46" s="210"/>
      <c r="AG46" s="210" t="s">
        <v>359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50" t="s">
        <v>363</v>
      </c>
      <c r="D47" s="224"/>
      <c r="E47" s="225"/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126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17"/>
      <c r="B48" s="218"/>
      <c r="C48" s="250" t="s">
        <v>64</v>
      </c>
      <c r="D48" s="224"/>
      <c r="E48" s="225">
        <v>1</v>
      </c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126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51"/>
      <c r="D49" s="244"/>
      <c r="E49" s="244"/>
      <c r="F49" s="244"/>
      <c r="G49" s="244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129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x14ac:dyDescent="0.2">
      <c r="A50" s="3"/>
      <c r="B50" s="4"/>
      <c r="C50" s="254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v>12</v>
      </c>
      <c r="AF50">
        <v>21</v>
      </c>
      <c r="AG50" t="s">
        <v>94</v>
      </c>
    </row>
    <row r="51" spans="1:60" x14ac:dyDescent="0.2">
      <c r="A51" s="213"/>
      <c r="B51" s="214" t="s">
        <v>29</v>
      </c>
      <c r="C51" s="255"/>
      <c r="D51" s="215"/>
      <c r="E51" s="216"/>
      <c r="F51" s="216"/>
      <c r="G51" s="233">
        <f>G8</f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f>SUMIF(L7:L49,AE50,G7:G49)</f>
        <v>0</v>
      </c>
      <c r="AF51">
        <f>SUMIF(L7:L49,AF50,G7:G49)</f>
        <v>0</v>
      </c>
      <c r="AG51" t="s">
        <v>346</v>
      </c>
    </row>
    <row r="52" spans="1:60" x14ac:dyDescent="0.2">
      <c r="C52" s="256"/>
      <c r="D52" s="10"/>
      <c r="AG52" t="s">
        <v>355</v>
      </c>
    </row>
    <row r="53" spans="1:60" x14ac:dyDescent="0.2">
      <c r="D53" s="10"/>
    </row>
    <row r="54" spans="1:60" x14ac:dyDescent="0.2">
      <c r="D54" s="10"/>
    </row>
    <row r="55" spans="1:60" x14ac:dyDescent="0.2">
      <c r="D55" s="10"/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VG+Wr3NAXOmRXjUxKOiGkgOv4lvZaEVS9mHOr7G3ToUlycRjdyhmsHU1qdrluZvHDFx4wGwZZx11wMn8FHAFw==" saltValue="WjtdeUepF1MXvAHcwkSISQ==" spinCount="100000" sheet="1" formatRows="0"/>
  <mergeCells count="21">
    <mergeCell ref="C42:G42"/>
    <mergeCell ref="C45:G45"/>
    <mergeCell ref="C49:G49"/>
    <mergeCell ref="C24:G24"/>
    <mergeCell ref="C27:G27"/>
    <mergeCell ref="C31:G31"/>
    <mergeCell ref="C35:G35"/>
    <mergeCell ref="C37:G37"/>
    <mergeCell ref="C40:G40"/>
    <mergeCell ref="C12:G12"/>
    <mergeCell ref="C15:G15"/>
    <mergeCell ref="C17:G17"/>
    <mergeCell ref="C18:G18"/>
    <mergeCell ref="C19:G19"/>
    <mergeCell ref="C22:G2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horizontalDpi="4294967295" verticalDpi="4294967295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101 SO 101 Pol</vt:lpstr>
      <vt:lpstr>VRN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101 SO 101 Pol'!Názvy_tisku</vt:lpstr>
      <vt:lpstr>'VRN VRN Pol'!Názvy_tisku</vt:lpstr>
      <vt:lpstr>oadresa</vt:lpstr>
      <vt:lpstr>Stavba!Objednatel</vt:lpstr>
      <vt:lpstr>Stavba!Objekt</vt:lpstr>
      <vt:lpstr>'SO 101 SO 101 Pol'!Oblast_tisku</vt:lpstr>
      <vt:lpstr>Stavba!Oblast_tisku</vt:lpstr>
      <vt:lpstr>'VRN VRN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Guňka</dc:creator>
  <cp:lastModifiedBy>Petr Guňka</cp:lastModifiedBy>
  <cp:lastPrinted>2019-03-19T12:27:02Z</cp:lastPrinted>
  <dcterms:created xsi:type="dcterms:W3CDTF">2009-04-08T07:15:50Z</dcterms:created>
  <dcterms:modified xsi:type="dcterms:W3CDTF">2025-03-17T14:18:25Z</dcterms:modified>
</cp:coreProperties>
</file>